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t\Projects\HR-Analytics-Employee-Attrition\excel\"/>
    </mc:Choice>
  </mc:AlternateContent>
  <xr:revisionPtr revIDLastSave="0" documentId="8_{E68D239C-ED44-404E-A9AB-A881DE8E8A73}" xr6:coauthVersionLast="38" xr6:coauthVersionMax="38" xr10:uidLastSave="{00000000-0000-0000-0000-000000000000}"/>
  <bookViews>
    <workbookView xWindow="0" yWindow="0" windowWidth="23040" windowHeight="8940" activeTab="2" xr2:uid="{00000000-000D-0000-FFFF-FFFF00000000}"/>
  </bookViews>
  <sheets>
    <sheet name="Raw_Data" sheetId="1" r:id="rId1"/>
    <sheet name="Data_Quality" sheetId="2" r:id="rId2"/>
    <sheet name="Pivot_Tables" sheetId="4" r:id="rId3"/>
    <sheet name="Summary" sheetId="5" r:id="rId4"/>
    <sheet name="Cleaned_Data" sheetId="7" r:id="rId5"/>
  </sheets>
  <definedNames>
    <definedName name="_xlcn.WorksheetConnection_HR_Source_Data.xlsxHR_Cleaned" hidden="1">HR_Cleaned[]</definedName>
  </definedNames>
  <calcPr calcId="191029"/>
  <pivotCaches>
    <pivotCache cacheId="0" r:id="rId6"/>
    <pivotCache cacheId="1" r:id="rId7"/>
  </pivotCaches>
  <extLst>
    <ext xmlns:x15="http://schemas.microsoft.com/office/spreadsheetml/2010/11/main" uri="{FCE2AD5D-F65C-4FA6-A056-5C36A1767C68}">
      <x15:dataModel>
        <x15:modelTables>
          <x15:modelTable id="HR_Cleaned" name="HR_Cleaned" connection="WorksheetConnection_HR_Source_Data.xlsx!HR_Cleaned"/>
        </x15:modelTables>
      </x15:dataModel>
    </ext>
  </extLst>
</workbook>
</file>

<file path=xl/calcChain.xml><?xml version="1.0" encoding="utf-8"?>
<calcChain xmlns="http://schemas.openxmlformats.org/spreadsheetml/2006/main">
  <c r="B2" i="5" l="1"/>
  <c r="B3" i="5"/>
  <c r="B5" i="5" s="1"/>
  <c r="B4" i="5"/>
  <c r="B6" i="5"/>
  <c r="B7" i="5"/>
  <c r="B8" i="5"/>
  <c r="B9" i="5"/>
  <c r="B10" i="5"/>
  <c r="B11" i="5"/>
  <c r="B12" i="5"/>
  <c r="B13" i="5"/>
  <c r="E6" i="4"/>
  <c r="E7" i="4"/>
  <c r="E4" i="4"/>
  <c r="D5" i="4"/>
  <c r="E5" i="4" s="1"/>
  <c r="D6" i="4"/>
  <c r="D7" i="4"/>
  <c r="D4" i="4"/>
  <c r="B5" i="2"/>
  <c r="D5" i="2" s="1"/>
  <c r="B4" i="2"/>
  <c r="D3" i="2"/>
  <c r="D4" i="2"/>
  <c r="D6" i="2"/>
  <c r="D7" i="2"/>
  <c r="D8" i="2"/>
  <c r="D9" i="2"/>
  <c r="D10" i="2"/>
  <c r="D2" i="2"/>
  <c r="B2" i="2"/>
  <c r="AI2" i="7"/>
  <c r="AI3" i="7"/>
  <c r="AI4" i="7"/>
  <c r="AI5" i="7"/>
  <c r="AI6" i="7"/>
  <c r="AI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41" i="7"/>
  <c r="AI42" i="7"/>
  <c r="AI43" i="7"/>
  <c r="AI44" i="7"/>
  <c r="AI45" i="7"/>
  <c r="AI46" i="7"/>
  <c r="AI47" i="7"/>
  <c r="AI48" i="7"/>
  <c r="AI49" i="7"/>
  <c r="AI50" i="7"/>
  <c r="AI51" i="7"/>
  <c r="AI52" i="7"/>
  <c r="AI53" i="7"/>
  <c r="AI54" i="7"/>
  <c r="AI55" i="7"/>
  <c r="AI56" i="7"/>
  <c r="AI57" i="7"/>
  <c r="AI58" i="7"/>
  <c r="AI59" i="7"/>
  <c r="AI60" i="7"/>
  <c r="AI61" i="7"/>
  <c r="AI62" i="7"/>
  <c r="AI63" i="7"/>
  <c r="AI64" i="7"/>
  <c r="AI65" i="7"/>
  <c r="AI66" i="7"/>
  <c r="AI67" i="7"/>
  <c r="AI68" i="7"/>
  <c r="AI69" i="7"/>
  <c r="AI70" i="7"/>
  <c r="AI71" i="7"/>
  <c r="AI72" i="7"/>
  <c r="AI73" i="7"/>
  <c r="AI74" i="7"/>
  <c r="AI75" i="7"/>
  <c r="AI76" i="7"/>
  <c r="AI77" i="7"/>
  <c r="AI78" i="7"/>
  <c r="AI79" i="7"/>
  <c r="AI80" i="7"/>
  <c r="AI81" i="7"/>
  <c r="AI82" i="7"/>
  <c r="AI83" i="7"/>
  <c r="AI84" i="7"/>
  <c r="AI85" i="7"/>
  <c r="AI86" i="7"/>
  <c r="AI87" i="7"/>
  <c r="AI88" i="7"/>
  <c r="AI89" i="7"/>
  <c r="AI90" i="7"/>
  <c r="AI91" i="7"/>
  <c r="AI92" i="7"/>
  <c r="AI93" i="7"/>
  <c r="AI94" i="7"/>
  <c r="AI95" i="7"/>
  <c r="AI96" i="7"/>
  <c r="AI97" i="7"/>
  <c r="AI98" i="7"/>
  <c r="AI99" i="7"/>
  <c r="AI100" i="7"/>
  <c r="AI101" i="7"/>
  <c r="AI102" i="7"/>
  <c r="AI103" i="7"/>
  <c r="AI104" i="7"/>
  <c r="AI105" i="7"/>
  <c r="AI106" i="7"/>
  <c r="AI107" i="7"/>
  <c r="AI108" i="7"/>
  <c r="AI109" i="7"/>
  <c r="AI110" i="7"/>
  <c r="AI111" i="7"/>
  <c r="AI112" i="7"/>
  <c r="AI113" i="7"/>
  <c r="AI114" i="7"/>
  <c r="AI115" i="7"/>
  <c r="AI116" i="7"/>
  <c r="AI117" i="7"/>
  <c r="AI118" i="7"/>
  <c r="AI119" i="7"/>
  <c r="AI120" i="7"/>
  <c r="AI121" i="7"/>
  <c r="AI122" i="7"/>
  <c r="AI123" i="7"/>
  <c r="AI124" i="7"/>
  <c r="AI125" i="7"/>
  <c r="AI126" i="7"/>
  <c r="AI127" i="7"/>
  <c r="AI128" i="7"/>
  <c r="AI129" i="7"/>
  <c r="AI130" i="7"/>
  <c r="AI131" i="7"/>
  <c r="AI132" i="7"/>
  <c r="AI133" i="7"/>
  <c r="AI134" i="7"/>
  <c r="AI135" i="7"/>
  <c r="AI136" i="7"/>
  <c r="AI137" i="7"/>
  <c r="AI138" i="7"/>
  <c r="AI139" i="7"/>
  <c r="AI140" i="7"/>
  <c r="AI141" i="7"/>
  <c r="AI142" i="7"/>
  <c r="AI143" i="7"/>
  <c r="AI144" i="7"/>
  <c r="AI145" i="7"/>
  <c r="AI146" i="7"/>
  <c r="AI147" i="7"/>
  <c r="AI148" i="7"/>
  <c r="AI149" i="7"/>
  <c r="AI150" i="7"/>
  <c r="AI151" i="7"/>
  <c r="AI152" i="7"/>
  <c r="AI153" i="7"/>
  <c r="AI154" i="7"/>
  <c r="AI155" i="7"/>
  <c r="AI156" i="7"/>
  <c r="AI157" i="7"/>
  <c r="AI158" i="7"/>
  <c r="AI159" i="7"/>
  <c r="AI160" i="7"/>
  <c r="AI161" i="7"/>
  <c r="AI162" i="7"/>
  <c r="AI163" i="7"/>
  <c r="AI164" i="7"/>
  <c r="AI165" i="7"/>
  <c r="AI166" i="7"/>
  <c r="AI167" i="7"/>
  <c r="AI168" i="7"/>
  <c r="AI169" i="7"/>
  <c r="AI170" i="7"/>
  <c r="AI171" i="7"/>
  <c r="AI172" i="7"/>
  <c r="AI173" i="7"/>
  <c r="AI174" i="7"/>
  <c r="AI175" i="7"/>
  <c r="AI176" i="7"/>
  <c r="AI177" i="7"/>
  <c r="AI178" i="7"/>
  <c r="AI179" i="7"/>
  <c r="AI180" i="7"/>
  <c r="AI181" i="7"/>
  <c r="AI182" i="7"/>
  <c r="AI183" i="7"/>
  <c r="AI184" i="7"/>
  <c r="AI185" i="7"/>
  <c r="AI186" i="7"/>
  <c r="AI187" i="7"/>
  <c r="AI188" i="7"/>
  <c r="AI189" i="7"/>
  <c r="AI190" i="7"/>
  <c r="AI191" i="7"/>
  <c r="AI192" i="7"/>
  <c r="AI193" i="7"/>
  <c r="AI194" i="7"/>
  <c r="AI195" i="7"/>
  <c r="AI196" i="7"/>
  <c r="AI197" i="7"/>
  <c r="AI198" i="7"/>
  <c r="AI199" i="7"/>
  <c r="AI200" i="7"/>
  <c r="AI201" i="7"/>
  <c r="AI202" i="7"/>
  <c r="AI203" i="7"/>
  <c r="AI204" i="7"/>
  <c r="AI205" i="7"/>
  <c r="AI206" i="7"/>
  <c r="AI207" i="7"/>
  <c r="AI208" i="7"/>
  <c r="AI209" i="7"/>
  <c r="AI210" i="7"/>
  <c r="AI211" i="7"/>
  <c r="AI212" i="7"/>
  <c r="AI213" i="7"/>
  <c r="AI214" i="7"/>
  <c r="AI215" i="7"/>
  <c r="AI216" i="7"/>
  <c r="AI217" i="7"/>
  <c r="AI218" i="7"/>
  <c r="AI219" i="7"/>
  <c r="AI220" i="7"/>
  <c r="AI221" i="7"/>
  <c r="AI222" i="7"/>
  <c r="AI223" i="7"/>
  <c r="AI224" i="7"/>
  <c r="AI225" i="7"/>
  <c r="AI226" i="7"/>
  <c r="AI227" i="7"/>
  <c r="AI228" i="7"/>
  <c r="AI229" i="7"/>
  <c r="AI230" i="7"/>
  <c r="AI231" i="7"/>
  <c r="AI232" i="7"/>
  <c r="AI233" i="7"/>
  <c r="AI234" i="7"/>
  <c r="AI235" i="7"/>
  <c r="AI236" i="7"/>
  <c r="AI237" i="7"/>
  <c r="AI238" i="7"/>
  <c r="AI239" i="7"/>
  <c r="AI240" i="7"/>
  <c r="AI241" i="7"/>
  <c r="AI242" i="7"/>
  <c r="AI243" i="7"/>
  <c r="AI244" i="7"/>
  <c r="AI245" i="7"/>
  <c r="AI246" i="7"/>
  <c r="AI247" i="7"/>
  <c r="AI248" i="7"/>
  <c r="AI249" i="7"/>
  <c r="AI250" i="7"/>
  <c r="AI251" i="7"/>
  <c r="AI252" i="7"/>
  <c r="AI253" i="7"/>
  <c r="AI254" i="7"/>
  <c r="AI255" i="7"/>
  <c r="AI256" i="7"/>
  <c r="AI257" i="7"/>
  <c r="AI258" i="7"/>
  <c r="AI259" i="7"/>
  <c r="AI260" i="7"/>
  <c r="AI261" i="7"/>
  <c r="AI262" i="7"/>
  <c r="AI263" i="7"/>
  <c r="AI264" i="7"/>
  <c r="AI265" i="7"/>
  <c r="AI266" i="7"/>
  <c r="AI267" i="7"/>
  <c r="AI268" i="7"/>
  <c r="AI269" i="7"/>
  <c r="AI270" i="7"/>
  <c r="AI271" i="7"/>
  <c r="AI272" i="7"/>
  <c r="AI273" i="7"/>
  <c r="AI274" i="7"/>
  <c r="AI275" i="7"/>
  <c r="AI276" i="7"/>
  <c r="AI277" i="7"/>
  <c r="AI278" i="7"/>
  <c r="AI279" i="7"/>
  <c r="AI280" i="7"/>
  <c r="AI281" i="7"/>
  <c r="AI282" i="7"/>
  <c r="AI283" i="7"/>
  <c r="AI284" i="7"/>
  <c r="AI285" i="7"/>
  <c r="AI286" i="7"/>
  <c r="AI287" i="7"/>
  <c r="AI288" i="7"/>
  <c r="AI289" i="7"/>
  <c r="AI290" i="7"/>
  <c r="AI291" i="7"/>
  <c r="AI292" i="7"/>
  <c r="AI293" i="7"/>
  <c r="AI294" i="7"/>
  <c r="AI295" i="7"/>
  <c r="AI296" i="7"/>
  <c r="AI297" i="7"/>
  <c r="AI298" i="7"/>
  <c r="AI299" i="7"/>
  <c r="AI300" i="7"/>
  <c r="AI301" i="7"/>
  <c r="AI302" i="7"/>
  <c r="AI303" i="7"/>
  <c r="AI304" i="7"/>
  <c r="AI305" i="7"/>
  <c r="AI306" i="7"/>
  <c r="AI307" i="7"/>
  <c r="AI308" i="7"/>
  <c r="AI309" i="7"/>
  <c r="AI310" i="7"/>
  <c r="AI311" i="7"/>
  <c r="AI312" i="7"/>
  <c r="AI313" i="7"/>
  <c r="AI314" i="7"/>
  <c r="AI315" i="7"/>
  <c r="AI316" i="7"/>
  <c r="AI317" i="7"/>
  <c r="AI318" i="7"/>
  <c r="AI319" i="7"/>
  <c r="AI320" i="7"/>
  <c r="AI321" i="7"/>
  <c r="AI322" i="7"/>
  <c r="AI323" i="7"/>
  <c r="AI324" i="7"/>
  <c r="AI325" i="7"/>
  <c r="AI326" i="7"/>
  <c r="AI327" i="7"/>
  <c r="AI328" i="7"/>
  <c r="AI329" i="7"/>
  <c r="AI330" i="7"/>
  <c r="AI331" i="7"/>
  <c r="AI332" i="7"/>
  <c r="AI333" i="7"/>
  <c r="AI334" i="7"/>
  <c r="AI335" i="7"/>
  <c r="AI336" i="7"/>
  <c r="AI337" i="7"/>
  <c r="AI338" i="7"/>
  <c r="AI339" i="7"/>
  <c r="AI340" i="7"/>
  <c r="AI341" i="7"/>
  <c r="AI342" i="7"/>
  <c r="AI343" i="7"/>
  <c r="AI344" i="7"/>
  <c r="AI345" i="7"/>
  <c r="AI346" i="7"/>
  <c r="AI347" i="7"/>
  <c r="AI348" i="7"/>
  <c r="AI349" i="7"/>
  <c r="AI350" i="7"/>
  <c r="AI351" i="7"/>
  <c r="AI352" i="7"/>
  <c r="AI353" i="7"/>
  <c r="AI354" i="7"/>
  <c r="AI355" i="7"/>
  <c r="AI356" i="7"/>
  <c r="AI357" i="7"/>
  <c r="AI358" i="7"/>
  <c r="AI359" i="7"/>
  <c r="AI360" i="7"/>
  <c r="AI361" i="7"/>
  <c r="AI362" i="7"/>
  <c r="AI363" i="7"/>
  <c r="AI364" i="7"/>
  <c r="AI365" i="7"/>
  <c r="AI366" i="7"/>
  <c r="AI367" i="7"/>
  <c r="AI368" i="7"/>
  <c r="AI369" i="7"/>
  <c r="AI370" i="7"/>
  <c r="AI371" i="7"/>
  <c r="AI372" i="7"/>
  <c r="AI373" i="7"/>
  <c r="AI374" i="7"/>
  <c r="AI375" i="7"/>
  <c r="AI376" i="7"/>
  <c r="AI377" i="7"/>
  <c r="AI378" i="7"/>
  <c r="AI379" i="7"/>
  <c r="AI380" i="7"/>
  <c r="AI381" i="7"/>
  <c r="AI382" i="7"/>
  <c r="AI383" i="7"/>
  <c r="AI384" i="7"/>
  <c r="AI385" i="7"/>
  <c r="AI386" i="7"/>
  <c r="AI387" i="7"/>
  <c r="AI388" i="7"/>
  <c r="AI389" i="7"/>
  <c r="AI390" i="7"/>
  <c r="AI391" i="7"/>
  <c r="AI392" i="7"/>
  <c r="AI393" i="7"/>
  <c r="AI394" i="7"/>
  <c r="AI395" i="7"/>
  <c r="AI396" i="7"/>
  <c r="AI397" i="7"/>
  <c r="AI398" i="7"/>
  <c r="AI399" i="7"/>
  <c r="AI400" i="7"/>
  <c r="AI401" i="7"/>
  <c r="AI402" i="7"/>
  <c r="AI403" i="7"/>
  <c r="AI404" i="7"/>
  <c r="AI405" i="7"/>
  <c r="AI406" i="7"/>
  <c r="AI407" i="7"/>
  <c r="AI408" i="7"/>
  <c r="AI409" i="7"/>
  <c r="AI410" i="7"/>
  <c r="AI411" i="7"/>
  <c r="AI412" i="7"/>
  <c r="AI413" i="7"/>
  <c r="AI414" i="7"/>
  <c r="AI415" i="7"/>
  <c r="AI416" i="7"/>
  <c r="AI417" i="7"/>
  <c r="AI418" i="7"/>
  <c r="AI419" i="7"/>
  <c r="AI420" i="7"/>
  <c r="AI421" i="7"/>
  <c r="AI422" i="7"/>
  <c r="AI423" i="7"/>
  <c r="AI424" i="7"/>
  <c r="AI425" i="7"/>
  <c r="AI426" i="7"/>
  <c r="AI427" i="7"/>
  <c r="AI428" i="7"/>
  <c r="AI429" i="7"/>
  <c r="AI430" i="7"/>
  <c r="AI431" i="7"/>
  <c r="AI432" i="7"/>
  <c r="AI433" i="7"/>
  <c r="AI434" i="7"/>
  <c r="AI435" i="7"/>
  <c r="AI436" i="7"/>
  <c r="AI437" i="7"/>
  <c r="AI438" i="7"/>
  <c r="AI439" i="7"/>
  <c r="AI440" i="7"/>
  <c r="AI441" i="7"/>
  <c r="AI442" i="7"/>
  <c r="AI443" i="7"/>
  <c r="AI444" i="7"/>
  <c r="AI445" i="7"/>
  <c r="AI446" i="7"/>
  <c r="AI447" i="7"/>
  <c r="AI448" i="7"/>
  <c r="AI449" i="7"/>
  <c r="AI450" i="7"/>
  <c r="AI451" i="7"/>
  <c r="AI452" i="7"/>
  <c r="AI453" i="7"/>
  <c r="AI454" i="7"/>
  <c r="AI455" i="7"/>
  <c r="AI456" i="7"/>
  <c r="AI457" i="7"/>
  <c r="AI458" i="7"/>
  <c r="AI459" i="7"/>
  <c r="AI460" i="7"/>
  <c r="AI461" i="7"/>
  <c r="AI462" i="7"/>
  <c r="AI463" i="7"/>
  <c r="AI464" i="7"/>
  <c r="AI465" i="7"/>
  <c r="AI466" i="7"/>
  <c r="AI467" i="7"/>
  <c r="AI468" i="7"/>
  <c r="AI469" i="7"/>
  <c r="AI470" i="7"/>
  <c r="AI471" i="7"/>
  <c r="AI472" i="7"/>
  <c r="AI473" i="7"/>
  <c r="AI474" i="7"/>
  <c r="AI475" i="7"/>
  <c r="AI476" i="7"/>
  <c r="AI477" i="7"/>
  <c r="AI478" i="7"/>
  <c r="AI479" i="7"/>
  <c r="AI480" i="7"/>
  <c r="AI481" i="7"/>
  <c r="AI482" i="7"/>
  <c r="AI483" i="7"/>
  <c r="AI484" i="7"/>
  <c r="AI485" i="7"/>
  <c r="AI486" i="7"/>
  <c r="AI487" i="7"/>
  <c r="AI488" i="7"/>
  <c r="AI489" i="7"/>
  <c r="AI490" i="7"/>
  <c r="AI491" i="7"/>
  <c r="AI492" i="7"/>
  <c r="AI493" i="7"/>
  <c r="AI494" i="7"/>
  <c r="AI495" i="7"/>
  <c r="AI496" i="7"/>
  <c r="AI497" i="7"/>
  <c r="AI498" i="7"/>
  <c r="AI499" i="7"/>
  <c r="AI500" i="7"/>
  <c r="AI501" i="7"/>
  <c r="AI502" i="7"/>
  <c r="AI503" i="7"/>
  <c r="AI504" i="7"/>
  <c r="AI505" i="7"/>
  <c r="AI506" i="7"/>
  <c r="AI507" i="7"/>
  <c r="AI508" i="7"/>
  <c r="AI509" i="7"/>
  <c r="AI510" i="7"/>
  <c r="AI511" i="7"/>
  <c r="AI512" i="7"/>
  <c r="AI513" i="7"/>
  <c r="AI514" i="7"/>
  <c r="AI515" i="7"/>
  <c r="AI516" i="7"/>
  <c r="AI517" i="7"/>
  <c r="AI518" i="7"/>
  <c r="AI519" i="7"/>
  <c r="AI520" i="7"/>
  <c r="AI521" i="7"/>
  <c r="AI522" i="7"/>
  <c r="AI523" i="7"/>
  <c r="AI524" i="7"/>
  <c r="AI525" i="7"/>
  <c r="AI526" i="7"/>
  <c r="AI527" i="7"/>
  <c r="AI528" i="7"/>
  <c r="AI529" i="7"/>
  <c r="AI530" i="7"/>
  <c r="AI531" i="7"/>
  <c r="AI532" i="7"/>
  <c r="AI533" i="7"/>
  <c r="AI534" i="7"/>
  <c r="AI535" i="7"/>
  <c r="AI536" i="7"/>
  <c r="AI537" i="7"/>
  <c r="AI538" i="7"/>
  <c r="AI539" i="7"/>
  <c r="AI540" i="7"/>
  <c r="AI541" i="7"/>
  <c r="AI542" i="7"/>
  <c r="AI543" i="7"/>
  <c r="AI544" i="7"/>
  <c r="AI545" i="7"/>
  <c r="AI546" i="7"/>
  <c r="AI547" i="7"/>
  <c r="AI548" i="7"/>
  <c r="AI549" i="7"/>
  <c r="AI550" i="7"/>
  <c r="AI551" i="7"/>
  <c r="AI552" i="7"/>
  <c r="AI553" i="7"/>
  <c r="AI554" i="7"/>
  <c r="AI555" i="7"/>
  <c r="AI556" i="7"/>
  <c r="AI557" i="7"/>
  <c r="AI558" i="7"/>
  <c r="AI559" i="7"/>
  <c r="AI560" i="7"/>
  <c r="AI561" i="7"/>
  <c r="AI562" i="7"/>
  <c r="AI563" i="7"/>
  <c r="AI564" i="7"/>
  <c r="AI565" i="7"/>
  <c r="AI566" i="7"/>
  <c r="AI567" i="7"/>
  <c r="AI568" i="7"/>
  <c r="AI569" i="7"/>
  <c r="AI570" i="7"/>
  <c r="AI571" i="7"/>
  <c r="AI572" i="7"/>
  <c r="AI573" i="7"/>
  <c r="AI574" i="7"/>
  <c r="AI575" i="7"/>
  <c r="AI576" i="7"/>
  <c r="AI577" i="7"/>
  <c r="AI578" i="7"/>
  <c r="AI579" i="7"/>
  <c r="AI580" i="7"/>
  <c r="AI581" i="7"/>
  <c r="AI582" i="7"/>
  <c r="AI583" i="7"/>
  <c r="AI584" i="7"/>
  <c r="AI585" i="7"/>
  <c r="AI586" i="7"/>
  <c r="AI587" i="7"/>
  <c r="AI588" i="7"/>
  <c r="AI589" i="7"/>
  <c r="AI590" i="7"/>
  <c r="AI591" i="7"/>
  <c r="AI592" i="7"/>
  <c r="AI593" i="7"/>
  <c r="AI594" i="7"/>
  <c r="AI595" i="7"/>
  <c r="AI596" i="7"/>
  <c r="AI597" i="7"/>
  <c r="AI598" i="7"/>
  <c r="AI599" i="7"/>
  <c r="AI600" i="7"/>
  <c r="AI601" i="7"/>
  <c r="AI602" i="7"/>
  <c r="AI603" i="7"/>
  <c r="AI604" i="7"/>
  <c r="AI605" i="7"/>
  <c r="AI606" i="7"/>
  <c r="AI607" i="7"/>
  <c r="AI608" i="7"/>
  <c r="AI609" i="7"/>
  <c r="AI610" i="7"/>
  <c r="AI611" i="7"/>
  <c r="AI612" i="7"/>
  <c r="AI613" i="7"/>
  <c r="AI614" i="7"/>
  <c r="AI615" i="7"/>
  <c r="AI616" i="7"/>
  <c r="AI617" i="7"/>
  <c r="AI618" i="7"/>
  <c r="AI619" i="7"/>
  <c r="AI620" i="7"/>
  <c r="AI621" i="7"/>
  <c r="AI622" i="7"/>
  <c r="AI623" i="7"/>
  <c r="AI624" i="7"/>
  <c r="AI625" i="7"/>
  <c r="AI626" i="7"/>
  <c r="AI627" i="7"/>
  <c r="AI628" i="7"/>
  <c r="AI629" i="7"/>
  <c r="AI630" i="7"/>
  <c r="AI631" i="7"/>
  <c r="AI632" i="7"/>
  <c r="AI633" i="7"/>
  <c r="AI634" i="7"/>
  <c r="AI635" i="7"/>
  <c r="AI636" i="7"/>
  <c r="AI637" i="7"/>
  <c r="AI638" i="7"/>
  <c r="AI639" i="7"/>
  <c r="AI640" i="7"/>
  <c r="AI641" i="7"/>
  <c r="AI642" i="7"/>
  <c r="AI643" i="7"/>
  <c r="AI644" i="7"/>
  <c r="AI645" i="7"/>
  <c r="AI646" i="7"/>
  <c r="AI647" i="7"/>
  <c r="AI648" i="7"/>
  <c r="AI649" i="7"/>
  <c r="AI650" i="7"/>
  <c r="AI651" i="7"/>
  <c r="AI652" i="7"/>
  <c r="AI653" i="7"/>
  <c r="AI654" i="7"/>
  <c r="AI655" i="7"/>
  <c r="AI656" i="7"/>
  <c r="AI657" i="7"/>
  <c r="AI658" i="7"/>
  <c r="AI659" i="7"/>
  <c r="AI660" i="7"/>
  <c r="AI661" i="7"/>
  <c r="AI662" i="7"/>
  <c r="AI663" i="7"/>
  <c r="AI664" i="7"/>
  <c r="AI665" i="7"/>
  <c r="AI666" i="7"/>
  <c r="AI667" i="7"/>
  <c r="AI668" i="7"/>
  <c r="AI669" i="7"/>
  <c r="AI670" i="7"/>
  <c r="AI671" i="7"/>
  <c r="AI672" i="7"/>
  <c r="AI673" i="7"/>
  <c r="AI674" i="7"/>
  <c r="AI675" i="7"/>
  <c r="AI676" i="7"/>
  <c r="AI677" i="7"/>
  <c r="AI678" i="7"/>
  <c r="AI679" i="7"/>
  <c r="AI680" i="7"/>
  <c r="AI681" i="7"/>
  <c r="AI682" i="7"/>
  <c r="AI683" i="7"/>
  <c r="AI684" i="7"/>
  <c r="AI685" i="7"/>
  <c r="AI686" i="7"/>
  <c r="AI687" i="7"/>
  <c r="AI688" i="7"/>
  <c r="AI689" i="7"/>
  <c r="AI690" i="7"/>
  <c r="AI691" i="7"/>
  <c r="AI692" i="7"/>
  <c r="AI693" i="7"/>
  <c r="AI694" i="7"/>
  <c r="AI695" i="7"/>
  <c r="AI696" i="7"/>
  <c r="AI697" i="7"/>
  <c r="AI698" i="7"/>
  <c r="AI699" i="7"/>
  <c r="AI700" i="7"/>
  <c r="AI701" i="7"/>
  <c r="AI702" i="7"/>
  <c r="AI703" i="7"/>
  <c r="AI704" i="7"/>
  <c r="AI705" i="7"/>
  <c r="AI706" i="7"/>
  <c r="AI707" i="7"/>
  <c r="AI708" i="7"/>
  <c r="AI709" i="7"/>
  <c r="AI710" i="7"/>
  <c r="AI711" i="7"/>
  <c r="AI712" i="7"/>
  <c r="AI713" i="7"/>
  <c r="AI714" i="7"/>
  <c r="AI715" i="7"/>
  <c r="AI716" i="7"/>
  <c r="AI717" i="7"/>
  <c r="AI718" i="7"/>
  <c r="AI719" i="7"/>
  <c r="AI720" i="7"/>
  <c r="AI721" i="7"/>
  <c r="AI722" i="7"/>
  <c r="AI723" i="7"/>
  <c r="AI724" i="7"/>
  <c r="AI725" i="7"/>
  <c r="AI726" i="7"/>
  <c r="AI727" i="7"/>
  <c r="AI728" i="7"/>
  <c r="AI729" i="7"/>
  <c r="AI730" i="7"/>
  <c r="AI731" i="7"/>
  <c r="AI732" i="7"/>
  <c r="AI733" i="7"/>
  <c r="AI734" i="7"/>
  <c r="AI735" i="7"/>
  <c r="AI736" i="7"/>
  <c r="AI737" i="7"/>
  <c r="AI738" i="7"/>
  <c r="AI739" i="7"/>
  <c r="AI740" i="7"/>
  <c r="AI741" i="7"/>
  <c r="AI742" i="7"/>
  <c r="AI743" i="7"/>
  <c r="AI744" i="7"/>
  <c r="AI745" i="7"/>
  <c r="AI746" i="7"/>
  <c r="AI747" i="7"/>
  <c r="AI748" i="7"/>
  <c r="AI749" i="7"/>
  <c r="AI750" i="7"/>
  <c r="AI751" i="7"/>
  <c r="AI752" i="7"/>
  <c r="AI753" i="7"/>
  <c r="AI754" i="7"/>
  <c r="AI755" i="7"/>
  <c r="AI756" i="7"/>
  <c r="AI757" i="7"/>
  <c r="AI758" i="7"/>
  <c r="AI759" i="7"/>
  <c r="AI760" i="7"/>
  <c r="AI761" i="7"/>
  <c r="AI762" i="7"/>
  <c r="AI763" i="7"/>
  <c r="AI764" i="7"/>
  <c r="AI765" i="7"/>
  <c r="AI766" i="7"/>
  <c r="AI767" i="7"/>
  <c r="AI768" i="7"/>
  <c r="AI769" i="7"/>
  <c r="AI770" i="7"/>
  <c r="AI771" i="7"/>
  <c r="AI772" i="7"/>
  <c r="AI773" i="7"/>
  <c r="AI774" i="7"/>
  <c r="AI775" i="7"/>
  <c r="AI776" i="7"/>
  <c r="AI777" i="7"/>
  <c r="AI778" i="7"/>
  <c r="AI779" i="7"/>
  <c r="AI780" i="7"/>
  <c r="AI781" i="7"/>
  <c r="AI782" i="7"/>
  <c r="AI783" i="7"/>
  <c r="AI784" i="7"/>
  <c r="AI785" i="7"/>
  <c r="AI786" i="7"/>
  <c r="AI787" i="7"/>
  <c r="AI788" i="7"/>
  <c r="AI789" i="7"/>
  <c r="AI790" i="7"/>
  <c r="AI791" i="7"/>
  <c r="AI792" i="7"/>
  <c r="AI793" i="7"/>
  <c r="AI794" i="7"/>
  <c r="AI795" i="7"/>
  <c r="AI796" i="7"/>
  <c r="AI797" i="7"/>
  <c r="AI798" i="7"/>
  <c r="AI799" i="7"/>
  <c r="AI800" i="7"/>
  <c r="AI801" i="7"/>
  <c r="AI802" i="7"/>
  <c r="AI803" i="7"/>
  <c r="AI804" i="7"/>
  <c r="AI805" i="7"/>
  <c r="AI806" i="7"/>
  <c r="AI807" i="7"/>
  <c r="AI808" i="7"/>
  <c r="AI809" i="7"/>
  <c r="AI810" i="7"/>
  <c r="AI811" i="7"/>
  <c r="AI812" i="7"/>
  <c r="AI813" i="7"/>
  <c r="AI814" i="7"/>
  <c r="AI815" i="7"/>
  <c r="AI816" i="7"/>
  <c r="AI817" i="7"/>
  <c r="AI818" i="7"/>
  <c r="AI819" i="7"/>
  <c r="AI820" i="7"/>
  <c r="AI821" i="7"/>
  <c r="AI822" i="7"/>
  <c r="AI823" i="7"/>
  <c r="AI824" i="7"/>
  <c r="AI825" i="7"/>
  <c r="AI826" i="7"/>
  <c r="AI827" i="7"/>
  <c r="AI828" i="7"/>
  <c r="AI829" i="7"/>
  <c r="AI830" i="7"/>
  <c r="AI831" i="7"/>
  <c r="AI832" i="7"/>
  <c r="AI833" i="7"/>
  <c r="AI834" i="7"/>
  <c r="AI835" i="7"/>
  <c r="AI836" i="7"/>
  <c r="AI837" i="7"/>
  <c r="AI838" i="7"/>
  <c r="AI839" i="7"/>
  <c r="AI840" i="7"/>
  <c r="AI841" i="7"/>
  <c r="AI842" i="7"/>
  <c r="AI843" i="7"/>
  <c r="AI844" i="7"/>
  <c r="AI845" i="7"/>
  <c r="AI846" i="7"/>
  <c r="AI847" i="7"/>
  <c r="AI848" i="7"/>
  <c r="AI849" i="7"/>
  <c r="AI850" i="7"/>
  <c r="AI851" i="7"/>
  <c r="AI852" i="7"/>
  <c r="AI853" i="7"/>
  <c r="AI854" i="7"/>
  <c r="AI855" i="7"/>
  <c r="AI856" i="7"/>
  <c r="AI857" i="7"/>
  <c r="AI858" i="7"/>
  <c r="AI859" i="7"/>
  <c r="AI860" i="7"/>
  <c r="AI861" i="7"/>
  <c r="AI862" i="7"/>
  <c r="AI863" i="7"/>
  <c r="AI864" i="7"/>
  <c r="AI865" i="7"/>
  <c r="AI866" i="7"/>
  <c r="AI867" i="7"/>
  <c r="AI868" i="7"/>
  <c r="AI869" i="7"/>
  <c r="AI870" i="7"/>
  <c r="AI871" i="7"/>
  <c r="AI872" i="7"/>
  <c r="AI873" i="7"/>
  <c r="AI874" i="7"/>
  <c r="AI875" i="7"/>
  <c r="AI876" i="7"/>
  <c r="AI877" i="7"/>
  <c r="AI878" i="7"/>
  <c r="AI879" i="7"/>
  <c r="AI880" i="7"/>
  <c r="AI881" i="7"/>
  <c r="AI882" i="7"/>
  <c r="AI883" i="7"/>
  <c r="AI884" i="7"/>
  <c r="AI885" i="7"/>
  <c r="AI886" i="7"/>
  <c r="AI887" i="7"/>
  <c r="AI888" i="7"/>
  <c r="AI889" i="7"/>
  <c r="AI890" i="7"/>
  <c r="AI891" i="7"/>
  <c r="AI892" i="7"/>
  <c r="AI893" i="7"/>
  <c r="AI894" i="7"/>
  <c r="AI895" i="7"/>
  <c r="AI896" i="7"/>
  <c r="AI897" i="7"/>
  <c r="AI898" i="7"/>
  <c r="AI899" i="7"/>
  <c r="AI900" i="7"/>
  <c r="AI901" i="7"/>
  <c r="AI902" i="7"/>
  <c r="AI903" i="7"/>
  <c r="AI904" i="7"/>
  <c r="AI905" i="7"/>
  <c r="AI906" i="7"/>
  <c r="AI907" i="7"/>
  <c r="AI908" i="7"/>
  <c r="AI909" i="7"/>
  <c r="AI910" i="7"/>
  <c r="AI911" i="7"/>
  <c r="AI912" i="7"/>
  <c r="AI913" i="7"/>
  <c r="AI914" i="7"/>
  <c r="AI915" i="7"/>
  <c r="AI916" i="7"/>
  <c r="AI917" i="7"/>
  <c r="AI918" i="7"/>
  <c r="AI919" i="7"/>
  <c r="AI920" i="7"/>
  <c r="AI921" i="7"/>
  <c r="AI922" i="7"/>
  <c r="AI923" i="7"/>
  <c r="AI924" i="7"/>
  <c r="AI925" i="7"/>
  <c r="AI926" i="7"/>
  <c r="AI927" i="7"/>
  <c r="AI928" i="7"/>
  <c r="AI929" i="7"/>
  <c r="AI930" i="7"/>
  <c r="AI931" i="7"/>
  <c r="AI932" i="7"/>
  <c r="AI933" i="7"/>
  <c r="AI934" i="7"/>
  <c r="AI935" i="7"/>
  <c r="AI936" i="7"/>
  <c r="AI937" i="7"/>
  <c r="AI938" i="7"/>
  <c r="AI939" i="7"/>
  <c r="AI940" i="7"/>
  <c r="AI941" i="7"/>
  <c r="AI942" i="7"/>
  <c r="AI943" i="7"/>
  <c r="AI944" i="7"/>
  <c r="AI945" i="7"/>
  <c r="AI946" i="7"/>
  <c r="AI947" i="7"/>
  <c r="AI948" i="7"/>
  <c r="AI949" i="7"/>
  <c r="AI950" i="7"/>
  <c r="AI951" i="7"/>
  <c r="AI952" i="7"/>
  <c r="AI953" i="7"/>
  <c r="AI954" i="7"/>
  <c r="AI955" i="7"/>
  <c r="AI956" i="7"/>
  <c r="AI957" i="7"/>
  <c r="AI958" i="7"/>
  <c r="AI959" i="7"/>
  <c r="AI960" i="7"/>
  <c r="AI961" i="7"/>
  <c r="AI962" i="7"/>
  <c r="AI963" i="7"/>
  <c r="AI964" i="7"/>
  <c r="AI965" i="7"/>
  <c r="AI966" i="7"/>
  <c r="AI967" i="7"/>
  <c r="AI968" i="7"/>
  <c r="AI969" i="7"/>
  <c r="AI970" i="7"/>
  <c r="AI971" i="7"/>
  <c r="AI972" i="7"/>
  <c r="AI973" i="7"/>
  <c r="AI974" i="7"/>
  <c r="AI975" i="7"/>
  <c r="AI976" i="7"/>
  <c r="AI977" i="7"/>
  <c r="AI978" i="7"/>
  <c r="AI979" i="7"/>
  <c r="AI980" i="7"/>
  <c r="AI981" i="7"/>
  <c r="AI982" i="7"/>
  <c r="AI983" i="7"/>
  <c r="AI984" i="7"/>
  <c r="AI985" i="7"/>
  <c r="AI986" i="7"/>
  <c r="AI987" i="7"/>
  <c r="AI988" i="7"/>
  <c r="AI989" i="7"/>
  <c r="AI990" i="7"/>
  <c r="AI991" i="7"/>
  <c r="AI992" i="7"/>
  <c r="AI993" i="7"/>
  <c r="AI994" i="7"/>
  <c r="AI995" i="7"/>
  <c r="AI996" i="7"/>
  <c r="AI997" i="7"/>
  <c r="AI998" i="7"/>
  <c r="AI999" i="7"/>
  <c r="AI1000" i="7"/>
  <c r="AI1001" i="7"/>
  <c r="AI1002" i="7"/>
  <c r="AI1003" i="7"/>
  <c r="AI1004" i="7"/>
  <c r="AI1005" i="7"/>
  <c r="AI1006" i="7"/>
  <c r="AI1007" i="7"/>
  <c r="AI1008" i="7"/>
  <c r="AI1009" i="7"/>
  <c r="AI1010" i="7"/>
  <c r="AI1011" i="7"/>
  <c r="AI1012" i="7"/>
  <c r="AI1013" i="7"/>
  <c r="AI1014" i="7"/>
  <c r="AI1015" i="7"/>
  <c r="AI1016" i="7"/>
  <c r="AI1017" i="7"/>
  <c r="AI1018" i="7"/>
  <c r="AI1019" i="7"/>
  <c r="AI1020" i="7"/>
  <c r="AI1021" i="7"/>
  <c r="AI1022" i="7"/>
  <c r="AI1023" i="7"/>
  <c r="AI1024" i="7"/>
  <c r="AI1025" i="7"/>
  <c r="AI1026" i="7"/>
  <c r="AI1027" i="7"/>
  <c r="AI1028" i="7"/>
  <c r="AI1029" i="7"/>
  <c r="AI1030" i="7"/>
  <c r="AI1031" i="7"/>
  <c r="AI1032" i="7"/>
  <c r="AI1033" i="7"/>
  <c r="AI1034" i="7"/>
  <c r="AI1035" i="7"/>
  <c r="AI1036" i="7"/>
  <c r="AI1037" i="7"/>
  <c r="AI1038" i="7"/>
  <c r="AI1039" i="7"/>
  <c r="AI1040" i="7"/>
  <c r="AI1041" i="7"/>
  <c r="AI1042" i="7"/>
  <c r="AI1043" i="7"/>
  <c r="AI1044" i="7"/>
  <c r="AI1045" i="7"/>
  <c r="AI1046" i="7"/>
  <c r="AI1047" i="7"/>
  <c r="AI1048" i="7"/>
  <c r="AI1049" i="7"/>
  <c r="AI1050" i="7"/>
  <c r="AI1051" i="7"/>
  <c r="AI1052" i="7"/>
  <c r="AI1053" i="7"/>
  <c r="AI1054" i="7"/>
  <c r="AI1055" i="7"/>
  <c r="AI1056" i="7"/>
  <c r="AI1057" i="7"/>
  <c r="AI1058" i="7"/>
  <c r="AI1059" i="7"/>
  <c r="AI1060" i="7"/>
  <c r="AI1061" i="7"/>
  <c r="AI1062" i="7"/>
  <c r="AI1063" i="7"/>
  <c r="AI1064" i="7"/>
  <c r="AI1065" i="7"/>
  <c r="AI1066" i="7"/>
  <c r="AI1067" i="7"/>
  <c r="AI1068" i="7"/>
  <c r="AI1069" i="7"/>
  <c r="AI1070" i="7"/>
  <c r="AI1071" i="7"/>
  <c r="AI1072" i="7"/>
  <c r="AI1073" i="7"/>
  <c r="AI1074" i="7"/>
  <c r="AI1075" i="7"/>
  <c r="AI1076" i="7"/>
  <c r="AI1077" i="7"/>
  <c r="AI1078" i="7"/>
  <c r="AI1079" i="7"/>
  <c r="AI1080" i="7"/>
  <c r="AI1081" i="7"/>
  <c r="AI1082" i="7"/>
  <c r="AI1083" i="7"/>
  <c r="AI1084" i="7"/>
  <c r="AI1085" i="7"/>
  <c r="AI1086" i="7"/>
  <c r="AI1087" i="7"/>
  <c r="AI1088" i="7"/>
  <c r="AI1089" i="7"/>
  <c r="AI1090" i="7"/>
  <c r="AI1091" i="7"/>
  <c r="AI1092" i="7"/>
  <c r="AI1093" i="7"/>
  <c r="AI1094" i="7"/>
  <c r="AI1095" i="7"/>
  <c r="AI1096" i="7"/>
  <c r="AI1097" i="7"/>
  <c r="AI1098" i="7"/>
  <c r="AI1099" i="7"/>
  <c r="AI1100" i="7"/>
  <c r="AI1101" i="7"/>
  <c r="AI1102" i="7"/>
  <c r="AI1103" i="7"/>
  <c r="AI1104" i="7"/>
  <c r="AI1105" i="7"/>
  <c r="AI1106" i="7"/>
  <c r="AI1107" i="7"/>
  <c r="AI1108" i="7"/>
  <c r="AI1109" i="7"/>
  <c r="AI1110" i="7"/>
  <c r="AI1111" i="7"/>
  <c r="AI1112" i="7"/>
  <c r="AI1113" i="7"/>
  <c r="AI1114" i="7"/>
  <c r="AI1115" i="7"/>
  <c r="AI1116" i="7"/>
  <c r="AI1117" i="7"/>
  <c r="AI1118" i="7"/>
  <c r="AI1119" i="7"/>
  <c r="AI1120" i="7"/>
  <c r="AI1121" i="7"/>
  <c r="AI1122" i="7"/>
  <c r="AI1123" i="7"/>
  <c r="AI1124" i="7"/>
  <c r="AI1125" i="7"/>
  <c r="AI1126" i="7"/>
  <c r="AI1127" i="7"/>
  <c r="AI1128" i="7"/>
  <c r="AI1129" i="7"/>
  <c r="AI1130" i="7"/>
  <c r="AI1131" i="7"/>
  <c r="AI1132" i="7"/>
  <c r="AI1133" i="7"/>
  <c r="AI1134" i="7"/>
  <c r="AI1135" i="7"/>
  <c r="AI1136" i="7"/>
  <c r="AI1137" i="7"/>
  <c r="AI1138" i="7"/>
  <c r="AI1139" i="7"/>
  <c r="AI1140" i="7"/>
  <c r="AI1141" i="7"/>
  <c r="AI1142" i="7"/>
  <c r="AI1143" i="7"/>
  <c r="AI1144" i="7"/>
  <c r="AI1145" i="7"/>
  <c r="AI1146" i="7"/>
  <c r="AI1147" i="7"/>
  <c r="AI1148" i="7"/>
  <c r="AI1149" i="7"/>
  <c r="AI1150" i="7"/>
  <c r="AI1151" i="7"/>
  <c r="AI1152" i="7"/>
  <c r="AI1153" i="7"/>
  <c r="AI1154" i="7"/>
  <c r="AI1155" i="7"/>
  <c r="AI1156" i="7"/>
  <c r="AI1157" i="7"/>
  <c r="AI1158" i="7"/>
  <c r="AI1159" i="7"/>
  <c r="AI1160" i="7"/>
  <c r="AI1161" i="7"/>
  <c r="AI1162" i="7"/>
  <c r="AI1163" i="7"/>
  <c r="AI1164" i="7"/>
  <c r="AI1165" i="7"/>
  <c r="AI1166" i="7"/>
  <c r="AI1167" i="7"/>
  <c r="AI1168" i="7"/>
  <c r="AI1169" i="7"/>
  <c r="AI1170" i="7"/>
  <c r="AI1171" i="7"/>
  <c r="AI1172" i="7"/>
  <c r="AI1173" i="7"/>
  <c r="AI1174" i="7"/>
  <c r="AI1175" i="7"/>
  <c r="AI1176" i="7"/>
  <c r="AI1177" i="7"/>
  <c r="AI1178" i="7"/>
  <c r="AI1179" i="7"/>
  <c r="AI1180" i="7"/>
  <c r="AI1181" i="7"/>
  <c r="AI1182" i="7"/>
  <c r="AI1183" i="7"/>
  <c r="AI1184" i="7"/>
  <c r="AI1185" i="7"/>
  <c r="AI1186" i="7"/>
  <c r="AI1187" i="7"/>
  <c r="AI1188" i="7"/>
  <c r="AI1189" i="7"/>
  <c r="AI1190" i="7"/>
  <c r="AI1191" i="7"/>
  <c r="AI1192" i="7"/>
  <c r="AI1193" i="7"/>
  <c r="AI1194" i="7"/>
  <c r="AI1195" i="7"/>
  <c r="AI1196" i="7"/>
  <c r="AI1197" i="7"/>
  <c r="AI1198" i="7"/>
  <c r="AI1199" i="7"/>
  <c r="AI1200" i="7"/>
  <c r="AI1201" i="7"/>
  <c r="AI1202" i="7"/>
  <c r="AI1203" i="7"/>
  <c r="AI1204" i="7"/>
  <c r="AI1205" i="7"/>
  <c r="AI1206" i="7"/>
  <c r="AI1207" i="7"/>
  <c r="AI1208" i="7"/>
  <c r="AI1209" i="7"/>
  <c r="AI1210" i="7"/>
  <c r="AI1211" i="7"/>
  <c r="AI1212" i="7"/>
  <c r="AI1213" i="7"/>
  <c r="AI1214" i="7"/>
  <c r="AI1215" i="7"/>
  <c r="AI1216" i="7"/>
  <c r="AI1217" i="7"/>
  <c r="AI1218" i="7"/>
  <c r="AI1219" i="7"/>
  <c r="AI1220" i="7"/>
  <c r="AI1221" i="7"/>
  <c r="AI1222" i="7"/>
  <c r="AI1223" i="7"/>
  <c r="AI1224" i="7"/>
  <c r="AI1225" i="7"/>
  <c r="AI1226" i="7"/>
  <c r="AI1227" i="7"/>
  <c r="AI1228" i="7"/>
  <c r="AI1229" i="7"/>
  <c r="AI1230" i="7"/>
  <c r="AI1231" i="7"/>
  <c r="AI1232" i="7"/>
  <c r="AI1233" i="7"/>
  <c r="AI1234" i="7"/>
  <c r="AI1235" i="7"/>
  <c r="AI1236" i="7"/>
  <c r="AI1237" i="7"/>
  <c r="AI1238" i="7"/>
  <c r="AI1239" i="7"/>
  <c r="AI1240" i="7"/>
  <c r="AI1241" i="7"/>
  <c r="AI1242" i="7"/>
  <c r="AI1243" i="7"/>
  <c r="AI1244" i="7"/>
  <c r="AI1245" i="7"/>
  <c r="AI1246" i="7"/>
  <c r="AI1247" i="7"/>
  <c r="AI1248" i="7"/>
  <c r="AI1249" i="7"/>
  <c r="AI1250" i="7"/>
  <c r="AI1251" i="7"/>
  <c r="AI1252" i="7"/>
  <c r="AI1253" i="7"/>
  <c r="AI1254" i="7"/>
  <c r="AI1255" i="7"/>
  <c r="AI1256" i="7"/>
  <c r="AI1257" i="7"/>
  <c r="AI1258" i="7"/>
  <c r="AI1259" i="7"/>
  <c r="AI1260" i="7"/>
  <c r="AI1261" i="7"/>
  <c r="AI1262" i="7"/>
  <c r="AI1263" i="7"/>
  <c r="AI1264" i="7"/>
  <c r="AI1265" i="7"/>
  <c r="AI1266" i="7"/>
  <c r="AI1267" i="7"/>
  <c r="AI1268" i="7"/>
  <c r="AI1269" i="7"/>
  <c r="AI1270" i="7"/>
  <c r="AI1271" i="7"/>
  <c r="AI1272" i="7"/>
  <c r="AI1273" i="7"/>
  <c r="AI1274" i="7"/>
  <c r="AI1275" i="7"/>
  <c r="AI1276" i="7"/>
  <c r="AI1277" i="7"/>
  <c r="AI1278" i="7"/>
  <c r="AI1279" i="7"/>
  <c r="AI1280" i="7"/>
  <c r="AI1281" i="7"/>
  <c r="AI1282" i="7"/>
  <c r="AI1283" i="7"/>
  <c r="AI1284" i="7"/>
  <c r="AI1285" i="7"/>
  <c r="AI1286" i="7"/>
  <c r="AI1287" i="7"/>
  <c r="AI1288" i="7"/>
  <c r="AI1289" i="7"/>
  <c r="AI1290" i="7"/>
  <c r="AI1291" i="7"/>
  <c r="AI1292" i="7"/>
  <c r="AI1293" i="7"/>
  <c r="AI1294" i="7"/>
  <c r="AI1295" i="7"/>
  <c r="AI1296" i="7"/>
  <c r="AI1297" i="7"/>
  <c r="AI1298" i="7"/>
  <c r="AI1299" i="7"/>
  <c r="AI1300" i="7"/>
  <c r="AI1301" i="7"/>
  <c r="AI1302" i="7"/>
  <c r="AI1303" i="7"/>
  <c r="AI1304" i="7"/>
  <c r="AI1305" i="7"/>
  <c r="AI1306" i="7"/>
  <c r="AI1307" i="7"/>
  <c r="AI1308" i="7"/>
  <c r="AI1309" i="7"/>
  <c r="AI1310" i="7"/>
  <c r="AI1311" i="7"/>
  <c r="AI1312" i="7"/>
  <c r="AI1313" i="7"/>
  <c r="AI1314" i="7"/>
  <c r="AI1315" i="7"/>
  <c r="AI1316" i="7"/>
  <c r="AI1317" i="7"/>
  <c r="AI1318" i="7"/>
  <c r="AI1319" i="7"/>
  <c r="AI1320" i="7"/>
  <c r="AI1321" i="7"/>
  <c r="AI1322" i="7"/>
  <c r="AI1323" i="7"/>
  <c r="AI1324" i="7"/>
  <c r="AI1325" i="7"/>
  <c r="AI1326" i="7"/>
  <c r="AI1327" i="7"/>
  <c r="AI1328" i="7"/>
  <c r="AI1329" i="7"/>
  <c r="AI1330" i="7"/>
  <c r="AI1331" i="7"/>
  <c r="AI1332" i="7"/>
  <c r="AI1333" i="7"/>
  <c r="AI1334" i="7"/>
  <c r="AI1335" i="7"/>
  <c r="AI1336" i="7"/>
  <c r="AI1337" i="7"/>
  <c r="AI1338" i="7"/>
  <c r="AI1339" i="7"/>
  <c r="AI1340" i="7"/>
  <c r="AI1341" i="7"/>
  <c r="AI1342" i="7"/>
  <c r="AI1343" i="7"/>
  <c r="AI1344" i="7"/>
  <c r="AI1345" i="7"/>
  <c r="AI1346" i="7"/>
  <c r="AI1347" i="7"/>
  <c r="AI1348" i="7"/>
  <c r="AI1349" i="7"/>
  <c r="AI1350" i="7"/>
  <c r="AI1351" i="7"/>
  <c r="AI1352" i="7"/>
  <c r="AI1353" i="7"/>
  <c r="AI1354" i="7"/>
  <c r="AI1355" i="7"/>
  <c r="AI1356" i="7"/>
  <c r="AI1357" i="7"/>
  <c r="AI1358" i="7"/>
  <c r="AI1359" i="7"/>
  <c r="AI1360" i="7"/>
  <c r="AI1361" i="7"/>
  <c r="AI1362" i="7"/>
  <c r="AI1363" i="7"/>
  <c r="AI1364" i="7"/>
  <c r="AI1365" i="7"/>
  <c r="AI1366" i="7"/>
  <c r="AI1367" i="7"/>
  <c r="AI1368" i="7"/>
  <c r="AI1369" i="7"/>
  <c r="AI1370" i="7"/>
  <c r="AI1371" i="7"/>
  <c r="AI1372" i="7"/>
  <c r="AI1373" i="7"/>
  <c r="AI1374" i="7"/>
  <c r="AI1375" i="7"/>
  <c r="AI1376" i="7"/>
  <c r="AI1377" i="7"/>
  <c r="AI1378" i="7"/>
  <c r="AI1379" i="7"/>
  <c r="AI1380" i="7"/>
  <c r="AI1381" i="7"/>
  <c r="AI1382" i="7"/>
  <c r="AI1383" i="7"/>
  <c r="AI1384" i="7"/>
  <c r="AI1385" i="7"/>
  <c r="AI1386" i="7"/>
  <c r="AI1387" i="7"/>
  <c r="AI1388" i="7"/>
  <c r="AI1389" i="7"/>
  <c r="AI1390" i="7"/>
  <c r="AI1391" i="7"/>
  <c r="AI1392" i="7"/>
  <c r="AI1393" i="7"/>
  <c r="AI1394" i="7"/>
  <c r="AI1395" i="7"/>
  <c r="AI1396" i="7"/>
  <c r="AI1397" i="7"/>
  <c r="AI1398" i="7"/>
  <c r="AI1399" i="7"/>
  <c r="AI1400" i="7"/>
  <c r="AI1401" i="7"/>
  <c r="AI1402" i="7"/>
  <c r="AI1403" i="7"/>
  <c r="AI1404" i="7"/>
  <c r="AI1405" i="7"/>
  <c r="AI1406" i="7"/>
  <c r="AI1407" i="7"/>
  <c r="AI1408" i="7"/>
  <c r="AI1409" i="7"/>
  <c r="AI1410" i="7"/>
  <c r="AI1411" i="7"/>
  <c r="AI1412" i="7"/>
  <c r="AI1413" i="7"/>
  <c r="AI1414" i="7"/>
  <c r="AI1415" i="7"/>
  <c r="AI1416" i="7"/>
  <c r="AI1417" i="7"/>
  <c r="AI1418" i="7"/>
  <c r="AI1419" i="7"/>
  <c r="AI1420" i="7"/>
  <c r="AI1421" i="7"/>
  <c r="AI1422" i="7"/>
  <c r="AI1423" i="7"/>
  <c r="AI1424" i="7"/>
  <c r="AI1425" i="7"/>
  <c r="AI1426" i="7"/>
  <c r="AI1427" i="7"/>
  <c r="AI1428" i="7"/>
  <c r="AI1429" i="7"/>
  <c r="AI1430" i="7"/>
  <c r="AI1431" i="7"/>
  <c r="AI1432" i="7"/>
  <c r="AI1433" i="7"/>
  <c r="AI1434" i="7"/>
  <c r="AI1435" i="7"/>
  <c r="AI1436" i="7"/>
  <c r="AI1437" i="7"/>
  <c r="AI1438" i="7"/>
  <c r="AI1439" i="7"/>
  <c r="AI1440" i="7"/>
  <c r="AI1441" i="7"/>
  <c r="AI1442" i="7"/>
  <c r="AI1443" i="7"/>
  <c r="AI1444" i="7"/>
  <c r="AI1445" i="7"/>
  <c r="AI1446" i="7"/>
  <c r="AI1447" i="7"/>
  <c r="AI1448" i="7"/>
  <c r="AI1449" i="7"/>
  <c r="AI1450" i="7"/>
  <c r="AI1451" i="7"/>
  <c r="AI1452" i="7"/>
  <c r="AI1453" i="7"/>
  <c r="AI1454" i="7"/>
  <c r="AI1455" i="7"/>
  <c r="AI1456" i="7"/>
  <c r="AI1457" i="7"/>
  <c r="AI1458" i="7"/>
  <c r="AI1459" i="7"/>
  <c r="AI1460" i="7"/>
  <c r="AI1461" i="7"/>
  <c r="AI1462" i="7"/>
  <c r="AI1463" i="7"/>
  <c r="AI1464" i="7"/>
  <c r="AI1465" i="7"/>
  <c r="AI1466" i="7"/>
  <c r="AI1467" i="7"/>
  <c r="AI1468" i="7"/>
  <c r="AI1469" i="7"/>
  <c r="AI1470" i="7"/>
  <c r="AI1471" i="7"/>
  <c r="AH2" i="7"/>
  <c r="AH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98" i="7"/>
  <c r="AH99" i="7"/>
  <c r="AH100" i="7"/>
  <c r="AH101" i="7"/>
  <c r="AH102" i="7"/>
  <c r="AH103" i="7"/>
  <c r="AH104" i="7"/>
  <c r="AH105" i="7"/>
  <c r="AH106" i="7"/>
  <c r="AH107" i="7"/>
  <c r="AH108" i="7"/>
  <c r="AH109" i="7"/>
  <c r="AH110" i="7"/>
  <c r="AH111" i="7"/>
  <c r="AH112" i="7"/>
  <c r="AH113" i="7"/>
  <c r="AH114" i="7"/>
  <c r="AH115" i="7"/>
  <c r="AH116" i="7"/>
  <c r="AH117" i="7"/>
  <c r="AH118" i="7"/>
  <c r="AH119" i="7"/>
  <c r="AH120" i="7"/>
  <c r="AH121" i="7"/>
  <c r="AH122" i="7"/>
  <c r="AH123" i="7"/>
  <c r="AH124" i="7"/>
  <c r="AH125" i="7"/>
  <c r="AH126" i="7"/>
  <c r="AH127" i="7"/>
  <c r="AH128" i="7"/>
  <c r="AH129" i="7"/>
  <c r="AH130" i="7"/>
  <c r="AH131" i="7"/>
  <c r="AH132" i="7"/>
  <c r="AH133" i="7"/>
  <c r="AH134" i="7"/>
  <c r="AH135" i="7"/>
  <c r="AH136" i="7"/>
  <c r="AH137" i="7"/>
  <c r="AH138" i="7"/>
  <c r="AH139" i="7"/>
  <c r="AH140" i="7"/>
  <c r="AH141" i="7"/>
  <c r="AH142" i="7"/>
  <c r="AH143" i="7"/>
  <c r="AH144" i="7"/>
  <c r="AH145" i="7"/>
  <c r="AH146" i="7"/>
  <c r="AH147" i="7"/>
  <c r="AH148" i="7"/>
  <c r="AH149" i="7"/>
  <c r="AH150" i="7"/>
  <c r="AH151" i="7"/>
  <c r="AH152" i="7"/>
  <c r="AH153" i="7"/>
  <c r="AH154" i="7"/>
  <c r="AH155" i="7"/>
  <c r="AH156" i="7"/>
  <c r="AH157" i="7"/>
  <c r="AH158" i="7"/>
  <c r="AH159" i="7"/>
  <c r="AH160" i="7"/>
  <c r="AH161" i="7"/>
  <c r="AH162" i="7"/>
  <c r="AH163" i="7"/>
  <c r="AH164" i="7"/>
  <c r="AH165" i="7"/>
  <c r="AH166" i="7"/>
  <c r="AH167" i="7"/>
  <c r="AH168" i="7"/>
  <c r="AH169" i="7"/>
  <c r="AH170" i="7"/>
  <c r="AH171" i="7"/>
  <c r="AH172" i="7"/>
  <c r="AH173" i="7"/>
  <c r="AH174" i="7"/>
  <c r="AH175" i="7"/>
  <c r="AH176" i="7"/>
  <c r="AH177" i="7"/>
  <c r="AH178" i="7"/>
  <c r="AH179" i="7"/>
  <c r="AH180" i="7"/>
  <c r="AH181" i="7"/>
  <c r="AH182" i="7"/>
  <c r="AH183" i="7"/>
  <c r="AH184" i="7"/>
  <c r="AH185" i="7"/>
  <c r="AH186" i="7"/>
  <c r="AH187" i="7"/>
  <c r="AH188" i="7"/>
  <c r="AH189" i="7"/>
  <c r="AH190" i="7"/>
  <c r="AH191" i="7"/>
  <c r="AH192" i="7"/>
  <c r="AH193" i="7"/>
  <c r="AH194" i="7"/>
  <c r="AH195" i="7"/>
  <c r="AH196" i="7"/>
  <c r="AH197" i="7"/>
  <c r="AH198" i="7"/>
  <c r="AH199" i="7"/>
  <c r="AH200" i="7"/>
  <c r="AH201" i="7"/>
  <c r="AH202" i="7"/>
  <c r="AH203" i="7"/>
  <c r="AH204" i="7"/>
  <c r="AH205" i="7"/>
  <c r="AH206" i="7"/>
  <c r="AH207" i="7"/>
  <c r="AH208" i="7"/>
  <c r="AH209" i="7"/>
  <c r="AH210" i="7"/>
  <c r="AH211" i="7"/>
  <c r="AH212" i="7"/>
  <c r="AH213" i="7"/>
  <c r="AH214" i="7"/>
  <c r="AH215" i="7"/>
  <c r="AH216" i="7"/>
  <c r="AH217" i="7"/>
  <c r="AH218" i="7"/>
  <c r="AH219" i="7"/>
  <c r="AH220" i="7"/>
  <c r="AH221" i="7"/>
  <c r="AH222" i="7"/>
  <c r="AH223" i="7"/>
  <c r="AH224" i="7"/>
  <c r="AH225" i="7"/>
  <c r="AH226" i="7"/>
  <c r="AH227" i="7"/>
  <c r="AH228" i="7"/>
  <c r="AH229" i="7"/>
  <c r="AH230" i="7"/>
  <c r="AH231" i="7"/>
  <c r="AH232" i="7"/>
  <c r="AH233" i="7"/>
  <c r="AH234" i="7"/>
  <c r="AH235" i="7"/>
  <c r="AH236" i="7"/>
  <c r="AH237" i="7"/>
  <c r="AH238" i="7"/>
  <c r="AH239" i="7"/>
  <c r="AH240" i="7"/>
  <c r="AH241" i="7"/>
  <c r="AH242" i="7"/>
  <c r="AH243" i="7"/>
  <c r="AH244" i="7"/>
  <c r="AH245" i="7"/>
  <c r="AH246" i="7"/>
  <c r="AH247" i="7"/>
  <c r="AH248" i="7"/>
  <c r="AH249" i="7"/>
  <c r="AH250" i="7"/>
  <c r="AH251" i="7"/>
  <c r="AH252" i="7"/>
  <c r="AH253" i="7"/>
  <c r="AH254" i="7"/>
  <c r="AH255" i="7"/>
  <c r="AH256" i="7"/>
  <c r="AH257" i="7"/>
  <c r="AH258" i="7"/>
  <c r="AH259" i="7"/>
  <c r="AH260" i="7"/>
  <c r="AH261" i="7"/>
  <c r="AH262" i="7"/>
  <c r="AH263" i="7"/>
  <c r="AH264" i="7"/>
  <c r="AH265" i="7"/>
  <c r="AH266" i="7"/>
  <c r="AH267" i="7"/>
  <c r="AH268" i="7"/>
  <c r="AH269" i="7"/>
  <c r="AH270" i="7"/>
  <c r="AH271" i="7"/>
  <c r="AH272" i="7"/>
  <c r="AH273" i="7"/>
  <c r="AH274" i="7"/>
  <c r="AH275" i="7"/>
  <c r="AH276" i="7"/>
  <c r="AH277" i="7"/>
  <c r="AH278" i="7"/>
  <c r="AH279" i="7"/>
  <c r="AH280" i="7"/>
  <c r="AH281" i="7"/>
  <c r="AH282" i="7"/>
  <c r="AH283" i="7"/>
  <c r="AH284" i="7"/>
  <c r="AH285" i="7"/>
  <c r="AH286" i="7"/>
  <c r="AH287" i="7"/>
  <c r="AH288" i="7"/>
  <c r="AH289" i="7"/>
  <c r="AH290" i="7"/>
  <c r="AH291" i="7"/>
  <c r="AH292" i="7"/>
  <c r="AH293" i="7"/>
  <c r="AH294" i="7"/>
  <c r="AH295" i="7"/>
  <c r="AH296" i="7"/>
  <c r="AH297" i="7"/>
  <c r="AH298" i="7"/>
  <c r="AH299" i="7"/>
  <c r="AH300" i="7"/>
  <c r="AH301" i="7"/>
  <c r="AH302" i="7"/>
  <c r="AH303" i="7"/>
  <c r="AH304" i="7"/>
  <c r="AH305" i="7"/>
  <c r="AH306" i="7"/>
  <c r="AH307" i="7"/>
  <c r="AH308" i="7"/>
  <c r="AH309" i="7"/>
  <c r="AH310" i="7"/>
  <c r="AH311" i="7"/>
  <c r="AH312" i="7"/>
  <c r="AH313" i="7"/>
  <c r="AH314" i="7"/>
  <c r="AH315" i="7"/>
  <c r="AH316" i="7"/>
  <c r="AH317" i="7"/>
  <c r="AH318" i="7"/>
  <c r="AH319" i="7"/>
  <c r="AH320" i="7"/>
  <c r="AH321" i="7"/>
  <c r="AH322" i="7"/>
  <c r="AH323" i="7"/>
  <c r="AH324" i="7"/>
  <c r="AH325" i="7"/>
  <c r="AH326" i="7"/>
  <c r="AH327" i="7"/>
  <c r="AH328" i="7"/>
  <c r="AH329" i="7"/>
  <c r="AH330" i="7"/>
  <c r="AH331" i="7"/>
  <c r="AH332" i="7"/>
  <c r="AH333" i="7"/>
  <c r="AH334" i="7"/>
  <c r="AH335" i="7"/>
  <c r="AH336" i="7"/>
  <c r="AH337" i="7"/>
  <c r="AH338" i="7"/>
  <c r="AH339" i="7"/>
  <c r="AH340" i="7"/>
  <c r="AH341" i="7"/>
  <c r="AH342" i="7"/>
  <c r="AH343" i="7"/>
  <c r="AH344" i="7"/>
  <c r="AH345" i="7"/>
  <c r="AH346" i="7"/>
  <c r="AH347" i="7"/>
  <c r="AH348" i="7"/>
  <c r="AH349" i="7"/>
  <c r="AH350" i="7"/>
  <c r="AH351" i="7"/>
  <c r="AH352" i="7"/>
  <c r="AH353" i="7"/>
  <c r="AH354" i="7"/>
  <c r="AH355" i="7"/>
  <c r="AH356" i="7"/>
  <c r="AH357" i="7"/>
  <c r="AH358" i="7"/>
  <c r="AH359" i="7"/>
  <c r="AH360" i="7"/>
  <c r="AH361" i="7"/>
  <c r="AH362" i="7"/>
  <c r="AH363" i="7"/>
  <c r="AH364" i="7"/>
  <c r="AH365" i="7"/>
  <c r="AH366" i="7"/>
  <c r="AH367" i="7"/>
  <c r="AH368" i="7"/>
  <c r="AH369" i="7"/>
  <c r="AH370" i="7"/>
  <c r="AH371" i="7"/>
  <c r="AH372" i="7"/>
  <c r="AH373" i="7"/>
  <c r="AH374" i="7"/>
  <c r="AH375" i="7"/>
  <c r="AH376" i="7"/>
  <c r="AH377" i="7"/>
  <c r="AH378" i="7"/>
  <c r="AH379" i="7"/>
  <c r="AH380" i="7"/>
  <c r="AH381" i="7"/>
  <c r="AH382" i="7"/>
  <c r="AH383" i="7"/>
  <c r="AH384" i="7"/>
  <c r="AH385" i="7"/>
  <c r="AH386" i="7"/>
  <c r="AH387" i="7"/>
  <c r="AH388" i="7"/>
  <c r="AH389" i="7"/>
  <c r="AH390" i="7"/>
  <c r="AH391" i="7"/>
  <c r="AH392" i="7"/>
  <c r="AH393" i="7"/>
  <c r="AH394" i="7"/>
  <c r="AH395" i="7"/>
  <c r="AH396" i="7"/>
  <c r="AH397" i="7"/>
  <c r="AH398" i="7"/>
  <c r="AH399" i="7"/>
  <c r="AH400" i="7"/>
  <c r="AH401" i="7"/>
  <c r="AH402" i="7"/>
  <c r="AH403" i="7"/>
  <c r="AH404" i="7"/>
  <c r="AH405" i="7"/>
  <c r="AH406" i="7"/>
  <c r="AH407" i="7"/>
  <c r="AH408" i="7"/>
  <c r="AH409" i="7"/>
  <c r="AH410" i="7"/>
  <c r="AH411" i="7"/>
  <c r="AH412" i="7"/>
  <c r="AH413" i="7"/>
  <c r="AH414" i="7"/>
  <c r="AH415" i="7"/>
  <c r="AH416" i="7"/>
  <c r="AH417" i="7"/>
  <c r="AH418" i="7"/>
  <c r="AH419" i="7"/>
  <c r="AH420" i="7"/>
  <c r="AH421" i="7"/>
  <c r="AH422" i="7"/>
  <c r="AH423" i="7"/>
  <c r="AH424" i="7"/>
  <c r="AH425" i="7"/>
  <c r="AH426" i="7"/>
  <c r="AH427" i="7"/>
  <c r="AH428" i="7"/>
  <c r="AH429" i="7"/>
  <c r="AH430" i="7"/>
  <c r="AH431" i="7"/>
  <c r="AH432" i="7"/>
  <c r="AH433" i="7"/>
  <c r="AH434" i="7"/>
  <c r="AH435" i="7"/>
  <c r="AH436" i="7"/>
  <c r="AH437" i="7"/>
  <c r="AH438" i="7"/>
  <c r="AH439" i="7"/>
  <c r="AH440" i="7"/>
  <c r="AH441" i="7"/>
  <c r="AH442" i="7"/>
  <c r="AH443" i="7"/>
  <c r="AH444" i="7"/>
  <c r="AH445" i="7"/>
  <c r="AH446" i="7"/>
  <c r="AH447" i="7"/>
  <c r="AH448" i="7"/>
  <c r="AH449" i="7"/>
  <c r="AH450" i="7"/>
  <c r="AH451" i="7"/>
  <c r="AH452" i="7"/>
  <c r="AH453" i="7"/>
  <c r="AH454" i="7"/>
  <c r="AH455" i="7"/>
  <c r="AH456" i="7"/>
  <c r="AH457" i="7"/>
  <c r="AH458" i="7"/>
  <c r="AH459" i="7"/>
  <c r="AH460" i="7"/>
  <c r="AH461" i="7"/>
  <c r="AH462" i="7"/>
  <c r="AH463" i="7"/>
  <c r="AH464" i="7"/>
  <c r="AH465" i="7"/>
  <c r="AH466" i="7"/>
  <c r="AH467" i="7"/>
  <c r="AH468" i="7"/>
  <c r="AH469" i="7"/>
  <c r="AH470" i="7"/>
  <c r="AH471" i="7"/>
  <c r="AH472" i="7"/>
  <c r="AH473" i="7"/>
  <c r="AH474" i="7"/>
  <c r="AH475" i="7"/>
  <c r="AH476" i="7"/>
  <c r="AH477" i="7"/>
  <c r="AH478" i="7"/>
  <c r="AH479" i="7"/>
  <c r="AH480" i="7"/>
  <c r="AH481" i="7"/>
  <c r="AH482" i="7"/>
  <c r="AH483" i="7"/>
  <c r="AH484" i="7"/>
  <c r="AH485" i="7"/>
  <c r="AH486" i="7"/>
  <c r="AH487" i="7"/>
  <c r="AH488" i="7"/>
  <c r="AH489" i="7"/>
  <c r="AH490" i="7"/>
  <c r="AH491" i="7"/>
  <c r="AH492" i="7"/>
  <c r="AH493" i="7"/>
  <c r="AH494" i="7"/>
  <c r="AH495" i="7"/>
  <c r="AH496" i="7"/>
  <c r="AH497" i="7"/>
  <c r="AH498" i="7"/>
  <c r="AH499" i="7"/>
  <c r="AH500" i="7"/>
  <c r="AH501" i="7"/>
  <c r="AH502" i="7"/>
  <c r="AH503" i="7"/>
  <c r="AH504" i="7"/>
  <c r="AH505" i="7"/>
  <c r="AH506" i="7"/>
  <c r="AH507" i="7"/>
  <c r="AH508" i="7"/>
  <c r="AH509" i="7"/>
  <c r="AH510" i="7"/>
  <c r="AH511" i="7"/>
  <c r="AH512" i="7"/>
  <c r="AH513" i="7"/>
  <c r="AH514" i="7"/>
  <c r="AH515" i="7"/>
  <c r="AH516" i="7"/>
  <c r="AH517" i="7"/>
  <c r="AH518" i="7"/>
  <c r="AH519" i="7"/>
  <c r="AH520" i="7"/>
  <c r="AH521" i="7"/>
  <c r="AH522" i="7"/>
  <c r="AH523" i="7"/>
  <c r="AH524" i="7"/>
  <c r="AH525" i="7"/>
  <c r="AH526" i="7"/>
  <c r="AH527" i="7"/>
  <c r="AH528" i="7"/>
  <c r="AH529" i="7"/>
  <c r="AH530" i="7"/>
  <c r="AH531" i="7"/>
  <c r="AH532" i="7"/>
  <c r="AH533" i="7"/>
  <c r="AH534" i="7"/>
  <c r="AH535" i="7"/>
  <c r="AH536" i="7"/>
  <c r="AH537" i="7"/>
  <c r="AH538" i="7"/>
  <c r="AH539" i="7"/>
  <c r="AH540" i="7"/>
  <c r="AH541" i="7"/>
  <c r="AH542" i="7"/>
  <c r="AH543" i="7"/>
  <c r="AH544" i="7"/>
  <c r="AH545" i="7"/>
  <c r="AH546" i="7"/>
  <c r="AH547" i="7"/>
  <c r="AH548" i="7"/>
  <c r="AH549" i="7"/>
  <c r="AH550" i="7"/>
  <c r="AH551" i="7"/>
  <c r="AH552" i="7"/>
  <c r="AH553" i="7"/>
  <c r="AH554" i="7"/>
  <c r="AH555" i="7"/>
  <c r="AH556" i="7"/>
  <c r="AH557" i="7"/>
  <c r="AH558" i="7"/>
  <c r="AH559" i="7"/>
  <c r="AH560" i="7"/>
  <c r="AH561" i="7"/>
  <c r="AH562" i="7"/>
  <c r="AH563" i="7"/>
  <c r="AH564" i="7"/>
  <c r="AH565" i="7"/>
  <c r="AH566" i="7"/>
  <c r="AH567" i="7"/>
  <c r="AH568" i="7"/>
  <c r="AH569" i="7"/>
  <c r="AH570" i="7"/>
  <c r="AH571" i="7"/>
  <c r="AH572" i="7"/>
  <c r="AH573" i="7"/>
  <c r="AH574" i="7"/>
  <c r="AH575" i="7"/>
  <c r="AH576" i="7"/>
  <c r="AH577" i="7"/>
  <c r="AH578" i="7"/>
  <c r="AH579" i="7"/>
  <c r="AH580" i="7"/>
  <c r="AH581" i="7"/>
  <c r="AH582" i="7"/>
  <c r="AH583" i="7"/>
  <c r="AH584" i="7"/>
  <c r="AH585" i="7"/>
  <c r="AH586" i="7"/>
  <c r="AH587" i="7"/>
  <c r="AH588" i="7"/>
  <c r="AH589" i="7"/>
  <c r="AH590" i="7"/>
  <c r="AH591" i="7"/>
  <c r="AH592" i="7"/>
  <c r="AH593" i="7"/>
  <c r="AH594" i="7"/>
  <c r="AH595" i="7"/>
  <c r="AH596" i="7"/>
  <c r="AH597" i="7"/>
  <c r="AH598" i="7"/>
  <c r="AH599" i="7"/>
  <c r="AH600" i="7"/>
  <c r="AH601" i="7"/>
  <c r="AH602" i="7"/>
  <c r="AH603" i="7"/>
  <c r="AH604" i="7"/>
  <c r="AH605" i="7"/>
  <c r="AH606" i="7"/>
  <c r="AH607" i="7"/>
  <c r="AH608" i="7"/>
  <c r="AH609" i="7"/>
  <c r="AH610" i="7"/>
  <c r="AH611" i="7"/>
  <c r="AH612" i="7"/>
  <c r="AH613" i="7"/>
  <c r="AH614" i="7"/>
  <c r="AH615" i="7"/>
  <c r="AH616" i="7"/>
  <c r="AH617" i="7"/>
  <c r="AH618" i="7"/>
  <c r="AH619" i="7"/>
  <c r="AH620" i="7"/>
  <c r="AH621" i="7"/>
  <c r="AH622" i="7"/>
  <c r="AH623" i="7"/>
  <c r="AH624" i="7"/>
  <c r="AH625" i="7"/>
  <c r="AH626" i="7"/>
  <c r="AH627" i="7"/>
  <c r="AH628" i="7"/>
  <c r="AH629" i="7"/>
  <c r="AH630" i="7"/>
  <c r="AH631" i="7"/>
  <c r="AH632" i="7"/>
  <c r="AH633" i="7"/>
  <c r="AH634" i="7"/>
  <c r="AH635" i="7"/>
  <c r="AH636" i="7"/>
  <c r="AH637" i="7"/>
  <c r="AH638" i="7"/>
  <c r="AH639" i="7"/>
  <c r="AH640" i="7"/>
  <c r="AH641" i="7"/>
  <c r="AH642" i="7"/>
  <c r="AH643" i="7"/>
  <c r="AH644" i="7"/>
  <c r="AH645" i="7"/>
  <c r="AH646" i="7"/>
  <c r="AH647" i="7"/>
  <c r="AH648" i="7"/>
  <c r="AH649" i="7"/>
  <c r="AH650" i="7"/>
  <c r="AH651" i="7"/>
  <c r="AH652" i="7"/>
  <c r="AH653" i="7"/>
  <c r="AH654" i="7"/>
  <c r="AH655" i="7"/>
  <c r="AH656" i="7"/>
  <c r="AH657" i="7"/>
  <c r="AH658" i="7"/>
  <c r="AH659" i="7"/>
  <c r="AH660" i="7"/>
  <c r="AH661" i="7"/>
  <c r="AH662" i="7"/>
  <c r="AH663" i="7"/>
  <c r="AH664" i="7"/>
  <c r="AH665" i="7"/>
  <c r="AH666" i="7"/>
  <c r="AH667" i="7"/>
  <c r="AH668" i="7"/>
  <c r="AH669" i="7"/>
  <c r="AH670" i="7"/>
  <c r="AH671" i="7"/>
  <c r="AH672" i="7"/>
  <c r="AH673" i="7"/>
  <c r="AH674" i="7"/>
  <c r="AH675" i="7"/>
  <c r="AH676" i="7"/>
  <c r="AH677" i="7"/>
  <c r="AH678" i="7"/>
  <c r="AH679" i="7"/>
  <c r="AH680" i="7"/>
  <c r="AH681" i="7"/>
  <c r="AH682" i="7"/>
  <c r="AH683" i="7"/>
  <c r="AH684" i="7"/>
  <c r="AH685" i="7"/>
  <c r="AH686" i="7"/>
  <c r="AH687" i="7"/>
  <c r="AH688" i="7"/>
  <c r="AH689" i="7"/>
  <c r="AH690" i="7"/>
  <c r="AH691" i="7"/>
  <c r="AH692" i="7"/>
  <c r="AH693" i="7"/>
  <c r="AH694" i="7"/>
  <c r="AH695" i="7"/>
  <c r="AH696" i="7"/>
  <c r="AH697" i="7"/>
  <c r="AH698" i="7"/>
  <c r="AH699" i="7"/>
  <c r="AH700" i="7"/>
  <c r="AH701" i="7"/>
  <c r="AH702" i="7"/>
  <c r="AH703" i="7"/>
  <c r="AH704" i="7"/>
  <c r="AH705" i="7"/>
  <c r="AH706" i="7"/>
  <c r="AH707" i="7"/>
  <c r="AH708" i="7"/>
  <c r="AH709" i="7"/>
  <c r="AH710" i="7"/>
  <c r="AH711" i="7"/>
  <c r="AH712" i="7"/>
  <c r="AH713" i="7"/>
  <c r="AH714" i="7"/>
  <c r="AH715" i="7"/>
  <c r="AH716" i="7"/>
  <c r="AH717" i="7"/>
  <c r="AH718" i="7"/>
  <c r="AH719" i="7"/>
  <c r="AH720" i="7"/>
  <c r="AH721" i="7"/>
  <c r="AH722" i="7"/>
  <c r="AH723" i="7"/>
  <c r="AH724" i="7"/>
  <c r="AH725" i="7"/>
  <c r="AH726" i="7"/>
  <c r="AH727" i="7"/>
  <c r="AH728" i="7"/>
  <c r="AH729" i="7"/>
  <c r="AH730" i="7"/>
  <c r="AH731" i="7"/>
  <c r="AH732" i="7"/>
  <c r="AH733" i="7"/>
  <c r="AH734" i="7"/>
  <c r="AH735" i="7"/>
  <c r="AH736" i="7"/>
  <c r="AH737" i="7"/>
  <c r="AH738" i="7"/>
  <c r="AH739" i="7"/>
  <c r="AH740" i="7"/>
  <c r="AH741" i="7"/>
  <c r="AH742" i="7"/>
  <c r="AH743" i="7"/>
  <c r="AH744" i="7"/>
  <c r="AH745" i="7"/>
  <c r="AH746" i="7"/>
  <c r="AH747" i="7"/>
  <c r="AH748" i="7"/>
  <c r="AH749" i="7"/>
  <c r="AH750" i="7"/>
  <c r="AH751" i="7"/>
  <c r="AH752" i="7"/>
  <c r="AH753" i="7"/>
  <c r="AH754" i="7"/>
  <c r="AH755" i="7"/>
  <c r="AH756" i="7"/>
  <c r="AH757" i="7"/>
  <c r="AH758" i="7"/>
  <c r="AH759" i="7"/>
  <c r="AH760" i="7"/>
  <c r="AH761" i="7"/>
  <c r="AH762" i="7"/>
  <c r="AH763" i="7"/>
  <c r="AH764" i="7"/>
  <c r="AH765" i="7"/>
  <c r="AH766" i="7"/>
  <c r="AH767" i="7"/>
  <c r="AH768" i="7"/>
  <c r="AH769" i="7"/>
  <c r="AH770" i="7"/>
  <c r="AH771" i="7"/>
  <c r="AH772" i="7"/>
  <c r="AH773" i="7"/>
  <c r="AH774" i="7"/>
  <c r="AH775" i="7"/>
  <c r="AH776" i="7"/>
  <c r="AH777" i="7"/>
  <c r="AH778" i="7"/>
  <c r="AH779" i="7"/>
  <c r="AH780" i="7"/>
  <c r="AH781" i="7"/>
  <c r="AH782" i="7"/>
  <c r="AH783" i="7"/>
  <c r="AH784" i="7"/>
  <c r="AH785" i="7"/>
  <c r="AH786" i="7"/>
  <c r="AH787" i="7"/>
  <c r="AH788" i="7"/>
  <c r="AH789" i="7"/>
  <c r="AH790" i="7"/>
  <c r="AH791" i="7"/>
  <c r="AH792" i="7"/>
  <c r="AH793" i="7"/>
  <c r="AH794" i="7"/>
  <c r="AH795" i="7"/>
  <c r="AH796" i="7"/>
  <c r="AH797" i="7"/>
  <c r="AH798" i="7"/>
  <c r="AH799" i="7"/>
  <c r="AH800" i="7"/>
  <c r="AH801" i="7"/>
  <c r="AH802" i="7"/>
  <c r="AH803" i="7"/>
  <c r="AH804" i="7"/>
  <c r="AH805" i="7"/>
  <c r="AH806" i="7"/>
  <c r="AH807" i="7"/>
  <c r="AH808" i="7"/>
  <c r="AH809" i="7"/>
  <c r="AH810" i="7"/>
  <c r="AH811" i="7"/>
  <c r="AH812" i="7"/>
  <c r="AH813" i="7"/>
  <c r="AH814" i="7"/>
  <c r="AH815" i="7"/>
  <c r="AH816" i="7"/>
  <c r="AH817" i="7"/>
  <c r="AH818" i="7"/>
  <c r="AH819" i="7"/>
  <c r="AH820" i="7"/>
  <c r="AH821" i="7"/>
  <c r="AH822" i="7"/>
  <c r="AH823" i="7"/>
  <c r="AH824" i="7"/>
  <c r="AH825" i="7"/>
  <c r="AH826" i="7"/>
  <c r="AH827" i="7"/>
  <c r="AH828" i="7"/>
  <c r="AH829" i="7"/>
  <c r="AH830" i="7"/>
  <c r="AH831" i="7"/>
  <c r="AH832" i="7"/>
  <c r="AH833" i="7"/>
  <c r="AH834" i="7"/>
  <c r="AH835" i="7"/>
  <c r="AH836" i="7"/>
  <c r="AH837" i="7"/>
  <c r="AH838" i="7"/>
  <c r="AH839" i="7"/>
  <c r="AH840" i="7"/>
  <c r="AH841" i="7"/>
  <c r="AH842" i="7"/>
  <c r="AH843" i="7"/>
  <c r="AH844" i="7"/>
  <c r="AH845" i="7"/>
  <c r="AH846" i="7"/>
  <c r="AH847" i="7"/>
  <c r="AH848" i="7"/>
  <c r="AH849" i="7"/>
  <c r="AH850" i="7"/>
  <c r="AH851" i="7"/>
  <c r="AH852" i="7"/>
  <c r="AH853" i="7"/>
  <c r="AH854" i="7"/>
  <c r="AH855" i="7"/>
  <c r="AH856" i="7"/>
  <c r="AH857" i="7"/>
  <c r="AH858" i="7"/>
  <c r="AH859" i="7"/>
  <c r="AH860" i="7"/>
  <c r="AH861" i="7"/>
  <c r="AH862" i="7"/>
  <c r="AH863" i="7"/>
  <c r="AH864" i="7"/>
  <c r="AH865" i="7"/>
  <c r="AH866" i="7"/>
  <c r="AH867" i="7"/>
  <c r="AH868" i="7"/>
  <c r="AH869" i="7"/>
  <c r="AH870" i="7"/>
  <c r="AH871" i="7"/>
  <c r="AH872" i="7"/>
  <c r="AH873" i="7"/>
  <c r="AH874" i="7"/>
  <c r="AH875" i="7"/>
  <c r="AH876" i="7"/>
  <c r="AH877" i="7"/>
  <c r="AH878" i="7"/>
  <c r="AH879" i="7"/>
  <c r="AH880" i="7"/>
  <c r="AH881" i="7"/>
  <c r="AH882" i="7"/>
  <c r="AH883" i="7"/>
  <c r="AH884" i="7"/>
  <c r="AH885" i="7"/>
  <c r="AH886" i="7"/>
  <c r="AH887" i="7"/>
  <c r="AH888" i="7"/>
  <c r="AH889" i="7"/>
  <c r="AH890" i="7"/>
  <c r="AH891" i="7"/>
  <c r="AH892" i="7"/>
  <c r="AH893" i="7"/>
  <c r="AH894" i="7"/>
  <c r="AH895" i="7"/>
  <c r="AH896" i="7"/>
  <c r="AH897" i="7"/>
  <c r="AH898" i="7"/>
  <c r="AH899" i="7"/>
  <c r="AH900" i="7"/>
  <c r="AH901" i="7"/>
  <c r="AH902" i="7"/>
  <c r="AH903" i="7"/>
  <c r="AH904" i="7"/>
  <c r="AH905" i="7"/>
  <c r="AH906" i="7"/>
  <c r="AH907" i="7"/>
  <c r="AH908" i="7"/>
  <c r="AH909" i="7"/>
  <c r="AH910" i="7"/>
  <c r="AH911" i="7"/>
  <c r="AH912" i="7"/>
  <c r="AH913" i="7"/>
  <c r="AH914" i="7"/>
  <c r="AH915" i="7"/>
  <c r="AH916" i="7"/>
  <c r="AH917" i="7"/>
  <c r="AH918" i="7"/>
  <c r="AH919" i="7"/>
  <c r="AH920" i="7"/>
  <c r="AH921" i="7"/>
  <c r="AH922" i="7"/>
  <c r="AH923" i="7"/>
  <c r="AH924" i="7"/>
  <c r="AH925" i="7"/>
  <c r="AH926" i="7"/>
  <c r="AH927" i="7"/>
  <c r="AH928" i="7"/>
  <c r="AH929" i="7"/>
  <c r="AH930" i="7"/>
  <c r="AH931" i="7"/>
  <c r="AH932" i="7"/>
  <c r="AH933" i="7"/>
  <c r="AH934" i="7"/>
  <c r="AH935" i="7"/>
  <c r="AH936" i="7"/>
  <c r="AH937" i="7"/>
  <c r="AH938" i="7"/>
  <c r="AH939" i="7"/>
  <c r="AH940" i="7"/>
  <c r="AH941" i="7"/>
  <c r="AH942" i="7"/>
  <c r="AH943" i="7"/>
  <c r="AH944" i="7"/>
  <c r="AH945" i="7"/>
  <c r="AH946" i="7"/>
  <c r="AH947" i="7"/>
  <c r="AH948" i="7"/>
  <c r="AH949" i="7"/>
  <c r="AH950" i="7"/>
  <c r="AH951" i="7"/>
  <c r="AH952" i="7"/>
  <c r="AH953" i="7"/>
  <c r="AH954" i="7"/>
  <c r="AH955" i="7"/>
  <c r="AH956" i="7"/>
  <c r="AH957" i="7"/>
  <c r="AH958" i="7"/>
  <c r="AH959" i="7"/>
  <c r="AH960" i="7"/>
  <c r="AH961" i="7"/>
  <c r="AH962" i="7"/>
  <c r="AH963" i="7"/>
  <c r="AH964" i="7"/>
  <c r="AH965" i="7"/>
  <c r="AH966" i="7"/>
  <c r="AH967" i="7"/>
  <c r="AH968" i="7"/>
  <c r="AH969" i="7"/>
  <c r="AH970" i="7"/>
  <c r="AH971" i="7"/>
  <c r="AH972" i="7"/>
  <c r="AH973" i="7"/>
  <c r="AH974" i="7"/>
  <c r="AH975" i="7"/>
  <c r="AH976" i="7"/>
  <c r="AH977" i="7"/>
  <c r="AH978" i="7"/>
  <c r="AH979" i="7"/>
  <c r="AH980" i="7"/>
  <c r="AH981" i="7"/>
  <c r="AH982" i="7"/>
  <c r="AH983" i="7"/>
  <c r="AH984" i="7"/>
  <c r="AH985" i="7"/>
  <c r="AH986" i="7"/>
  <c r="AH987" i="7"/>
  <c r="AH988" i="7"/>
  <c r="AH989" i="7"/>
  <c r="AH990" i="7"/>
  <c r="AH991" i="7"/>
  <c r="AH992" i="7"/>
  <c r="AH993" i="7"/>
  <c r="AH994" i="7"/>
  <c r="AH995" i="7"/>
  <c r="AH996" i="7"/>
  <c r="AH997" i="7"/>
  <c r="AH998" i="7"/>
  <c r="AH999" i="7"/>
  <c r="AH1000" i="7"/>
  <c r="AH1001" i="7"/>
  <c r="AH1002" i="7"/>
  <c r="AH1003" i="7"/>
  <c r="AH1004" i="7"/>
  <c r="AH1005" i="7"/>
  <c r="AH1006" i="7"/>
  <c r="AH1007" i="7"/>
  <c r="AH1008" i="7"/>
  <c r="AH1009" i="7"/>
  <c r="AH1010" i="7"/>
  <c r="AH1011" i="7"/>
  <c r="AH1012" i="7"/>
  <c r="AH1013" i="7"/>
  <c r="AH1014" i="7"/>
  <c r="AH1015" i="7"/>
  <c r="AH1016" i="7"/>
  <c r="AH1017" i="7"/>
  <c r="AH1018" i="7"/>
  <c r="AH1019" i="7"/>
  <c r="AH1020" i="7"/>
  <c r="AH1021" i="7"/>
  <c r="AH1022" i="7"/>
  <c r="AH1023" i="7"/>
  <c r="AH1024" i="7"/>
  <c r="AH1025" i="7"/>
  <c r="AH1026" i="7"/>
  <c r="AH1027" i="7"/>
  <c r="AH1028" i="7"/>
  <c r="AH1029" i="7"/>
  <c r="AH1030" i="7"/>
  <c r="AH1031" i="7"/>
  <c r="AH1032" i="7"/>
  <c r="AH1033" i="7"/>
  <c r="AH1034" i="7"/>
  <c r="AH1035" i="7"/>
  <c r="AH1036" i="7"/>
  <c r="AH1037" i="7"/>
  <c r="AH1038" i="7"/>
  <c r="AH1039" i="7"/>
  <c r="AH1040" i="7"/>
  <c r="AH1041" i="7"/>
  <c r="AH1042" i="7"/>
  <c r="AH1043" i="7"/>
  <c r="AH1044" i="7"/>
  <c r="AH1045" i="7"/>
  <c r="AH1046" i="7"/>
  <c r="AH1047" i="7"/>
  <c r="AH1048" i="7"/>
  <c r="AH1049" i="7"/>
  <c r="AH1050" i="7"/>
  <c r="AH1051" i="7"/>
  <c r="AH1052" i="7"/>
  <c r="AH1053" i="7"/>
  <c r="AH1054" i="7"/>
  <c r="AH1055" i="7"/>
  <c r="AH1056" i="7"/>
  <c r="AH1057" i="7"/>
  <c r="AH1058" i="7"/>
  <c r="AH1059" i="7"/>
  <c r="AH1060" i="7"/>
  <c r="AH1061" i="7"/>
  <c r="AH1062" i="7"/>
  <c r="AH1063" i="7"/>
  <c r="AH1064" i="7"/>
  <c r="AH1065" i="7"/>
  <c r="AH1066" i="7"/>
  <c r="AH1067" i="7"/>
  <c r="AH1068" i="7"/>
  <c r="AH1069" i="7"/>
  <c r="AH1070" i="7"/>
  <c r="AH1071" i="7"/>
  <c r="AH1072" i="7"/>
  <c r="AH1073" i="7"/>
  <c r="AH1074" i="7"/>
  <c r="AH1075" i="7"/>
  <c r="AH1076" i="7"/>
  <c r="AH1077" i="7"/>
  <c r="AH1078" i="7"/>
  <c r="AH1079" i="7"/>
  <c r="AH1080" i="7"/>
  <c r="AH1081" i="7"/>
  <c r="AH1082" i="7"/>
  <c r="AH1083" i="7"/>
  <c r="AH1084" i="7"/>
  <c r="AH1085" i="7"/>
  <c r="AH1086" i="7"/>
  <c r="AH1087" i="7"/>
  <c r="AH1088" i="7"/>
  <c r="AH1089" i="7"/>
  <c r="AH1090" i="7"/>
  <c r="AH1091" i="7"/>
  <c r="AH1092" i="7"/>
  <c r="AH1093" i="7"/>
  <c r="AH1094" i="7"/>
  <c r="AH1095" i="7"/>
  <c r="AH1096" i="7"/>
  <c r="AH1097" i="7"/>
  <c r="AH1098" i="7"/>
  <c r="AH1099" i="7"/>
  <c r="AH1100" i="7"/>
  <c r="AH1101" i="7"/>
  <c r="AH1102" i="7"/>
  <c r="AH1103" i="7"/>
  <c r="AH1104" i="7"/>
  <c r="AH1105" i="7"/>
  <c r="AH1106" i="7"/>
  <c r="AH1107" i="7"/>
  <c r="AH1108" i="7"/>
  <c r="AH1109" i="7"/>
  <c r="AH1110" i="7"/>
  <c r="AH1111" i="7"/>
  <c r="AH1112" i="7"/>
  <c r="AH1113" i="7"/>
  <c r="AH1114" i="7"/>
  <c r="AH1115" i="7"/>
  <c r="AH1116" i="7"/>
  <c r="AH1117" i="7"/>
  <c r="AH1118" i="7"/>
  <c r="AH1119" i="7"/>
  <c r="AH1120" i="7"/>
  <c r="AH1121" i="7"/>
  <c r="AH1122" i="7"/>
  <c r="AH1123" i="7"/>
  <c r="AH1124" i="7"/>
  <c r="AH1125" i="7"/>
  <c r="AH1126" i="7"/>
  <c r="AH1127" i="7"/>
  <c r="AH1128" i="7"/>
  <c r="AH1129" i="7"/>
  <c r="AH1130" i="7"/>
  <c r="AH1131" i="7"/>
  <c r="AH1132" i="7"/>
  <c r="AH1133" i="7"/>
  <c r="AH1134" i="7"/>
  <c r="AH1135" i="7"/>
  <c r="AH1136" i="7"/>
  <c r="AH1137" i="7"/>
  <c r="AH1138" i="7"/>
  <c r="AH1139" i="7"/>
  <c r="AH1140" i="7"/>
  <c r="AH1141" i="7"/>
  <c r="AH1142" i="7"/>
  <c r="AH1143" i="7"/>
  <c r="AH1144" i="7"/>
  <c r="AH1145" i="7"/>
  <c r="AH1146" i="7"/>
  <c r="AH1147" i="7"/>
  <c r="AH1148" i="7"/>
  <c r="AH1149" i="7"/>
  <c r="AH1150" i="7"/>
  <c r="AH1151" i="7"/>
  <c r="AH1152" i="7"/>
  <c r="AH1153" i="7"/>
  <c r="AH1154" i="7"/>
  <c r="AH1155" i="7"/>
  <c r="AH1156" i="7"/>
  <c r="AH1157" i="7"/>
  <c r="AH1158" i="7"/>
  <c r="AH1159" i="7"/>
  <c r="AH1160" i="7"/>
  <c r="AH1161" i="7"/>
  <c r="AH1162" i="7"/>
  <c r="AH1163" i="7"/>
  <c r="AH1164" i="7"/>
  <c r="AH1165" i="7"/>
  <c r="AH1166" i="7"/>
  <c r="AH1167" i="7"/>
  <c r="AH1168" i="7"/>
  <c r="AH1169" i="7"/>
  <c r="AH1170" i="7"/>
  <c r="AH1171" i="7"/>
  <c r="AH1172" i="7"/>
  <c r="AH1173" i="7"/>
  <c r="AH1174" i="7"/>
  <c r="AH1175" i="7"/>
  <c r="AH1176" i="7"/>
  <c r="AH1177" i="7"/>
  <c r="AH1178" i="7"/>
  <c r="AH1179" i="7"/>
  <c r="AH1180" i="7"/>
  <c r="AH1181" i="7"/>
  <c r="AH1182" i="7"/>
  <c r="AH1183" i="7"/>
  <c r="AH1184" i="7"/>
  <c r="AH1185" i="7"/>
  <c r="AH1186" i="7"/>
  <c r="AH1187" i="7"/>
  <c r="AH1188" i="7"/>
  <c r="AH1189" i="7"/>
  <c r="AH1190" i="7"/>
  <c r="AH1191" i="7"/>
  <c r="AH1192" i="7"/>
  <c r="AH1193" i="7"/>
  <c r="AH1194" i="7"/>
  <c r="AH1195" i="7"/>
  <c r="AH1196" i="7"/>
  <c r="AH1197" i="7"/>
  <c r="AH1198" i="7"/>
  <c r="AH1199" i="7"/>
  <c r="AH1200" i="7"/>
  <c r="AH1201" i="7"/>
  <c r="AH1202" i="7"/>
  <c r="AH1203" i="7"/>
  <c r="AH1204" i="7"/>
  <c r="AH1205" i="7"/>
  <c r="AH1206" i="7"/>
  <c r="AH1207" i="7"/>
  <c r="AH1208" i="7"/>
  <c r="AH1209" i="7"/>
  <c r="AH1210" i="7"/>
  <c r="AH1211" i="7"/>
  <c r="AH1212" i="7"/>
  <c r="AH1213" i="7"/>
  <c r="AH1214" i="7"/>
  <c r="AH1215" i="7"/>
  <c r="AH1216" i="7"/>
  <c r="AH1217" i="7"/>
  <c r="AH1218" i="7"/>
  <c r="AH1219" i="7"/>
  <c r="AH1220" i="7"/>
  <c r="AH1221" i="7"/>
  <c r="AH1222" i="7"/>
  <c r="AH1223" i="7"/>
  <c r="AH1224" i="7"/>
  <c r="AH1225" i="7"/>
  <c r="AH1226" i="7"/>
  <c r="AH1227" i="7"/>
  <c r="AH1228" i="7"/>
  <c r="AH1229" i="7"/>
  <c r="AH1230" i="7"/>
  <c r="AH1231" i="7"/>
  <c r="AH1232" i="7"/>
  <c r="AH1233" i="7"/>
  <c r="AH1234" i="7"/>
  <c r="AH1235" i="7"/>
  <c r="AH1236" i="7"/>
  <c r="AH1237" i="7"/>
  <c r="AH1238" i="7"/>
  <c r="AH1239" i="7"/>
  <c r="AH1240" i="7"/>
  <c r="AH1241" i="7"/>
  <c r="AH1242" i="7"/>
  <c r="AH1243" i="7"/>
  <c r="AH1244" i="7"/>
  <c r="AH1245" i="7"/>
  <c r="AH1246" i="7"/>
  <c r="AH1247" i="7"/>
  <c r="AH1248" i="7"/>
  <c r="AH1249" i="7"/>
  <c r="AH1250" i="7"/>
  <c r="AH1251" i="7"/>
  <c r="AH1252" i="7"/>
  <c r="AH1253" i="7"/>
  <c r="AH1254" i="7"/>
  <c r="AH1255" i="7"/>
  <c r="AH1256" i="7"/>
  <c r="AH1257" i="7"/>
  <c r="AH1258" i="7"/>
  <c r="AH1259" i="7"/>
  <c r="AH1260" i="7"/>
  <c r="AH1261" i="7"/>
  <c r="AH1262" i="7"/>
  <c r="AH1263" i="7"/>
  <c r="AH1264" i="7"/>
  <c r="AH1265" i="7"/>
  <c r="AH1266" i="7"/>
  <c r="AH1267" i="7"/>
  <c r="AH1268" i="7"/>
  <c r="AH1269" i="7"/>
  <c r="AH1270" i="7"/>
  <c r="AH1271" i="7"/>
  <c r="AH1272" i="7"/>
  <c r="AH1273" i="7"/>
  <c r="AH1274" i="7"/>
  <c r="AH1275" i="7"/>
  <c r="AH1276" i="7"/>
  <c r="AH1277" i="7"/>
  <c r="AH1278" i="7"/>
  <c r="AH1279" i="7"/>
  <c r="AH1280" i="7"/>
  <c r="AH1281" i="7"/>
  <c r="AH1282" i="7"/>
  <c r="AH1283" i="7"/>
  <c r="AH1284" i="7"/>
  <c r="AH1285" i="7"/>
  <c r="AH1286" i="7"/>
  <c r="AH1287" i="7"/>
  <c r="AH1288" i="7"/>
  <c r="AH1289" i="7"/>
  <c r="AH1290" i="7"/>
  <c r="AH1291" i="7"/>
  <c r="AH1292" i="7"/>
  <c r="AH1293" i="7"/>
  <c r="AH1294" i="7"/>
  <c r="AH1295" i="7"/>
  <c r="AH1296" i="7"/>
  <c r="AH1297" i="7"/>
  <c r="AH1298" i="7"/>
  <c r="AH1299" i="7"/>
  <c r="AH1300" i="7"/>
  <c r="AH1301" i="7"/>
  <c r="AH1302" i="7"/>
  <c r="AH1303" i="7"/>
  <c r="AH1304" i="7"/>
  <c r="AH1305" i="7"/>
  <c r="AH1306" i="7"/>
  <c r="AH1307" i="7"/>
  <c r="AH1308" i="7"/>
  <c r="AH1309" i="7"/>
  <c r="AH1310" i="7"/>
  <c r="AH1311" i="7"/>
  <c r="AH1312" i="7"/>
  <c r="AH1313" i="7"/>
  <c r="AH1314" i="7"/>
  <c r="AH1315" i="7"/>
  <c r="AH1316" i="7"/>
  <c r="AH1317" i="7"/>
  <c r="AH1318" i="7"/>
  <c r="AH1319" i="7"/>
  <c r="AH1320" i="7"/>
  <c r="AH1321" i="7"/>
  <c r="AH1322" i="7"/>
  <c r="AH1323" i="7"/>
  <c r="AH1324" i="7"/>
  <c r="AH1325" i="7"/>
  <c r="AH1326" i="7"/>
  <c r="AH1327" i="7"/>
  <c r="AH1328" i="7"/>
  <c r="AH1329" i="7"/>
  <c r="AH1330" i="7"/>
  <c r="AH1331" i="7"/>
  <c r="AH1332" i="7"/>
  <c r="AH1333" i="7"/>
  <c r="AH1334" i="7"/>
  <c r="AH1335" i="7"/>
  <c r="AH1336" i="7"/>
  <c r="AH1337" i="7"/>
  <c r="AH1338" i="7"/>
  <c r="AH1339" i="7"/>
  <c r="AH1340" i="7"/>
  <c r="AH1341" i="7"/>
  <c r="AH1342" i="7"/>
  <c r="AH1343" i="7"/>
  <c r="AH1344" i="7"/>
  <c r="AH1345" i="7"/>
  <c r="AH1346" i="7"/>
  <c r="AH1347" i="7"/>
  <c r="AH1348" i="7"/>
  <c r="AH1349" i="7"/>
  <c r="AH1350" i="7"/>
  <c r="AH1351" i="7"/>
  <c r="AH1352" i="7"/>
  <c r="AH1353" i="7"/>
  <c r="AH1354" i="7"/>
  <c r="AH1355" i="7"/>
  <c r="AH1356" i="7"/>
  <c r="AH1357" i="7"/>
  <c r="AH1358" i="7"/>
  <c r="AH1359" i="7"/>
  <c r="AH1360" i="7"/>
  <c r="AH1361" i="7"/>
  <c r="AH1362" i="7"/>
  <c r="AH1363" i="7"/>
  <c r="AH1364" i="7"/>
  <c r="AH1365" i="7"/>
  <c r="AH1366" i="7"/>
  <c r="AH1367" i="7"/>
  <c r="AH1368" i="7"/>
  <c r="AH1369" i="7"/>
  <c r="AH1370" i="7"/>
  <c r="AH1371" i="7"/>
  <c r="AH1372" i="7"/>
  <c r="AH1373" i="7"/>
  <c r="AH1374" i="7"/>
  <c r="AH1375" i="7"/>
  <c r="AH1376" i="7"/>
  <c r="AH1377" i="7"/>
  <c r="AH1378" i="7"/>
  <c r="AH1379" i="7"/>
  <c r="AH1380" i="7"/>
  <c r="AH1381" i="7"/>
  <c r="AH1382" i="7"/>
  <c r="AH1383" i="7"/>
  <c r="AH1384" i="7"/>
  <c r="AH1385" i="7"/>
  <c r="AH1386" i="7"/>
  <c r="AH1387" i="7"/>
  <c r="AH1388" i="7"/>
  <c r="AH1389" i="7"/>
  <c r="AH1390" i="7"/>
  <c r="AH1391" i="7"/>
  <c r="AH1392" i="7"/>
  <c r="AH1393" i="7"/>
  <c r="AH1394" i="7"/>
  <c r="AH1395" i="7"/>
  <c r="AH1396" i="7"/>
  <c r="AH1397" i="7"/>
  <c r="AH1398" i="7"/>
  <c r="AH1399" i="7"/>
  <c r="AH1400" i="7"/>
  <c r="AH1401" i="7"/>
  <c r="AH1402" i="7"/>
  <c r="AH1403" i="7"/>
  <c r="AH1404" i="7"/>
  <c r="AH1405" i="7"/>
  <c r="AH1406" i="7"/>
  <c r="AH1407" i="7"/>
  <c r="AH1408" i="7"/>
  <c r="AH1409" i="7"/>
  <c r="AH1410" i="7"/>
  <c r="AH1411" i="7"/>
  <c r="AH1412" i="7"/>
  <c r="AH1413" i="7"/>
  <c r="AH1414" i="7"/>
  <c r="AH1415" i="7"/>
  <c r="AH1416" i="7"/>
  <c r="AH1417" i="7"/>
  <c r="AH1418" i="7"/>
  <c r="AH1419" i="7"/>
  <c r="AH1420" i="7"/>
  <c r="AH1421" i="7"/>
  <c r="AH1422" i="7"/>
  <c r="AH1423" i="7"/>
  <c r="AH1424" i="7"/>
  <c r="AH1425" i="7"/>
  <c r="AH1426" i="7"/>
  <c r="AH1427" i="7"/>
  <c r="AH1428" i="7"/>
  <c r="AH1429" i="7"/>
  <c r="AH1430" i="7"/>
  <c r="AH1431" i="7"/>
  <c r="AH1432" i="7"/>
  <c r="AH1433" i="7"/>
  <c r="AH1434" i="7"/>
  <c r="AH1435" i="7"/>
  <c r="AH1436" i="7"/>
  <c r="AH1437" i="7"/>
  <c r="AH1438" i="7"/>
  <c r="AH1439" i="7"/>
  <c r="AH1440" i="7"/>
  <c r="AH1441" i="7"/>
  <c r="AH1442" i="7"/>
  <c r="AH1443" i="7"/>
  <c r="AH1444" i="7"/>
  <c r="AH1445" i="7"/>
  <c r="AH1446" i="7"/>
  <c r="AH1447" i="7"/>
  <c r="AH1448" i="7"/>
  <c r="AH1449" i="7"/>
  <c r="AH1450" i="7"/>
  <c r="AH1451" i="7"/>
  <c r="AH1452" i="7"/>
  <c r="AH1453" i="7"/>
  <c r="AH1454" i="7"/>
  <c r="AH1455" i="7"/>
  <c r="AH1456" i="7"/>
  <c r="AH1457" i="7"/>
  <c r="AH1458" i="7"/>
  <c r="AH1459" i="7"/>
  <c r="AH1460" i="7"/>
  <c r="AH1461" i="7"/>
  <c r="AH1462" i="7"/>
  <c r="AH1463" i="7"/>
  <c r="AH1464" i="7"/>
  <c r="AH1465" i="7"/>
  <c r="AH1466" i="7"/>
  <c r="AH1467" i="7"/>
  <c r="AH1468" i="7"/>
  <c r="AH1469" i="7"/>
  <c r="AH1470" i="7"/>
  <c r="AH1471" i="7"/>
  <c r="AG2" i="7"/>
  <c r="AG3" i="7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81" i="7"/>
  <c r="AG82" i="7"/>
  <c r="AG83" i="7"/>
  <c r="AG84" i="7"/>
  <c r="AG85" i="7"/>
  <c r="AG86" i="7"/>
  <c r="AG87" i="7"/>
  <c r="AG88" i="7"/>
  <c r="AG89" i="7"/>
  <c r="AG90" i="7"/>
  <c r="AG91" i="7"/>
  <c r="AG92" i="7"/>
  <c r="AG93" i="7"/>
  <c r="AG94" i="7"/>
  <c r="AG95" i="7"/>
  <c r="AG96" i="7"/>
  <c r="AG97" i="7"/>
  <c r="AG98" i="7"/>
  <c r="AG99" i="7"/>
  <c r="AG100" i="7"/>
  <c r="AG101" i="7"/>
  <c r="AG102" i="7"/>
  <c r="AG103" i="7"/>
  <c r="AG104" i="7"/>
  <c r="AG105" i="7"/>
  <c r="AG106" i="7"/>
  <c r="AG107" i="7"/>
  <c r="AG108" i="7"/>
  <c r="AG109" i="7"/>
  <c r="AG110" i="7"/>
  <c r="AG111" i="7"/>
  <c r="AG112" i="7"/>
  <c r="AG113" i="7"/>
  <c r="AG114" i="7"/>
  <c r="AG115" i="7"/>
  <c r="AG116" i="7"/>
  <c r="AG117" i="7"/>
  <c r="AG118" i="7"/>
  <c r="AG119" i="7"/>
  <c r="AG120" i="7"/>
  <c r="AG121" i="7"/>
  <c r="AG122" i="7"/>
  <c r="AG123" i="7"/>
  <c r="AG124" i="7"/>
  <c r="AG125" i="7"/>
  <c r="AG126" i="7"/>
  <c r="AG127" i="7"/>
  <c r="AG128" i="7"/>
  <c r="AG129" i="7"/>
  <c r="AG130" i="7"/>
  <c r="AG131" i="7"/>
  <c r="AG132" i="7"/>
  <c r="AG133" i="7"/>
  <c r="AG134" i="7"/>
  <c r="AG135" i="7"/>
  <c r="AG136" i="7"/>
  <c r="AG137" i="7"/>
  <c r="AG138" i="7"/>
  <c r="AG139" i="7"/>
  <c r="AG140" i="7"/>
  <c r="AG141" i="7"/>
  <c r="AG142" i="7"/>
  <c r="AG143" i="7"/>
  <c r="AG144" i="7"/>
  <c r="AG145" i="7"/>
  <c r="AG146" i="7"/>
  <c r="AG147" i="7"/>
  <c r="AG148" i="7"/>
  <c r="AG149" i="7"/>
  <c r="AG150" i="7"/>
  <c r="AG151" i="7"/>
  <c r="AG152" i="7"/>
  <c r="AG153" i="7"/>
  <c r="AG154" i="7"/>
  <c r="AG155" i="7"/>
  <c r="AG156" i="7"/>
  <c r="AG157" i="7"/>
  <c r="AG158" i="7"/>
  <c r="AG159" i="7"/>
  <c r="AG160" i="7"/>
  <c r="AG161" i="7"/>
  <c r="AG162" i="7"/>
  <c r="AG163" i="7"/>
  <c r="AG164" i="7"/>
  <c r="AG165" i="7"/>
  <c r="AG166" i="7"/>
  <c r="AG167" i="7"/>
  <c r="AG168" i="7"/>
  <c r="AG169" i="7"/>
  <c r="AG170" i="7"/>
  <c r="AG171" i="7"/>
  <c r="AG172" i="7"/>
  <c r="AG173" i="7"/>
  <c r="AG174" i="7"/>
  <c r="AG175" i="7"/>
  <c r="AG176" i="7"/>
  <c r="AG177" i="7"/>
  <c r="AG178" i="7"/>
  <c r="AG179" i="7"/>
  <c r="AG180" i="7"/>
  <c r="AG181" i="7"/>
  <c r="AG182" i="7"/>
  <c r="AG183" i="7"/>
  <c r="AG184" i="7"/>
  <c r="AG185" i="7"/>
  <c r="AG186" i="7"/>
  <c r="AG187" i="7"/>
  <c r="AG188" i="7"/>
  <c r="AG189" i="7"/>
  <c r="AG190" i="7"/>
  <c r="AG191" i="7"/>
  <c r="AG192" i="7"/>
  <c r="AG193" i="7"/>
  <c r="AG194" i="7"/>
  <c r="AG195" i="7"/>
  <c r="AG196" i="7"/>
  <c r="AG197" i="7"/>
  <c r="AG198" i="7"/>
  <c r="AG199" i="7"/>
  <c r="AG200" i="7"/>
  <c r="AG201" i="7"/>
  <c r="AG202" i="7"/>
  <c r="AG203" i="7"/>
  <c r="AG204" i="7"/>
  <c r="AG205" i="7"/>
  <c r="AG206" i="7"/>
  <c r="AG207" i="7"/>
  <c r="AG208" i="7"/>
  <c r="AG209" i="7"/>
  <c r="AG210" i="7"/>
  <c r="AG211" i="7"/>
  <c r="AG212" i="7"/>
  <c r="AG213" i="7"/>
  <c r="AG214" i="7"/>
  <c r="AG215" i="7"/>
  <c r="AG216" i="7"/>
  <c r="AG217" i="7"/>
  <c r="AG218" i="7"/>
  <c r="AG219" i="7"/>
  <c r="AG220" i="7"/>
  <c r="AG221" i="7"/>
  <c r="AG222" i="7"/>
  <c r="AG223" i="7"/>
  <c r="AG224" i="7"/>
  <c r="AG225" i="7"/>
  <c r="AG226" i="7"/>
  <c r="AG227" i="7"/>
  <c r="AG228" i="7"/>
  <c r="AG229" i="7"/>
  <c r="AG230" i="7"/>
  <c r="AG231" i="7"/>
  <c r="AG232" i="7"/>
  <c r="AG233" i="7"/>
  <c r="AG234" i="7"/>
  <c r="AG235" i="7"/>
  <c r="AG236" i="7"/>
  <c r="AG237" i="7"/>
  <c r="AG238" i="7"/>
  <c r="AG239" i="7"/>
  <c r="AG240" i="7"/>
  <c r="AG241" i="7"/>
  <c r="AG242" i="7"/>
  <c r="AG243" i="7"/>
  <c r="AG244" i="7"/>
  <c r="AG245" i="7"/>
  <c r="AG246" i="7"/>
  <c r="AG247" i="7"/>
  <c r="AG248" i="7"/>
  <c r="AG249" i="7"/>
  <c r="AG250" i="7"/>
  <c r="AG251" i="7"/>
  <c r="AG252" i="7"/>
  <c r="AG253" i="7"/>
  <c r="AG254" i="7"/>
  <c r="AG255" i="7"/>
  <c r="AG256" i="7"/>
  <c r="AG257" i="7"/>
  <c r="AG258" i="7"/>
  <c r="AG259" i="7"/>
  <c r="AG260" i="7"/>
  <c r="AG261" i="7"/>
  <c r="AG262" i="7"/>
  <c r="AG263" i="7"/>
  <c r="AG264" i="7"/>
  <c r="AG265" i="7"/>
  <c r="AG266" i="7"/>
  <c r="AG267" i="7"/>
  <c r="AG268" i="7"/>
  <c r="AG269" i="7"/>
  <c r="AG270" i="7"/>
  <c r="AG271" i="7"/>
  <c r="AG272" i="7"/>
  <c r="AG273" i="7"/>
  <c r="AG274" i="7"/>
  <c r="AG275" i="7"/>
  <c r="AG276" i="7"/>
  <c r="AG277" i="7"/>
  <c r="AG278" i="7"/>
  <c r="AG279" i="7"/>
  <c r="AG280" i="7"/>
  <c r="AG281" i="7"/>
  <c r="AG282" i="7"/>
  <c r="AG283" i="7"/>
  <c r="AG284" i="7"/>
  <c r="AG285" i="7"/>
  <c r="AG286" i="7"/>
  <c r="AG287" i="7"/>
  <c r="AG288" i="7"/>
  <c r="AG289" i="7"/>
  <c r="AG290" i="7"/>
  <c r="AG291" i="7"/>
  <c r="AG292" i="7"/>
  <c r="AG293" i="7"/>
  <c r="AG294" i="7"/>
  <c r="AG295" i="7"/>
  <c r="AG296" i="7"/>
  <c r="AG297" i="7"/>
  <c r="AG298" i="7"/>
  <c r="AG299" i="7"/>
  <c r="AG300" i="7"/>
  <c r="AG301" i="7"/>
  <c r="AG302" i="7"/>
  <c r="AG303" i="7"/>
  <c r="AG304" i="7"/>
  <c r="AG305" i="7"/>
  <c r="AG306" i="7"/>
  <c r="AG307" i="7"/>
  <c r="AG308" i="7"/>
  <c r="AG309" i="7"/>
  <c r="AG310" i="7"/>
  <c r="AG311" i="7"/>
  <c r="AG312" i="7"/>
  <c r="AG313" i="7"/>
  <c r="AG314" i="7"/>
  <c r="AG315" i="7"/>
  <c r="AG316" i="7"/>
  <c r="AG317" i="7"/>
  <c r="AG318" i="7"/>
  <c r="AG319" i="7"/>
  <c r="AG320" i="7"/>
  <c r="AG321" i="7"/>
  <c r="AG322" i="7"/>
  <c r="AG323" i="7"/>
  <c r="AG324" i="7"/>
  <c r="AG325" i="7"/>
  <c r="AG326" i="7"/>
  <c r="AG327" i="7"/>
  <c r="AG328" i="7"/>
  <c r="AG329" i="7"/>
  <c r="AG330" i="7"/>
  <c r="AG331" i="7"/>
  <c r="AG332" i="7"/>
  <c r="AG333" i="7"/>
  <c r="AG334" i="7"/>
  <c r="AG335" i="7"/>
  <c r="AG336" i="7"/>
  <c r="AG337" i="7"/>
  <c r="AG338" i="7"/>
  <c r="AG339" i="7"/>
  <c r="AG340" i="7"/>
  <c r="AG341" i="7"/>
  <c r="AG342" i="7"/>
  <c r="AG343" i="7"/>
  <c r="AG344" i="7"/>
  <c r="AG345" i="7"/>
  <c r="AG346" i="7"/>
  <c r="AG347" i="7"/>
  <c r="AG348" i="7"/>
  <c r="AG349" i="7"/>
  <c r="AG350" i="7"/>
  <c r="AG351" i="7"/>
  <c r="AG352" i="7"/>
  <c r="AG353" i="7"/>
  <c r="AG354" i="7"/>
  <c r="AG355" i="7"/>
  <c r="AG356" i="7"/>
  <c r="AG357" i="7"/>
  <c r="AG358" i="7"/>
  <c r="AG359" i="7"/>
  <c r="AG360" i="7"/>
  <c r="AG361" i="7"/>
  <c r="AG362" i="7"/>
  <c r="AG363" i="7"/>
  <c r="AG364" i="7"/>
  <c r="AG365" i="7"/>
  <c r="AG366" i="7"/>
  <c r="AG367" i="7"/>
  <c r="AG368" i="7"/>
  <c r="AG369" i="7"/>
  <c r="AG370" i="7"/>
  <c r="AG371" i="7"/>
  <c r="AG372" i="7"/>
  <c r="AG373" i="7"/>
  <c r="AG374" i="7"/>
  <c r="AG375" i="7"/>
  <c r="AG376" i="7"/>
  <c r="AG377" i="7"/>
  <c r="AG378" i="7"/>
  <c r="AG379" i="7"/>
  <c r="AG380" i="7"/>
  <c r="AG381" i="7"/>
  <c r="AG382" i="7"/>
  <c r="AG383" i="7"/>
  <c r="AG384" i="7"/>
  <c r="AG385" i="7"/>
  <c r="AG386" i="7"/>
  <c r="AG387" i="7"/>
  <c r="AG388" i="7"/>
  <c r="AG389" i="7"/>
  <c r="AG390" i="7"/>
  <c r="AG391" i="7"/>
  <c r="AG392" i="7"/>
  <c r="AG393" i="7"/>
  <c r="AG394" i="7"/>
  <c r="AG395" i="7"/>
  <c r="AG396" i="7"/>
  <c r="AG397" i="7"/>
  <c r="AG398" i="7"/>
  <c r="AG399" i="7"/>
  <c r="AG400" i="7"/>
  <c r="AG401" i="7"/>
  <c r="AG402" i="7"/>
  <c r="AG403" i="7"/>
  <c r="AG404" i="7"/>
  <c r="AG405" i="7"/>
  <c r="AG406" i="7"/>
  <c r="AG407" i="7"/>
  <c r="AG408" i="7"/>
  <c r="AG409" i="7"/>
  <c r="AG410" i="7"/>
  <c r="AG411" i="7"/>
  <c r="AG412" i="7"/>
  <c r="AG413" i="7"/>
  <c r="AG414" i="7"/>
  <c r="AG415" i="7"/>
  <c r="AG416" i="7"/>
  <c r="AG417" i="7"/>
  <c r="AG418" i="7"/>
  <c r="AG419" i="7"/>
  <c r="AG420" i="7"/>
  <c r="AG421" i="7"/>
  <c r="AG422" i="7"/>
  <c r="AG423" i="7"/>
  <c r="AG424" i="7"/>
  <c r="AG425" i="7"/>
  <c r="AG426" i="7"/>
  <c r="AG427" i="7"/>
  <c r="AG428" i="7"/>
  <c r="AG429" i="7"/>
  <c r="AG430" i="7"/>
  <c r="AG431" i="7"/>
  <c r="AG432" i="7"/>
  <c r="AG433" i="7"/>
  <c r="AG434" i="7"/>
  <c r="AG435" i="7"/>
  <c r="AG436" i="7"/>
  <c r="AG437" i="7"/>
  <c r="AG438" i="7"/>
  <c r="AG439" i="7"/>
  <c r="AG440" i="7"/>
  <c r="AG441" i="7"/>
  <c r="AG442" i="7"/>
  <c r="AG443" i="7"/>
  <c r="AG444" i="7"/>
  <c r="AG445" i="7"/>
  <c r="AG446" i="7"/>
  <c r="AG447" i="7"/>
  <c r="AG448" i="7"/>
  <c r="AG449" i="7"/>
  <c r="AG450" i="7"/>
  <c r="AG451" i="7"/>
  <c r="AG452" i="7"/>
  <c r="AG453" i="7"/>
  <c r="AG454" i="7"/>
  <c r="AG455" i="7"/>
  <c r="AG456" i="7"/>
  <c r="AG457" i="7"/>
  <c r="AG458" i="7"/>
  <c r="AG459" i="7"/>
  <c r="AG460" i="7"/>
  <c r="AG461" i="7"/>
  <c r="AG462" i="7"/>
  <c r="AG463" i="7"/>
  <c r="AG464" i="7"/>
  <c r="AG465" i="7"/>
  <c r="AG466" i="7"/>
  <c r="AG467" i="7"/>
  <c r="AG468" i="7"/>
  <c r="AG469" i="7"/>
  <c r="AG470" i="7"/>
  <c r="AG471" i="7"/>
  <c r="AG472" i="7"/>
  <c r="AG473" i="7"/>
  <c r="AG474" i="7"/>
  <c r="AG475" i="7"/>
  <c r="AG476" i="7"/>
  <c r="AG477" i="7"/>
  <c r="AG478" i="7"/>
  <c r="AG479" i="7"/>
  <c r="AG480" i="7"/>
  <c r="AG481" i="7"/>
  <c r="AG482" i="7"/>
  <c r="AG483" i="7"/>
  <c r="AG484" i="7"/>
  <c r="AG485" i="7"/>
  <c r="AG486" i="7"/>
  <c r="AG487" i="7"/>
  <c r="AG488" i="7"/>
  <c r="AG489" i="7"/>
  <c r="AG490" i="7"/>
  <c r="AG491" i="7"/>
  <c r="AG492" i="7"/>
  <c r="AG493" i="7"/>
  <c r="AG494" i="7"/>
  <c r="AG495" i="7"/>
  <c r="AG496" i="7"/>
  <c r="AG497" i="7"/>
  <c r="AG498" i="7"/>
  <c r="AG499" i="7"/>
  <c r="AG500" i="7"/>
  <c r="AG501" i="7"/>
  <c r="AG502" i="7"/>
  <c r="AG503" i="7"/>
  <c r="AG504" i="7"/>
  <c r="AG505" i="7"/>
  <c r="AG506" i="7"/>
  <c r="AG507" i="7"/>
  <c r="AG508" i="7"/>
  <c r="AG509" i="7"/>
  <c r="AG510" i="7"/>
  <c r="AG511" i="7"/>
  <c r="AG512" i="7"/>
  <c r="AG513" i="7"/>
  <c r="AG514" i="7"/>
  <c r="AG515" i="7"/>
  <c r="AG516" i="7"/>
  <c r="AG517" i="7"/>
  <c r="AG518" i="7"/>
  <c r="AG519" i="7"/>
  <c r="AG520" i="7"/>
  <c r="AG521" i="7"/>
  <c r="AG522" i="7"/>
  <c r="AG523" i="7"/>
  <c r="AG524" i="7"/>
  <c r="AG525" i="7"/>
  <c r="AG526" i="7"/>
  <c r="AG527" i="7"/>
  <c r="AG528" i="7"/>
  <c r="AG529" i="7"/>
  <c r="AG530" i="7"/>
  <c r="AG531" i="7"/>
  <c r="AG532" i="7"/>
  <c r="AG533" i="7"/>
  <c r="AG534" i="7"/>
  <c r="AG535" i="7"/>
  <c r="AG536" i="7"/>
  <c r="AG537" i="7"/>
  <c r="AG538" i="7"/>
  <c r="AG539" i="7"/>
  <c r="AG540" i="7"/>
  <c r="AG541" i="7"/>
  <c r="AG542" i="7"/>
  <c r="AG543" i="7"/>
  <c r="AG544" i="7"/>
  <c r="AG545" i="7"/>
  <c r="AG546" i="7"/>
  <c r="AG547" i="7"/>
  <c r="AG548" i="7"/>
  <c r="AG549" i="7"/>
  <c r="AG550" i="7"/>
  <c r="AG551" i="7"/>
  <c r="AG552" i="7"/>
  <c r="AG553" i="7"/>
  <c r="AG554" i="7"/>
  <c r="AG555" i="7"/>
  <c r="AG556" i="7"/>
  <c r="AG557" i="7"/>
  <c r="AG558" i="7"/>
  <c r="AG559" i="7"/>
  <c r="AG560" i="7"/>
  <c r="AG561" i="7"/>
  <c r="AG562" i="7"/>
  <c r="AG563" i="7"/>
  <c r="AG564" i="7"/>
  <c r="AG565" i="7"/>
  <c r="AG566" i="7"/>
  <c r="AG567" i="7"/>
  <c r="AG568" i="7"/>
  <c r="AG569" i="7"/>
  <c r="AG570" i="7"/>
  <c r="AG571" i="7"/>
  <c r="AG572" i="7"/>
  <c r="AG573" i="7"/>
  <c r="AG574" i="7"/>
  <c r="AG575" i="7"/>
  <c r="AG576" i="7"/>
  <c r="AG577" i="7"/>
  <c r="AG578" i="7"/>
  <c r="AG579" i="7"/>
  <c r="AG580" i="7"/>
  <c r="AG581" i="7"/>
  <c r="AG582" i="7"/>
  <c r="AG583" i="7"/>
  <c r="AG584" i="7"/>
  <c r="AG585" i="7"/>
  <c r="AG586" i="7"/>
  <c r="AG587" i="7"/>
  <c r="AG588" i="7"/>
  <c r="AG589" i="7"/>
  <c r="AG590" i="7"/>
  <c r="AG591" i="7"/>
  <c r="AG592" i="7"/>
  <c r="AG593" i="7"/>
  <c r="AG594" i="7"/>
  <c r="AG595" i="7"/>
  <c r="AG596" i="7"/>
  <c r="AG597" i="7"/>
  <c r="AG598" i="7"/>
  <c r="AG599" i="7"/>
  <c r="AG600" i="7"/>
  <c r="AG601" i="7"/>
  <c r="AG602" i="7"/>
  <c r="AG603" i="7"/>
  <c r="AG604" i="7"/>
  <c r="AG605" i="7"/>
  <c r="AG606" i="7"/>
  <c r="AG607" i="7"/>
  <c r="AG608" i="7"/>
  <c r="AG609" i="7"/>
  <c r="AG610" i="7"/>
  <c r="AG611" i="7"/>
  <c r="AG612" i="7"/>
  <c r="AG613" i="7"/>
  <c r="AG614" i="7"/>
  <c r="AG615" i="7"/>
  <c r="AG616" i="7"/>
  <c r="AG617" i="7"/>
  <c r="AG618" i="7"/>
  <c r="AG619" i="7"/>
  <c r="AG620" i="7"/>
  <c r="AG621" i="7"/>
  <c r="AG622" i="7"/>
  <c r="AG623" i="7"/>
  <c r="AG624" i="7"/>
  <c r="AG625" i="7"/>
  <c r="AG626" i="7"/>
  <c r="AG627" i="7"/>
  <c r="AG628" i="7"/>
  <c r="AG629" i="7"/>
  <c r="AG630" i="7"/>
  <c r="AG631" i="7"/>
  <c r="AG632" i="7"/>
  <c r="AG633" i="7"/>
  <c r="AG634" i="7"/>
  <c r="AG635" i="7"/>
  <c r="AG636" i="7"/>
  <c r="AG637" i="7"/>
  <c r="AG638" i="7"/>
  <c r="AG639" i="7"/>
  <c r="AG640" i="7"/>
  <c r="AG641" i="7"/>
  <c r="AG642" i="7"/>
  <c r="AG643" i="7"/>
  <c r="AG644" i="7"/>
  <c r="AG645" i="7"/>
  <c r="AG646" i="7"/>
  <c r="AG647" i="7"/>
  <c r="AG648" i="7"/>
  <c r="AG649" i="7"/>
  <c r="AG650" i="7"/>
  <c r="AG651" i="7"/>
  <c r="AG652" i="7"/>
  <c r="AG653" i="7"/>
  <c r="AG654" i="7"/>
  <c r="AG655" i="7"/>
  <c r="AG656" i="7"/>
  <c r="AG657" i="7"/>
  <c r="AG658" i="7"/>
  <c r="AG659" i="7"/>
  <c r="AG660" i="7"/>
  <c r="AG661" i="7"/>
  <c r="AG662" i="7"/>
  <c r="AG663" i="7"/>
  <c r="AG664" i="7"/>
  <c r="AG665" i="7"/>
  <c r="AG666" i="7"/>
  <c r="AG667" i="7"/>
  <c r="AG668" i="7"/>
  <c r="AG669" i="7"/>
  <c r="AG670" i="7"/>
  <c r="AG671" i="7"/>
  <c r="AG672" i="7"/>
  <c r="AG673" i="7"/>
  <c r="AG674" i="7"/>
  <c r="AG675" i="7"/>
  <c r="AG676" i="7"/>
  <c r="AG677" i="7"/>
  <c r="AG678" i="7"/>
  <c r="AG679" i="7"/>
  <c r="AG680" i="7"/>
  <c r="AG681" i="7"/>
  <c r="AG682" i="7"/>
  <c r="AG683" i="7"/>
  <c r="AG684" i="7"/>
  <c r="AG685" i="7"/>
  <c r="AG686" i="7"/>
  <c r="AG687" i="7"/>
  <c r="AG688" i="7"/>
  <c r="AG689" i="7"/>
  <c r="AG690" i="7"/>
  <c r="AG691" i="7"/>
  <c r="AG692" i="7"/>
  <c r="AG693" i="7"/>
  <c r="AG694" i="7"/>
  <c r="AG695" i="7"/>
  <c r="AG696" i="7"/>
  <c r="AG697" i="7"/>
  <c r="AG698" i="7"/>
  <c r="AG699" i="7"/>
  <c r="AG700" i="7"/>
  <c r="AG701" i="7"/>
  <c r="AG702" i="7"/>
  <c r="AG703" i="7"/>
  <c r="AG704" i="7"/>
  <c r="AG705" i="7"/>
  <c r="AG706" i="7"/>
  <c r="AG707" i="7"/>
  <c r="AG708" i="7"/>
  <c r="AG709" i="7"/>
  <c r="AG710" i="7"/>
  <c r="AG711" i="7"/>
  <c r="AG712" i="7"/>
  <c r="AG713" i="7"/>
  <c r="AG714" i="7"/>
  <c r="AG715" i="7"/>
  <c r="AG716" i="7"/>
  <c r="AG717" i="7"/>
  <c r="AG718" i="7"/>
  <c r="AG719" i="7"/>
  <c r="AG720" i="7"/>
  <c r="AG721" i="7"/>
  <c r="AG722" i="7"/>
  <c r="AG723" i="7"/>
  <c r="AG724" i="7"/>
  <c r="AG725" i="7"/>
  <c r="AG726" i="7"/>
  <c r="AG727" i="7"/>
  <c r="AG728" i="7"/>
  <c r="AG729" i="7"/>
  <c r="AG730" i="7"/>
  <c r="AG731" i="7"/>
  <c r="AG732" i="7"/>
  <c r="AG733" i="7"/>
  <c r="AG734" i="7"/>
  <c r="AG735" i="7"/>
  <c r="AG736" i="7"/>
  <c r="AG737" i="7"/>
  <c r="AG738" i="7"/>
  <c r="AG739" i="7"/>
  <c r="AG740" i="7"/>
  <c r="AG741" i="7"/>
  <c r="AG742" i="7"/>
  <c r="AG743" i="7"/>
  <c r="AG744" i="7"/>
  <c r="AG745" i="7"/>
  <c r="AG746" i="7"/>
  <c r="AG747" i="7"/>
  <c r="AG748" i="7"/>
  <c r="AG749" i="7"/>
  <c r="AG750" i="7"/>
  <c r="AG751" i="7"/>
  <c r="AG752" i="7"/>
  <c r="AG753" i="7"/>
  <c r="AG754" i="7"/>
  <c r="AG755" i="7"/>
  <c r="AG756" i="7"/>
  <c r="AG757" i="7"/>
  <c r="AG758" i="7"/>
  <c r="AG759" i="7"/>
  <c r="AG760" i="7"/>
  <c r="AG761" i="7"/>
  <c r="AG762" i="7"/>
  <c r="AG763" i="7"/>
  <c r="AG764" i="7"/>
  <c r="AG765" i="7"/>
  <c r="AG766" i="7"/>
  <c r="AG767" i="7"/>
  <c r="AG768" i="7"/>
  <c r="AG769" i="7"/>
  <c r="AG770" i="7"/>
  <c r="AG771" i="7"/>
  <c r="AG772" i="7"/>
  <c r="AG773" i="7"/>
  <c r="AG774" i="7"/>
  <c r="AG775" i="7"/>
  <c r="AG776" i="7"/>
  <c r="AG777" i="7"/>
  <c r="AG778" i="7"/>
  <c r="AG779" i="7"/>
  <c r="AG780" i="7"/>
  <c r="AG781" i="7"/>
  <c r="AG782" i="7"/>
  <c r="AG783" i="7"/>
  <c r="AG784" i="7"/>
  <c r="AG785" i="7"/>
  <c r="AG786" i="7"/>
  <c r="AG787" i="7"/>
  <c r="AG788" i="7"/>
  <c r="AG789" i="7"/>
  <c r="AG790" i="7"/>
  <c r="AG791" i="7"/>
  <c r="AG792" i="7"/>
  <c r="AG793" i="7"/>
  <c r="AG794" i="7"/>
  <c r="AG795" i="7"/>
  <c r="AG796" i="7"/>
  <c r="AG797" i="7"/>
  <c r="AG798" i="7"/>
  <c r="AG799" i="7"/>
  <c r="AG800" i="7"/>
  <c r="AG801" i="7"/>
  <c r="AG802" i="7"/>
  <c r="AG803" i="7"/>
  <c r="AG804" i="7"/>
  <c r="AG805" i="7"/>
  <c r="AG806" i="7"/>
  <c r="AG807" i="7"/>
  <c r="AG808" i="7"/>
  <c r="AG809" i="7"/>
  <c r="AG810" i="7"/>
  <c r="AG811" i="7"/>
  <c r="AG812" i="7"/>
  <c r="AG813" i="7"/>
  <c r="AG814" i="7"/>
  <c r="AG815" i="7"/>
  <c r="AG816" i="7"/>
  <c r="AG817" i="7"/>
  <c r="AG818" i="7"/>
  <c r="AG819" i="7"/>
  <c r="AG820" i="7"/>
  <c r="AG821" i="7"/>
  <c r="AG822" i="7"/>
  <c r="AG823" i="7"/>
  <c r="AG824" i="7"/>
  <c r="AG825" i="7"/>
  <c r="AG826" i="7"/>
  <c r="AG827" i="7"/>
  <c r="AG828" i="7"/>
  <c r="AG829" i="7"/>
  <c r="AG830" i="7"/>
  <c r="AG831" i="7"/>
  <c r="AG832" i="7"/>
  <c r="AG833" i="7"/>
  <c r="AG834" i="7"/>
  <c r="AG835" i="7"/>
  <c r="AG836" i="7"/>
  <c r="AG837" i="7"/>
  <c r="AG838" i="7"/>
  <c r="AG839" i="7"/>
  <c r="AG840" i="7"/>
  <c r="AG841" i="7"/>
  <c r="AG842" i="7"/>
  <c r="AG843" i="7"/>
  <c r="AG844" i="7"/>
  <c r="AG845" i="7"/>
  <c r="AG846" i="7"/>
  <c r="AG847" i="7"/>
  <c r="AG848" i="7"/>
  <c r="AG849" i="7"/>
  <c r="AG850" i="7"/>
  <c r="AG851" i="7"/>
  <c r="AG852" i="7"/>
  <c r="AG853" i="7"/>
  <c r="AG854" i="7"/>
  <c r="AG855" i="7"/>
  <c r="AG856" i="7"/>
  <c r="AG857" i="7"/>
  <c r="AG858" i="7"/>
  <c r="AG859" i="7"/>
  <c r="AG860" i="7"/>
  <c r="AG861" i="7"/>
  <c r="AG862" i="7"/>
  <c r="AG863" i="7"/>
  <c r="AG864" i="7"/>
  <c r="AG865" i="7"/>
  <c r="AG866" i="7"/>
  <c r="AG867" i="7"/>
  <c r="AG868" i="7"/>
  <c r="AG869" i="7"/>
  <c r="AG870" i="7"/>
  <c r="AG871" i="7"/>
  <c r="AG872" i="7"/>
  <c r="AG873" i="7"/>
  <c r="AG874" i="7"/>
  <c r="AG875" i="7"/>
  <c r="AG876" i="7"/>
  <c r="AG877" i="7"/>
  <c r="AG878" i="7"/>
  <c r="AG879" i="7"/>
  <c r="AG880" i="7"/>
  <c r="AG881" i="7"/>
  <c r="AG882" i="7"/>
  <c r="AG883" i="7"/>
  <c r="AG884" i="7"/>
  <c r="AG885" i="7"/>
  <c r="AG886" i="7"/>
  <c r="AG887" i="7"/>
  <c r="AG888" i="7"/>
  <c r="AG889" i="7"/>
  <c r="AG890" i="7"/>
  <c r="AG891" i="7"/>
  <c r="AG892" i="7"/>
  <c r="AG893" i="7"/>
  <c r="AG894" i="7"/>
  <c r="AG895" i="7"/>
  <c r="AG896" i="7"/>
  <c r="AG897" i="7"/>
  <c r="AG898" i="7"/>
  <c r="AG899" i="7"/>
  <c r="AG900" i="7"/>
  <c r="AG901" i="7"/>
  <c r="AG902" i="7"/>
  <c r="AG903" i="7"/>
  <c r="AG904" i="7"/>
  <c r="AG905" i="7"/>
  <c r="AG906" i="7"/>
  <c r="AG907" i="7"/>
  <c r="AG908" i="7"/>
  <c r="AG909" i="7"/>
  <c r="AG910" i="7"/>
  <c r="AG911" i="7"/>
  <c r="AG912" i="7"/>
  <c r="AG913" i="7"/>
  <c r="AG914" i="7"/>
  <c r="AG915" i="7"/>
  <c r="AG916" i="7"/>
  <c r="AG917" i="7"/>
  <c r="AG918" i="7"/>
  <c r="AG919" i="7"/>
  <c r="AG920" i="7"/>
  <c r="AG921" i="7"/>
  <c r="AG922" i="7"/>
  <c r="AG923" i="7"/>
  <c r="AG924" i="7"/>
  <c r="AG925" i="7"/>
  <c r="AG926" i="7"/>
  <c r="AG927" i="7"/>
  <c r="AG928" i="7"/>
  <c r="AG929" i="7"/>
  <c r="AG930" i="7"/>
  <c r="AG931" i="7"/>
  <c r="AG932" i="7"/>
  <c r="AG933" i="7"/>
  <c r="AG934" i="7"/>
  <c r="AG935" i="7"/>
  <c r="AG936" i="7"/>
  <c r="AG937" i="7"/>
  <c r="AG938" i="7"/>
  <c r="AG939" i="7"/>
  <c r="AG940" i="7"/>
  <c r="AG941" i="7"/>
  <c r="AG942" i="7"/>
  <c r="AG943" i="7"/>
  <c r="AG944" i="7"/>
  <c r="AG945" i="7"/>
  <c r="AG946" i="7"/>
  <c r="AG947" i="7"/>
  <c r="AG948" i="7"/>
  <c r="AG949" i="7"/>
  <c r="AG950" i="7"/>
  <c r="AG951" i="7"/>
  <c r="AG952" i="7"/>
  <c r="AG953" i="7"/>
  <c r="AG954" i="7"/>
  <c r="AG955" i="7"/>
  <c r="AG956" i="7"/>
  <c r="AG957" i="7"/>
  <c r="AG958" i="7"/>
  <c r="AG959" i="7"/>
  <c r="AG960" i="7"/>
  <c r="AG961" i="7"/>
  <c r="AG962" i="7"/>
  <c r="AG963" i="7"/>
  <c r="AG964" i="7"/>
  <c r="AG965" i="7"/>
  <c r="AG966" i="7"/>
  <c r="AG967" i="7"/>
  <c r="AG968" i="7"/>
  <c r="AG969" i="7"/>
  <c r="AG970" i="7"/>
  <c r="AG971" i="7"/>
  <c r="AG972" i="7"/>
  <c r="AG973" i="7"/>
  <c r="AG974" i="7"/>
  <c r="AG975" i="7"/>
  <c r="AG976" i="7"/>
  <c r="AG977" i="7"/>
  <c r="AG978" i="7"/>
  <c r="AG979" i="7"/>
  <c r="AG980" i="7"/>
  <c r="AG981" i="7"/>
  <c r="AG982" i="7"/>
  <c r="AG983" i="7"/>
  <c r="AG984" i="7"/>
  <c r="AG985" i="7"/>
  <c r="AG986" i="7"/>
  <c r="AG987" i="7"/>
  <c r="AG988" i="7"/>
  <c r="AG989" i="7"/>
  <c r="AG990" i="7"/>
  <c r="AG991" i="7"/>
  <c r="AG992" i="7"/>
  <c r="AG993" i="7"/>
  <c r="AG994" i="7"/>
  <c r="AG995" i="7"/>
  <c r="AG996" i="7"/>
  <c r="AG997" i="7"/>
  <c r="AG998" i="7"/>
  <c r="AG999" i="7"/>
  <c r="AG1000" i="7"/>
  <c r="AG1001" i="7"/>
  <c r="AG1002" i="7"/>
  <c r="AG1003" i="7"/>
  <c r="AG1004" i="7"/>
  <c r="AG1005" i="7"/>
  <c r="AG1006" i="7"/>
  <c r="AG1007" i="7"/>
  <c r="AG1008" i="7"/>
  <c r="AG1009" i="7"/>
  <c r="AG1010" i="7"/>
  <c r="AG1011" i="7"/>
  <c r="AG1012" i="7"/>
  <c r="AG1013" i="7"/>
  <c r="AG1014" i="7"/>
  <c r="AG1015" i="7"/>
  <c r="AG1016" i="7"/>
  <c r="AG1017" i="7"/>
  <c r="AG1018" i="7"/>
  <c r="AG1019" i="7"/>
  <c r="AG1020" i="7"/>
  <c r="AG1021" i="7"/>
  <c r="AG1022" i="7"/>
  <c r="AG1023" i="7"/>
  <c r="AG1024" i="7"/>
  <c r="AG1025" i="7"/>
  <c r="AG1026" i="7"/>
  <c r="AG1027" i="7"/>
  <c r="AG1028" i="7"/>
  <c r="AG1029" i="7"/>
  <c r="AG1030" i="7"/>
  <c r="AG1031" i="7"/>
  <c r="AG1032" i="7"/>
  <c r="AG1033" i="7"/>
  <c r="AG1034" i="7"/>
  <c r="AG1035" i="7"/>
  <c r="AG1036" i="7"/>
  <c r="AG1037" i="7"/>
  <c r="AG1038" i="7"/>
  <c r="AG1039" i="7"/>
  <c r="AG1040" i="7"/>
  <c r="AG1041" i="7"/>
  <c r="AG1042" i="7"/>
  <c r="AG1043" i="7"/>
  <c r="AG1044" i="7"/>
  <c r="AG1045" i="7"/>
  <c r="AG1046" i="7"/>
  <c r="AG1047" i="7"/>
  <c r="AG1048" i="7"/>
  <c r="AG1049" i="7"/>
  <c r="AG1050" i="7"/>
  <c r="AG1051" i="7"/>
  <c r="AG1052" i="7"/>
  <c r="AG1053" i="7"/>
  <c r="AG1054" i="7"/>
  <c r="AG1055" i="7"/>
  <c r="AG1056" i="7"/>
  <c r="AG1057" i="7"/>
  <c r="AG1058" i="7"/>
  <c r="AG1059" i="7"/>
  <c r="AG1060" i="7"/>
  <c r="AG1061" i="7"/>
  <c r="AG1062" i="7"/>
  <c r="AG1063" i="7"/>
  <c r="AG1064" i="7"/>
  <c r="AG1065" i="7"/>
  <c r="AG1066" i="7"/>
  <c r="AG1067" i="7"/>
  <c r="AG1068" i="7"/>
  <c r="AG1069" i="7"/>
  <c r="AG1070" i="7"/>
  <c r="AG1071" i="7"/>
  <c r="AG1072" i="7"/>
  <c r="AG1073" i="7"/>
  <c r="AG1074" i="7"/>
  <c r="AG1075" i="7"/>
  <c r="AG1076" i="7"/>
  <c r="AG1077" i="7"/>
  <c r="AG1078" i="7"/>
  <c r="AG1079" i="7"/>
  <c r="AG1080" i="7"/>
  <c r="AG1081" i="7"/>
  <c r="AG1082" i="7"/>
  <c r="AG1083" i="7"/>
  <c r="AG1084" i="7"/>
  <c r="AG1085" i="7"/>
  <c r="AG1086" i="7"/>
  <c r="AG1087" i="7"/>
  <c r="AG1088" i="7"/>
  <c r="AG1089" i="7"/>
  <c r="AG1090" i="7"/>
  <c r="AG1091" i="7"/>
  <c r="AG1092" i="7"/>
  <c r="AG1093" i="7"/>
  <c r="AG1094" i="7"/>
  <c r="AG1095" i="7"/>
  <c r="AG1096" i="7"/>
  <c r="AG1097" i="7"/>
  <c r="AG1098" i="7"/>
  <c r="AG1099" i="7"/>
  <c r="AG1100" i="7"/>
  <c r="AG1101" i="7"/>
  <c r="AG1102" i="7"/>
  <c r="AG1103" i="7"/>
  <c r="AG1104" i="7"/>
  <c r="AG1105" i="7"/>
  <c r="AG1106" i="7"/>
  <c r="AG1107" i="7"/>
  <c r="AG1108" i="7"/>
  <c r="AG1109" i="7"/>
  <c r="AG1110" i="7"/>
  <c r="AG1111" i="7"/>
  <c r="AG1112" i="7"/>
  <c r="AG1113" i="7"/>
  <c r="AG1114" i="7"/>
  <c r="AG1115" i="7"/>
  <c r="AG1116" i="7"/>
  <c r="AG1117" i="7"/>
  <c r="AG1118" i="7"/>
  <c r="AG1119" i="7"/>
  <c r="AG1120" i="7"/>
  <c r="AG1121" i="7"/>
  <c r="AG1122" i="7"/>
  <c r="AG1123" i="7"/>
  <c r="AG1124" i="7"/>
  <c r="AG1125" i="7"/>
  <c r="AG1126" i="7"/>
  <c r="AG1127" i="7"/>
  <c r="AG1128" i="7"/>
  <c r="AG1129" i="7"/>
  <c r="AG1130" i="7"/>
  <c r="AG1131" i="7"/>
  <c r="AG1132" i="7"/>
  <c r="AG1133" i="7"/>
  <c r="AG1134" i="7"/>
  <c r="AG1135" i="7"/>
  <c r="AG1136" i="7"/>
  <c r="AG1137" i="7"/>
  <c r="AG1138" i="7"/>
  <c r="AG1139" i="7"/>
  <c r="AG1140" i="7"/>
  <c r="AG1141" i="7"/>
  <c r="AG1142" i="7"/>
  <c r="AG1143" i="7"/>
  <c r="AG1144" i="7"/>
  <c r="AG1145" i="7"/>
  <c r="AG1146" i="7"/>
  <c r="AG1147" i="7"/>
  <c r="AG1148" i="7"/>
  <c r="AG1149" i="7"/>
  <c r="AG1150" i="7"/>
  <c r="AG1151" i="7"/>
  <c r="AG1152" i="7"/>
  <c r="AG1153" i="7"/>
  <c r="AG1154" i="7"/>
  <c r="AG1155" i="7"/>
  <c r="AG1156" i="7"/>
  <c r="AG1157" i="7"/>
  <c r="AG1158" i="7"/>
  <c r="AG1159" i="7"/>
  <c r="AG1160" i="7"/>
  <c r="AG1161" i="7"/>
  <c r="AG1162" i="7"/>
  <c r="AG1163" i="7"/>
  <c r="AG1164" i="7"/>
  <c r="AG1165" i="7"/>
  <c r="AG1166" i="7"/>
  <c r="AG1167" i="7"/>
  <c r="AG1168" i="7"/>
  <c r="AG1169" i="7"/>
  <c r="AG1170" i="7"/>
  <c r="AG1171" i="7"/>
  <c r="AG1172" i="7"/>
  <c r="AG1173" i="7"/>
  <c r="AG1174" i="7"/>
  <c r="AG1175" i="7"/>
  <c r="AG1176" i="7"/>
  <c r="AG1177" i="7"/>
  <c r="AG1178" i="7"/>
  <c r="AG1179" i="7"/>
  <c r="AG1180" i="7"/>
  <c r="AG1181" i="7"/>
  <c r="AG1182" i="7"/>
  <c r="AG1183" i="7"/>
  <c r="AG1184" i="7"/>
  <c r="AG1185" i="7"/>
  <c r="AG1186" i="7"/>
  <c r="AG1187" i="7"/>
  <c r="AG1188" i="7"/>
  <c r="AG1189" i="7"/>
  <c r="AG1190" i="7"/>
  <c r="AG1191" i="7"/>
  <c r="AG1192" i="7"/>
  <c r="AG1193" i="7"/>
  <c r="AG1194" i="7"/>
  <c r="AG1195" i="7"/>
  <c r="AG1196" i="7"/>
  <c r="AG1197" i="7"/>
  <c r="AG1198" i="7"/>
  <c r="AG1199" i="7"/>
  <c r="AG1200" i="7"/>
  <c r="AG1201" i="7"/>
  <c r="AG1202" i="7"/>
  <c r="AG1203" i="7"/>
  <c r="AG1204" i="7"/>
  <c r="AG1205" i="7"/>
  <c r="AG1206" i="7"/>
  <c r="AG1207" i="7"/>
  <c r="AG1208" i="7"/>
  <c r="AG1209" i="7"/>
  <c r="AG1210" i="7"/>
  <c r="AG1211" i="7"/>
  <c r="AG1212" i="7"/>
  <c r="AG1213" i="7"/>
  <c r="AG1214" i="7"/>
  <c r="AG1215" i="7"/>
  <c r="AG1216" i="7"/>
  <c r="AG1217" i="7"/>
  <c r="AG1218" i="7"/>
  <c r="AG1219" i="7"/>
  <c r="AG1220" i="7"/>
  <c r="AG1221" i="7"/>
  <c r="AG1222" i="7"/>
  <c r="AG1223" i="7"/>
  <c r="AG1224" i="7"/>
  <c r="AG1225" i="7"/>
  <c r="AG1226" i="7"/>
  <c r="AG1227" i="7"/>
  <c r="AG1228" i="7"/>
  <c r="AG1229" i="7"/>
  <c r="AG1230" i="7"/>
  <c r="AG1231" i="7"/>
  <c r="AG1232" i="7"/>
  <c r="AG1233" i="7"/>
  <c r="AG1234" i="7"/>
  <c r="AG1235" i="7"/>
  <c r="AG1236" i="7"/>
  <c r="AG1237" i="7"/>
  <c r="AG1238" i="7"/>
  <c r="AG1239" i="7"/>
  <c r="AG1240" i="7"/>
  <c r="AG1241" i="7"/>
  <c r="AG1242" i="7"/>
  <c r="AG1243" i="7"/>
  <c r="AG1244" i="7"/>
  <c r="AG1245" i="7"/>
  <c r="AG1246" i="7"/>
  <c r="AG1247" i="7"/>
  <c r="AG1248" i="7"/>
  <c r="AG1249" i="7"/>
  <c r="AG1250" i="7"/>
  <c r="AG1251" i="7"/>
  <c r="AG1252" i="7"/>
  <c r="AG1253" i="7"/>
  <c r="AG1254" i="7"/>
  <c r="AG1255" i="7"/>
  <c r="AG1256" i="7"/>
  <c r="AG1257" i="7"/>
  <c r="AG1258" i="7"/>
  <c r="AG1259" i="7"/>
  <c r="AG1260" i="7"/>
  <c r="AG1261" i="7"/>
  <c r="AG1262" i="7"/>
  <c r="AG1263" i="7"/>
  <c r="AG1264" i="7"/>
  <c r="AG1265" i="7"/>
  <c r="AG1266" i="7"/>
  <c r="AG1267" i="7"/>
  <c r="AG1268" i="7"/>
  <c r="AG1269" i="7"/>
  <c r="AG1270" i="7"/>
  <c r="AG1271" i="7"/>
  <c r="AG1272" i="7"/>
  <c r="AG1273" i="7"/>
  <c r="AG1274" i="7"/>
  <c r="AG1275" i="7"/>
  <c r="AG1276" i="7"/>
  <c r="AG1277" i="7"/>
  <c r="AG1278" i="7"/>
  <c r="AG1279" i="7"/>
  <c r="AG1280" i="7"/>
  <c r="AG1281" i="7"/>
  <c r="AG1282" i="7"/>
  <c r="AG1283" i="7"/>
  <c r="AG1284" i="7"/>
  <c r="AG1285" i="7"/>
  <c r="AG1286" i="7"/>
  <c r="AG1287" i="7"/>
  <c r="AG1288" i="7"/>
  <c r="AG1289" i="7"/>
  <c r="AG1290" i="7"/>
  <c r="AG1291" i="7"/>
  <c r="AG1292" i="7"/>
  <c r="AG1293" i="7"/>
  <c r="AG1294" i="7"/>
  <c r="AG1295" i="7"/>
  <c r="AG1296" i="7"/>
  <c r="AG1297" i="7"/>
  <c r="AG1298" i="7"/>
  <c r="AG1299" i="7"/>
  <c r="AG1300" i="7"/>
  <c r="AG1301" i="7"/>
  <c r="AG1302" i="7"/>
  <c r="AG1303" i="7"/>
  <c r="AG1304" i="7"/>
  <c r="AG1305" i="7"/>
  <c r="AG1306" i="7"/>
  <c r="AG1307" i="7"/>
  <c r="AG1308" i="7"/>
  <c r="AG1309" i="7"/>
  <c r="AG1310" i="7"/>
  <c r="AG1311" i="7"/>
  <c r="AG1312" i="7"/>
  <c r="AG1313" i="7"/>
  <c r="AG1314" i="7"/>
  <c r="AG1315" i="7"/>
  <c r="AG1316" i="7"/>
  <c r="AG1317" i="7"/>
  <c r="AG1318" i="7"/>
  <c r="AG1319" i="7"/>
  <c r="AG1320" i="7"/>
  <c r="AG1321" i="7"/>
  <c r="AG1322" i="7"/>
  <c r="AG1323" i="7"/>
  <c r="AG1324" i="7"/>
  <c r="AG1325" i="7"/>
  <c r="AG1326" i="7"/>
  <c r="AG1327" i="7"/>
  <c r="AG1328" i="7"/>
  <c r="AG1329" i="7"/>
  <c r="AG1330" i="7"/>
  <c r="AG1331" i="7"/>
  <c r="AG1332" i="7"/>
  <c r="AG1333" i="7"/>
  <c r="AG1334" i="7"/>
  <c r="AG1335" i="7"/>
  <c r="AG1336" i="7"/>
  <c r="AG1337" i="7"/>
  <c r="AG1338" i="7"/>
  <c r="AG1339" i="7"/>
  <c r="AG1340" i="7"/>
  <c r="AG1341" i="7"/>
  <c r="AG1342" i="7"/>
  <c r="AG1343" i="7"/>
  <c r="AG1344" i="7"/>
  <c r="AG1345" i="7"/>
  <c r="AG1346" i="7"/>
  <c r="AG1347" i="7"/>
  <c r="AG1348" i="7"/>
  <c r="AG1349" i="7"/>
  <c r="AG1350" i="7"/>
  <c r="AG1351" i="7"/>
  <c r="AG1352" i="7"/>
  <c r="AG1353" i="7"/>
  <c r="AG1354" i="7"/>
  <c r="AG1355" i="7"/>
  <c r="AG1356" i="7"/>
  <c r="AG1357" i="7"/>
  <c r="AG1358" i="7"/>
  <c r="AG1359" i="7"/>
  <c r="AG1360" i="7"/>
  <c r="AG1361" i="7"/>
  <c r="AG1362" i="7"/>
  <c r="AG1363" i="7"/>
  <c r="AG1364" i="7"/>
  <c r="AG1365" i="7"/>
  <c r="AG1366" i="7"/>
  <c r="AG1367" i="7"/>
  <c r="AG1368" i="7"/>
  <c r="AG1369" i="7"/>
  <c r="AG1370" i="7"/>
  <c r="AG1371" i="7"/>
  <c r="AG1372" i="7"/>
  <c r="AG1373" i="7"/>
  <c r="AG1374" i="7"/>
  <c r="AG1375" i="7"/>
  <c r="AG1376" i="7"/>
  <c r="AG1377" i="7"/>
  <c r="AG1378" i="7"/>
  <c r="AG1379" i="7"/>
  <c r="AG1380" i="7"/>
  <c r="AG1381" i="7"/>
  <c r="AG1382" i="7"/>
  <c r="AG1383" i="7"/>
  <c r="AG1384" i="7"/>
  <c r="AG1385" i="7"/>
  <c r="AG1386" i="7"/>
  <c r="AG1387" i="7"/>
  <c r="AG1388" i="7"/>
  <c r="AG1389" i="7"/>
  <c r="AG1390" i="7"/>
  <c r="AG1391" i="7"/>
  <c r="AG1392" i="7"/>
  <c r="AG1393" i="7"/>
  <c r="AG1394" i="7"/>
  <c r="AG1395" i="7"/>
  <c r="AG1396" i="7"/>
  <c r="AG1397" i="7"/>
  <c r="AG1398" i="7"/>
  <c r="AG1399" i="7"/>
  <c r="AG1400" i="7"/>
  <c r="AG1401" i="7"/>
  <c r="AG1402" i="7"/>
  <c r="AG1403" i="7"/>
  <c r="AG1404" i="7"/>
  <c r="AG1405" i="7"/>
  <c r="AG1406" i="7"/>
  <c r="AG1407" i="7"/>
  <c r="AG1408" i="7"/>
  <c r="AG1409" i="7"/>
  <c r="AG1410" i="7"/>
  <c r="AG1411" i="7"/>
  <c r="AG1412" i="7"/>
  <c r="AG1413" i="7"/>
  <c r="AG1414" i="7"/>
  <c r="AG1415" i="7"/>
  <c r="AG1416" i="7"/>
  <c r="AG1417" i="7"/>
  <c r="AG1418" i="7"/>
  <c r="AG1419" i="7"/>
  <c r="AG1420" i="7"/>
  <c r="AG1421" i="7"/>
  <c r="AG1422" i="7"/>
  <c r="AG1423" i="7"/>
  <c r="AG1424" i="7"/>
  <c r="AG1425" i="7"/>
  <c r="AG1426" i="7"/>
  <c r="AG1427" i="7"/>
  <c r="AG1428" i="7"/>
  <c r="AG1429" i="7"/>
  <c r="AG1430" i="7"/>
  <c r="AG1431" i="7"/>
  <c r="AG1432" i="7"/>
  <c r="AG1433" i="7"/>
  <c r="AG1434" i="7"/>
  <c r="AG1435" i="7"/>
  <c r="AG1436" i="7"/>
  <c r="AG1437" i="7"/>
  <c r="AG1438" i="7"/>
  <c r="AG1439" i="7"/>
  <c r="AG1440" i="7"/>
  <c r="AG1441" i="7"/>
  <c r="AG1442" i="7"/>
  <c r="AG1443" i="7"/>
  <c r="AG1444" i="7"/>
  <c r="AG1445" i="7"/>
  <c r="AG1446" i="7"/>
  <c r="AG1447" i="7"/>
  <c r="AG1448" i="7"/>
  <c r="AG1449" i="7"/>
  <c r="AG1450" i="7"/>
  <c r="AG1451" i="7"/>
  <c r="AG1452" i="7"/>
  <c r="AG1453" i="7"/>
  <c r="AG1454" i="7"/>
  <c r="AG1455" i="7"/>
  <c r="AG1456" i="7"/>
  <c r="AG1457" i="7"/>
  <c r="AG1458" i="7"/>
  <c r="AG1459" i="7"/>
  <c r="AG1460" i="7"/>
  <c r="AG1461" i="7"/>
  <c r="AG1462" i="7"/>
  <c r="AG1463" i="7"/>
  <c r="AG1464" i="7"/>
  <c r="AG1465" i="7"/>
  <c r="AG1466" i="7"/>
  <c r="AG1467" i="7"/>
  <c r="AG1468" i="7"/>
  <c r="AG1469" i="7"/>
  <c r="AG1470" i="7"/>
  <c r="AG1471" i="7"/>
  <c r="B10" i="2"/>
  <c r="B9" i="2"/>
  <c r="B8" i="2"/>
  <c r="B7" i="2"/>
  <c r="B6" i="2"/>
  <c r="B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BAB163-9360-4607-B865-4A2D839F4342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755D223-5EB5-4F41-9AE4-076FC7B6D768}" name="WorksheetConnection_HR_Source_Data.xlsx!HR_Cleaned" type="102" refreshedVersion="6" minRefreshableVersion="5">
    <extLst>
      <ext xmlns:x15="http://schemas.microsoft.com/office/spreadsheetml/2010/11/main" uri="{DE250136-89BD-433C-8126-D09CA5730AF9}">
        <x15:connection id="HR_Cleaned" autoDelete="1">
          <x15:rangePr sourceName="_xlcn.WorksheetConnection_HR_Source_Data.xlsxHR_Cleaned"/>
        </x15:connection>
      </ext>
    </extLst>
  </connection>
</connections>
</file>

<file path=xl/sharedStrings.xml><?xml version="1.0" encoding="utf-8"?>
<sst xmlns="http://schemas.openxmlformats.org/spreadsheetml/2006/main" count="25167" uniqueCount="104">
  <si>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</si>
  <si>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</si>
  <si>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</si>
  <si>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</si>
  <si>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</si>
  <si>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</si>
  <si>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</si>
  <si>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</si>
  <si>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</si>
  <si>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</si>
  <si>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</si>
  <si>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</si>
  <si>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</si>
  <si>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</si>
  <si>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</si>
  <si>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</si>
  <si>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</si>
  <si>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</si>
  <si>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</si>
  <si>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</si>
  <si>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</si>
  <si>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</si>
  <si>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</si>
  <si>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</si>
  <si>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</si>
  <si>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</si>
  <si>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</si>
  <si>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</si>
  <si>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</si>
  <si>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</si>
  <si>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</si>
  <si>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</si>
  <si>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</si>
  <si>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</si>
  <si>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</si>
  <si>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</si>
  <si>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</si>
  <si>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</si>
  <si>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</si>
  <si>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</si>
  <si>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</si>
  <si>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</si>
  <si>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</si>
  <si>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</si>
  <si>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</si>
  <si>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</si>
  <si>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</si>
  <si>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</si>
  <si>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</si>
  <si>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</si>
  <si>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</si>
  <si>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</si>
  <si>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</si>
  <si>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</si>
  <si>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</si>
  <si>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</si>
  <si>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</si>
  <si>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</si>
  <si>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</si>
  <si>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</si>
  <si>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</si>
  <si>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</si>
  <si>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Column</t>
  </si>
  <si>
    <t>Missing Values</t>
  </si>
  <si>
    <t>Data Type</t>
  </si>
  <si>
    <t>Numeric</t>
  </si>
  <si>
    <t>Categorical</t>
  </si>
  <si>
    <t>Metric</t>
  </si>
  <si>
    <t>Value</t>
  </si>
  <si>
    <t>Total Employees</t>
  </si>
  <si>
    <t>Employees Who Left</t>
  </si>
  <si>
    <t>Employees Who Stayed</t>
  </si>
  <si>
    <t>Attrition Rate</t>
  </si>
  <si>
    <t>Row Labels</t>
  </si>
  <si>
    <t>Grand Total</t>
  </si>
  <si>
    <t>Column Labels</t>
  </si>
  <si>
    <t>Attrition by Job Role</t>
  </si>
  <si>
    <t>Income_Group</t>
  </si>
  <si>
    <t>Tenure_Group</t>
  </si>
  <si>
    <t>0-1 Years</t>
  </si>
  <si>
    <t>10+ Years</t>
  </si>
  <si>
    <t>2-5 Years</t>
  </si>
  <si>
    <t>6-10 Years</t>
  </si>
  <si>
    <t>Count of EmployeeNumber</t>
  </si>
  <si>
    <t>Attrition by Department</t>
  </si>
  <si>
    <t>Age_Group</t>
  </si>
  <si>
    <t>Attrition by Age Group</t>
  </si>
  <si>
    <t>25-34</t>
  </si>
  <si>
    <t>35-44</t>
  </si>
  <si>
    <t>45-54</t>
  </si>
  <si>
    <t>55+</t>
  </si>
  <si>
    <t>Under 25</t>
  </si>
  <si>
    <t>Status</t>
  </si>
  <si>
    <t>Stayed</t>
  </si>
  <si>
    <t>Left</t>
  </si>
  <si>
    <t>Total</t>
  </si>
  <si>
    <t>Average Age</t>
  </si>
  <si>
    <t>Average Monthly Income</t>
  </si>
  <si>
    <t>Average Years at Company</t>
  </si>
  <si>
    <t>Average Job Satisfaction</t>
  </si>
  <si>
    <t>Average Work-Life Balance</t>
  </si>
  <si>
    <t>Attrition by Overtime</t>
  </si>
  <si>
    <t>Attrition by Tenure</t>
  </si>
  <si>
    <t>Attrition by Business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</si>
</sst>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4" fillId="0" borderId="0" xfId="0" applyFont="1"/>
    <xf numFmtId="10" fontId="0" fillId="0" borderId="0" xfId="42" applyNumberFormat="1" applyFon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0" fontId="0" fillId="0" borderId="0" xfId="42" applyNumberFormat="1" applyFont="1"/>
    <xf numFmtId="0" fontId="19" fillId="0" borderId="0" xfId="0" applyFont="1" applyAlignment="1">
      <alignment horizontal="right" vertical="center" wrapText="1"/>
    </xf>
    <xf numFmtId="2" fontId="19" fillId="0" borderId="0" xfId="0" applyNumberFormat="1" applyFont="1" applyAlignment="1">
      <alignment horizontal="righ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6.49050983796" backgroundQuery="1" createdVersion="6" refreshedVersion="6" minRefreshableVersion="3" recordCount="0" supportSubquery="1" supportAdvancedDrill="1" xr:uid="{FD1BD4E5-D12A-46F6-910F-C1F80958D2FA}">
  <cacheSource type="external" connectionId="1"/>
  <cacheFields count="3">
    <cacheField name="[HR_Cleaned].[Tenure_Group].[Tenure_Group]" caption="Tenure_Group" numFmtId="0" hierarchy="36" level="1">
      <sharedItems count="4">
        <s v="0-1 Years"/>
        <s v="10+ Years"/>
        <s v="2-5 Years"/>
        <s v="6-10 Years"/>
      </sharedItems>
    </cacheField>
    <cacheField name="[HR_Cleaned].[Attrition].[Attrition]" caption="Attrition" numFmtId="0" hierarchy="1" level="1">
      <sharedItems count="2">
        <s v="No"/>
        <s v="Yes"/>
      </sharedItems>
    </cacheField>
    <cacheField name="[Measures].[Count of EmployeeNumber]" caption="Count of EmployeeNumber" numFmtId="0" hierarchy="40" level="32767"/>
  </cacheFields>
  <cacheHierarchies count="41">
    <cacheHierarchy uniqueName="[HR_Cleaned].[Age]" caption="Age" attribute="1" defaultMemberUniqueName="[HR_Cleaned].[Age].[All]" allUniqueName="[HR_Cleaned].[Age].[All]" dimensionUniqueName="[HR_Cleaned]" displayFolder="" count="0" memberValueDatatype="20" unbalanced="0"/>
    <cacheHierarchy uniqueName="[HR_Cleaned].[Attrition]" caption="Attrition" attribute="1" defaultMemberUniqueName="[HR_Cleaned].[Attrition].[All]" allUniqueName="[HR_Cleaned].[Attrition].[All]" dimensionUniqueName="[HR_Cleaned]" displayFolder="" count="2" memberValueDatatype="130" unbalanced="0">
      <fieldsUsage count="2">
        <fieldUsage x="-1"/>
        <fieldUsage x="1"/>
      </fieldsUsage>
    </cacheHierarchy>
    <cacheHierarchy uniqueName="[HR_Cleaned].[BusinessTravel]" caption="BusinessTravel" attribute="1" defaultMemberUniqueName="[HR_Cleaned].[BusinessTravel].[All]" allUniqueName="[HR_Cleaned].[BusinessTravel].[All]" dimensionUniqueName="[HR_Cleaned]" displayFolder="" count="0" memberValueDatatype="130" unbalanced="0"/>
    <cacheHierarchy uniqueName="[HR_Cleaned].[DailyRate]" caption="DailyRate" attribute="1" defaultMemberUniqueName="[HR_Cleaned].[DailyRate].[All]" allUniqueName="[HR_Cleaned].[DailyRate].[All]" dimensionUniqueName="[HR_Cleaned]" displayFolder="" count="0" memberValueDatatype="20" unbalanced="0"/>
    <cacheHierarchy uniqueName="[HR_Cleaned].[Department]" caption="Department" attribute="1" defaultMemberUniqueName="[HR_Cleaned].[Department].[All]" allUniqueName="[HR_Cleaned].[Department].[All]" dimensionUniqueName="[HR_Cleaned]" displayFolder="" count="0" memberValueDatatype="130" unbalanced="0"/>
    <cacheHierarchy uniqueName="[HR_Cleaned].[DistanceFromHome]" caption="DistanceFromHome" attribute="1" defaultMemberUniqueName="[HR_Cleaned].[DistanceFromHome].[All]" allUniqueName="[HR_Cleaned].[DistanceFromHome].[All]" dimensionUniqueName="[HR_Cleaned]" displayFolder="" count="0" memberValueDatatype="20" unbalanced="0"/>
    <cacheHierarchy uniqueName="[HR_Cleaned].[Education]" caption="Education" attribute="1" defaultMemberUniqueName="[HR_Cleaned].[Education].[All]" allUniqueName="[HR_Cleaned].[Education].[All]" dimensionUniqueName="[HR_Cleaned]" displayFolder="" count="0" memberValueDatatype="20" unbalanced="0"/>
    <cacheHierarchy uniqueName="[HR_Cleaned].[EducationField]" caption="EducationField" attribute="1" defaultMemberUniqueName="[HR_Cleaned].[EducationField].[All]" allUniqueName="[HR_Cleaned].[EducationField].[All]" dimensionUniqueName="[HR_Cleaned]" displayFolder="" count="0" memberValueDatatype="130" unbalanced="0"/>
    <cacheHierarchy uniqueName="[HR_Cleaned].[EmployeeCount]" caption="EmployeeCount" attribute="1" defaultMemberUniqueName="[HR_Cleaned].[EmployeeCount].[All]" allUniqueName="[HR_Cleaned].[EmployeeCount].[All]" dimensionUniqueName="[HR_Cleaned]" displayFolder="" count="0" memberValueDatatype="20" unbalanced="0"/>
    <cacheHierarchy uniqueName="[HR_Cleaned].[EmployeeNumber]" caption="EmployeeNumber" attribute="1" defaultMemberUniqueName="[HR_Cleaned].[EmployeeNumber].[All]" allUniqueName="[HR_Cleaned].[EmployeeNumber].[All]" dimensionUniqueName="[HR_Cleaned]" displayFolder="" count="0" memberValueDatatype="20" unbalanced="0"/>
    <cacheHierarchy uniqueName="[HR_Cleaned].[EnvironmentSatisfaction]" caption="EnvironmentSatisfaction" attribute="1" defaultMemberUniqueName="[HR_Cleaned].[EnvironmentSatisfaction].[All]" allUniqueName="[HR_Cleaned].[EnvironmentSatisfaction].[All]" dimensionUniqueName="[HR_Cleaned]" displayFolder="" count="0" memberValueDatatype="20" unbalanced="0"/>
    <cacheHierarchy uniqueName="[HR_Cleaned].[Gender]" caption="Gender" attribute="1" defaultMemberUniqueName="[HR_Cleaned].[Gender].[All]" allUniqueName="[HR_Cleaned].[Gender].[All]" dimensionUniqueName="[HR_Cleaned]" displayFolder="" count="0" memberValueDatatype="130" unbalanced="0"/>
    <cacheHierarchy uniqueName="[HR_Cleaned].[HourlyRate]" caption="HourlyRate" attribute="1" defaultMemberUniqueName="[HR_Cleaned].[HourlyRate].[All]" allUniqueName="[HR_Cleaned].[HourlyRate].[All]" dimensionUniqueName="[HR_Cleaned]" displayFolder="" count="0" memberValueDatatype="20" unbalanced="0"/>
    <cacheHierarchy uniqueName="[HR_Cleaned].[JobInvolvement]" caption="JobInvolvement" attribute="1" defaultMemberUniqueName="[HR_Cleaned].[JobInvolvement].[All]" allUniqueName="[HR_Cleaned].[JobInvolvement].[All]" dimensionUniqueName="[HR_Cleaned]" displayFolder="" count="0" memberValueDatatype="20" unbalanced="0"/>
    <cacheHierarchy uniqueName="[HR_Cleaned].[JobLevel]" caption="JobLevel" attribute="1" defaultMemberUniqueName="[HR_Cleaned].[JobLevel].[All]" allUniqueName="[HR_Cleaned].[JobLevel].[All]" dimensionUniqueName="[HR_Cleaned]" displayFolder="" count="0" memberValueDatatype="20" unbalanced="0"/>
    <cacheHierarchy uniqueName="[HR_Cleaned].[JobRole]" caption="JobRole" attribute="1" defaultMemberUniqueName="[HR_Cleaned].[JobRole].[All]" allUniqueName="[HR_Cleaned].[JobRole].[All]" dimensionUniqueName="[HR_Cleaned]" displayFolder="" count="0" memberValueDatatype="130" unbalanced="0"/>
    <cacheHierarchy uniqueName="[HR_Cleaned].[JobSatisfaction]" caption="JobSatisfaction" attribute="1" defaultMemberUniqueName="[HR_Cleaned].[JobSatisfaction].[All]" allUniqueName="[HR_Cleaned].[JobSatisfaction].[All]" dimensionUniqueName="[HR_Cleaned]" displayFolder="" count="0" memberValueDatatype="20" unbalanced="0"/>
    <cacheHierarchy uniqueName="[HR_Cleaned].[MaritalStatus]" caption="MaritalStatus" attribute="1" defaultMemberUniqueName="[HR_Cleaned].[MaritalStatus].[All]" allUniqueName="[HR_Cleaned].[MaritalStatus].[All]" dimensionUniqueName="[HR_Cleaned]" displayFolder="" count="0" memberValueDatatype="130" unbalanced="0"/>
    <cacheHierarchy uniqueName="[HR_Cleaned].[MonthlyIncome]" caption="MonthlyIncome" attribute="1" defaultMemberUniqueName="[HR_Cleaned].[MonthlyIncome].[All]" allUniqueName="[HR_Cleaned].[MonthlyIncome].[All]" dimensionUniqueName="[HR_Cleaned]" displayFolder="" count="0" memberValueDatatype="20" unbalanced="0"/>
    <cacheHierarchy uniqueName="[HR_Cleaned].[MonthlyRate]" caption="MonthlyRate" attribute="1" defaultMemberUniqueName="[HR_Cleaned].[MonthlyRate].[All]" allUniqueName="[HR_Cleaned].[MonthlyRate].[All]" dimensionUniqueName="[HR_Cleaned]" displayFolder="" count="0" memberValueDatatype="20" unbalanced="0"/>
    <cacheHierarchy uniqueName="[HR_Cleaned].[NumCompaniesWorked]" caption="NumCompaniesWorked" attribute="1" defaultMemberUniqueName="[HR_Cleaned].[NumCompaniesWorked].[All]" allUniqueName="[HR_Cleaned].[NumCompaniesWorked].[All]" dimensionUniqueName="[HR_Cleaned]" displayFolder="" count="0" memberValueDatatype="20" unbalanced="0"/>
    <cacheHierarchy uniqueName="[HR_Cleaned].[Over18]" caption="Over18" attribute="1" defaultMemberUniqueName="[HR_Cleaned].[Over18].[All]" allUniqueName="[HR_Cleaned].[Over18].[All]" dimensionUniqueName="[HR_Cleaned]" displayFolder="" count="0" memberValueDatatype="130" unbalanced="0"/>
    <cacheHierarchy uniqueName="[HR_Cleaned].[OverTime]" caption="OverTime" attribute="1" defaultMemberUniqueName="[HR_Cleaned].[OverTime].[All]" allUniqueName="[HR_Cleaned].[OverTime].[All]" dimensionUniqueName="[HR_Cleaned]" displayFolder="" count="0" memberValueDatatype="130" unbalanced="0"/>
    <cacheHierarchy uniqueName="[HR_Cleaned].[PercentSalaryHike]" caption="PercentSalaryHike" attribute="1" defaultMemberUniqueName="[HR_Cleaned].[PercentSalaryHike].[All]" allUniqueName="[HR_Cleaned].[PercentSalaryHike].[All]" dimensionUniqueName="[HR_Cleaned]" displayFolder="" count="0" memberValueDatatype="20" unbalanced="0"/>
    <cacheHierarchy uniqueName="[HR_Cleaned].[PerformanceRating]" caption="PerformanceRating" attribute="1" defaultMemberUniqueName="[HR_Cleaned].[PerformanceRating].[All]" allUniqueName="[HR_Cleaned].[PerformanceRating].[All]" dimensionUniqueName="[HR_Cleaned]" displayFolder="" count="0" memberValueDatatype="20" unbalanced="0"/>
    <cacheHierarchy uniqueName="[HR_Cleaned].[RelationshipSatisfaction]" caption="RelationshipSatisfaction" attribute="1" defaultMemberUniqueName="[HR_Cleaned].[RelationshipSatisfaction].[All]" allUniqueName="[HR_Cleaned].[RelationshipSatisfaction].[All]" dimensionUniqueName="[HR_Cleaned]" displayFolder="" count="0" memberValueDatatype="20" unbalanced="0"/>
    <cacheHierarchy uniqueName="[HR_Cleaned].[StandardHours]" caption="StandardHours" attribute="1" defaultMemberUniqueName="[HR_Cleaned].[StandardHours].[All]" allUniqueName="[HR_Cleaned].[StandardHours].[All]" dimensionUniqueName="[HR_Cleaned]" displayFolder="" count="0" memberValueDatatype="20" unbalanced="0"/>
    <cacheHierarchy uniqueName="[HR_Cleaned].[StockOptionLevel]" caption="StockOptionLevel" attribute="1" defaultMemberUniqueName="[HR_Cleaned].[StockOptionLevel].[All]" allUniqueName="[HR_Cleaned].[StockOptionLevel].[All]" dimensionUniqueName="[HR_Cleaned]" displayFolder="" count="0" memberValueDatatype="20" unbalanced="0"/>
    <cacheHierarchy uniqueName="[HR_Cleaned].[TotalWorkingYears]" caption="TotalWorkingYears" attribute="1" defaultMemberUniqueName="[HR_Cleaned].[TotalWorkingYears].[All]" allUniqueName="[HR_Cleaned].[TotalWorkingYears].[All]" dimensionUniqueName="[HR_Cleaned]" displayFolder="" count="0" memberValueDatatype="20" unbalanced="0"/>
    <cacheHierarchy uniqueName="[HR_Cleaned].[TrainingTimesLastYear]" caption="TrainingTimesLastYear" attribute="1" defaultMemberUniqueName="[HR_Cleaned].[TrainingTimesLastYear].[All]" allUniqueName="[HR_Cleaned].[TrainingTimesLastYear].[All]" dimensionUniqueName="[HR_Cleaned]" displayFolder="" count="0" memberValueDatatype="20" unbalanced="0"/>
    <cacheHierarchy uniqueName="[HR_Cleaned].[WorkLifeBalance]" caption="WorkLifeBalance" attribute="1" defaultMemberUniqueName="[HR_Cleaned].[WorkLifeBalance].[All]" allUniqueName="[HR_Cleaned].[WorkLifeBalance].[All]" dimensionUniqueName="[HR_Cleaned]" displayFolder="" count="0" memberValueDatatype="20" unbalanced="0"/>
    <cacheHierarchy uniqueName="[HR_Cleaned].[YearsAtCompany]" caption="YearsAtCompany" attribute="1" defaultMemberUniqueName="[HR_Cleaned].[YearsAtCompany].[All]" allUniqueName="[HR_Cleaned].[YearsAtCompany].[All]" dimensionUniqueName="[HR_Cleaned]" displayFolder="" count="0" memberValueDatatype="20" unbalanced="0"/>
    <cacheHierarchy uniqueName="[HR_Cleaned].[YearsInCurrentRole]" caption="YearsInCurrentRole" attribute="1" defaultMemberUniqueName="[HR_Cleaned].[YearsInCurrentRole].[All]" allUniqueName="[HR_Cleaned].[YearsInCurrentRole].[All]" dimensionUniqueName="[HR_Cleaned]" displayFolder="" count="0" memberValueDatatype="20" unbalanced="0"/>
    <cacheHierarchy uniqueName="[HR_Cleaned].[YearsSinceLastPromotion]" caption="YearsSinceLastPromotion" attribute="1" defaultMemberUniqueName="[HR_Cleaned].[YearsSinceLastPromotion].[All]" allUniqueName="[HR_Cleaned].[YearsSinceLastPromotion].[All]" dimensionUniqueName="[HR_Cleaned]" displayFolder="" count="0" memberValueDatatype="20" unbalanced="0"/>
    <cacheHierarchy uniqueName="[HR_Cleaned].[YearsWithCurrManager]" caption="YearsWithCurrManager" attribute="1" defaultMemberUniqueName="[HR_Cleaned].[YearsWithCurrManager].[All]" allUniqueName="[HR_Cleaned].[YearsWithCurrManager].[All]" dimensionUniqueName="[HR_Cleaned]" displayFolder="" count="0" memberValueDatatype="20" unbalanced="0"/>
    <cacheHierarchy uniqueName="[HR_Cleaned].[Income_Group]" caption="Income_Group" attribute="1" defaultMemberUniqueName="[HR_Cleaned].[Income_Group].[All]" allUniqueName="[HR_Cleaned].[Income_Group].[All]" dimensionUniqueName="[HR_Cleaned]" displayFolder="" count="0" memberValueDatatype="130" unbalanced="0"/>
    <cacheHierarchy uniqueName="[HR_Cleaned].[Tenure_Group]" caption="Tenure_Group" attribute="1" defaultMemberUniqueName="[HR_Cleaned].[Tenure_Group].[All]" allUniqueName="[HR_Cleaned].[Tenure_Group].[All]" dimensionUniqueName="[HR_Cleaned]" displayFolder="" count="2" memberValueDatatype="130" unbalanced="0">
      <fieldsUsage count="2">
        <fieldUsage x="-1"/>
        <fieldUsage x="0"/>
      </fieldsUsage>
    </cacheHierarchy>
    <cacheHierarchy uniqueName="[Measures].[__XL_Count HR_Cleaned]" caption="__XL_Count HR_Cleaned" measure="1" displayFolder="" measureGroup="HR_Cleaned" count="0" hidden="1"/>
    <cacheHierarchy uniqueName="[Measures].[__No measures defined]" caption="__No measures defined" measure="1" displayFolder="" count="0" hidden="1"/>
    <cacheHierarchy uniqueName="[Measures].[Sum of EmployeeNumber]" caption="Sum of EmployeeNumber" measure="1" displayFolder="" measureGroup="HR_Cleane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EmployeeNumber]" caption="Count of EmployeeNumber" measure="1" displayFolder="" measureGroup="HR_Cleane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HR_Cleaned" uniqueName="[HR_Cleaned]" caption="HR_Cleaned"/>
    <dimension measure="1" name="Measures" uniqueName="[Measures]" caption="Measures"/>
  </dimensions>
  <measureGroups count="1">
    <measureGroup name="HR_Cleaned" caption="HR_Clea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6.517911342591" createdVersion="6" refreshedVersion="6" minRefreshableVersion="3" recordCount="1470" xr:uid="{5DA65D29-A11F-447C-96F8-4D531312C7C1}">
  <cacheSource type="worksheet">
    <worksheetSource name="HR_Cleaned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Income_Group" numFmtId="0">
      <sharedItems/>
    </cacheField>
    <cacheField name="Tenure_Group" numFmtId="0">
      <sharedItems/>
    </cacheField>
    <cacheField name="Age_Group" numFmtId="0">
      <sharedItems count="5">
        <s v="35-44"/>
        <s v="45-54"/>
        <s v="25-34"/>
        <s v="55+"/>
        <s v="Under 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n v="1102"/>
    <x v="0"/>
    <n v="1"/>
    <n v="2"/>
    <s v="Life Sciences"/>
    <n v="1"/>
    <n v="2"/>
    <s v="Female"/>
    <n v="94"/>
    <n v="3"/>
    <n v="2"/>
    <x v="0"/>
    <n v="4"/>
    <s v="Single"/>
    <n v="5993"/>
    <n v="19479"/>
    <n v="8"/>
    <x v="0"/>
    <n v="11"/>
    <n v="3"/>
    <n v="1"/>
    <n v="0"/>
    <n v="8"/>
    <n v="0"/>
    <n v="1"/>
    <n v="6"/>
    <n v="4"/>
    <n v="0"/>
    <n v="5"/>
    <s v="Medium"/>
    <s v="6-10 Years"/>
    <x v="0"/>
  </r>
  <r>
    <n v="49"/>
    <x v="1"/>
    <x v="1"/>
    <n v="279"/>
    <x v="1"/>
    <n v="8"/>
    <n v="1"/>
    <s v="Life Sciences"/>
    <n v="2"/>
    <n v="3"/>
    <s v="Male"/>
    <n v="61"/>
    <n v="2"/>
    <n v="2"/>
    <x v="1"/>
    <n v="2"/>
    <s v="Married"/>
    <n v="5130"/>
    <n v="24907"/>
    <n v="1"/>
    <x v="1"/>
    <n v="23"/>
    <n v="4"/>
    <n v="4"/>
    <n v="1"/>
    <n v="10"/>
    <n v="3"/>
    <n v="3"/>
    <n v="10"/>
    <n v="7"/>
    <n v="1"/>
    <n v="7"/>
    <s v="Medium"/>
    <s v="6-10 Years"/>
    <x v="1"/>
  </r>
  <r>
    <n v="37"/>
    <x v="0"/>
    <x v="0"/>
    <n v="1373"/>
    <x v="1"/>
    <n v="2"/>
    <n v="2"/>
    <s v="Other"/>
    <n v="4"/>
    <n v="4"/>
    <s v="Male"/>
    <n v="92"/>
    <n v="2"/>
    <n v="1"/>
    <x v="2"/>
    <n v="3"/>
    <s v="Single"/>
    <n v="2090"/>
    <n v="2396"/>
    <n v="6"/>
    <x v="0"/>
    <n v="15"/>
    <n v="3"/>
    <n v="2"/>
    <n v="0"/>
    <n v="7"/>
    <n v="3"/>
    <n v="3"/>
    <n v="0"/>
    <n v="0"/>
    <n v="0"/>
    <n v="0"/>
    <s v="Low"/>
    <s v="0-1 Years"/>
    <x v="0"/>
  </r>
  <r>
    <n v="33"/>
    <x v="1"/>
    <x v="1"/>
    <n v="1392"/>
    <x v="1"/>
    <n v="3"/>
    <n v="4"/>
    <s v="Life Sciences"/>
    <n v="5"/>
    <n v="4"/>
    <s v="Female"/>
    <n v="56"/>
    <n v="3"/>
    <n v="1"/>
    <x v="1"/>
    <n v="3"/>
    <s v="Married"/>
    <n v="2909"/>
    <n v="23159"/>
    <n v="1"/>
    <x v="0"/>
    <n v="11"/>
    <n v="3"/>
    <n v="3"/>
    <n v="0"/>
    <n v="8"/>
    <n v="3"/>
    <n v="3"/>
    <n v="8"/>
    <n v="7"/>
    <n v="3"/>
    <n v="0"/>
    <s v="Low"/>
    <s v="6-10 Years"/>
    <x v="2"/>
  </r>
  <r>
    <n v="27"/>
    <x v="1"/>
    <x v="0"/>
    <n v="591"/>
    <x v="1"/>
    <n v="2"/>
    <n v="1"/>
    <s v="Medical"/>
    <n v="7"/>
    <n v="1"/>
    <s v="Male"/>
    <n v="40"/>
    <n v="3"/>
    <n v="1"/>
    <x v="2"/>
    <n v="2"/>
    <s v="Married"/>
    <n v="3468"/>
    <n v="16632"/>
    <n v="9"/>
    <x v="1"/>
    <n v="12"/>
    <n v="3"/>
    <n v="4"/>
    <n v="1"/>
    <n v="6"/>
    <n v="3"/>
    <n v="3"/>
    <n v="2"/>
    <n v="2"/>
    <n v="2"/>
    <n v="2"/>
    <s v="Medium"/>
    <s v="2-5 Years"/>
    <x v="2"/>
  </r>
  <r>
    <n v="32"/>
    <x v="1"/>
    <x v="1"/>
    <n v="1005"/>
    <x v="1"/>
    <n v="2"/>
    <n v="2"/>
    <s v="Life Sciences"/>
    <n v="8"/>
    <n v="4"/>
    <s v="Male"/>
    <n v="79"/>
    <n v="3"/>
    <n v="1"/>
    <x v="2"/>
    <n v="4"/>
    <s v="Single"/>
    <n v="3068"/>
    <n v="11864"/>
    <n v="0"/>
    <x v="1"/>
    <n v="13"/>
    <n v="3"/>
    <n v="3"/>
    <n v="0"/>
    <n v="8"/>
    <n v="2"/>
    <n v="2"/>
    <n v="7"/>
    <n v="7"/>
    <n v="3"/>
    <n v="6"/>
    <s v="Medium"/>
    <s v="6-10 Years"/>
    <x v="2"/>
  </r>
  <r>
    <n v="59"/>
    <x v="1"/>
    <x v="0"/>
    <n v="1324"/>
    <x v="1"/>
    <n v="3"/>
    <n v="3"/>
    <s v="Medical"/>
    <n v="10"/>
    <n v="3"/>
    <s v="Female"/>
    <n v="81"/>
    <n v="4"/>
    <n v="1"/>
    <x v="2"/>
    <n v="1"/>
    <s v="Married"/>
    <n v="2670"/>
    <n v="9964"/>
    <n v="4"/>
    <x v="0"/>
    <n v="20"/>
    <n v="4"/>
    <n v="1"/>
    <n v="3"/>
    <n v="12"/>
    <n v="3"/>
    <n v="2"/>
    <n v="1"/>
    <n v="0"/>
    <n v="0"/>
    <n v="0"/>
    <s v="Low"/>
    <s v="0-1 Years"/>
    <x v="3"/>
  </r>
  <r>
    <n v="30"/>
    <x v="1"/>
    <x v="0"/>
    <n v="1358"/>
    <x v="1"/>
    <n v="24"/>
    <n v="1"/>
    <s v="Life Sciences"/>
    <n v="11"/>
    <n v="4"/>
    <s v="Male"/>
    <n v="67"/>
    <n v="3"/>
    <n v="1"/>
    <x v="2"/>
    <n v="3"/>
    <s v="Divorced"/>
    <n v="2693"/>
    <n v="13335"/>
    <n v="1"/>
    <x v="1"/>
    <n v="22"/>
    <n v="4"/>
    <n v="2"/>
    <n v="1"/>
    <n v="1"/>
    <n v="2"/>
    <n v="3"/>
    <n v="1"/>
    <n v="0"/>
    <n v="0"/>
    <n v="0"/>
    <s v="Low"/>
    <s v="0-1 Years"/>
    <x v="2"/>
  </r>
  <r>
    <n v="38"/>
    <x v="1"/>
    <x v="1"/>
    <n v="216"/>
    <x v="1"/>
    <n v="23"/>
    <n v="3"/>
    <s v="Life Sciences"/>
    <n v="12"/>
    <n v="4"/>
    <s v="Male"/>
    <n v="44"/>
    <n v="2"/>
    <n v="3"/>
    <x v="3"/>
    <n v="3"/>
    <s v="Single"/>
    <n v="9526"/>
    <n v="8787"/>
    <n v="0"/>
    <x v="1"/>
    <n v="21"/>
    <n v="4"/>
    <n v="2"/>
    <n v="0"/>
    <n v="10"/>
    <n v="2"/>
    <n v="3"/>
    <n v="9"/>
    <n v="7"/>
    <n v="1"/>
    <n v="8"/>
    <s v="High"/>
    <s v="6-10 Years"/>
    <x v="0"/>
  </r>
  <r>
    <n v="36"/>
    <x v="1"/>
    <x v="0"/>
    <n v="1299"/>
    <x v="1"/>
    <n v="27"/>
    <n v="3"/>
    <s v="Medical"/>
    <n v="13"/>
    <n v="3"/>
    <s v="Male"/>
    <n v="94"/>
    <n v="3"/>
    <n v="2"/>
    <x v="4"/>
    <n v="3"/>
    <s v="Married"/>
    <n v="5237"/>
    <n v="16577"/>
    <n v="6"/>
    <x v="1"/>
    <n v="13"/>
    <n v="3"/>
    <n v="2"/>
    <n v="2"/>
    <n v="17"/>
    <n v="3"/>
    <n v="2"/>
    <n v="7"/>
    <n v="7"/>
    <n v="7"/>
    <n v="7"/>
    <s v="Medium"/>
    <s v="6-10 Years"/>
    <x v="0"/>
  </r>
  <r>
    <n v="35"/>
    <x v="1"/>
    <x v="0"/>
    <n v="809"/>
    <x v="1"/>
    <n v="16"/>
    <n v="3"/>
    <s v="Medical"/>
    <n v="14"/>
    <n v="1"/>
    <s v="Male"/>
    <n v="84"/>
    <n v="4"/>
    <n v="1"/>
    <x v="2"/>
    <n v="2"/>
    <s v="Married"/>
    <n v="2426"/>
    <n v="16479"/>
    <n v="0"/>
    <x v="1"/>
    <n v="13"/>
    <n v="3"/>
    <n v="3"/>
    <n v="1"/>
    <n v="6"/>
    <n v="5"/>
    <n v="3"/>
    <n v="5"/>
    <n v="4"/>
    <n v="0"/>
    <n v="3"/>
    <s v="Low"/>
    <s v="2-5 Years"/>
    <x v="0"/>
  </r>
  <r>
    <n v="29"/>
    <x v="1"/>
    <x v="0"/>
    <n v="153"/>
    <x v="1"/>
    <n v="15"/>
    <n v="2"/>
    <s v="Life Sciences"/>
    <n v="15"/>
    <n v="4"/>
    <s v="Female"/>
    <n v="49"/>
    <n v="2"/>
    <n v="2"/>
    <x v="2"/>
    <n v="3"/>
    <s v="Single"/>
    <n v="4193"/>
    <n v="12682"/>
    <n v="0"/>
    <x v="0"/>
    <n v="12"/>
    <n v="3"/>
    <n v="4"/>
    <n v="0"/>
    <n v="10"/>
    <n v="3"/>
    <n v="3"/>
    <n v="9"/>
    <n v="5"/>
    <n v="0"/>
    <n v="8"/>
    <s v="Medium"/>
    <s v="6-10 Years"/>
    <x v="2"/>
  </r>
  <r>
    <n v="31"/>
    <x v="1"/>
    <x v="0"/>
    <n v="670"/>
    <x v="1"/>
    <n v="26"/>
    <n v="1"/>
    <s v="Life Sciences"/>
    <n v="16"/>
    <n v="1"/>
    <s v="Male"/>
    <n v="31"/>
    <n v="3"/>
    <n v="1"/>
    <x v="1"/>
    <n v="3"/>
    <s v="Divorced"/>
    <n v="2911"/>
    <n v="15170"/>
    <n v="1"/>
    <x v="1"/>
    <n v="17"/>
    <n v="3"/>
    <n v="4"/>
    <n v="1"/>
    <n v="5"/>
    <n v="1"/>
    <n v="2"/>
    <n v="5"/>
    <n v="2"/>
    <n v="4"/>
    <n v="3"/>
    <s v="Low"/>
    <s v="2-5 Years"/>
    <x v="2"/>
  </r>
  <r>
    <n v="34"/>
    <x v="1"/>
    <x v="0"/>
    <n v="1346"/>
    <x v="1"/>
    <n v="19"/>
    <n v="2"/>
    <s v="Medical"/>
    <n v="18"/>
    <n v="2"/>
    <s v="Male"/>
    <n v="93"/>
    <n v="3"/>
    <n v="1"/>
    <x v="2"/>
    <n v="4"/>
    <s v="Divorced"/>
    <n v="2661"/>
    <n v="8758"/>
    <n v="0"/>
    <x v="1"/>
    <n v="11"/>
    <n v="3"/>
    <n v="3"/>
    <n v="1"/>
    <n v="3"/>
    <n v="2"/>
    <n v="3"/>
    <n v="2"/>
    <n v="2"/>
    <n v="1"/>
    <n v="2"/>
    <s v="Low"/>
    <s v="2-5 Years"/>
    <x v="2"/>
  </r>
  <r>
    <n v="28"/>
    <x v="0"/>
    <x v="0"/>
    <n v="103"/>
    <x v="1"/>
    <n v="24"/>
    <n v="3"/>
    <s v="Life Sciences"/>
    <n v="19"/>
    <n v="3"/>
    <s v="Male"/>
    <n v="50"/>
    <n v="2"/>
    <n v="1"/>
    <x v="2"/>
    <n v="3"/>
    <s v="Single"/>
    <n v="2028"/>
    <n v="12947"/>
    <n v="5"/>
    <x v="0"/>
    <n v="14"/>
    <n v="3"/>
    <n v="2"/>
    <n v="0"/>
    <n v="6"/>
    <n v="4"/>
    <n v="3"/>
    <n v="4"/>
    <n v="2"/>
    <n v="0"/>
    <n v="3"/>
    <s v="Low"/>
    <s v="2-5 Years"/>
    <x v="2"/>
  </r>
  <r>
    <n v="29"/>
    <x v="1"/>
    <x v="0"/>
    <n v="1389"/>
    <x v="1"/>
    <n v="21"/>
    <n v="4"/>
    <s v="Life Sciences"/>
    <n v="20"/>
    <n v="2"/>
    <s v="Female"/>
    <n v="51"/>
    <n v="4"/>
    <n v="3"/>
    <x v="3"/>
    <n v="1"/>
    <s v="Divorced"/>
    <n v="9980"/>
    <n v="10195"/>
    <n v="1"/>
    <x v="1"/>
    <n v="11"/>
    <n v="3"/>
    <n v="3"/>
    <n v="1"/>
    <n v="10"/>
    <n v="1"/>
    <n v="3"/>
    <n v="10"/>
    <n v="9"/>
    <n v="8"/>
    <n v="8"/>
    <s v="High"/>
    <s v="6-10 Years"/>
    <x v="2"/>
  </r>
  <r>
    <n v="32"/>
    <x v="1"/>
    <x v="0"/>
    <n v="334"/>
    <x v="1"/>
    <n v="5"/>
    <n v="2"/>
    <s v="Life Sciences"/>
    <n v="21"/>
    <n v="1"/>
    <s v="Male"/>
    <n v="80"/>
    <n v="4"/>
    <n v="1"/>
    <x v="1"/>
    <n v="2"/>
    <s v="Divorced"/>
    <n v="3298"/>
    <n v="15053"/>
    <n v="0"/>
    <x v="0"/>
    <n v="12"/>
    <n v="3"/>
    <n v="4"/>
    <n v="2"/>
    <n v="7"/>
    <n v="5"/>
    <n v="2"/>
    <n v="6"/>
    <n v="2"/>
    <n v="0"/>
    <n v="5"/>
    <s v="Medium"/>
    <s v="6-10 Years"/>
    <x v="2"/>
  </r>
  <r>
    <n v="22"/>
    <x v="1"/>
    <x v="2"/>
    <n v="1123"/>
    <x v="1"/>
    <n v="16"/>
    <n v="2"/>
    <s v="Medical"/>
    <n v="22"/>
    <n v="4"/>
    <s v="Male"/>
    <n v="96"/>
    <n v="4"/>
    <n v="1"/>
    <x v="2"/>
    <n v="4"/>
    <s v="Divorced"/>
    <n v="2935"/>
    <n v="7324"/>
    <n v="1"/>
    <x v="0"/>
    <n v="13"/>
    <n v="3"/>
    <n v="2"/>
    <n v="2"/>
    <n v="1"/>
    <n v="2"/>
    <n v="2"/>
    <n v="1"/>
    <n v="0"/>
    <n v="0"/>
    <n v="0"/>
    <s v="Low"/>
    <s v="0-1 Years"/>
    <x v="4"/>
  </r>
  <r>
    <n v="53"/>
    <x v="1"/>
    <x v="0"/>
    <n v="1219"/>
    <x v="0"/>
    <n v="2"/>
    <n v="4"/>
    <s v="Life Sciences"/>
    <n v="23"/>
    <n v="1"/>
    <s v="Female"/>
    <n v="78"/>
    <n v="2"/>
    <n v="4"/>
    <x v="5"/>
    <n v="4"/>
    <s v="Married"/>
    <n v="15427"/>
    <n v="22021"/>
    <n v="2"/>
    <x v="1"/>
    <n v="16"/>
    <n v="3"/>
    <n v="3"/>
    <n v="0"/>
    <n v="31"/>
    <n v="3"/>
    <n v="3"/>
    <n v="25"/>
    <n v="8"/>
    <n v="3"/>
    <n v="7"/>
    <s v="High"/>
    <s v="10+ Years"/>
    <x v="1"/>
  </r>
  <r>
    <n v="38"/>
    <x v="1"/>
    <x v="0"/>
    <n v="371"/>
    <x v="1"/>
    <n v="2"/>
    <n v="3"/>
    <s v="Life Sciences"/>
    <n v="24"/>
    <n v="4"/>
    <s v="Male"/>
    <n v="45"/>
    <n v="3"/>
    <n v="1"/>
    <x v="1"/>
    <n v="4"/>
    <s v="Single"/>
    <n v="3944"/>
    <n v="4306"/>
    <n v="5"/>
    <x v="0"/>
    <n v="11"/>
    <n v="3"/>
    <n v="3"/>
    <n v="0"/>
    <n v="6"/>
    <n v="3"/>
    <n v="3"/>
    <n v="3"/>
    <n v="2"/>
    <n v="1"/>
    <n v="2"/>
    <s v="Medium"/>
    <s v="2-5 Years"/>
    <x v="0"/>
  </r>
  <r>
    <n v="24"/>
    <x v="1"/>
    <x v="2"/>
    <n v="673"/>
    <x v="1"/>
    <n v="11"/>
    <n v="2"/>
    <s v="Other"/>
    <n v="26"/>
    <n v="1"/>
    <s v="Female"/>
    <n v="96"/>
    <n v="4"/>
    <n v="2"/>
    <x v="3"/>
    <n v="3"/>
    <s v="Divorced"/>
    <n v="4011"/>
    <n v="8232"/>
    <n v="0"/>
    <x v="1"/>
    <n v="18"/>
    <n v="3"/>
    <n v="4"/>
    <n v="1"/>
    <n v="5"/>
    <n v="5"/>
    <n v="2"/>
    <n v="4"/>
    <n v="2"/>
    <n v="1"/>
    <n v="3"/>
    <s v="Medium"/>
    <s v="2-5 Years"/>
    <x v="4"/>
  </r>
  <r>
    <n v="36"/>
    <x v="0"/>
    <x v="0"/>
    <n v="1218"/>
    <x v="0"/>
    <n v="9"/>
    <n v="4"/>
    <s v="Life Sciences"/>
    <n v="27"/>
    <n v="3"/>
    <s v="Male"/>
    <n v="82"/>
    <n v="2"/>
    <n v="1"/>
    <x v="6"/>
    <n v="1"/>
    <s v="Single"/>
    <n v="3407"/>
    <n v="6986"/>
    <n v="7"/>
    <x v="1"/>
    <n v="23"/>
    <n v="4"/>
    <n v="2"/>
    <n v="0"/>
    <n v="10"/>
    <n v="4"/>
    <n v="3"/>
    <n v="5"/>
    <n v="3"/>
    <n v="0"/>
    <n v="3"/>
    <s v="Medium"/>
    <s v="2-5 Years"/>
    <x v="0"/>
  </r>
  <r>
    <n v="34"/>
    <x v="1"/>
    <x v="0"/>
    <n v="419"/>
    <x v="1"/>
    <n v="7"/>
    <n v="4"/>
    <s v="Life Sciences"/>
    <n v="28"/>
    <n v="1"/>
    <s v="Female"/>
    <n v="53"/>
    <n v="3"/>
    <n v="3"/>
    <x v="7"/>
    <n v="2"/>
    <s v="Single"/>
    <n v="11994"/>
    <n v="21293"/>
    <n v="0"/>
    <x v="1"/>
    <n v="11"/>
    <n v="3"/>
    <n v="3"/>
    <n v="0"/>
    <n v="13"/>
    <n v="4"/>
    <n v="3"/>
    <n v="12"/>
    <n v="6"/>
    <n v="2"/>
    <n v="11"/>
    <s v="High"/>
    <s v="10+ Years"/>
    <x v="2"/>
  </r>
  <r>
    <n v="21"/>
    <x v="1"/>
    <x v="0"/>
    <n v="391"/>
    <x v="1"/>
    <n v="15"/>
    <n v="2"/>
    <s v="Life Sciences"/>
    <n v="30"/>
    <n v="3"/>
    <s v="Male"/>
    <n v="96"/>
    <n v="3"/>
    <n v="1"/>
    <x v="1"/>
    <n v="4"/>
    <s v="Single"/>
    <n v="1232"/>
    <n v="19281"/>
    <n v="1"/>
    <x v="1"/>
    <n v="14"/>
    <n v="3"/>
    <n v="4"/>
    <n v="0"/>
    <n v="0"/>
    <n v="6"/>
    <n v="3"/>
    <n v="0"/>
    <n v="0"/>
    <n v="0"/>
    <n v="0"/>
    <s v="Low"/>
    <s v="0-1 Years"/>
    <x v="4"/>
  </r>
  <r>
    <n v="34"/>
    <x v="0"/>
    <x v="0"/>
    <n v="699"/>
    <x v="1"/>
    <n v="6"/>
    <n v="1"/>
    <s v="Medical"/>
    <n v="31"/>
    <n v="2"/>
    <s v="Male"/>
    <n v="83"/>
    <n v="3"/>
    <n v="1"/>
    <x v="1"/>
    <n v="1"/>
    <s v="Single"/>
    <n v="2960"/>
    <n v="17102"/>
    <n v="2"/>
    <x v="1"/>
    <n v="11"/>
    <n v="3"/>
    <n v="3"/>
    <n v="0"/>
    <n v="8"/>
    <n v="2"/>
    <n v="3"/>
    <n v="4"/>
    <n v="2"/>
    <n v="1"/>
    <n v="3"/>
    <s v="Low"/>
    <s v="2-5 Years"/>
    <x v="2"/>
  </r>
  <r>
    <n v="53"/>
    <x v="1"/>
    <x v="0"/>
    <n v="1282"/>
    <x v="1"/>
    <n v="5"/>
    <n v="3"/>
    <s v="Other"/>
    <n v="32"/>
    <n v="3"/>
    <s v="Female"/>
    <n v="58"/>
    <n v="3"/>
    <n v="5"/>
    <x v="5"/>
    <n v="3"/>
    <s v="Divorced"/>
    <n v="19094"/>
    <n v="10735"/>
    <n v="4"/>
    <x v="1"/>
    <n v="11"/>
    <n v="3"/>
    <n v="4"/>
    <n v="1"/>
    <n v="26"/>
    <n v="3"/>
    <n v="2"/>
    <n v="14"/>
    <n v="13"/>
    <n v="4"/>
    <n v="8"/>
    <s v="High"/>
    <s v="10+ Years"/>
    <x v="1"/>
  </r>
  <r>
    <n v="32"/>
    <x v="0"/>
    <x v="1"/>
    <n v="1125"/>
    <x v="1"/>
    <n v="16"/>
    <n v="1"/>
    <s v="Life Sciences"/>
    <n v="33"/>
    <n v="2"/>
    <s v="Female"/>
    <n v="72"/>
    <n v="1"/>
    <n v="1"/>
    <x v="1"/>
    <n v="1"/>
    <s v="Single"/>
    <n v="3919"/>
    <n v="4681"/>
    <n v="1"/>
    <x v="0"/>
    <n v="22"/>
    <n v="4"/>
    <n v="2"/>
    <n v="0"/>
    <n v="10"/>
    <n v="5"/>
    <n v="3"/>
    <n v="10"/>
    <n v="2"/>
    <n v="6"/>
    <n v="7"/>
    <s v="Medium"/>
    <s v="6-10 Years"/>
    <x v="2"/>
  </r>
  <r>
    <n v="42"/>
    <x v="1"/>
    <x v="0"/>
    <n v="691"/>
    <x v="0"/>
    <n v="8"/>
    <n v="4"/>
    <s v="Marketing"/>
    <n v="35"/>
    <n v="3"/>
    <s v="Male"/>
    <n v="48"/>
    <n v="3"/>
    <n v="2"/>
    <x v="0"/>
    <n v="2"/>
    <s v="Married"/>
    <n v="6825"/>
    <n v="21173"/>
    <n v="0"/>
    <x v="1"/>
    <n v="11"/>
    <n v="3"/>
    <n v="4"/>
    <n v="1"/>
    <n v="10"/>
    <n v="2"/>
    <n v="3"/>
    <n v="9"/>
    <n v="7"/>
    <n v="4"/>
    <n v="2"/>
    <s v="Medium"/>
    <s v="6-10 Years"/>
    <x v="0"/>
  </r>
  <r>
    <n v="44"/>
    <x v="1"/>
    <x v="0"/>
    <n v="477"/>
    <x v="1"/>
    <n v="7"/>
    <n v="4"/>
    <s v="Medical"/>
    <n v="36"/>
    <n v="1"/>
    <s v="Female"/>
    <n v="42"/>
    <n v="2"/>
    <n v="3"/>
    <x v="4"/>
    <n v="4"/>
    <s v="Married"/>
    <n v="10248"/>
    <n v="2094"/>
    <n v="3"/>
    <x v="1"/>
    <n v="14"/>
    <n v="3"/>
    <n v="4"/>
    <n v="1"/>
    <n v="24"/>
    <n v="4"/>
    <n v="3"/>
    <n v="22"/>
    <n v="6"/>
    <n v="5"/>
    <n v="17"/>
    <s v="High"/>
    <s v="10+ Years"/>
    <x v="0"/>
  </r>
  <r>
    <n v="46"/>
    <x v="1"/>
    <x v="0"/>
    <n v="705"/>
    <x v="0"/>
    <n v="2"/>
    <n v="4"/>
    <s v="Marketing"/>
    <n v="38"/>
    <n v="2"/>
    <s v="Female"/>
    <n v="83"/>
    <n v="3"/>
    <n v="5"/>
    <x v="5"/>
    <n v="1"/>
    <s v="Single"/>
    <n v="18947"/>
    <n v="22822"/>
    <n v="3"/>
    <x v="1"/>
    <n v="12"/>
    <n v="3"/>
    <n v="4"/>
    <n v="0"/>
    <n v="22"/>
    <n v="2"/>
    <n v="2"/>
    <n v="2"/>
    <n v="2"/>
    <n v="2"/>
    <n v="1"/>
    <s v="High"/>
    <s v="2-5 Years"/>
    <x v="1"/>
  </r>
  <r>
    <n v="33"/>
    <x v="1"/>
    <x v="0"/>
    <n v="924"/>
    <x v="1"/>
    <n v="2"/>
    <n v="3"/>
    <s v="Medical"/>
    <n v="39"/>
    <n v="3"/>
    <s v="Male"/>
    <n v="78"/>
    <n v="3"/>
    <n v="1"/>
    <x v="2"/>
    <n v="4"/>
    <s v="Single"/>
    <n v="2496"/>
    <n v="6670"/>
    <n v="4"/>
    <x v="1"/>
    <n v="11"/>
    <n v="3"/>
    <n v="4"/>
    <n v="0"/>
    <n v="7"/>
    <n v="3"/>
    <n v="3"/>
    <n v="1"/>
    <n v="1"/>
    <n v="0"/>
    <n v="0"/>
    <s v="Low"/>
    <s v="0-1 Years"/>
    <x v="2"/>
  </r>
  <r>
    <n v="44"/>
    <x v="1"/>
    <x v="0"/>
    <n v="1459"/>
    <x v="1"/>
    <n v="10"/>
    <n v="4"/>
    <s v="Other"/>
    <n v="40"/>
    <n v="4"/>
    <s v="Male"/>
    <n v="41"/>
    <n v="3"/>
    <n v="2"/>
    <x v="4"/>
    <n v="4"/>
    <s v="Married"/>
    <n v="6465"/>
    <n v="19121"/>
    <n v="2"/>
    <x v="0"/>
    <n v="13"/>
    <n v="3"/>
    <n v="4"/>
    <n v="0"/>
    <n v="9"/>
    <n v="5"/>
    <n v="4"/>
    <n v="4"/>
    <n v="2"/>
    <n v="1"/>
    <n v="3"/>
    <s v="Medium"/>
    <s v="2-5 Years"/>
    <x v="0"/>
  </r>
  <r>
    <n v="30"/>
    <x v="1"/>
    <x v="0"/>
    <n v="125"/>
    <x v="1"/>
    <n v="9"/>
    <n v="2"/>
    <s v="Medical"/>
    <n v="41"/>
    <n v="4"/>
    <s v="Male"/>
    <n v="83"/>
    <n v="2"/>
    <n v="1"/>
    <x v="2"/>
    <n v="3"/>
    <s v="Single"/>
    <n v="2206"/>
    <n v="16117"/>
    <n v="1"/>
    <x v="1"/>
    <n v="13"/>
    <n v="3"/>
    <n v="1"/>
    <n v="0"/>
    <n v="10"/>
    <n v="5"/>
    <n v="3"/>
    <n v="10"/>
    <n v="0"/>
    <n v="1"/>
    <n v="8"/>
    <s v="Low"/>
    <s v="6-10 Years"/>
    <x v="2"/>
  </r>
  <r>
    <n v="39"/>
    <x v="0"/>
    <x v="0"/>
    <n v="895"/>
    <x v="0"/>
    <n v="5"/>
    <n v="3"/>
    <s v="Technical Degree"/>
    <n v="42"/>
    <n v="4"/>
    <s v="Male"/>
    <n v="56"/>
    <n v="3"/>
    <n v="2"/>
    <x v="6"/>
    <n v="4"/>
    <s v="Married"/>
    <n v="2086"/>
    <n v="3335"/>
    <n v="3"/>
    <x v="1"/>
    <n v="14"/>
    <n v="3"/>
    <n v="3"/>
    <n v="1"/>
    <n v="19"/>
    <n v="6"/>
    <n v="4"/>
    <n v="1"/>
    <n v="0"/>
    <n v="0"/>
    <n v="0"/>
    <s v="Low"/>
    <s v="0-1 Years"/>
    <x v="0"/>
  </r>
  <r>
    <n v="24"/>
    <x v="0"/>
    <x v="0"/>
    <n v="813"/>
    <x v="1"/>
    <n v="1"/>
    <n v="3"/>
    <s v="Medical"/>
    <n v="45"/>
    <n v="2"/>
    <s v="Male"/>
    <n v="61"/>
    <n v="3"/>
    <n v="1"/>
    <x v="1"/>
    <n v="4"/>
    <s v="Married"/>
    <n v="2293"/>
    <n v="3020"/>
    <n v="2"/>
    <x v="0"/>
    <n v="16"/>
    <n v="3"/>
    <n v="1"/>
    <n v="1"/>
    <n v="6"/>
    <n v="2"/>
    <n v="2"/>
    <n v="2"/>
    <n v="0"/>
    <n v="2"/>
    <n v="0"/>
    <s v="Low"/>
    <s v="2-5 Years"/>
    <x v="4"/>
  </r>
  <r>
    <n v="43"/>
    <x v="1"/>
    <x v="0"/>
    <n v="1273"/>
    <x v="1"/>
    <n v="2"/>
    <n v="2"/>
    <s v="Medical"/>
    <n v="46"/>
    <n v="4"/>
    <s v="Female"/>
    <n v="72"/>
    <n v="4"/>
    <n v="1"/>
    <x v="1"/>
    <n v="3"/>
    <s v="Divorced"/>
    <n v="2645"/>
    <n v="21923"/>
    <n v="1"/>
    <x v="1"/>
    <n v="12"/>
    <n v="3"/>
    <n v="4"/>
    <n v="2"/>
    <n v="6"/>
    <n v="3"/>
    <n v="2"/>
    <n v="5"/>
    <n v="3"/>
    <n v="1"/>
    <n v="4"/>
    <s v="Low"/>
    <s v="2-5 Years"/>
    <x v="0"/>
  </r>
  <r>
    <n v="50"/>
    <x v="0"/>
    <x v="0"/>
    <n v="869"/>
    <x v="0"/>
    <n v="3"/>
    <n v="2"/>
    <s v="Marketing"/>
    <n v="47"/>
    <n v="1"/>
    <s v="Male"/>
    <n v="86"/>
    <n v="2"/>
    <n v="1"/>
    <x v="6"/>
    <n v="3"/>
    <s v="Married"/>
    <n v="2683"/>
    <n v="3810"/>
    <n v="1"/>
    <x v="0"/>
    <n v="14"/>
    <n v="3"/>
    <n v="3"/>
    <n v="0"/>
    <n v="3"/>
    <n v="2"/>
    <n v="3"/>
    <n v="3"/>
    <n v="2"/>
    <n v="0"/>
    <n v="2"/>
    <s v="Low"/>
    <s v="2-5 Years"/>
    <x v="1"/>
  </r>
  <r>
    <n v="35"/>
    <x v="1"/>
    <x v="0"/>
    <n v="890"/>
    <x v="0"/>
    <n v="2"/>
    <n v="3"/>
    <s v="Marketing"/>
    <n v="49"/>
    <n v="4"/>
    <s v="Female"/>
    <n v="97"/>
    <n v="3"/>
    <n v="1"/>
    <x v="6"/>
    <n v="4"/>
    <s v="Married"/>
    <n v="2014"/>
    <n v="9687"/>
    <n v="1"/>
    <x v="1"/>
    <n v="13"/>
    <n v="3"/>
    <n v="1"/>
    <n v="0"/>
    <n v="2"/>
    <n v="3"/>
    <n v="3"/>
    <n v="2"/>
    <n v="2"/>
    <n v="2"/>
    <n v="2"/>
    <s v="Low"/>
    <s v="2-5 Years"/>
    <x v="0"/>
  </r>
  <r>
    <n v="36"/>
    <x v="1"/>
    <x v="0"/>
    <n v="852"/>
    <x v="1"/>
    <n v="5"/>
    <n v="4"/>
    <s v="Life Sciences"/>
    <n v="51"/>
    <n v="2"/>
    <s v="Female"/>
    <n v="82"/>
    <n v="2"/>
    <n v="1"/>
    <x v="1"/>
    <n v="1"/>
    <s v="Married"/>
    <n v="3419"/>
    <n v="13072"/>
    <n v="9"/>
    <x v="0"/>
    <n v="14"/>
    <n v="3"/>
    <n v="4"/>
    <n v="1"/>
    <n v="6"/>
    <n v="3"/>
    <n v="4"/>
    <n v="1"/>
    <n v="1"/>
    <n v="0"/>
    <n v="0"/>
    <s v="Medium"/>
    <s v="0-1 Years"/>
    <x v="0"/>
  </r>
  <r>
    <n v="33"/>
    <x v="1"/>
    <x v="1"/>
    <n v="1141"/>
    <x v="0"/>
    <n v="1"/>
    <n v="3"/>
    <s v="Life Sciences"/>
    <n v="52"/>
    <n v="3"/>
    <s v="Female"/>
    <n v="42"/>
    <n v="4"/>
    <n v="2"/>
    <x v="0"/>
    <n v="1"/>
    <s v="Married"/>
    <n v="5376"/>
    <n v="3193"/>
    <n v="2"/>
    <x v="1"/>
    <n v="19"/>
    <n v="3"/>
    <n v="1"/>
    <n v="2"/>
    <n v="10"/>
    <n v="3"/>
    <n v="3"/>
    <n v="5"/>
    <n v="3"/>
    <n v="1"/>
    <n v="3"/>
    <s v="Medium"/>
    <s v="2-5 Years"/>
    <x v="2"/>
  </r>
  <r>
    <n v="35"/>
    <x v="1"/>
    <x v="0"/>
    <n v="464"/>
    <x v="1"/>
    <n v="4"/>
    <n v="2"/>
    <s v="Other"/>
    <n v="53"/>
    <n v="3"/>
    <s v="Male"/>
    <n v="75"/>
    <n v="3"/>
    <n v="1"/>
    <x v="2"/>
    <n v="4"/>
    <s v="Divorced"/>
    <n v="1951"/>
    <n v="10910"/>
    <n v="1"/>
    <x v="1"/>
    <n v="12"/>
    <n v="3"/>
    <n v="3"/>
    <n v="1"/>
    <n v="1"/>
    <n v="3"/>
    <n v="3"/>
    <n v="1"/>
    <n v="0"/>
    <n v="0"/>
    <n v="0"/>
    <s v="Low"/>
    <s v="0-1 Years"/>
    <x v="0"/>
  </r>
  <r>
    <n v="27"/>
    <x v="1"/>
    <x v="0"/>
    <n v="1240"/>
    <x v="1"/>
    <n v="2"/>
    <n v="4"/>
    <s v="Life Sciences"/>
    <n v="54"/>
    <n v="4"/>
    <s v="Female"/>
    <n v="33"/>
    <n v="3"/>
    <n v="1"/>
    <x v="2"/>
    <n v="1"/>
    <s v="Divorced"/>
    <n v="2341"/>
    <n v="19715"/>
    <n v="1"/>
    <x v="1"/>
    <n v="13"/>
    <n v="3"/>
    <n v="4"/>
    <n v="1"/>
    <n v="1"/>
    <n v="6"/>
    <n v="3"/>
    <n v="1"/>
    <n v="0"/>
    <n v="0"/>
    <n v="0"/>
    <s v="Low"/>
    <s v="0-1 Years"/>
    <x v="2"/>
  </r>
  <r>
    <n v="26"/>
    <x v="0"/>
    <x v="0"/>
    <n v="1357"/>
    <x v="1"/>
    <n v="25"/>
    <n v="3"/>
    <s v="Life Sciences"/>
    <n v="55"/>
    <n v="1"/>
    <s v="Male"/>
    <n v="48"/>
    <n v="1"/>
    <n v="1"/>
    <x v="2"/>
    <n v="3"/>
    <s v="Single"/>
    <n v="2293"/>
    <n v="10558"/>
    <n v="1"/>
    <x v="1"/>
    <n v="12"/>
    <n v="3"/>
    <n v="3"/>
    <n v="0"/>
    <n v="1"/>
    <n v="2"/>
    <n v="2"/>
    <n v="1"/>
    <n v="0"/>
    <n v="0"/>
    <n v="1"/>
    <s v="Low"/>
    <s v="0-1 Years"/>
    <x v="2"/>
  </r>
  <r>
    <n v="27"/>
    <x v="1"/>
    <x v="1"/>
    <n v="994"/>
    <x v="0"/>
    <n v="8"/>
    <n v="3"/>
    <s v="Life Sciences"/>
    <n v="56"/>
    <n v="4"/>
    <s v="Male"/>
    <n v="37"/>
    <n v="3"/>
    <n v="3"/>
    <x v="0"/>
    <n v="3"/>
    <s v="Single"/>
    <n v="8726"/>
    <n v="2975"/>
    <n v="1"/>
    <x v="1"/>
    <n v="15"/>
    <n v="3"/>
    <n v="4"/>
    <n v="0"/>
    <n v="9"/>
    <n v="0"/>
    <n v="3"/>
    <n v="9"/>
    <n v="8"/>
    <n v="1"/>
    <n v="7"/>
    <s v="High"/>
    <s v="6-10 Years"/>
    <x v="2"/>
  </r>
  <r>
    <n v="30"/>
    <x v="1"/>
    <x v="1"/>
    <n v="721"/>
    <x v="1"/>
    <n v="1"/>
    <n v="2"/>
    <s v="Medical"/>
    <n v="57"/>
    <n v="3"/>
    <s v="Female"/>
    <n v="58"/>
    <n v="3"/>
    <n v="2"/>
    <x v="2"/>
    <n v="4"/>
    <s v="Single"/>
    <n v="4011"/>
    <n v="10781"/>
    <n v="1"/>
    <x v="1"/>
    <n v="23"/>
    <n v="4"/>
    <n v="4"/>
    <n v="0"/>
    <n v="12"/>
    <n v="2"/>
    <n v="3"/>
    <n v="12"/>
    <n v="8"/>
    <n v="3"/>
    <n v="7"/>
    <s v="Medium"/>
    <s v="10+ Years"/>
    <x v="2"/>
  </r>
  <r>
    <n v="41"/>
    <x v="0"/>
    <x v="0"/>
    <n v="1360"/>
    <x v="1"/>
    <n v="12"/>
    <n v="3"/>
    <s v="Technical Degree"/>
    <n v="58"/>
    <n v="2"/>
    <s v="Female"/>
    <n v="49"/>
    <n v="3"/>
    <n v="5"/>
    <x v="7"/>
    <n v="3"/>
    <s v="Married"/>
    <n v="19545"/>
    <n v="16280"/>
    <n v="1"/>
    <x v="1"/>
    <n v="12"/>
    <n v="3"/>
    <n v="4"/>
    <n v="0"/>
    <n v="23"/>
    <n v="0"/>
    <n v="3"/>
    <n v="22"/>
    <n v="15"/>
    <n v="15"/>
    <n v="8"/>
    <s v="High"/>
    <s v="10+ Years"/>
    <x v="0"/>
  </r>
  <r>
    <n v="34"/>
    <x v="1"/>
    <x v="2"/>
    <n v="1065"/>
    <x v="0"/>
    <n v="23"/>
    <n v="4"/>
    <s v="Marketing"/>
    <n v="60"/>
    <n v="2"/>
    <s v="Male"/>
    <n v="72"/>
    <n v="3"/>
    <n v="2"/>
    <x v="0"/>
    <n v="3"/>
    <s v="Single"/>
    <n v="4568"/>
    <n v="10034"/>
    <n v="0"/>
    <x v="1"/>
    <n v="20"/>
    <n v="4"/>
    <n v="3"/>
    <n v="0"/>
    <n v="10"/>
    <n v="2"/>
    <n v="3"/>
    <n v="9"/>
    <n v="5"/>
    <n v="8"/>
    <n v="7"/>
    <s v="Medium"/>
    <s v="6-10 Years"/>
    <x v="2"/>
  </r>
  <r>
    <n v="37"/>
    <x v="1"/>
    <x v="0"/>
    <n v="408"/>
    <x v="1"/>
    <n v="19"/>
    <n v="2"/>
    <s v="Life Sciences"/>
    <n v="61"/>
    <n v="2"/>
    <s v="Male"/>
    <n v="73"/>
    <n v="3"/>
    <n v="1"/>
    <x v="1"/>
    <n v="2"/>
    <s v="Married"/>
    <n v="3022"/>
    <n v="10227"/>
    <n v="4"/>
    <x v="1"/>
    <n v="21"/>
    <n v="4"/>
    <n v="1"/>
    <n v="0"/>
    <n v="8"/>
    <n v="1"/>
    <n v="3"/>
    <n v="1"/>
    <n v="0"/>
    <n v="0"/>
    <n v="0"/>
    <s v="Medium"/>
    <s v="0-1 Years"/>
    <x v="0"/>
  </r>
  <r>
    <n v="46"/>
    <x v="1"/>
    <x v="1"/>
    <n v="1211"/>
    <x v="0"/>
    <n v="5"/>
    <n v="4"/>
    <s v="Marketing"/>
    <n v="62"/>
    <n v="1"/>
    <s v="Male"/>
    <n v="98"/>
    <n v="3"/>
    <n v="2"/>
    <x v="0"/>
    <n v="4"/>
    <s v="Single"/>
    <n v="5772"/>
    <n v="20445"/>
    <n v="4"/>
    <x v="0"/>
    <n v="21"/>
    <n v="4"/>
    <n v="3"/>
    <n v="0"/>
    <n v="14"/>
    <n v="4"/>
    <n v="3"/>
    <n v="9"/>
    <n v="6"/>
    <n v="0"/>
    <n v="8"/>
    <s v="Medium"/>
    <s v="6-10 Years"/>
    <x v="1"/>
  </r>
  <r>
    <n v="35"/>
    <x v="1"/>
    <x v="0"/>
    <n v="1229"/>
    <x v="1"/>
    <n v="8"/>
    <n v="1"/>
    <s v="Life Sciences"/>
    <n v="63"/>
    <n v="4"/>
    <s v="Male"/>
    <n v="36"/>
    <n v="4"/>
    <n v="1"/>
    <x v="2"/>
    <n v="4"/>
    <s v="Married"/>
    <n v="2269"/>
    <n v="4892"/>
    <n v="1"/>
    <x v="1"/>
    <n v="19"/>
    <n v="3"/>
    <n v="4"/>
    <n v="0"/>
    <n v="1"/>
    <n v="2"/>
    <n v="3"/>
    <n v="1"/>
    <n v="0"/>
    <n v="0"/>
    <n v="1"/>
    <s v="Low"/>
    <s v="0-1 Years"/>
    <x v="0"/>
  </r>
  <r>
    <n v="48"/>
    <x v="0"/>
    <x v="0"/>
    <n v="626"/>
    <x v="1"/>
    <n v="1"/>
    <n v="2"/>
    <s v="Life Sciences"/>
    <n v="64"/>
    <n v="1"/>
    <s v="Male"/>
    <n v="98"/>
    <n v="2"/>
    <n v="3"/>
    <x v="2"/>
    <n v="3"/>
    <s v="Single"/>
    <n v="5381"/>
    <n v="19294"/>
    <n v="9"/>
    <x v="0"/>
    <n v="13"/>
    <n v="3"/>
    <n v="4"/>
    <n v="0"/>
    <n v="23"/>
    <n v="2"/>
    <n v="3"/>
    <n v="1"/>
    <n v="0"/>
    <n v="0"/>
    <n v="0"/>
    <s v="Medium"/>
    <s v="0-1 Years"/>
    <x v="1"/>
  </r>
  <r>
    <n v="28"/>
    <x v="0"/>
    <x v="0"/>
    <n v="1434"/>
    <x v="1"/>
    <n v="5"/>
    <n v="4"/>
    <s v="Technical Degree"/>
    <n v="65"/>
    <n v="3"/>
    <s v="Male"/>
    <n v="50"/>
    <n v="3"/>
    <n v="1"/>
    <x v="2"/>
    <n v="3"/>
    <s v="Single"/>
    <n v="3441"/>
    <n v="11179"/>
    <n v="1"/>
    <x v="0"/>
    <n v="13"/>
    <n v="3"/>
    <n v="3"/>
    <n v="0"/>
    <n v="2"/>
    <n v="3"/>
    <n v="2"/>
    <n v="2"/>
    <n v="2"/>
    <n v="2"/>
    <n v="2"/>
    <s v="Medium"/>
    <s v="2-5 Years"/>
    <x v="2"/>
  </r>
  <r>
    <n v="44"/>
    <x v="1"/>
    <x v="0"/>
    <n v="1488"/>
    <x v="0"/>
    <n v="1"/>
    <n v="5"/>
    <s v="Marketing"/>
    <n v="68"/>
    <n v="2"/>
    <s v="Female"/>
    <n v="75"/>
    <n v="3"/>
    <n v="2"/>
    <x v="0"/>
    <n v="1"/>
    <s v="Divorced"/>
    <n v="5454"/>
    <n v="4009"/>
    <n v="5"/>
    <x v="0"/>
    <n v="21"/>
    <n v="4"/>
    <n v="3"/>
    <n v="1"/>
    <n v="9"/>
    <n v="2"/>
    <n v="2"/>
    <n v="4"/>
    <n v="3"/>
    <n v="1"/>
    <n v="3"/>
    <s v="Medium"/>
    <s v="2-5 Years"/>
    <x v="0"/>
  </r>
  <r>
    <n v="35"/>
    <x v="1"/>
    <x v="2"/>
    <n v="1097"/>
    <x v="1"/>
    <n v="11"/>
    <n v="2"/>
    <s v="Medical"/>
    <n v="70"/>
    <n v="3"/>
    <s v="Male"/>
    <n v="79"/>
    <n v="2"/>
    <n v="3"/>
    <x v="4"/>
    <n v="1"/>
    <s v="Married"/>
    <n v="9884"/>
    <n v="8302"/>
    <n v="2"/>
    <x v="0"/>
    <n v="13"/>
    <n v="3"/>
    <n v="3"/>
    <n v="1"/>
    <n v="10"/>
    <n v="3"/>
    <n v="3"/>
    <n v="4"/>
    <n v="0"/>
    <n v="2"/>
    <n v="3"/>
    <s v="High"/>
    <s v="2-5 Years"/>
    <x v="0"/>
  </r>
  <r>
    <n v="26"/>
    <x v="1"/>
    <x v="0"/>
    <n v="1443"/>
    <x v="0"/>
    <n v="23"/>
    <n v="3"/>
    <s v="Marketing"/>
    <n v="72"/>
    <n v="3"/>
    <s v="Female"/>
    <n v="47"/>
    <n v="2"/>
    <n v="2"/>
    <x v="0"/>
    <n v="4"/>
    <s v="Married"/>
    <n v="4157"/>
    <n v="21436"/>
    <n v="7"/>
    <x v="0"/>
    <n v="19"/>
    <n v="3"/>
    <n v="3"/>
    <n v="1"/>
    <n v="5"/>
    <n v="2"/>
    <n v="2"/>
    <n v="2"/>
    <n v="2"/>
    <n v="0"/>
    <n v="0"/>
    <s v="Medium"/>
    <s v="2-5 Years"/>
    <x v="2"/>
  </r>
  <r>
    <n v="33"/>
    <x v="1"/>
    <x v="1"/>
    <n v="515"/>
    <x v="1"/>
    <n v="1"/>
    <n v="2"/>
    <s v="Life Sciences"/>
    <n v="73"/>
    <n v="1"/>
    <s v="Female"/>
    <n v="98"/>
    <n v="3"/>
    <n v="3"/>
    <x v="7"/>
    <n v="4"/>
    <s v="Single"/>
    <n v="13458"/>
    <n v="15146"/>
    <n v="1"/>
    <x v="0"/>
    <n v="12"/>
    <n v="3"/>
    <n v="3"/>
    <n v="0"/>
    <n v="15"/>
    <n v="1"/>
    <n v="3"/>
    <n v="15"/>
    <n v="14"/>
    <n v="8"/>
    <n v="12"/>
    <s v="High"/>
    <s v="10+ Years"/>
    <x v="2"/>
  </r>
  <r>
    <n v="35"/>
    <x v="1"/>
    <x v="1"/>
    <n v="853"/>
    <x v="0"/>
    <n v="18"/>
    <n v="5"/>
    <s v="Life Sciences"/>
    <n v="74"/>
    <n v="2"/>
    <s v="Male"/>
    <n v="71"/>
    <n v="3"/>
    <n v="3"/>
    <x v="0"/>
    <n v="1"/>
    <s v="Married"/>
    <n v="9069"/>
    <n v="11031"/>
    <n v="1"/>
    <x v="1"/>
    <n v="22"/>
    <n v="4"/>
    <n v="4"/>
    <n v="1"/>
    <n v="9"/>
    <n v="3"/>
    <n v="2"/>
    <n v="9"/>
    <n v="8"/>
    <n v="1"/>
    <n v="8"/>
    <s v="High"/>
    <s v="6-10 Years"/>
    <x v="0"/>
  </r>
  <r>
    <n v="35"/>
    <x v="1"/>
    <x v="0"/>
    <n v="1142"/>
    <x v="1"/>
    <n v="23"/>
    <n v="4"/>
    <s v="Medical"/>
    <n v="75"/>
    <n v="3"/>
    <s v="Female"/>
    <n v="30"/>
    <n v="3"/>
    <n v="1"/>
    <x v="2"/>
    <n v="1"/>
    <s v="Married"/>
    <n v="4014"/>
    <n v="16002"/>
    <n v="3"/>
    <x v="0"/>
    <n v="15"/>
    <n v="3"/>
    <n v="3"/>
    <n v="1"/>
    <n v="4"/>
    <n v="3"/>
    <n v="3"/>
    <n v="2"/>
    <n v="2"/>
    <n v="2"/>
    <n v="2"/>
    <s v="Medium"/>
    <s v="2-5 Years"/>
    <x v="0"/>
  </r>
  <r>
    <n v="31"/>
    <x v="1"/>
    <x v="0"/>
    <n v="655"/>
    <x v="1"/>
    <n v="7"/>
    <n v="4"/>
    <s v="Life Sciences"/>
    <n v="76"/>
    <n v="4"/>
    <s v="Male"/>
    <n v="48"/>
    <n v="3"/>
    <n v="2"/>
    <x v="2"/>
    <n v="4"/>
    <s v="Divorced"/>
    <n v="5915"/>
    <n v="9528"/>
    <n v="3"/>
    <x v="1"/>
    <n v="22"/>
    <n v="4"/>
    <n v="4"/>
    <n v="1"/>
    <n v="10"/>
    <n v="3"/>
    <n v="2"/>
    <n v="7"/>
    <n v="7"/>
    <n v="1"/>
    <n v="7"/>
    <s v="Medium"/>
    <s v="6-10 Years"/>
    <x v="2"/>
  </r>
  <r>
    <n v="37"/>
    <x v="1"/>
    <x v="0"/>
    <n v="1115"/>
    <x v="1"/>
    <n v="1"/>
    <n v="4"/>
    <s v="Life Sciences"/>
    <n v="77"/>
    <n v="1"/>
    <s v="Male"/>
    <n v="51"/>
    <n v="2"/>
    <n v="2"/>
    <x v="3"/>
    <n v="3"/>
    <s v="Divorced"/>
    <n v="5993"/>
    <n v="2689"/>
    <n v="1"/>
    <x v="1"/>
    <n v="18"/>
    <n v="3"/>
    <n v="3"/>
    <n v="1"/>
    <n v="7"/>
    <n v="2"/>
    <n v="4"/>
    <n v="7"/>
    <n v="5"/>
    <n v="0"/>
    <n v="7"/>
    <s v="Medium"/>
    <s v="6-10 Years"/>
    <x v="0"/>
  </r>
  <r>
    <n v="32"/>
    <x v="1"/>
    <x v="0"/>
    <n v="427"/>
    <x v="1"/>
    <n v="1"/>
    <n v="3"/>
    <s v="Medical"/>
    <n v="78"/>
    <n v="1"/>
    <s v="Male"/>
    <n v="33"/>
    <n v="3"/>
    <n v="2"/>
    <x v="3"/>
    <n v="4"/>
    <s v="Married"/>
    <n v="6162"/>
    <n v="10877"/>
    <n v="1"/>
    <x v="0"/>
    <n v="22"/>
    <n v="4"/>
    <n v="2"/>
    <n v="1"/>
    <n v="9"/>
    <n v="3"/>
    <n v="3"/>
    <n v="9"/>
    <n v="8"/>
    <n v="7"/>
    <n v="8"/>
    <s v="Medium"/>
    <s v="6-10 Years"/>
    <x v="2"/>
  </r>
  <r>
    <n v="38"/>
    <x v="1"/>
    <x v="1"/>
    <n v="653"/>
    <x v="1"/>
    <n v="29"/>
    <n v="5"/>
    <s v="Life Sciences"/>
    <n v="79"/>
    <n v="4"/>
    <s v="Female"/>
    <n v="50"/>
    <n v="3"/>
    <n v="2"/>
    <x v="2"/>
    <n v="4"/>
    <s v="Single"/>
    <n v="2406"/>
    <n v="5456"/>
    <n v="1"/>
    <x v="1"/>
    <n v="11"/>
    <n v="3"/>
    <n v="4"/>
    <n v="0"/>
    <n v="10"/>
    <n v="2"/>
    <n v="3"/>
    <n v="10"/>
    <n v="3"/>
    <n v="9"/>
    <n v="9"/>
    <s v="Low"/>
    <s v="6-10 Years"/>
    <x v="0"/>
  </r>
  <r>
    <n v="50"/>
    <x v="1"/>
    <x v="0"/>
    <n v="989"/>
    <x v="1"/>
    <n v="7"/>
    <n v="2"/>
    <s v="Medical"/>
    <n v="80"/>
    <n v="2"/>
    <s v="Female"/>
    <n v="43"/>
    <n v="2"/>
    <n v="5"/>
    <x v="7"/>
    <n v="3"/>
    <s v="Divorced"/>
    <n v="18740"/>
    <n v="16701"/>
    <n v="5"/>
    <x v="0"/>
    <n v="12"/>
    <n v="3"/>
    <n v="4"/>
    <n v="1"/>
    <n v="29"/>
    <n v="2"/>
    <n v="2"/>
    <n v="27"/>
    <n v="3"/>
    <n v="13"/>
    <n v="8"/>
    <s v="High"/>
    <s v="10+ Years"/>
    <x v="1"/>
  </r>
  <r>
    <n v="59"/>
    <x v="1"/>
    <x v="0"/>
    <n v="1435"/>
    <x v="0"/>
    <n v="25"/>
    <n v="3"/>
    <s v="Life Sciences"/>
    <n v="81"/>
    <n v="1"/>
    <s v="Female"/>
    <n v="99"/>
    <n v="3"/>
    <n v="3"/>
    <x v="0"/>
    <n v="1"/>
    <s v="Single"/>
    <n v="7637"/>
    <n v="2354"/>
    <n v="7"/>
    <x v="1"/>
    <n v="11"/>
    <n v="3"/>
    <n v="4"/>
    <n v="0"/>
    <n v="28"/>
    <n v="3"/>
    <n v="2"/>
    <n v="21"/>
    <n v="16"/>
    <n v="7"/>
    <n v="9"/>
    <s v="High"/>
    <s v="10+ Years"/>
    <x v="3"/>
  </r>
  <r>
    <n v="36"/>
    <x v="1"/>
    <x v="0"/>
    <n v="1223"/>
    <x v="1"/>
    <n v="8"/>
    <n v="3"/>
    <s v="Technical Degree"/>
    <n v="83"/>
    <n v="3"/>
    <s v="Female"/>
    <n v="59"/>
    <n v="3"/>
    <n v="3"/>
    <x v="4"/>
    <n v="3"/>
    <s v="Divorced"/>
    <n v="10096"/>
    <n v="8202"/>
    <n v="1"/>
    <x v="1"/>
    <n v="13"/>
    <n v="3"/>
    <n v="2"/>
    <n v="3"/>
    <n v="17"/>
    <n v="2"/>
    <n v="3"/>
    <n v="17"/>
    <n v="14"/>
    <n v="12"/>
    <n v="8"/>
    <s v="High"/>
    <s v="10+ Years"/>
    <x v="0"/>
  </r>
  <r>
    <n v="55"/>
    <x v="1"/>
    <x v="0"/>
    <n v="836"/>
    <x v="1"/>
    <n v="8"/>
    <n v="3"/>
    <s v="Medical"/>
    <n v="84"/>
    <n v="4"/>
    <s v="Female"/>
    <n v="33"/>
    <n v="3"/>
    <n v="4"/>
    <x v="5"/>
    <n v="3"/>
    <s v="Divorced"/>
    <n v="14756"/>
    <n v="19730"/>
    <n v="2"/>
    <x v="0"/>
    <n v="14"/>
    <n v="3"/>
    <n v="3"/>
    <n v="3"/>
    <n v="21"/>
    <n v="2"/>
    <n v="3"/>
    <n v="5"/>
    <n v="0"/>
    <n v="0"/>
    <n v="2"/>
    <s v="High"/>
    <s v="2-5 Years"/>
    <x v="3"/>
  </r>
  <r>
    <n v="36"/>
    <x v="1"/>
    <x v="1"/>
    <n v="1195"/>
    <x v="1"/>
    <n v="11"/>
    <n v="3"/>
    <s v="Life Sciences"/>
    <n v="85"/>
    <n v="2"/>
    <s v="Male"/>
    <n v="95"/>
    <n v="2"/>
    <n v="2"/>
    <x v="3"/>
    <n v="2"/>
    <s v="Single"/>
    <n v="6499"/>
    <n v="22656"/>
    <n v="1"/>
    <x v="1"/>
    <n v="13"/>
    <n v="3"/>
    <n v="3"/>
    <n v="0"/>
    <n v="6"/>
    <n v="3"/>
    <n v="3"/>
    <n v="6"/>
    <n v="5"/>
    <n v="0"/>
    <n v="3"/>
    <s v="Medium"/>
    <s v="6-10 Years"/>
    <x v="0"/>
  </r>
  <r>
    <n v="45"/>
    <x v="1"/>
    <x v="0"/>
    <n v="1339"/>
    <x v="1"/>
    <n v="7"/>
    <n v="3"/>
    <s v="Life Sciences"/>
    <n v="86"/>
    <n v="2"/>
    <s v="Male"/>
    <n v="59"/>
    <n v="3"/>
    <n v="3"/>
    <x v="1"/>
    <n v="1"/>
    <s v="Divorced"/>
    <n v="9724"/>
    <n v="18787"/>
    <n v="2"/>
    <x v="1"/>
    <n v="17"/>
    <n v="3"/>
    <n v="3"/>
    <n v="1"/>
    <n v="25"/>
    <n v="2"/>
    <n v="3"/>
    <n v="1"/>
    <n v="0"/>
    <n v="0"/>
    <n v="0"/>
    <s v="High"/>
    <s v="0-1 Years"/>
    <x v="1"/>
  </r>
  <r>
    <n v="35"/>
    <x v="1"/>
    <x v="1"/>
    <n v="664"/>
    <x v="1"/>
    <n v="1"/>
    <n v="3"/>
    <s v="Medical"/>
    <n v="88"/>
    <n v="2"/>
    <s v="Male"/>
    <n v="79"/>
    <n v="3"/>
    <n v="1"/>
    <x v="1"/>
    <n v="1"/>
    <s v="Married"/>
    <n v="2194"/>
    <n v="5868"/>
    <n v="4"/>
    <x v="1"/>
    <n v="13"/>
    <n v="3"/>
    <n v="4"/>
    <n v="1"/>
    <n v="5"/>
    <n v="2"/>
    <n v="2"/>
    <n v="3"/>
    <n v="2"/>
    <n v="1"/>
    <n v="2"/>
    <s v="Low"/>
    <s v="2-5 Years"/>
    <x v="0"/>
  </r>
  <r>
    <n v="36"/>
    <x v="0"/>
    <x v="0"/>
    <n v="318"/>
    <x v="1"/>
    <n v="9"/>
    <n v="3"/>
    <s v="Medical"/>
    <n v="90"/>
    <n v="4"/>
    <s v="Male"/>
    <n v="79"/>
    <n v="2"/>
    <n v="1"/>
    <x v="1"/>
    <n v="3"/>
    <s v="Married"/>
    <n v="3388"/>
    <n v="21777"/>
    <n v="0"/>
    <x v="0"/>
    <n v="17"/>
    <n v="3"/>
    <n v="1"/>
    <n v="1"/>
    <n v="2"/>
    <n v="0"/>
    <n v="2"/>
    <n v="1"/>
    <n v="0"/>
    <n v="0"/>
    <n v="0"/>
    <s v="Medium"/>
    <s v="0-1 Years"/>
    <x v="0"/>
  </r>
  <r>
    <n v="59"/>
    <x v="1"/>
    <x v="1"/>
    <n v="1225"/>
    <x v="0"/>
    <n v="1"/>
    <n v="1"/>
    <s v="Life Sciences"/>
    <n v="91"/>
    <n v="1"/>
    <s v="Female"/>
    <n v="57"/>
    <n v="2"/>
    <n v="2"/>
    <x v="0"/>
    <n v="3"/>
    <s v="Single"/>
    <n v="5473"/>
    <n v="24668"/>
    <n v="7"/>
    <x v="1"/>
    <n v="11"/>
    <n v="3"/>
    <n v="4"/>
    <n v="0"/>
    <n v="20"/>
    <n v="2"/>
    <n v="2"/>
    <n v="4"/>
    <n v="3"/>
    <n v="1"/>
    <n v="3"/>
    <s v="Medium"/>
    <s v="2-5 Years"/>
    <x v="3"/>
  </r>
  <r>
    <n v="29"/>
    <x v="1"/>
    <x v="0"/>
    <n v="1328"/>
    <x v="1"/>
    <n v="2"/>
    <n v="3"/>
    <s v="Life Sciences"/>
    <n v="94"/>
    <n v="3"/>
    <s v="Male"/>
    <n v="76"/>
    <n v="3"/>
    <n v="1"/>
    <x v="1"/>
    <n v="2"/>
    <s v="Married"/>
    <n v="2703"/>
    <n v="4956"/>
    <n v="0"/>
    <x v="1"/>
    <n v="23"/>
    <n v="4"/>
    <n v="4"/>
    <n v="1"/>
    <n v="6"/>
    <n v="3"/>
    <n v="3"/>
    <n v="5"/>
    <n v="4"/>
    <n v="0"/>
    <n v="4"/>
    <s v="Low"/>
    <s v="2-5 Years"/>
    <x v="2"/>
  </r>
  <r>
    <n v="31"/>
    <x v="1"/>
    <x v="0"/>
    <n v="1082"/>
    <x v="1"/>
    <n v="1"/>
    <n v="4"/>
    <s v="Medical"/>
    <n v="95"/>
    <n v="3"/>
    <s v="Male"/>
    <n v="87"/>
    <n v="3"/>
    <n v="1"/>
    <x v="1"/>
    <n v="2"/>
    <s v="Single"/>
    <n v="2501"/>
    <n v="18775"/>
    <n v="1"/>
    <x v="1"/>
    <n v="17"/>
    <n v="3"/>
    <n v="2"/>
    <n v="0"/>
    <n v="1"/>
    <n v="4"/>
    <n v="3"/>
    <n v="1"/>
    <n v="1"/>
    <n v="1"/>
    <n v="0"/>
    <s v="Low"/>
    <s v="0-1 Years"/>
    <x v="2"/>
  </r>
  <r>
    <n v="32"/>
    <x v="1"/>
    <x v="0"/>
    <n v="548"/>
    <x v="1"/>
    <n v="1"/>
    <n v="3"/>
    <s v="Life Sciences"/>
    <n v="96"/>
    <n v="2"/>
    <s v="Male"/>
    <n v="66"/>
    <n v="3"/>
    <n v="2"/>
    <x v="1"/>
    <n v="2"/>
    <s v="Married"/>
    <n v="6220"/>
    <n v="7346"/>
    <n v="1"/>
    <x v="1"/>
    <n v="17"/>
    <n v="3"/>
    <n v="2"/>
    <n v="2"/>
    <n v="10"/>
    <n v="3"/>
    <n v="3"/>
    <n v="10"/>
    <n v="4"/>
    <n v="0"/>
    <n v="9"/>
    <s v="Medium"/>
    <s v="6-10 Years"/>
    <x v="2"/>
  </r>
  <r>
    <n v="36"/>
    <x v="1"/>
    <x v="0"/>
    <n v="132"/>
    <x v="1"/>
    <n v="6"/>
    <n v="3"/>
    <s v="Life Sciences"/>
    <n v="97"/>
    <n v="2"/>
    <s v="Female"/>
    <n v="55"/>
    <n v="4"/>
    <n v="1"/>
    <x v="2"/>
    <n v="4"/>
    <s v="Married"/>
    <n v="3038"/>
    <n v="22002"/>
    <n v="3"/>
    <x v="1"/>
    <n v="12"/>
    <n v="3"/>
    <n v="2"/>
    <n v="0"/>
    <n v="5"/>
    <n v="3"/>
    <n v="3"/>
    <n v="1"/>
    <n v="0"/>
    <n v="0"/>
    <n v="0"/>
    <s v="Medium"/>
    <s v="0-1 Years"/>
    <x v="0"/>
  </r>
  <r>
    <n v="31"/>
    <x v="1"/>
    <x v="0"/>
    <n v="746"/>
    <x v="1"/>
    <n v="8"/>
    <n v="4"/>
    <s v="Life Sciences"/>
    <n v="98"/>
    <n v="3"/>
    <s v="Female"/>
    <n v="61"/>
    <n v="3"/>
    <n v="2"/>
    <x v="3"/>
    <n v="4"/>
    <s v="Single"/>
    <n v="4424"/>
    <n v="20682"/>
    <n v="1"/>
    <x v="1"/>
    <n v="23"/>
    <n v="4"/>
    <n v="4"/>
    <n v="0"/>
    <n v="11"/>
    <n v="2"/>
    <n v="3"/>
    <n v="11"/>
    <n v="7"/>
    <n v="1"/>
    <n v="8"/>
    <s v="Medium"/>
    <s v="10+ Years"/>
    <x v="2"/>
  </r>
  <r>
    <n v="35"/>
    <x v="1"/>
    <x v="0"/>
    <n v="776"/>
    <x v="0"/>
    <n v="1"/>
    <n v="4"/>
    <s v="Marketing"/>
    <n v="100"/>
    <n v="3"/>
    <s v="Male"/>
    <n v="32"/>
    <n v="2"/>
    <n v="2"/>
    <x v="0"/>
    <n v="1"/>
    <s v="Single"/>
    <n v="4312"/>
    <n v="23016"/>
    <n v="0"/>
    <x v="1"/>
    <n v="14"/>
    <n v="3"/>
    <n v="2"/>
    <n v="0"/>
    <n v="16"/>
    <n v="2"/>
    <n v="3"/>
    <n v="15"/>
    <n v="13"/>
    <n v="2"/>
    <n v="8"/>
    <s v="Medium"/>
    <s v="10+ Years"/>
    <x v="0"/>
  </r>
  <r>
    <n v="45"/>
    <x v="1"/>
    <x v="0"/>
    <n v="193"/>
    <x v="1"/>
    <n v="6"/>
    <n v="4"/>
    <s v="Other"/>
    <n v="101"/>
    <n v="4"/>
    <s v="Male"/>
    <n v="52"/>
    <n v="3"/>
    <n v="3"/>
    <x v="7"/>
    <n v="1"/>
    <s v="Married"/>
    <n v="13245"/>
    <n v="15067"/>
    <n v="4"/>
    <x v="0"/>
    <n v="14"/>
    <n v="3"/>
    <n v="2"/>
    <n v="0"/>
    <n v="17"/>
    <n v="3"/>
    <n v="4"/>
    <n v="0"/>
    <n v="0"/>
    <n v="0"/>
    <n v="0"/>
    <s v="High"/>
    <s v="0-1 Years"/>
    <x v="1"/>
  </r>
  <r>
    <n v="37"/>
    <x v="1"/>
    <x v="0"/>
    <n v="397"/>
    <x v="1"/>
    <n v="7"/>
    <n v="4"/>
    <s v="Medical"/>
    <n v="102"/>
    <n v="1"/>
    <s v="Male"/>
    <n v="30"/>
    <n v="3"/>
    <n v="3"/>
    <x v="7"/>
    <n v="3"/>
    <s v="Single"/>
    <n v="13664"/>
    <n v="25258"/>
    <n v="4"/>
    <x v="1"/>
    <n v="13"/>
    <n v="3"/>
    <n v="1"/>
    <n v="0"/>
    <n v="16"/>
    <n v="3"/>
    <n v="4"/>
    <n v="5"/>
    <n v="2"/>
    <n v="0"/>
    <n v="2"/>
    <s v="High"/>
    <s v="2-5 Years"/>
    <x v="0"/>
  </r>
  <r>
    <n v="46"/>
    <x v="1"/>
    <x v="0"/>
    <n v="945"/>
    <x v="2"/>
    <n v="5"/>
    <n v="2"/>
    <s v="Medical"/>
    <n v="103"/>
    <n v="2"/>
    <s v="Male"/>
    <n v="80"/>
    <n v="3"/>
    <n v="2"/>
    <x v="8"/>
    <n v="2"/>
    <s v="Divorced"/>
    <n v="5021"/>
    <n v="10425"/>
    <n v="8"/>
    <x v="0"/>
    <n v="22"/>
    <n v="4"/>
    <n v="4"/>
    <n v="1"/>
    <n v="16"/>
    <n v="2"/>
    <n v="3"/>
    <n v="4"/>
    <n v="2"/>
    <n v="0"/>
    <n v="2"/>
    <s v="Medium"/>
    <s v="2-5 Years"/>
    <x v="1"/>
  </r>
  <r>
    <n v="30"/>
    <x v="1"/>
    <x v="0"/>
    <n v="852"/>
    <x v="1"/>
    <n v="1"/>
    <n v="1"/>
    <s v="Life Sciences"/>
    <n v="104"/>
    <n v="4"/>
    <s v="Male"/>
    <n v="55"/>
    <n v="2"/>
    <n v="2"/>
    <x v="2"/>
    <n v="4"/>
    <s v="Married"/>
    <n v="5126"/>
    <n v="15998"/>
    <n v="1"/>
    <x v="0"/>
    <n v="12"/>
    <n v="3"/>
    <n v="3"/>
    <n v="2"/>
    <n v="10"/>
    <n v="1"/>
    <n v="2"/>
    <n v="10"/>
    <n v="8"/>
    <n v="3"/>
    <n v="0"/>
    <s v="Medium"/>
    <s v="6-10 Years"/>
    <x v="2"/>
  </r>
  <r>
    <n v="35"/>
    <x v="1"/>
    <x v="0"/>
    <n v="1214"/>
    <x v="1"/>
    <n v="1"/>
    <n v="3"/>
    <s v="Medical"/>
    <n v="105"/>
    <n v="2"/>
    <s v="Male"/>
    <n v="30"/>
    <n v="2"/>
    <n v="1"/>
    <x v="1"/>
    <n v="3"/>
    <s v="Single"/>
    <n v="2859"/>
    <n v="26278"/>
    <n v="1"/>
    <x v="1"/>
    <n v="18"/>
    <n v="3"/>
    <n v="1"/>
    <n v="0"/>
    <n v="6"/>
    <n v="3"/>
    <n v="3"/>
    <n v="6"/>
    <n v="4"/>
    <n v="0"/>
    <n v="4"/>
    <s v="Low"/>
    <s v="6-10 Years"/>
    <x v="0"/>
  </r>
  <r>
    <n v="55"/>
    <x v="1"/>
    <x v="0"/>
    <n v="111"/>
    <x v="0"/>
    <n v="1"/>
    <n v="2"/>
    <s v="Life Sciences"/>
    <n v="106"/>
    <n v="1"/>
    <s v="Male"/>
    <n v="70"/>
    <n v="3"/>
    <n v="3"/>
    <x v="0"/>
    <n v="4"/>
    <s v="Married"/>
    <n v="10239"/>
    <n v="18092"/>
    <n v="3"/>
    <x v="1"/>
    <n v="14"/>
    <n v="3"/>
    <n v="4"/>
    <n v="1"/>
    <n v="24"/>
    <n v="4"/>
    <n v="3"/>
    <n v="1"/>
    <n v="0"/>
    <n v="1"/>
    <n v="0"/>
    <s v="High"/>
    <s v="0-1 Years"/>
    <x v="3"/>
  </r>
  <r>
    <n v="38"/>
    <x v="1"/>
    <x v="2"/>
    <n v="573"/>
    <x v="1"/>
    <n v="6"/>
    <n v="3"/>
    <s v="Medical"/>
    <n v="107"/>
    <n v="2"/>
    <s v="Female"/>
    <n v="79"/>
    <n v="1"/>
    <n v="2"/>
    <x v="1"/>
    <n v="4"/>
    <s v="Divorced"/>
    <n v="5329"/>
    <n v="15717"/>
    <n v="7"/>
    <x v="0"/>
    <n v="12"/>
    <n v="3"/>
    <n v="4"/>
    <n v="3"/>
    <n v="17"/>
    <n v="3"/>
    <n v="3"/>
    <n v="13"/>
    <n v="11"/>
    <n v="1"/>
    <n v="9"/>
    <s v="Medium"/>
    <s v="10+ Years"/>
    <x v="0"/>
  </r>
  <r>
    <n v="34"/>
    <x v="1"/>
    <x v="0"/>
    <n v="1153"/>
    <x v="1"/>
    <n v="1"/>
    <n v="2"/>
    <s v="Medical"/>
    <n v="110"/>
    <n v="1"/>
    <s v="Male"/>
    <n v="94"/>
    <n v="3"/>
    <n v="2"/>
    <x v="3"/>
    <n v="2"/>
    <s v="Married"/>
    <n v="4325"/>
    <n v="17736"/>
    <n v="1"/>
    <x v="1"/>
    <n v="15"/>
    <n v="3"/>
    <n v="3"/>
    <n v="0"/>
    <n v="5"/>
    <n v="2"/>
    <n v="3"/>
    <n v="5"/>
    <n v="2"/>
    <n v="1"/>
    <n v="3"/>
    <s v="Medium"/>
    <s v="2-5 Years"/>
    <x v="2"/>
  </r>
  <r>
    <n v="56"/>
    <x v="1"/>
    <x v="0"/>
    <n v="1400"/>
    <x v="1"/>
    <n v="7"/>
    <n v="3"/>
    <s v="Life Sciences"/>
    <n v="112"/>
    <n v="4"/>
    <s v="Male"/>
    <n v="49"/>
    <n v="1"/>
    <n v="3"/>
    <x v="3"/>
    <n v="4"/>
    <s v="Single"/>
    <n v="7260"/>
    <n v="21698"/>
    <n v="4"/>
    <x v="1"/>
    <n v="11"/>
    <n v="3"/>
    <n v="1"/>
    <n v="0"/>
    <n v="37"/>
    <n v="3"/>
    <n v="2"/>
    <n v="6"/>
    <n v="4"/>
    <n v="0"/>
    <n v="2"/>
    <s v="High"/>
    <s v="6-10 Years"/>
    <x v="3"/>
  </r>
  <r>
    <n v="23"/>
    <x v="1"/>
    <x v="0"/>
    <n v="541"/>
    <x v="0"/>
    <n v="2"/>
    <n v="1"/>
    <s v="Technical Degree"/>
    <n v="113"/>
    <n v="3"/>
    <s v="Male"/>
    <n v="62"/>
    <n v="3"/>
    <n v="1"/>
    <x v="6"/>
    <n v="1"/>
    <s v="Divorced"/>
    <n v="2322"/>
    <n v="9518"/>
    <n v="3"/>
    <x v="1"/>
    <n v="13"/>
    <n v="3"/>
    <n v="3"/>
    <n v="1"/>
    <n v="3"/>
    <n v="3"/>
    <n v="3"/>
    <n v="0"/>
    <n v="0"/>
    <n v="0"/>
    <n v="0"/>
    <s v="Low"/>
    <s v="0-1 Years"/>
    <x v="4"/>
  </r>
  <r>
    <n v="51"/>
    <x v="1"/>
    <x v="0"/>
    <n v="432"/>
    <x v="1"/>
    <n v="9"/>
    <n v="4"/>
    <s v="Life Sciences"/>
    <n v="116"/>
    <n v="4"/>
    <s v="Male"/>
    <n v="96"/>
    <n v="3"/>
    <n v="1"/>
    <x v="2"/>
    <n v="4"/>
    <s v="Married"/>
    <n v="2075"/>
    <n v="18725"/>
    <n v="3"/>
    <x v="1"/>
    <n v="23"/>
    <n v="4"/>
    <n v="2"/>
    <n v="2"/>
    <n v="10"/>
    <n v="4"/>
    <n v="3"/>
    <n v="4"/>
    <n v="2"/>
    <n v="0"/>
    <n v="3"/>
    <s v="Low"/>
    <s v="2-5 Years"/>
    <x v="1"/>
  </r>
  <r>
    <n v="30"/>
    <x v="1"/>
    <x v="0"/>
    <n v="288"/>
    <x v="1"/>
    <n v="2"/>
    <n v="3"/>
    <s v="Life Sciences"/>
    <n v="117"/>
    <n v="3"/>
    <s v="Male"/>
    <n v="99"/>
    <n v="2"/>
    <n v="2"/>
    <x v="4"/>
    <n v="4"/>
    <s v="Married"/>
    <n v="4152"/>
    <n v="15830"/>
    <n v="1"/>
    <x v="1"/>
    <n v="19"/>
    <n v="3"/>
    <n v="1"/>
    <n v="3"/>
    <n v="11"/>
    <n v="3"/>
    <n v="3"/>
    <n v="11"/>
    <n v="10"/>
    <n v="10"/>
    <n v="8"/>
    <s v="Medium"/>
    <s v="10+ Years"/>
    <x v="2"/>
  </r>
  <r>
    <n v="46"/>
    <x v="0"/>
    <x v="0"/>
    <n v="669"/>
    <x v="0"/>
    <n v="9"/>
    <n v="2"/>
    <s v="Medical"/>
    <n v="118"/>
    <n v="3"/>
    <s v="Male"/>
    <n v="64"/>
    <n v="2"/>
    <n v="3"/>
    <x v="0"/>
    <n v="4"/>
    <s v="Single"/>
    <n v="9619"/>
    <n v="13596"/>
    <n v="1"/>
    <x v="1"/>
    <n v="16"/>
    <n v="3"/>
    <n v="4"/>
    <n v="0"/>
    <n v="9"/>
    <n v="3"/>
    <n v="3"/>
    <n v="9"/>
    <n v="8"/>
    <n v="4"/>
    <n v="7"/>
    <s v="High"/>
    <s v="6-10 Years"/>
    <x v="1"/>
  </r>
  <r>
    <n v="40"/>
    <x v="1"/>
    <x v="1"/>
    <n v="530"/>
    <x v="1"/>
    <n v="1"/>
    <n v="4"/>
    <s v="Life Sciences"/>
    <n v="119"/>
    <n v="3"/>
    <s v="Male"/>
    <n v="78"/>
    <n v="2"/>
    <n v="4"/>
    <x v="4"/>
    <n v="2"/>
    <s v="Married"/>
    <n v="13503"/>
    <n v="14115"/>
    <n v="1"/>
    <x v="1"/>
    <n v="22"/>
    <n v="4"/>
    <n v="4"/>
    <n v="1"/>
    <n v="22"/>
    <n v="3"/>
    <n v="2"/>
    <n v="22"/>
    <n v="3"/>
    <n v="11"/>
    <n v="11"/>
    <s v="High"/>
    <s v="10+ Years"/>
    <x v="0"/>
  </r>
  <r>
    <n v="51"/>
    <x v="1"/>
    <x v="0"/>
    <n v="632"/>
    <x v="0"/>
    <n v="21"/>
    <n v="4"/>
    <s v="Marketing"/>
    <n v="120"/>
    <n v="3"/>
    <s v="Male"/>
    <n v="71"/>
    <n v="3"/>
    <n v="2"/>
    <x v="0"/>
    <n v="4"/>
    <s v="Single"/>
    <n v="5441"/>
    <n v="8423"/>
    <n v="0"/>
    <x v="0"/>
    <n v="22"/>
    <n v="4"/>
    <n v="4"/>
    <n v="0"/>
    <n v="11"/>
    <n v="2"/>
    <n v="1"/>
    <n v="10"/>
    <n v="7"/>
    <n v="1"/>
    <n v="0"/>
    <s v="Medium"/>
    <s v="6-10 Years"/>
    <x v="1"/>
  </r>
  <r>
    <n v="30"/>
    <x v="1"/>
    <x v="0"/>
    <n v="1334"/>
    <x v="0"/>
    <n v="4"/>
    <n v="2"/>
    <s v="Medical"/>
    <n v="121"/>
    <n v="3"/>
    <s v="Female"/>
    <n v="63"/>
    <n v="2"/>
    <n v="2"/>
    <x v="0"/>
    <n v="2"/>
    <s v="Divorced"/>
    <n v="5209"/>
    <n v="19760"/>
    <n v="1"/>
    <x v="0"/>
    <n v="12"/>
    <n v="3"/>
    <n v="2"/>
    <n v="3"/>
    <n v="11"/>
    <n v="4"/>
    <n v="2"/>
    <n v="11"/>
    <n v="8"/>
    <n v="2"/>
    <n v="7"/>
    <s v="Medium"/>
    <s v="10+ Years"/>
    <x v="2"/>
  </r>
  <r>
    <n v="46"/>
    <x v="1"/>
    <x v="1"/>
    <n v="638"/>
    <x v="1"/>
    <n v="1"/>
    <n v="3"/>
    <s v="Medical"/>
    <n v="124"/>
    <n v="3"/>
    <s v="Male"/>
    <n v="40"/>
    <n v="2"/>
    <n v="3"/>
    <x v="4"/>
    <n v="1"/>
    <s v="Married"/>
    <n v="10673"/>
    <n v="3142"/>
    <n v="2"/>
    <x v="0"/>
    <n v="13"/>
    <n v="3"/>
    <n v="3"/>
    <n v="1"/>
    <n v="21"/>
    <n v="5"/>
    <n v="2"/>
    <n v="10"/>
    <n v="9"/>
    <n v="9"/>
    <n v="5"/>
    <s v="High"/>
    <s v="6-10 Years"/>
    <x v="1"/>
  </r>
  <r>
    <n v="32"/>
    <x v="1"/>
    <x v="0"/>
    <n v="1093"/>
    <x v="0"/>
    <n v="6"/>
    <n v="4"/>
    <s v="Medical"/>
    <n v="125"/>
    <n v="2"/>
    <s v="Male"/>
    <n v="87"/>
    <n v="3"/>
    <n v="2"/>
    <x v="0"/>
    <n v="3"/>
    <s v="Single"/>
    <n v="5010"/>
    <n v="24301"/>
    <n v="1"/>
    <x v="1"/>
    <n v="16"/>
    <n v="3"/>
    <n v="1"/>
    <n v="0"/>
    <n v="12"/>
    <n v="0"/>
    <n v="3"/>
    <n v="11"/>
    <n v="8"/>
    <n v="5"/>
    <n v="7"/>
    <s v="Medium"/>
    <s v="10+ Years"/>
    <x v="2"/>
  </r>
  <r>
    <n v="54"/>
    <x v="1"/>
    <x v="0"/>
    <n v="1217"/>
    <x v="1"/>
    <n v="2"/>
    <n v="4"/>
    <s v="Technical Degree"/>
    <n v="126"/>
    <n v="1"/>
    <s v="Female"/>
    <n v="60"/>
    <n v="3"/>
    <n v="3"/>
    <x v="7"/>
    <n v="3"/>
    <s v="Married"/>
    <n v="13549"/>
    <n v="24001"/>
    <n v="9"/>
    <x v="1"/>
    <n v="12"/>
    <n v="3"/>
    <n v="1"/>
    <n v="1"/>
    <n v="16"/>
    <n v="5"/>
    <n v="1"/>
    <n v="4"/>
    <n v="3"/>
    <n v="0"/>
    <n v="3"/>
    <s v="High"/>
    <s v="2-5 Years"/>
    <x v="1"/>
  </r>
  <r>
    <n v="24"/>
    <x v="1"/>
    <x v="0"/>
    <n v="1353"/>
    <x v="0"/>
    <n v="3"/>
    <n v="2"/>
    <s v="Other"/>
    <n v="128"/>
    <n v="1"/>
    <s v="Female"/>
    <n v="33"/>
    <n v="3"/>
    <n v="2"/>
    <x v="0"/>
    <n v="3"/>
    <s v="Married"/>
    <n v="4999"/>
    <n v="17519"/>
    <n v="0"/>
    <x v="1"/>
    <n v="21"/>
    <n v="4"/>
    <n v="1"/>
    <n v="1"/>
    <n v="4"/>
    <n v="2"/>
    <n v="2"/>
    <n v="3"/>
    <n v="2"/>
    <n v="0"/>
    <n v="2"/>
    <s v="Medium"/>
    <s v="2-5 Years"/>
    <x v="4"/>
  </r>
  <r>
    <n v="28"/>
    <x v="1"/>
    <x v="2"/>
    <n v="120"/>
    <x v="0"/>
    <n v="4"/>
    <n v="3"/>
    <s v="Medical"/>
    <n v="129"/>
    <n v="2"/>
    <s v="Male"/>
    <n v="43"/>
    <n v="3"/>
    <n v="2"/>
    <x v="0"/>
    <n v="3"/>
    <s v="Married"/>
    <n v="4221"/>
    <n v="8863"/>
    <n v="1"/>
    <x v="1"/>
    <n v="15"/>
    <n v="3"/>
    <n v="2"/>
    <n v="0"/>
    <n v="5"/>
    <n v="3"/>
    <n v="4"/>
    <n v="5"/>
    <n v="4"/>
    <n v="0"/>
    <n v="4"/>
    <s v="Medium"/>
    <s v="2-5 Years"/>
    <x v="2"/>
  </r>
  <r>
    <n v="58"/>
    <x v="1"/>
    <x v="0"/>
    <n v="682"/>
    <x v="0"/>
    <n v="10"/>
    <n v="4"/>
    <s v="Medical"/>
    <n v="131"/>
    <n v="4"/>
    <s v="Male"/>
    <n v="37"/>
    <n v="3"/>
    <n v="4"/>
    <x v="0"/>
    <n v="3"/>
    <s v="Single"/>
    <n v="13872"/>
    <n v="24409"/>
    <n v="0"/>
    <x v="1"/>
    <n v="13"/>
    <n v="3"/>
    <n v="3"/>
    <n v="0"/>
    <n v="38"/>
    <n v="1"/>
    <n v="2"/>
    <n v="37"/>
    <n v="10"/>
    <n v="1"/>
    <n v="8"/>
    <s v="High"/>
    <s v="10+ Years"/>
    <x v="3"/>
  </r>
  <r>
    <n v="44"/>
    <x v="1"/>
    <x v="2"/>
    <n v="489"/>
    <x v="1"/>
    <n v="23"/>
    <n v="3"/>
    <s v="Medical"/>
    <n v="132"/>
    <n v="2"/>
    <s v="Male"/>
    <n v="67"/>
    <n v="3"/>
    <n v="2"/>
    <x v="2"/>
    <n v="2"/>
    <s v="Married"/>
    <n v="2042"/>
    <n v="25043"/>
    <n v="4"/>
    <x v="1"/>
    <n v="12"/>
    <n v="3"/>
    <n v="3"/>
    <n v="1"/>
    <n v="17"/>
    <n v="3"/>
    <n v="4"/>
    <n v="3"/>
    <n v="2"/>
    <n v="1"/>
    <n v="2"/>
    <s v="Low"/>
    <s v="2-5 Years"/>
    <x v="0"/>
  </r>
  <r>
    <n v="37"/>
    <x v="0"/>
    <x v="0"/>
    <n v="807"/>
    <x v="2"/>
    <n v="6"/>
    <n v="4"/>
    <s v="Human Resources"/>
    <n v="133"/>
    <n v="3"/>
    <s v="Male"/>
    <n v="63"/>
    <n v="3"/>
    <n v="1"/>
    <x v="8"/>
    <n v="1"/>
    <s v="Divorced"/>
    <n v="2073"/>
    <n v="23648"/>
    <n v="4"/>
    <x v="0"/>
    <n v="22"/>
    <n v="4"/>
    <n v="4"/>
    <n v="0"/>
    <n v="7"/>
    <n v="3"/>
    <n v="3"/>
    <n v="3"/>
    <n v="2"/>
    <n v="0"/>
    <n v="2"/>
    <s v="Low"/>
    <s v="2-5 Years"/>
    <x v="0"/>
  </r>
  <r>
    <n v="32"/>
    <x v="1"/>
    <x v="0"/>
    <n v="827"/>
    <x v="1"/>
    <n v="1"/>
    <n v="1"/>
    <s v="Life Sciences"/>
    <n v="134"/>
    <n v="4"/>
    <s v="Male"/>
    <n v="71"/>
    <n v="3"/>
    <n v="1"/>
    <x v="1"/>
    <n v="1"/>
    <s v="Single"/>
    <n v="2956"/>
    <n v="15178"/>
    <n v="1"/>
    <x v="1"/>
    <n v="13"/>
    <n v="3"/>
    <n v="4"/>
    <n v="0"/>
    <n v="1"/>
    <n v="2"/>
    <n v="3"/>
    <n v="1"/>
    <n v="0"/>
    <n v="0"/>
    <n v="0"/>
    <s v="Low"/>
    <s v="0-1 Years"/>
    <x v="2"/>
  </r>
  <r>
    <n v="20"/>
    <x v="0"/>
    <x v="1"/>
    <n v="871"/>
    <x v="1"/>
    <n v="6"/>
    <n v="3"/>
    <s v="Life Sciences"/>
    <n v="137"/>
    <n v="4"/>
    <s v="Female"/>
    <n v="66"/>
    <n v="2"/>
    <n v="1"/>
    <x v="2"/>
    <n v="4"/>
    <s v="Single"/>
    <n v="2926"/>
    <n v="19783"/>
    <n v="1"/>
    <x v="0"/>
    <n v="18"/>
    <n v="3"/>
    <n v="2"/>
    <n v="0"/>
    <n v="1"/>
    <n v="5"/>
    <n v="3"/>
    <n v="1"/>
    <n v="0"/>
    <n v="1"/>
    <n v="0"/>
    <s v="Low"/>
    <s v="0-1 Years"/>
    <x v="4"/>
  </r>
  <r>
    <n v="34"/>
    <x v="1"/>
    <x v="0"/>
    <n v="665"/>
    <x v="1"/>
    <n v="6"/>
    <n v="4"/>
    <s v="Other"/>
    <n v="138"/>
    <n v="1"/>
    <s v="Female"/>
    <n v="41"/>
    <n v="3"/>
    <n v="2"/>
    <x v="1"/>
    <n v="3"/>
    <s v="Single"/>
    <n v="4809"/>
    <n v="12482"/>
    <n v="1"/>
    <x v="1"/>
    <n v="14"/>
    <n v="3"/>
    <n v="3"/>
    <n v="0"/>
    <n v="16"/>
    <n v="3"/>
    <n v="3"/>
    <n v="16"/>
    <n v="13"/>
    <n v="2"/>
    <n v="10"/>
    <s v="Medium"/>
    <s v="10+ Years"/>
    <x v="2"/>
  </r>
  <r>
    <n v="37"/>
    <x v="1"/>
    <x v="2"/>
    <n v="1040"/>
    <x v="1"/>
    <n v="2"/>
    <n v="2"/>
    <s v="Life Sciences"/>
    <n v="139"/>
    <n v="3"/>
    <s v="Male"/>
    <n v="100"/>
    <n v="2"/>
    <n v="2"/>
    <x v="4"/>
    <n v="4"/>
    <s v="Divorced"/>
    <n v="5163"/>
    <n v="15850"/>
    <n v="5"/>
    <x v="1"/>
    <n v="14"/>
    <n v="3"/>
    <n v="4"/>
    <n v="1"/>
    <n v="17"/>
    <n v="2"/>
    <n v="4"/>
    <n v="1"/>
    <n v="0"/>
    <n v="0"/>
    <n v="0"/>
    <s v="Medium"/>
    <s v="0-1 Years"/>
    <x v="0"/>
  </r>
  <r>
    <n v="59"/>
    <x v="1"/>
    <x v="2"/>
    <n v="1420"/>
    <x v="2"/>
    <n v="2"/>
    <n v="4"/>
    <s v="Human Resources"/>
    <n v="140"/>
    <n v="3"/>
    <s v="Female"/>
    <n v="32"/>
    <n v="2"/>
    <n v="5"/>
    <x v="5"/>
    <n v="4"/>
    <s v="Married"/>
    <n v="18844"/>
    <n v="21922"/>
    <n v="9"/>
    <x v="1"/>
    <n v="21"/>
    <n v="4"/>
    <n v="4"/>
    <n v="1"/>
    <n v="30"/>
    <n v="3"/>
    <n v="3"/>
    <n v="3"/>
    <n v="2"/>
    <n v="2"/>
    <n v="2"/>
    <s v="High"/>
    <s v="2-5 Years"/>
    <x v="3"/>
  </r>
  <r>
    <n v="50"/>
    <x v="1"/>
    <x v="1"/>
    <n v="1115"/>
    <x v="1"/>
    <n v="1"/>
    <n v="3"/>
    <s v="Life Sciences"/>
    <n v="141"/>
    <n v="1"/>
    <s v="Female"/>
    <n v="73"/>
    <n v="3"/>
    <n v="5"/>
    <x v="7"/>
    <n v="2"/>
    <s v="Married"/>
    <n v="18172"/>
    <n v="9755"/>
    <n v="3"/>
    <x v="0"/>
    <n v="19"/>
    <n v="3"/>
    <n v="1"/>
    <n v="0"/>
    <n v="28"/>
    <n v="1"/>
    <n v="2"/>
    <n v="8"/>
    <n v="3"/>
    <n v="0"/>
    <n v="7"/>
    <s v="High"/>
    <s v="6-10 Years"/>
    <x v="1"/>
  </r>
  <r>
    <n v="25"/>
    <x v="0"/>
    <x v="0"/>
    <n v="240"/>
    <x v="0"/>
    <n v="5"/>
    <n v="3"/>
    <s v="Marketing"/>
    <n v="142"/>
    <n v="3"/>
    <s v="Male"/>
    <n v="46"/>
    <n v="2"/>
    <n v="2"/>
    <x v="0"/>
    <n v="3"/>
    <s v="Single"/>
    <n v="5744"/>
    <n v="26959"/>
    <n v="1"/>
    <x v="0"/>
    <n v="11"/>
    <n v="3"/>
    <n v="4"/>
    <n v="0"/>
    <n v="6"/>
    <n v="1"/>
    <n v="3"/>
    <n v="6"/>
    <n v="4"/>
    <n v="0"/>
    <n v="3"/>
    <s v="Medium"/>
    <s v="6-10 Years"/>
    <x v="2"/>
  </r>
  <r>
    <n v="25"/>
    <x v="1"/>
    <x v="0"/>
    <n v="1280"/>
    <x v="1"/>
    <n v="7"/>
    <n v="1"/>
    <s v="Medical"/>
    <n v="143"/>
    <n v="4"/>
    <s v="Male"/>
    <n v="64"/>
    <n v="2"/>
    <n v="1"/>
    <x v="1"/>
    <n v="4"/>
    <s v="Married"/>
    <n v="2889"/>
    <n v="26897"/>
    <n v="1"/>
    <x v="1"/>
    <n v="11"/>
    <n v="3"/>
    <n v="3"/>
    <n v="2"/>
    <n v="2"/>
    <n v="2"/>
    <n v="3"/>
    <n v="2"/>
    <n v="2"/>
    <n v="2"/>
    <n v="1"/>
    <s v="Low"/>
    <s v="2-5 Years"/>
    <x v="2"/>
  </r>
  <r>
    <n v="22"/>
    <x v="1"/>
    <x v="0"/>
    <n v="534"/>
    <x v="1"/>
    <n v="15"/>
    <n v="3"/>
    <s v="Medical"/>
    <n v="144"/>
    <n v="2"/>
    <s v="Female"/>
    <n v="59"/>
    <n v="3"/>
    <n v="1"/>
    <x v="2"/>
    <n v="4"/>
    <s v="Single"/>
    <n v="2871"/>
    <n v="23785"/>
    <n v="1"/>
    <x v="1"/>
    <n v="15"/>
    <n v="3"/>
    <n v="3"/>
    <n v="0"/>
    <n v="1"/>
    <n v="5"/>
    <n v="3"/>
    <n v="0"/>
    <n v="0"/>
    <n v="0"/>
    <n v="0"/>
    <s v="Low"/>
    <s v="0-1 Years"/>
    <x v="4"/>
  </r>
  <r>
    <n v="51"/>
    <x v="1"/>
    <x v="1"/>
    <n v="1456"/>
    <x v="1"/>
    <n v="1"/>
    <n v="4"/>
    <s v="Medical"/>
    <n v="145"/>
    <n v="1"/>
    <s v="Female"/>
    <n v="30"/>
    <n v="2"/>
    <n v="3"/>
    <x v="4"/>
    <n v="1"/>
    <s v="Single"/>
    <n v="7484"/>
    <n v="25796"/>
    <n v="3"/>
    <x v="1"/>
    <n v="20"/>
    <n v="4"/>
    <n v="3"/>
    <n v="0"/>
    <n v="23"/>
    <n v="1"/>
    <n v="2"/>
    <n v="13"/>
    <n v="12"/>
    <n v="12"/>
    <n v="8"/>
    <s v="High"/>
    <s v="10+ Years"/>
    <x v="1"/>
  </r>
  <r>
    <n v="34"/>
    <x v="0"/>
    <x v="1"/>
    <n v="658"/>
    <x v="1"/>
    <n v="7"/>
    <n v="3"/>
    <s v="Life Sciences"/>
    <n v="147"/>
    <n v="1"/>
    <s v="Male"/>
    <n v="66"/>
    <n v="1"/>
    <n v="2"/>
    <x v="2"/>
    <n v="3"/>
    <s v="Single"/>
    <n v="6074"/>
    <n v="22887"/>
    <n v="1"/>
    <x v="0"/>
    <n v="24"/>
    <n v="4"/>
    <n v="4"/>
    <n v="0"/>
    <n v="9"/>
    <n v="3"/>
    <n v="3"/>
    <n v="9"/>
    <n v="7"/>
    <n v="0"/>
    <n v="6"/>
    <s v="Medium"/>
    <s v="6-10 Years"/>
    <x v="2"/>
  </r>
  <r>
    <n v="54"/>
    <x v="1"/>
    <x v="2"/>
    <n v="142"/>
    <x v="2"/>
    <n v="26"/>
    <n v="3"/>
    <s v="Human Resources"/>
    <n v="148"/>
    <n v="4"/>
    <s v="Female"/>
    <n v="30"/>
    <n v="4"/>
    <n v="4"/>
    <x v="5"/>
    <n v="4"/>
    <s v="Single"/>
    <n v="17328"/>
    <n v="13871"/>
    <n v="2"/>
    <x v="0"/>
    <n v="12"/>
    <n v="3"/>
    <n v="3"/>
    <n v="0"/>
    <n v="23"/>
    <n v="3"/>
    <n v="3"/>
    <n v="5"/>
    <n v="3"/>
    <n v="4"/>
    <n v="4"/>
    <s v="High"/>
    <s v="2-5 Years"/>
    <x v="1"/>
  </r>
  <r>
    <n v="24"/>
    <x v="1"/>
    <x v="0"/>
    <n v="1127"/>
    <x v="1"/>
    <n v="18"/>
    <n v="1"/>
    <s v="Life Sciences"/>
    <n v="150"/>
    <n v="2"/>
    <s v="Male"/>
    <n v="52"/>
    <n v="3"/>
    <n v="1"/>
    <x v="2"/>
    <n v="3"/>
    <s v="Married"/>
    <n v="2774"/>
    <n v="13257"/>
    <n v="0"/>
    <x v="1"/>
    <n v="12"/>
    <n v="3"/>
    <n v="3"/>
    <n v="1"/>
    <n v="6"/>
    <n v="2"/>
    <n v="3"/>
    <n v="5"/>
    <n v="3"/>
    <n v="1"/>
    <n v="2"/>
    <s v="Low"/>
    <s v="2-5 Years"/>
    <x v="4"/>
  </r>
  <r>
    <n v="34"/>
    <x v="1"/>
    <x v="0"/>
    <n v="1031"/>
    <x v="1"/>
    <n v="6"/>
    <n v="4"/>
    <s v="Life Sciences"/>
    <n v="151"/>
    <n v="3"/>
    <s v="Female"/>
    <n v="45"/>
    <n v="2"/>
    <n v="2"/>
    <x v="1"/>
    <n v="2"/>
    <s v="Divorced"/>
    <n v="4505"/>
    <n v="15000"/>
    <n v="6"/>
    <x v="1"/>
    <n v="15"/>
    <n v="3"/>
    <n v="3"/>
    <n v="1"/>
    <n v="12"/>
    <n v="3"/>
    <n v="3"/>
    <n v="1"/>
    <n v="0"/>
    <n v="0"/>
    <n v="0"/>
    <s v="Medium"/>
    <s v="0-1 Years"/>
    <x v="2"/>
  </r>
  <r>
    <n v="37"/>
    <x v="1"/>
    <x v="0"/>
    <n v="1189"/>
    <x v="0"/>
    <n v="3"/>
    <n v="3"/>
    <s v="Life Sciences"/>
    <n v="152"/>
    <n v="3"/>
    <s v="Male"/>
    <n v="87"/>
    <n v="3"/>
    <n v="3"/>
    <x v="0"/>
    <n v="4"/>
    <s v="Single"/>
    <n v="7428"/>
    <n v="14506"/>
    <n v="2"/>
    <x v="1"/>
    <n v="12"/>
    <n v="3"/>
    <n v="1"/>
    <n v="0"/>
    <n v="12"/>
    <n v="3"/>
    <n v="3"/>
    <n v="5"/>
    <n v="3"/>
    <n v="1"/>
    <n v="3"/>
    <s v="High"/>
    <s v="2-5 Years"/>
    <x v="0"/>
  </r>
  <r>
    <n v="34"/>
    <x v="1"/>
    <x v="0"/>
    <n v="1354"/>
    <x v="1"/>
    <n v="5"/>
    <n v="3"/>
    <s v="Medical"/>
    <n v="153"/>
    <n v="3"/>
    <s v="Female"/>
    <n v="45"/>
    <n v="2"/>
    <n v="3"/>
    <x v="5"/>
    <n v="1"/>
    <s v="Single"/>
    <n v="11631"/>
    <n v="5615"/>
    <n v="2"/>
    <x v="1"/>
    <n v="12"/>
    <n v="3"/>
    <n v="4"/>
    <n v="0"/>
    <n v="14"/>
    <n v="6"/>
    <n v="3"/>
    <n v="11"/>
    <n v="10"/>
    <n v="5"/>
    <n v="8"/>
    <s v="High"/>
    <s v="10+ Years"/>
    <x v="2"/>
  </r>
  <r>
    <n v="36"/>
    <x v="1"/>
    <x v="1"/>
    <n v="1467"/>
    <x v="0"/>
    <n v="11"/>
    <n v="2"/>
    <s v="Technical Degree"/>
    <n v="154"/>
    <n v="2"/>
    <s v="Female"/>
    <n v="92"/>
    <n v="3"/>
    <n v="3"/>
    <x v="0"/>
    <n v="4"/>
    <s v="Married"/>
    <n v="9738"/>
    <n v="22952"/>
    <n v="0"/>
    <x v="1"/>
    <n v="14"/>
    <n v="3"/>
    <n v="3"/>
    <n v="1"/>
    <n v="10"/>
    <n v="6"/>
    <n v="3"/>
    <n v="9"/>
    <n v="7"/>
    <n v="2"/>
    <n v="8"/>
    <s v="High"/>
    <s v="6-10 Years"/>
    <x v="0"/>
  </r>
  <r>
    <n v="36"/>
    <x v="1"/>
    <x v="0"/>
    <n v="922"/>
    <x v="1"/>
    <n v="3"/>
    <n v="2"/>
    <s v="Life Sciences"/>
    <n v="155"/>
    <n v="1"/>
    <s v="Female"/>
    <n v="39"/>
    <n v="3"/>
    <n v="1"/>
    <x v="2"/>
    <n v="4"/>
    <s v="Divorced"/>
    <n v="2835"/>
    <n v="2561"/>
    <n v="5"/>
    <x v="1"/>
    <n v="22"/>
    <n v="4"/>
    <n v="1"/>
    <n v="1"/>
    <n v="7"/>
    <n v="2"/>
    <n v="3"/>
    <n v="1"/>
    <n v="0"/>
    <n v="0"/>
    <n v="0"/>
    <s v="Low"/>
    <s v="0-1 Years"/>
    <x v="0"/>
  </r>
  <r>
    <n v="43"/>
    <x v="1"/>
    <x v="1"/>
    <n v="394"/>
    <x v="0"/>
    <n v="26"/>
    <n v="2"/>
    <s v="Life Sciences"/>
    <n v="158"/>
    <n v="3"/>
    <s v="Male"/>
    <n v="92"/>
    <n v="3"/>
    <n v="4"/>
    <x v="5"/>
    <n v="4"/>
    <s v="Married"/>
    <n v="16959"/>
    <n v="19494"/>
    <n v="1"/>
    <x v="0"/>
    <n v="12"/>
    <n v="3"/>
    <n v="4"/>
    <n v="2"/>
    <n v="25"/>
    <n v="3"/>
    <n v="4"/>
    <n v="25"/>
    <n v="12"/>
    <n v="4"/>
    <n v="12"/>
    <s v="High"/>
    <s v="10+ Years"/>
    <x v="0"/>
  </r>
  <r>
    <n v="30"/>
    <x v="1"/>
    <x v="1"/>
    <n v="1312"/>
    <x v="1"/>
    <n v="23"/>
    <n v="3"/>
    <s v="Life Sciences"/>
    <n v="159"/>
    <n v="1"/>
    <s v="Male"/>
    <n v="96"/>
    <n v="1"/>
    <n v="1"/>
    <x v="1"/>
    <n v="3"/>
    <s v="Divorced"/>
    <n v="2613"/>
    <n v="22310"/>
    <n v="1"/>
    <x v="1"/>
    <n v="25"/>
    <n v="4"/>
    <n v="3"/>
    <n v="3"/>
    <n v="10"/>
    <n v="2"/>
    <n v="2"/>
    <n v="10"/>
    <n v="7"/>
    <n v="0"/>
    <n v="9"/>
    <s v="Low"/>
    <s v="6-10 Years"/>
    <x v="2"/>
  </r>
  <r>
    <n v="33"/>
    <x v="1"/>
    <x v="2"/>
    <n v="750"/>
    <x v="0"/>
    <n v="22"/>
    <n v="2"/>
    <s v="Marketing"/>
    <n v="160"/>
    <n v="3"/>
    <s v="Male"/>
    <n v="95"/>
    <n v="3"/>
    <n v="2"/>
    <x v="0"/>
    <n v="2"/>
    <s v="Married"/>
    <n v="6146"/>
    <n v="15480"/>
    <n v="0"/>
    <x v="1"/>
    <n v="13"/>
    <n v="3"/>
    <n v="1"/>
    <n v="1"/>
    <n v="8"/>
    <n v="2"/>
    <n v="4"/>
    <n v="7"/>
    <n v="7"/>
    <n v="0"/>
    <n v="7"/>
    <s v="Medium"/>
    <s v="6-10 Years"/>
    <x v="2"/>
  </r>
  <r>
    <n v="56"/>
    <x v="0"/>
    <x v="0"/>
    <n v="441"/>
    <x v="1"/>
    <n v="14"/>
    <n v="4"/>
    <s v="Life Sciences"/>
    <n v="161"/>
    <n v="2"/>
    <s v="Female"/>
    <n v="72"/>
    <n v="3"/>
    <n v="1"/>
    <x v="1"/>
    <n v="2"/>
    <s v="Married"/>
    <n v="4963"/>
    <n v="4510"/>
    <n v="9"/>
    <x v="0"/>
    <n v="18"/>
    <n v="3"/>
    <n v="1"/>
    <n v="3"/>
    <n v="7"/>
    <n v="2"/>
    <n v="3"/>
    <n v="5"/>
    <n v="4"/>
    <n v="4"/>
    <n v="3"/>
    <s v="Medium"/>
    <s v="2-5 Years"/>
    <x v="3"/>
  </r>
  <r>
    <n v="51"/>
    <x v="1"/>
    <x v="0"/>
    <n v="684"/>
    <x v="1"/>
    <n v="6"/>
    <n v="3"/>
    <s v="Life Sciences"/>
    <n v="162"/>
    <n v="1"/>
    <s v="Male"/>
    <n v="51"/>
    <n v="3"/>
    <n v="5"/>
    <x v="7"/>
    <n v="3"/>
    <s v="Single"/>
    <n v="19537"/>
    <n v="6462"/>
    <n v="7"/>
    <x v="1"/>
    <n v="13"/>
    <n v="3"/>
    <n v="3"/>
    <n v="0"/>
    <n v="23"/>
    <n v="5"/>
    <n v="3"/>
    <n v="20"/>
    <n v="18"/>
    <n v="15"/>
    <n v="15"/>
    <s v="High"/>
    <s v="10+ Years"/>
    <x v="1"/>
  </r>
  <r>
    <n v="31"/>
    <x v="0"/>
    <x v="0"/>
    <n v="249"/>
    <x v="0"/>
    <n v="6"/>
    <n v="4"/>
    <s v="Life Sciences"/>
    <n v="163"/>
    <n v="2"/>
    <s v="Male"/>
    <n v="76"/>
    <n v="1"/>
    <n v="2"/>
    <x v="0"/>
    <n v="3"/>
    <s v="Married"/>
    <n v="6172"/>
    <n v="20739"/>
    <n v="4"/>
    <x v="0"/>
    <n v="18"/>
    <n v="3"/>
    <n v="2"/>
    <n v="0"/>
    <n v="12"/>
    <n v="3"/>
    <n v="2"/>
    <n v="7"/>
    <n v="7"/>
    <n v="7"/>
    <n v="7"/>
    <s v="Medium"/>
    <s v="6-10 Years"/>
    <x v="2"/>
  </r>
  <r>
    <n v="26"/>
    <x v="1"/>
    <x v="0"/>
    <n v="841"/>
    <x v="1"/>
    <n v="6"/>
    <n v="3"/>
    <s v="Other"/>
    <n v="164"/>
    <n v="3"/>
    <s v="Female"/>
    <n v="46"/>
    <n v="2"/>
    <n v="1"/>
    <x v="1"/>
    <n v="2"/>
    <s v="Married"/>
    <n v="2368"/>
    <n v="23300"/>
    <n v="1"/>
    <x v="1"/>
    <n v="19"/>
    <n v="3"/>
    <n v="3"/>
    <n v="0"/>
    <n v="5"/>
    <n v="3"/>
    <n v="2"/>
    <n v="5"/>
    <n v="4"/>
    <n v="4"/>
    <n v="3"/>
    <s v="Low"/>
    <s v="2-5 Years"/>
    <x v="2"/>
  </r>
  <r>
    <n v="58"/>
    <x v="0"/>
    <x v="0"/>
    <n v="147"/>
    <x v="1"/>
    <n v="23"/>
    <n v="4"/>
    <s v="Medical"/>
    <n v="165"/>
    <n v="4"/>
    <s v="Female"/>
    <n v="94"/>
    <n v="3"/>
    <n v="3"/>
    <x v="4"/>
    <n v="4"/>
    <s v="Married"/>
    <n v="10312"/>
    <n v="3465"/>
    <n v="1"/>
    <x v="1"/>
    <n v="12"/>
    <n v="3"/>
    <n v="4"/>
    <n v="1"/>
    <n v="40"/>
    <n v="3"/>
    <n v="2"/>
    <n v="40"/>
    <n v="10"/>
    <n v="15"/>
    <n v="6"/>
    <s v="High"/>
    <s v="10+ Years"/>
    <x v="3"/>
  </r>
  <r>
    <n v="19"/>
    <x v="0"/>
    <x v="0"/>
    <n v="528"/>
    <x v="0"/>
    <n v="22"/>
    <n v="1"/>
    <s v="Marketing"/>
    <n v="167"/>
    <n v="4"/>
    <s v="Male"/>
    <n v="50"/>
    <n v="3"/>
    <n v="1"/>
    <x v="6"/>
    <n v="3"/>
    <s v="Single"/>
    <n v="1675"/>
    <n v="26820"/>
    <n v="1"/>
    <x v="0"/>
    <n v="19"/>
    <n v="3"/>
    <n v="4"/>
    <n v="0"/>
    <n v="0"/>
    <n v="2"/>
    <n v="2"/>
    <n v="0"/>
    <n v="0"/>
    <n v="0"/>
    <n v="0"/>
    <s v="Low"/>
    <s v="0-1 Years"/>
    <x v="4"/>
  </r>
  <r>
    <n v="22"/>
    <x v="1"/>
    <x v="0"/>
    <n v="594"/>
    <x v="1"/>
    <n v="2"/>
    <n v="1"/>
    <s v="Technical Degree"/>
    <n v="169"/>
    <n v="3"/>
    <s v="Male"/>
    <n v="100"/>
    <n v="3"/>
    <n v="1"/>
    <x v="2"/>
    <n v="4"/>
    <s v="Married"/>
    <n v="2523"/>
    <n v="19299"/>
    <n v="0"/>
    <x v="1"/>
    <n v="14"/>
    <n v="3"/>
    <n v="3"/>
    <n v="1"/>
    <n v="3"/>
    <n v="2"/>
    <n v="3"/>
    <n v="2"/>
    <n v="1"/>
    <n v="2"/>
    <n v="1"/>
    <s v="Low"/>
    <s v="2-5 Years"/>
    <x v="4"/>
  </r>
  <r>
    <n v="49"/>
    <x v="1"/>
    <x v="0"/>
    <n v="470"/>
    <x v="1"/>
    <n v="20"/>
    <n v="4"/>
    <s v="Medical"/>
    <n v="170"/>
    <n v="3"/>
    <s v="Female"/>
    <n v="96"/>
    <n v="3"/>
    <n v="2"/>
    <x v="3"/>
    <n v="1"/>
    <s v="Married"/>
    <n v="6567"/>
    <n v="5549"/>
    <n v="1"/>
    <x v="1"/>
    <n v="14"/>
    <n v="3"/>
    <n v="3"/>
    <n v="0"/>
    <n v="16"/>
    <n v="2"/>
    <n v="2"/>
    <n v="15"/>
    <n v="11"/>
    <n v="5"/>
    <n v="11"/>
    <s v="Medium"/>
    <s v="10+ Years"/>
    <x v="1"/>
  </r>
  <r>
    <n v="43"/>
    <x v="1"/>
    <x v="1"/>
    <n v="957"/>
    <x v="1"/>
    <n v="28"/>
    <n v="3"/>
    <s v="Medical"/>
    <n v="171"/>
    <n v="2"/>
    <s v="Female"/>
    <n v="72"/>
    <n v="4"/>
    <n v="1"/>
    <x v="1"/>
    <n v="3"/>
    <s v="Single"/>
    <n v="4739"/>
    <n v="16090"/>
    <n v="4"/>
    <x v="1"/>
    <n v="12"/>
    <n v="3"/>
    <n v="4"/>
    <n v="0"/>
    <n v="18"/>
    <n v="2"/>
    <n v="3"/>
    <n v="3"/>
    <n v="2"/>
    <n v="1"/>
    <n v="2"/>
    <s v="Medium"/>
    <s v="2-5 Years"/>
    <x v="0"/>
  </r>
  <r>
    <n v="50"/>
    <x v="1"/>
    <x v="1"/>
    <n v="809"/>
    <x v="0"/>
    <n v="12"/>
    <n v="3"/>
    <s v="Marketing"/>
    <n v="174"/>
    <n v="3"/>
    <s v="Female"/>
    <n v="77"/>
    <n v="3"/>
    <n v="3"/>
    <x v="0"/>
    <n v="4"/>
    <s v="Single"/>
    <n v="9208"/>
    <n v="6645"/>
    <n v="4"/>
    <x v="1"/>
    <n v="11"/>
    <n v="3"/>
    <n v="4"/>
    <n v="0"/>
    <n v="16"/>
    <n v="3"/>
    <n v="3"/>
    <n v="2"/>
    <n v="2"/>
    <n v="2"/>
    <n v="1"/>
    <s v="High"/>
    <s v="2-5 Years"/>
    <x v="1"/>
  </r>
  <r>
    <n v="31"/>
    <x v="0"/>
    <x v="0"/>
    <n v="542"/>
    <x v="0"/>
    <n v="20"/>
    <n v="3"/>
    <s v="Life Sciences"/>
    <n v="175"/>
    <n v="2"/>
    <s v="Female"/>
    <n v="71"/>
    <n v="1"/>
    <n v="2"/>
    <x v="0"/>
    <n v="3"/>
    <s v="Married"/>
    <n v="4559"/>
    <n v="24788"/>
    <n v="3"/>
    <x v="0"/>
    <n v="11"/>
    <n v="3"/>
    <n v="3"/>
    <n v="1"/>
    <n v="4"/>
    <n v="2"/>
    <n v="3"/>
    <n v="2"/>
    <n v="2"/>
    <n v="2"/>
    <n v="2"/>
    <s v="Medium"/>
    <s v="2-5 Years"/>
    <x v="2"/>
  </r>
  <r>
    <n v="41"/>
    <x v="1"/>
    <x v="0"/>
    <n v="802"/>
    <x v="0"/>
    <n v="9"/>
    <n v="1"/>
    <s v="Life Sciences"/>
    <n v="176"/>
    <n v="3"/>
    <s v="Male"/>
    <n v="96"/>
    <n v="3"/>
    <n v="3"/>
    <x v="0"/>
    <n v="3"/>
    <s v="Divorced"/>
    <n v="8189"/>
    <n v="21196"/>
    <n v="3"/>
    <x v="0"/>
    <n v="13"/>
    <n v="3"/>
    <n v="3"/>
    <n v="1"/>
    <n v="12"/>
    <n v="2"/>
    <n v="3"/>
    <n v="9"/>
    <n v="7"/>
    <n v="0"/>
    <n v="7"/>
    <s v="High"/>
    <s v="6-10 Years"/>
    <x v="0"/>
  </r>
  <r>
    <n v="26"/>
    <x v="1"/>
    <x v="0"/>
    <n v="1355"/>
    <x v="2"/>
    <n v="25"/>
    <n v="1"/>
    <s v="Life Sciences"/>
    <n v="177"/>
    <n v="3"/>
    <s v="Female"/>
    <n v="61"/>
    <n v="3"/>
    <n v="1"/>
    <x v="8"/>
    <n v="3"/>
    <s v="Married"/>
    <n v="2942"/>
    <n v="8916"/>
    <n v="1"/>
    <x v="1"/>
    <n v="23"/>
    <n v="4"/>
    <n v="4"/>
    <n v="1"/>
    <n v="8"/>
    <n v="3"/>
    <n v="3"/>
    <n v="8"/>
    <n v="7"/>
    <n v="5"/>
    <n v="7"/>
    <s v="Low"/>
    <s v="6-10 Years"/>
    <x v="2"/>
  </r>
  <r>
    <n v="36"/>
    <x v="1"/>
    <x v="0"/>
    <n v="216"/>
    <x v="1"/>
    <n v="6"/>
    <n v="2"/>
    <s v="Medical"/>
    <n v="178"/>
    <n v="2"/>
    <s v="Male"/>
    <n v="84"/>
    <n v="3"/>
    <n v="2"/>
    <x v="3"/>
    <n v="2"/>
    <s v="Divorced"/>
    <n v="4941"/>
    <n v="2819"/>
    <n v="6"/>
    <x v="1"/>
    <n v="20"/>
    <n v="4"/>
    <n v="4"/>
    <n v="2"/>
    <n v="7"/>
    <n v="0"/>
    <n v="3"/>
    <n v="3"/>
    <n v="2"/>
    <n v="0"/>
    <n v="1"/>
    <s v="Medium"/>
    <s v="2-5 Years"/>
    <x v="0"/>
  </r>
  <r>
    <n v="51"/>
    <x v="0"/>
    <x v="1"/>
    <n v="1150"/>
    <x v="1"/>
    <n v="8"/>
    <n v="4"/>
    <s v="Life Sciences"/>
    <n v="179"/>
    <n v="1"/>
    <s v="Male"/>
    <n v="53"/>
    <n v="1"/>
    <n v="3"/>
    <x v="3"/>
    <n v="4"/>
    <s v="Single"/>
    <n v="10650"/>
    <n v="25150"/>
    <n v="2"/>
    <x v="1"/>
    <n v="15"/>
    <n v="3"/>
    <n v="4"/>
    <n v="0"/>
    <n v="18"/>
    <n v="2"/>
    <n v="3"/>
    <n v="4"/>
    <n v="2"/>
    <n v="0"/>
    <n v="3"/>
    <s v="High"/>
    <s v="2-5 Years"/>
    <x v="1"/>
  </r>
  <r>
    <n v="39"/>
    <x v="1"/>
    <x v="0"/>
    <n v="1329"/>
    <x v="0"/>
    <n v="4"/>
    <n v="4"/>
    <s v="Life Sciences"/>
    <n v="182"/>
    <n v="4"/>
    <s v="Female"/>
    <n v="47"/>
    <n v="2"/>
    <n v="2"/>
    <x v="0"/>
    <n v="3"/>
    <s v="Married"/>
    <n v="5902"/>
    <n v="14590"/>
    <n v="4"/>
    <x v="1"/>
    <n v="14"/>
    <n v="3"/>
    <n v="3"/>
    <n v="1"/>
    <n v="17"/>
    <n v="1"/>
    <n v="4"/>
    <n v="15"/>
    <n v="11"/>
    <n v="5"/>
    <n v="9"/>
    <s v="Medium"/>
    <s v="10+ Years"/>
    <x v="0"/>
  </r>
  <r>
    <n v="25"/>
    <x v="1"/>
    <x v="0"/>
    <n v="959"/>
    <x v="0"/>
    <n v="28"/>
    <n v="3"/>
    <s v="Life Sciences"/>
    <n v="183"/>
    <n v="1"/>
    <s v="Male"/>
    <n v="41"/>
    <n v="2"/>
    <n v="2"/>
    <x v="0"/>
    <n v="3"/>
    <s v="Married"/>
    <n v="8639"/>
    <n v="24835"/>
    <n v="2"/>
    <x v="1"/>
    <n v="18"/>
    <n v="3"/>
    <n v="4"/>
    <n v="0"/>
    <n v="6"/>
    <n v="3"/>
    <n v="3"/>
    <n v="2"/>
    <n v="2"/>
    <n v="2"/>
    <n v="2"/>
    <s v="High"/>
    <s v="2-5 Years"/>
    <x v="2"/>
  </r>
  <r>
    <n v="30"/>
    <x v="1"/>
    <x v="0"/>
    <n v="1240"/>
    <x v="2"/>
    <n v="9"/>
    <n v="3"/>
    <s v="Human Resources"/>
    <n v="184"/>
    <n v="3"/>
    <s v="Male"/>
    <n v="48"/>
    <n v="3"/>
    <n v="2"/>
    <x v="8"/>
    <n v="4"/>
    <s v="Married"/>
    <n v="6347"/>
    <n v="13982"/>
    <n v="0"/>
    <x v="0"/>
    <n v="19"/>
    <n v="3"/>
    <n v="4"/>
    <n v="0"/>
    <n v="12"/>
    <n v="2"/>
    <n v="1"/>
    <n v="11"/>
    <n v="9"/>
    <n v="4"/>
    <n v="7"/>
    <s v="Medium"/>
    <s v="10+ Years"/>
    <x v="2"/>
  </r>
  <r>
    <n v="32"/>
    <x v="0"/>
    <x v="0"/>
    <n v="1033"/>
    <x v="1"/>
    <n v="9"/>
    <n v="3"/>
    <s v="Medical"/>
    <n v="190"/>
    <n v="1"/>
    <s v="Female"/>
    <n v="41"/>
    <n v="3"/>
    <n v="1"/>
    <x v="2"/>
    <n v="1"/>
    <s v="Single"/>
    <n v="4200"/>
    <n v="10224"/>
    <n v="7"/>
    <x v="1"/>
    <n v="22"/>
    <n v="4"/>
    <n v="1"/>
    <n v="0"/>
    <n v="10"/>
    <n v="2"/>
    <n v="4"/>
    <n v="5"/>
    <n v="4"/>
    <n v="0"/>
    <n v="4"/>
    <s v="Medium"/>
    <s v="2-5 Years"/>
    <x v="2"/>
  </r>
  <r>
    <n v="45"/>
    <x v="1"/>
    <x v="0"/>
    <n v="1316"/>
    <x v="1"/>
    <n v="29"/>
    <n v="3"/>
    <s v="Medical"/>
    <n v="192"/>
    <n v="3"/>
    <s v="Male"/>
    <n v="83"/>
    <n v="3"/>
    <n v="1"/>
    <x v="1"/>
    <n v="4"/>
    <s v="Single"/>
    <n v="3452"/>
    <n v="9752"/>
    <n v="5"/>
    <x v="1"/>
    <n v="13"/>
    <n v="3"/>
    <n v="2"/>
    <n v="0"/>
    <n v="9"/>
    <n v="2"/>
    <n v="2"/>
    <n v="6"/>
    <n v="5"/>
    <n v="0"/>
    <n v="3"/>
    <s v="Medium"/>
    <s v="6-10 Years"/>
    <x v="1"/>
  </r>
  <r>
    <n v="38"/>
    <x v="1"/>
    <x v="0"/>
    <n v="364"/>
    <x v="1"/>
    <n v="3"/>
    <n v="5"/>
    <s v="Technical Degree"/>
    <n v="193"/>
    <n v="4"/>
    <s v="Female"/>
    <n v="32"/>
    <n v="3"/>
    <n v="2"/>
    <x v="1"/>
    <n v="3"/>
    <s v="Single"/>
    <n v="4317"/>
    <n v="2302"/>
    <n v="3"/>
    <x v="0"/>
    <n v="20"/>
    <n v="4"/>
    <n v="2"/>
    <n v="0"/>
    <n v="19"/>
    <n v="2"/>
    <n v="3"/>
    <n v="3"/>
    <n v="2"/>
    <n v="2"/>
    <n v="2"/>
    <s v="Medium"/>
    <s v="2-5 Years"/>
    <x v="0"/>
  </r>
  <r>
    <n v="30"/>
    <x v="1"/>
    <x v="0"/>
    <n v="438"/>
    <x v="1"/>
    <n v="18"/>
    <n v="3"/>
    <s v="Life Sciences"/>
    <n v="194"/>
    <n v="1"/>
    <s v="Female"/>
    <n v="75"/>
    <n v="3"/>
    <n v="1"/>
    <x v="1"/>
    <n v="3"/>
    <s v="Single"/>
    <n v="2632"/>
    <n v="23910"/>
    <n v="1"/>
    <x v="1"/>
    <n v="14"/>
    <n v="3"/>
    <n v="3"/>
    <n v="0"/>
    <n v="5"/>
    <n v="4"/>
    <n v="2"/>
    <n v="5"/>
    <n v="4"/>
    <n v="0"/>
    <n v="4"/>
    <s v="Low"/>
    <s v="2-5 Years"/>
    <x v="2"/>
  </r>
  <r>
    <n v="32"/>
    <x v="1"/>
    <x v="1"/>
    <n v="689"/>
    <x v="0"/>
    <n v="9"/>
    <n v="2"/>
    <s v="Medical"/>
    <n v="195"/>
    <n v="4"/>
    <s v="Male"/>
    <n v="35"/>
    <n v="1"/>
    <n v="2"/>
    <x v="0"/>
    <n v="4"/>
    <s v="Divorced"/>
    <n v="4668"/>
    <n v="22812"/>
    <n v="0"/>
    <x v="1"/>
    <n v="17"/>
    <n v="3"/>
    <n v="4"/>
    <n v="3"/>
    <n v="9"/>
    <n v="2"/>
    <n v="4"/>
    <n v="8"/>
    <n v="7"/>
    <n v="0"/>
    <n v="7"/>
    <s v="Medium"/>
    <s v="6-10 Years"/>
    <x v="2"/>
  </r>
  <r>
    <n v="30"/>
    <x v="1"/>
    <x v="0"/>
    <n v="201"/>
    <x v="1"/>
    <n v="5"/>
    <n v="3"/>
    <s v="Technical Degree"/>
    <n v="197"/>
    <n v="4"/>
    <s v="Female"/>
    <n v="84"/>
    <n v="3"/>
    <n v="1"/>
    <x v="1"/>
    <n v="1"/>
    <s v="Divorced"/>
    <n v="3204"/>
    <n v="10415"/>
    <n v="5"/>
    <x v="1"/>
    <n v="14"/>
    <n v="3"/>
    <n v="4"/>
    <n v="1"/>
    <n v="8"/>
    <n v="3"/>
    <n v="3"/>
    <n v="3"/>
    <n v="2"/>
    <n v="2"/>
    <n v="2"/>
    <s v="Medium"/>
    <s v="2-5 Years"/>
    <x v="2"/>
  </r>
  <r>
    <n v="30"/>
    <x v="1"/>
    <x v="0"/>
    <n v="1427"/>
    <x v="1"/>
    <n v="2"/>
    <n v="1"/>
    <s v="Medical"/>
    <n v="198"/>
    <n v="2"/>
    <s v="Male"/>
    <n v="35"/>
    <n v="2"/>
    <n v="1"/>
    <x v="2"/>
    <n v="4"/>
    <s v="Single"/>
    <n v="2720"/>
    <n v="11162"/>
    <n v="0"/>
    <x v="1"/>
    <n v="13"/>
    <n v="3"/>
    <n v="4"/>
    <n v="0"/>
    <n v="6"/>
    <n v="3"/>
    <n v="3"/>
    <n v="5"/>
    <n v="3"/>
    <n v="1"/>
    <n v="2"/>
    <s v="Low"/>
    <s v="2-5 Years"/>
    <x v="2"/>
  </r>
  <r>
    <n v="41"/>
    <x v="1"/>
    <x v="1"/>
    <n v="857"/>
    <x v="1"/>
    <n v="10"/>
    <n v="3"/>
    <s v="Life Sciences"/>
    <n v="199"/>
    <n v="4"/>
    <s v="Male"/>
    <n v="91"/>
    <n v="2"/>
    <n v="4"/>
    <x v="5"/>
    <n v="1"/>
    <s v="Divorced"/>
    <n v="17181"/>
    <n v="12888"/>
    <n v="4"/>
    <x v="1"/>
    <n v="13"/>
    <n v="3"/>
    <n v="2"/>
    <n v="1"/>
    <n v="21"/>
    <n v="2"/>
    <n v="2"/>
    <n v="7"/>
    <n v="6"/>
    <n v="7"/>
    <n v="7"/>
    <s v="High"/>
    <s v="6-10 Years"/>
    <x v="0"/>
  </r>
  <r>
    <n v="41"/>
    <x v="1"/>
    <x v="0"/>
    <n v="933"/>
    <x v="1"/>
    <n v="9"/>
    <n v="4"/>
    <s v="Life Sciences"/>
    <n v="200"/>
    <n v="3"/>
    <s v="Male"/>
    <n v="94"/>
    <n v="3"/>
    <n v="1"/>
    <x v="2"/>
    <n v="1"/>
    <s v="Married"/>
    <n v="2238"/>
    <n v="6961"/>
    <n v="2"/>
    <x v="1"/>
    <n v="21"/>
    <n v="4"/>
    <n v="4"/>
    <n v="1"/>
    <n v="7"/>
    <n v="2"/>
    <n v="3"/>
    <n v="5"/>
    <n v="0"/>
    <n v="1"/>
    <n v="4"/>
    <s v="Low"/>
    <s v="2-5 Years"/>
    <x v="0"/>
  </r>
  <r>
    <n v="19"/>
    <x v="1"/>
    <x v="0"/>
    <n v="1181"/>
    <x v="1"/>
    <n v="3"/>
    <n v="1"/>
    <s v="Medical"/>
    <n v="201"/>
    <n v="2"/>
    <s v="Female"/>
    <n v="79"/>
    <n v="3"/>
    <n v="1"/>
    <x v="2"/>
    <n v="2"/>
    <s v="Single"/>
    <n v="1483"/>
    <n v="16102"/>
    <n v="1"/>
    <x v="1"/>
    <n v="14"/>
    <n v="3"/>
    <n v="4"/>
    <n v="0"/>
    <n v="1"/>
    <n v="3"/>
    <n v="3"/>
    <n v="1"/>
    <n v="0"/>
    <n v="0"/>
    <n v="0"/>
    <s v="Low"/>
    <s v="0-1 Years"/>
    <x v="4"/>
  </r>
  <r>
    <n v="40"/>
    <x v="1"/>
    <x v="1"/>
    <n v="1395"/>
    <x v="1"/>
    <n v="26"/>
    <n v="3"/>
    <s v="Medical"/>
    <n v="202"/>
    <n v="2"/>
    <s v="Female"/>
    <n v="54"/>
    <n v="3"/>
    <n v="2"/>
    <x v="1"/>
    <n v="2"/>
    <s v="Divorced"/>
    <n v="5605"/>
    <n v="8504"/>
    <n v="1"/>
    <x v="1"/>
    <n v="11"/>
    <n v="3"/>
    <n v="1"/>
    <n v="1"/>
    <n v="20"/>
    <n v="2"/>
    <n v="3"/>
    <n v="20"/>
    <n v="7"/>
    <n v="2"/>
    <n v="13"/>
    <s v="Medium"/>
    <s v="10+ Years"/>
    <x v="0"/>
  </r>
  <r>
    <n v="35"/>
    <x v="1"/>
    <x v="0"/>
    <n v="662"/>
    <x v="0"/>
    <n v="1"/>
    <n v="5"/>
    <s v="Marketing"/>
    <n v="204"/>
    <n v="3"/>
    <s v="Male"/>
    <n v="94"/>
    <n v="3"/>
    <n v="3"/>
    <x v="0"/>
    <n v="2"/>
    <s v="Married"/>
    <n v="7295"/>
    <n v="11439"/>
    <n v="1"/>
    <x v="1"/>
    <n v="13"/>
    <n v="3"/>
    <n v="1"/>
    <n v="2"/>
    <n v="10"/>
    <n v="3"/>
    <n v="3"/>
    <n v="10"/>
    <n v="8"/>
    <n v="0"/>
    <n v="6"/>
    <s v="High"/>
    <s v="6-10 Years"/>
    <x v="0"/>
  </r>
  <r>
    <n v="53"/>
    <x v="1"/>
    <x v="0"/>
    <n v="1436"/>
    <x v="0"/>
    <n v="6"/>
    <n v="2"/>
    <s v="Marketing"/>
    <n v="205"/>
    <n v="2"/>
    <s v="Male"/>
    <n v="34"/>
    <n v="3"/>
    <n v="2"/>
    <x v="6"/>
    <n v="3"/>
    <s v="Married"/>
    <n v="2306"/>
    <n v="16047"/>
    <n v="2"/>
    <x v="0"/>
    <n v="20"/>
    <n v="4"/>
    <n v="4"/>
    <n v="1"/>
    <n v="13"/>
    <n v="3"/>
    <n v="1"/>
    <n v="7"/>
    <n v="7"/>
    <n v="4"/>
    <n v="5"/>
    <s v="Low"/>
    <s v="6-10 Years"/>
    <x v="1"/>
  </r>
  <r>
    <n v="45"/>
    <x v="1"/>
    <x v="0"/>
    <n v="194"/>
    <x v="1"/>
    <n v="9"/>
    <n v="3"/>
    <s v="Life Sciences"/>
    <n v="206"/>
    <n v="2"/>
    <s v="Male"/>
    <n v="60"/>
    <n v="3"/>
    <n v="2"/>
    <x v="2"/>
    <n v="2"/>
    <s v="Divorced"/>
    <n v="2348"/>
    <n v="10901"/>
    <n v="8"/>
    <x v="1"/>
    <n v="18"/>
    <n v="3"/>
    <n v="3"/>
    <n v="1"/>
    <n v="20"/>
    <n v="2"/>
    <n v="1"/>
    <n v="17"/>
    <n v="9"/>
    <n v="0"/>
    <n v="15"/>
    <s v="Low"/>
    <s v="10+ Years"/>
    <x v="1"/>
  </r>
  <r>
    <n v="32"/>
    <x v="1"/>
    <x v="1"/>
    <n v="967"/>
    <x v="0"/>
    <n v="8"/>
    <n v="3"/>
    <s v="Marketing"/>
    <n v="207"/>
    <n v="2"/>
    <s v="Female"/>
    <n v="43"/>
    <n v="3"/>
    <n v="3"/>
    <x v="0"/>
    <n v="4"/>
    <s v="Single"/>
    <n v="8998"/>
    <n v="15589"/>
    <n v="1"/>
    <x v="1"/>
    <n v="14"/>
    <n v="3"/>
    <n v="4"/>
    <n v="0"/>
    <n v="9"/>
    <n v="2"/>
    <n v="3"/>
    <n v="9"/>
    <n v="8"/>
    <n v="3"/>
    <n v="7"/>
    <s v="High"/>
    <s v="6-10 Years"/>
    <x v="2"/>
  </r>
  <r>
    <n v="29"/>
    <x v="1"/>
    <x v="2"/>
    <n v="1496"/>
    <x v="1"/>
    <n v="1"/>
    <n v="1"/>
    <s v="Technical Degree"/>
    <n v="208"/>
    <n v="4"/>
    <s v="Male"/>
    <n v="41"/>
    <n v="3"/>
    <n v="2"/>
    <x v="3"/>
    <n v="3"/>
    <s v="Married"/>
    <n v="4319"/>
    <n v="26283"/>
    <n v="1"/>
    <x v="1"/>
    <n v="13"/>
    <n v="3"/>
    <n v="1"/>
    <n v="1"/>
    <n v="10"/>
    <n v="1"/>
    <n v="3"/>
    <n v="10"/>
    <n v="7"/>
    <n v="0"/>
    <n v="9"/>
    <s v="Medium"/>
    <s v="6-10 Years"/>
    <x v="2"/>
  </r>
  <r>
    <n v="51"/>
    <x v="1"/>
    <x v="0"/>
    <n v="1169"/>
    <x v="1"/>
    <n v="7"/>
    <n v="4"/>
    <s v="Medical"/>
    <n v="211"/>
    <n v="2"/>
    <s v="Male"/>
    <n v="34"/>
    <n v="2"/>
    <n v="2"/>
    <x v="3"/>
    <n v="3"/>
    <s v="Married"/>
    <n v="6132"/>
    <n v="13983"/>
    <n v="2"/>
    <x v="1"/>
    <n v="17"/>
    <n v="3"/>
    <n v="3"/>
    <n v="0"/>
    <n v="10"/>
    <n v="2"/>
    <n v="3"/>
    <n v="1"/>
    <n v="0"/>
    <n v="0"/>
    <n v="0"/>
    <s v="Medium"/>
    <s v="0-1 Years"/>
    <x v="1"/>
  </r>
  <r>
    <n v="58"/>
    <x v="1"/>
    <x v="0"/>
    <n v="1145"/>
    <x v="1"/>
    <n v="9"/>
    <n v="3"/>
    <s v="Medical"/>
    <n v="214"/>
    <n v="2"/>
    <s v="Female"/>
    <n v="75"/>
    <n v="2"/>
    <n v="1"/>
    <x v="1"/>
    <n v="2"/>
    <s v="Married"/>
    <n v="3346"/>
    <n v="11873"/>
    <n v="4"/>
    <x v="0"/>
    <n v="20"/>
    <n v="4"/>
    <n v="2"/>
    <n v="1"/>
    <n v="9"/>
    <n v="3"/>
    <n v="2"/>
    <n v="1"/>
    <n v="0"/>
    <n v="0"/>
    <n v="0"/>
    <s v="Medium"/>
    <s v="0-1 Years"/>
    <x v="3"/>
  </r>
  <r>
    <n v="40"/>
    <x v="1"/>
    <x v="0"/>
    <n v="630"/>
    <x v="0"/>
    <n v="4"/>
    <n v="4"/>
    <s v="Marketing"/>
    <n v="215"/>
    <n v="3"/>
    <s v="Male"/>
    <n v="67"/>
    <n v="2"/>
    <n v="3"/>
    <x v="0"/>
    <n v="4"/>
    <s v="Married"/>
    <n v="10855"/>
    <n v="8552"/>
    <n v="7"/>
    <x v="1"/>
    <n v="11"/>
    <n v="3"/>
    <n v="1"/>
    <n v="1"/>
    <n v="15"/>
    <n v="2"/>
    <n v="2"/>
    <n v="12"/>
    <n v="11"/>
    <n v="2"/>
    <n v="11"/>
    <s v="High"/>
    <s v="10+ Years"/>
    <x v="0"/>
  </r>
  <r>
    <n v="34"/>
    <x v="1"/>
    <x v="1"/>
    <n v="303"/>
    <x v="0"/>
    <n v="2"/>
    <n v="4"/>
    <s v="Marketing"/>
    <n v="216"/>
    <n v="3"/>
    <s v="Female"/>
    <n v="75"/>
    <n v="3"/>
    <n v="1"/>
    <x v="6"/>
    <n v="3"/>
    <s v="Married"/>
    <n v="2231"/>
    <n v="11314"/>
    <n v="6"/>
    <x v="1"/>
    <n v="18"/>
    <n v="3"/>
    <n v="4"/>
    <n v="1"/>
    <n v="6"/>
    <n v="3"/>
    <n v="3"/>
    <n v="4"/>
    <n v="3"/>
    <n v="1"/>
    <n v="2"/>
    <s v="Low"/>
    <s v="2-5 Years"/>
    <x v="2"/>
  </r>
  <r>
    <n v="22"/>
    <x v="1"/>
    <x v="0"/>
    <n v="1256"/>
    <x v="1"/>
    <n v="19"/>
    <n v="1"/>
    <s v="Medical"/>
    <n v="217"/>
    <n v="3"/>
    <s v="Male"/>
    <n v="80"/>
    <n v="3"/>
    <n v="1"/>
    <x v="1"/>
    <n v="4"/>
    <s v="Married"/>
    <n v="2323"/>
    <n v="11992"/>
    <n v="1"/>
    <x v="1"/>
    <n v="24"/>
    <n v="4"/>
    <n v="1"/>
    <n v="2"/>
    <n v="2"/>
    <n v="6"/>
    <n v="3"/>
    <n v="2"/>
    <n v="2"/>
    <n v="2"/>
    <n v="2"/>
    <s v="Low"/>
    <s v="2-5 Years"/>
    <x v="4"/>
  </r>
  <r>
    <n v="27"/>
    <x v="1"/>
    <x v="2"/>
    <n v="691"/>
    <x v="1"/>
    <n v="9"/>
    <n v="3"/>
    <s v="Medical"/>
    <n v="218"/>
    <n v="4"/>
    <s v="Male"/>
    <n v="57"/>
    <n v="3"/>
    <n v="1"/>
    <x v="1"/>
    <n v="2"/>
    <s v="Divorced"/>
    <n v="2024"/>
    <n v="5970"/>
    <n v="6"/>
    <x v="1"/>
    <n v="18"/>
    <n v="3"/>
    <n v="4"/>
    <n v="1"/>
    <n v="6"/>
    <n v="1"/>
    <n v="1"/>
    <n v="2"/>
    <n v="2"/>
    <n v="2"/>
    <n v="2"/>
    <s v="Low"/>
    <s v="2-5 Years"/>
    <x v="2"/>
  </r>
  <r>
    <n v="28"/>
    <x v="1"/>
    <x v="0"/>
    <n v="440"/>
    <x v="1"/>
    <n v="21"/>
    <n v="3"/>
    <s v="Medical"/>
    <n v="221"/>
    <n v="3"/>
    <s v="Male"/>
    <n v="42"/>
    <n v="3"/>
    <n v="1"/>
    <x v="1"/>
    <n v="4"/>
    <s v="Married"/>
    <n v="2713"/>
    <n v="6672"/>
    <n v="1"/>
    <x v="1"/>
    <n v="11"/>
    <n v="3"/>
    <n v="3"/>
    <n v="1"/>
    <n v="5"/>
    <n v="2"/>
    <n v="1"/>
    <n v="5"/>
    <n v="2"/>
    <n v="0"/>
    <n v="2"/>
    <s v="Low"/>
    <s v="2-5 Years"/>
    <x v="2"/>
  </r>
  <r>
    <n v="57"/>
    <x v="1"/>
    <x v="0"/>
    <n v="334"/>
    <x v="1"/>
    <n v="24"/>
    <n v="2"/>
    <s v="Life Sciences"/>
    <n v="223"/>
    <n v="3"/>
    <s v="Male"/>
    <n v="83"/>
    <n v="4"/>
    <n v="3"/>
    <x v="4"/>
    <n v="4"/>
    <s v="Divorced"/>
    <n v="9439"/>
    <n v="23402"/>
    <n v="3"/>
    <x v="0"/>
    <n v="16"/>
    <n v="3"/>
    <n v="2"/>
    <n v="1"/>
    <n v="12"/>
    <n v="2"/>
    <n v="1"/>
    <n v="5"/>
    <n v="3"/>
    <n v="1"/>
    <n v="4"/>
    <s v="High"/>
    <s v="2-5 Years"/>
    <x v="3"/>
  </r>
  <r>
    <n v="27"/>
    <x v="1"/>
    <x v="2"/>
    <n v="1450"/>
    <x v="1"/>
    <n v="3"/>
    <n v="3"/>
    <s v="Medical"/>
    <n v="224"/>
    <n v="3"/>
    <s v="Male"/>
    <n v="79"/>
    <n v="2"/>
    <n v="1"/>
    <x v="1"/>
    <n v="3"/>
    <s v="Divorced"/>
    <n v="2566"/>
    <n v="25326"/>
    <n v="1"/>
    <x v="0"/>
    <n v="15"/>
    <n v="3"/>
    <n v="4"/>
    <n v="1"/>
    <n v="1"/>
    <n v="2"/>
    <n v="2"/>
    <n v="1"/>
    <n v="1"/>
    <n v="0"/>
    <n v="1"/>
    <s v="Low"/>
    <s v="0-1 Years"/>
    <x v="2"/>
  </r>
  <r>
    <n v="50"/>
    <x v="1"/>
    <x v="0"/>
    <n v="1452"/>
    <x v="1"/>
    <n v="11"/>
    <n v="3"/>
    <s v="Life Sciences"/>
    <n v="226"/>
    <n v="3"/>
    <s v="Female"/>
    <n v="53"/>
    <n v="3"/>
    <n v="5"/>
    <x v="5"/>
    <n v="2"/>
    <s v="Single"/>
    <n v="19926"/>
    <n v="17053"/>
    <n v="3"/>
    <x v="1"/>
    <n v="15"/>
    <n v="3"/>
    <n v="2"/>
    <n v="0"/>
    <n v="21"/>
    <n v="5"/>
    <n v="3"/>
    <n v="5"/>
    <n v="4"/>
    <n v="4"/>
    <n v="4"/>
    <s v="High"/>
    <s v="2-5 Years"/>
    <x v="1"/>
  </r>
  <r>
    <n v="41"/>
    <x v="1"/>
    <x v="0"/>
    <n v="465"/>
    <x v="1"/>
    <n v="14"/>
    <n v="3"/>
    <s v="Life Sciences"/>
    <n v="227"/>
    <n v="1"/>
    <s v="Male"/>
    <n v="56"/>
    <n v="3"/>
    <n v="1"/>
    <x v="1"/>
    <n v="3"/>
    <s v="Divorced"/>
    <n v="2451"/>
    <n v="4609"/>
    <n v="4"/>
    <x v="1"/>
    <n v="12"/>
    <n v="3"/>
    <n v="1"/>
    <n v="1"/>
    <n v="13"/>
    <n v="2"/>
    <n v="3"/>
    <n v="9"/>
    <n v="8"/>
    <n v="1"/>
    <n v="8"/>
    <s v="Low"/>
    <s v="6-10 Years"/>
    <x v="0"/>
  </r>
  <r>
    <n v="30"/>
    <x v="1"/>
    <x v="0"/>
    <n v="1339"/>
    <x v="0"/>
    <n v="5"/>
    <n v="3"/>
    <s v="Life Sciences"/>
    <n v="228"/>
    <n v="2"/>
    <s v="Female"/>
    <n v="41"/>
    <n v="3"/>
    <n v="3"/>
    <x v="0"/>
    <n v="4"/>
    <s v="Married"/>
    <n v="9419"/>
    <n v="8053"/>
    <n v="2"/>
    <x v="1"/>
    <n v="12"/>
    <n v="3"/>
    <n v="3"/>
    <n v="1"/>
    <n v="12"/>
    <n v="2"/>
    <n v="3"/>
    <n v="10"/>
    <n v="9"/>
    <n v="7"/>
    <n v="4"/>
    <s v="High"/>
    <s v="6-10 Years"/>
    <x v="2"/>
  </r>
  <r>
    <n v="38"/>
    <x v="1"/>
    <x v="0"/>
    <n v="702"/>
    <x v="0"/>
    <n v="1"/>
    <n v="4"/>
    <s v="Life Sciences"/>
    <n v="230"/>
    <n v="1"/>
    <s v="Female"/>
    <n v="59"/>
    <n v="2"/>
    <n v="2"/>
    <x v="0"/>
    <n v="4"/>
    <s v="Single"/>
    <n v="8686"/>
    <n v="12930"/>
    <n v="4"/>
    <x v="1"/>
    <n v="22"/>
    <n v="4"/>
    <n v="3"/>
    <n v="0"/>
    <n v="12"/>
    <n v="2"/>
    <n v="4"/>
    <n v="8"/>
    <n v="3"/>
    <n v="0"/>
    <n v="7"/>
    <s v="High"/>
    <s v="6-10 Years"/>
    <x v="0"/>
  </r>
  <r>
    <n v="32"/>
    <x v="1"/>
    <x v="0"/>
    <n v="120"/>
    <x v="1"/>
    <n v="6"/>
    <n v="5"/>
    <s v="Life Sciences"/>
    <n v="231"/>
    <n v="3"/>
    <s v="Male"/>
    <n v="43"/>
    <n v="3"/>
    <n v="1"/>
    <x v="1"/>
    <n v="3"/>
    <s v="Single"/>
    <n v="3038"/>
    <n v="12430"/>
    <n v="3"/>
    <x v="1"/>
    <n v="20"/>
    <n v="4"/>
    <n v="1"/>
    <n v="0"/>
    <n v="8"/>
    <n v="2"/>
    <n v="3"/>
    <n v="5"/>
    <n v="4"/>
    <n v="1"/>
    <n v="4"/>
    <s v="Medium"/>
    <s v="2-5 Years"/>
    <x v="2"/>
  </r>
  <r>
    <n v="27"/>
    <x v="1"/>
    <x v="0"/>
    <n v="1157"/>
    <x v="1"/>
    <n v="17"/>
    <n v="3"/>
    <s v="Technical Degree"/>
    <n v="233"/>
    <n v="3"/>
    <s v="Male"/>
    <n v="51"/>
    <n v="3"/>
    <n v="1"/>
    <x v="1"/>
    <n v="2"/>
    <s v="Married"/>
    <n v="3058"/>
    <n v="13364"/>
    <n v="0"/>
    <x v="0"/>
    <n v="16"/>
    <n v="3"/>
    <n v="4"/>
    <n v="1"/>
    <n v="6"/>
    <n v="3"/>
    <n v="2"/>
    <n v="5"/>
    <n v="2"/>
    <n v="1"/>
    <n v="1"/>
    <s v="Medium"/>
    <s v="2-5 Years"/>
    <x v="2"/>
  </r>
  <r>
    <n v="19"/>
    <x v="0"/>
    <x v="1"/>
    <n v="602"/>
    <x v="0"/>
    <n v="1"/>
    <n v="1"/>
    <s v="Technical Degree"/>
    <n v="235"/>
    <n v="3"/>
    <s v="Female"/>
    <n v="100"/>
    <n v="1"/>
    <n v="1"/>
    <x v="6"/>
    <n v="1"/>
    <s v="Single"/>
    <n v="2325"/>
    <n v="20989"/>
    <n v="0"/>
    <x v="1"/>
    <n v="21"/>
    <n v="4"/>
    <n v="1"/>
    <n v="0"/>
    <n v="1"/>
    <n v="5"/>
    <n v="4"/>
    <n v="0"/>
    <n v="0"/>
    <n v="0"/>
    <n v="0"/>
    <s v="Low"/>
    <s v="0-1 Years"/>
    <x v="4"/>
  </r>
  <r>
    <n v="36"/>
    <x v="1"/>
    <x v="1"/>
    <n v="1480"/>
    <x v="1"/>
    <n v="3"/>
    <n v="2"/>
    <s v="Medical"/>
    <n v="238"/>
    <n v="4"/>
    <s v="Male"/>
    <n v="30"/>
    <n v="3"/>
    <n v="1"/>
    <x v="2"/>
    <n v="2"/>
    <s v="Single"/>
    <n v="2088"/>
    <n v="15062"/>
    <n v="4"/>
    <x v="1"/>
    <n v="12"/>
    <n v="3"/>
    <n v="3"/>
    <n v="0"/>
    <n v="13"/>
    <n v="3"/>
    <n v="2"/>
    <n v="8"/>
    <n v="7"/>
    <n v="7"/>
    <n v="2"/>
    <s v="Low"/>
    <s v="6-10 Years"/>
    <x v="0"/>
  </r>
  <r>
    <n v="30"/>
    <x v="1"/>
    <x v="2"/>
    <n v="111"/>
    <x v="1"/>
    <n v="9"/>
    <n v="3"/>
    <s v="Medical"/>
    <n v="239"/>
    <n v="3"/>
    <s v="Male"/>
    <n v="66"/>
    <n v="3"/>
    <n v="2"/>
    <x v="2"/>
    <n v="1"/>
    <s v="Divorced"/>
    <n v="3072"/>
    <n v="11012"/>
    <n v="1"/>
    <x v="1"/>
    <n v="11"/>
    <n v="3"/>
    <n v="3"/>
    <n v="2"/>
    <n v="12"/>
    <n v="4"/>
    <n v="3"/>
    <n v="12"/>
    <n v="9"/>
    <n v="6"/>
    <n v="10"/>
    <s v="Medium"/>
    <s v="10+ Years"/>
    <x v="2"/>
  </r>
  <r>
    <n v="45"/>
    <x v="1"/>
    <x v="0"/>
    <n v="1268"/>
    <x v="0"/>
    <n v="4"/>
    <n v="2"/>
    <s v="Life Sciences"/>
    <n v="240"/>
    <n v="3"/>
    <s v="Female"/>
    <n v="30"/>
    <n v="3"/>
    <n v="2"/>
    <x v="0"/>
    <n v="1"/>
    <s v="Divorced"/>
    <n v="5006"/>
    <n v="6319"/>
    <n v="4"/>
    <x v="0"/>
    <n v="11"/>
    <n v="3"/>
    <n v="1"/>
    <n v="1"/>
    <n v="9"/>
    <n v="3"/>
    <n v="4"/>
    <n v="5"/>
    <n v="4"/>
    <n v="0"/>
    <n v="3"/>
    <s v="Medium"/>
    <s v="2-5 Years"/>
    <x v="1"/>
  </r>
  <r>
    <n v="56"/>
    <x v="1"/>
    <x v="0"/>
    <n v="713"/>
    <x v="1"/>
    <n v="8"/>
    <n v="3"/>
    <s v="Life Sciences"/>
    <n v="241"/>
    <n v="3"/>
    <s v="Female"/>
    <n v="67"/>
    <n v="3"/>
    <n v="1"/>
    <x v="1"/>
    <n v="1"/>
    <s v="Divorced"/>
    <n v="4257"/>
    <n v="13939"/>
    <n v="4"/>
    <x v="0"/>
    <n v="18"/>
    <n v="3"/>
    <n v="3"/>
    <n v="1"/>
    <n v="19"/>
    <n v="3"/>
    <n v="3"/>
    <n v="2"/>
    <n v="2"/>
    <n v="2"/>
    <n v="2"/>
    <s v="Medium"/>
    <s v="2-5 Years"/>
    <x v="3"/>
  </r>
  <r>
    <n v="33"/>
    <x v="1"/>
    <x v="0"/>
    <n v="134"/>
    <x v="1"/>
    <n v="2"/>
    <n v="3"/>
    <s v="Life Sciences"/>
    <n v="242"/>
    <n v="3"/>
    <s v="Male"/>
    <n v="90"/>
    <n v="3"/>
    <n v="1"/>
    <x v="1"/>
    <n v="4"/>
    <s v="Single"/>
    <n v="2500"/>
    <n v="10515"/>
    <n v="0"/>
    <x v="1"/>
    <n v="14"/>
    <n v="3"/>
    <n v="1"/>
    <n v="0"/>
    <n v="4"/>
    <n v="2"/>
    <n v="4"/>
    <n v="3"/>
    <n v="1"/>
    <n v="0"/>
    <n v="2"/>
    <s v="Low"/>
    <s v="2-5 Years"/>
    <x v="2"/>
  </r>
  <r>
    <n v="19"/>
    <x v="0"/>
    <x v="0"/>
    <n v="303"/>
    <x v="1"/>
    <n v="2"/>
    <n v="3"/>
    <s v="Life Sciences"/>
    <n v="243"/>
    <n v="2"/>
    <s v="Male"/>
    <n v="47"/>
    <n v="2"/>
    <n v="1"/>
    <x v="2"/>
    <n v="4"/>
    <s v="Single"/>
    <n v="1102"/>
    <n v="9241"/>
    <n v="1"/>
    <x v="1"/>
    <n v="22"/>
    <n v="4"/>
    <n v="3"/>
    <n v="0"/>
    <n v="1"/>
    <n v="3"/>
    <n v="2"/>
    <n v="1"/>
    <n v="0"/>
    <n v="1"/>
    <n v="0"/>
    <s v="Low"/>
    <s v="0-1 Years"/>
    <x v="4"/>
  </r>
  <r>
    <n v="46"/>
    <x v="1"/>
    <x v="0"/>
    <n v="526"/>
    <x v="0"/>
    <n v="1"/>
    <n v="2"/>
    <s v="Marketing"/>
    <n v="244"/>
    <n v="2"/>
    <s v="Female"/>
    <n v="92"/>
    <n v="3"/>
    <n v="3"/>
    <x v="0"/>
    <n v="1"/>
    <s v="Divorced"/>
    <n v="10453"/>
    <n v="2137"/>
    <n v="1"/>
    <x v="1"/>
    <n v="25"/>
    <n v="4"/>
    <n v="3"/>
    <n v="3"/>
    <n v="24"/>
    <n v="2"/>
    <n v="3"/>
    <n v="24"/>
    <n v="13"/>
    <n v="15"/>
    <n v="7"/>
    <s v="High"/>
    <s v="10+ Years"/>
    <x v="1"/>
  </r>
  <r>
    <n v="38"/>
    <x v="1"/>
    <x v="0"/>
    <n v="1380"/>
    <x v="1"/>
    <n v="9"/>
    <n v="2"/>
    <s v="Life Sciences"/>
    <n v="245"/>
    <n v="3"/>
    <s v="Female"/>
    <n v="75"/>
    <n v="3"/>
    <n v="1"/>
    <x v="2"/>
    <n v="4"/>
    <s v="Single"/>
    <n v="2288"/>
    <n v="6319"/>
    <n v="1"/>
    <x v="1"/>
    <n v="12"/>
    <n v="3"/>
    <n v="3"/>
    <n v="0"/>
    <n v="2"/>
    <n v="3"/>
    <n v="3"/>
    <n v="2"/>
    <n v="2"/>
    <n v="2"/>
    <n v="1"/>
    <s v="Low"/>
    <s v="2-5 Years"/>
    <x v="0"/>
  </r>
  <r>
    <n v="31"/>
    <x v="1"/>
    <x v="0"/>
    <n v="140"/>
    <x v="1"/>
    <n v="12"/>
    <n v="1"/>
    <s v="Medical"/>
    <n v="246"/>
    <n v="3"/>
    <s v="Female"/>
    <n v="95"/>
    <n v="3"/>
    <n v="1"/>
    <x v="1"/>
    <n v="4"/>
    <s v="Married"/>
    <n v="3929"/>
    <n v="6984"/>
    <n v="8"/>
    <x v="0"/>
    <n v="23"/>
    <n v="4"/>
    <n v="3"/>
    <n v="1"/>
    <n v="7"/>
    <n v="0"/>
    <n v="3"/>
    <n v="4"/>
    <n v="2"/>
    <n v="0"/>
    <n v="2"/>
    <s v="Medium"/>
    <s v="2-5 Years"/>
    <x v="2"/>
  </r>
  <r>
    <n v="34"/>
    <x v="1"/>
    <x v="0"/>
    <n v="629"/>
    <x v="1"/>
    <n v="27"/>
    <n v="2"/>
    <s v="Medical"/>
    <n v="247"/>
    <n v="4"/>
    <s v="Female"/>
    <n v="95"/>
    <n v="3"/>
    <n v="1"/>
    <x v="1"/>
    <n v="2"/>
    <s v="Single"/>
    <n v="2311"/>
    <n v="5711"/>
    <n v="2"/>
    <x v="1"/>
    <n v="15"/>
    <n v="3"/>
    <n v="4"/>
    <n v="0"/>
    <n v="9"/>
    <n v="3"/>
    <n v="3"/>
    <n v="3"/>
    <n v="2"/>
    <n v="1"/>
    <n v="2"/>
    <s v="Low"/>
    <s v="2-5 Years"/>
    <x v="2"/>
  </r>
  <r>
    <n v="41"/>
    <x v="0"/>
    <x v="0"/>
    <n v="1356"/>
    <x v="0"/>
    <n v="20"/>
    <n v="2"/>
    <s v="Marketing"/>
    <n v="248"/>
    <n v="2"/>
    <s v="Female"/>
    <n v="70"/>
    <n v="3"/>
    <n v="1"/>
    <x v="6"/>
    <n v="2"/>
    <s v="Single"/>
    <n v="3140"/>
    <n v="21728"/>
    <n v="1"/>
    <x v="0"/>
    <n v="22"/>
    <n v="4"/>
    <n v="4"/>
    <n v="0"/>
    <n v="4"/>
    <n v="5"/>
    <n v="2"/>
    <n v="4"/>
    <n v="3"/>
    <n v="0"/>
    <n v="2"/>
    <s v="Medium"/>
    <s v="2-5 Years"/>
    <x v="0"/>
  </r>
  <r>
    <n v="50"/>
    <x v="1"/>
    <x v="0"/>
    <n v="328"/>
    <x v="1"/>
    <n v="1"/>
    <n v="3"/>
    <s v="Medical"/>
    <n v="249"/>
    <n v="3"/>
    <s v="Male"/>
    <n v="86"/>
    <n v="2"/>
    <n v="1"/>
    <x v="2"/>
    <n v="3"/>
    <s v="Married"/>
    <n v="3690"/>
    <n v="3425"/>
    <n v="2"/>
    <x v="1"/>
    <n v="15"/>
    <n v="3"/>
    <n v="4"/>
    <n v="1"/>
    <n v="5"/>
    <n v="2"/>
    <n v="2"/>
    <n v="3"/>
    <n v="2"/>
    <n v="0"/>
    <n v="2"/>
    <s v="Medium"/>
    <s v="2-5 Years"/>
    <x v="1"/>
  </r>
  <r>
    <n v="53"/>
    <x v="1"/>
    <x v="0"/>
    <n v="1084"/>
    <x v="1"/>
    <n v="13"/>
    <n v="2"/>
    <s v="Medical"/>
    <n v="250"/>
    <n v="4"/>
    <s v="Female"/>
    <n v="57"/>
    <n v="4"/>
    <n v="2"/>
    <x v="3"/>
    <n v="1"/>
    <s v="Divorced"/>
    <n v="4450"/>
    <n v="26250"/>
    <n v="1"/>
    <x v="1"/>
    <n v="11"/>
    <n v="3"/>
    <n v="3"/>
    <n v="2"/>
    <n v="5"/>
    <n v="3"/>
    <n v="3"/>
    <n v="4"/>
    <n v="2"/>
    <n v="1"/>
    <n v="3"/>
    <s v="Medium"/>
    <s v="2-5 Years"/>
    <x v="1"/>
  </r>
  <r>
    <n v="33"/>
    <x v="1"/>
    <x v="0"/>
    <n v="931"/>
    <x v="1"/>
    <n v="14"/>
    <n v="3"/>
    <s v="Medical"/>
    <n v="252"/>
    <n v="4"/>
    <s v="Female"/>
    <n v="72"/>
    <n v="3"/>
    <n v="1"/>
    <x v="1"/>
    <n v="2"/>
    <s v="Married"/>
    <n v="2756"/>
    <n v="4673"/>
    <n v="1"/>
    <x v="1"/>
    <n v="13"/>
    <n v="3"/>
    <n v="4"/>
    <n v="1"/>
    <n v="8"/>
    <n v="5"/>
    <n v="3"/>
    <n v="8"/>
    <n v="7"/>
    <n v="1"/>
    <n v="6"/>
    <s v="Low"/>
    <s v="6-10 Years"/>
    <x v="2"/>
  </r>
  <r>
    <n v="40"/>
    <x v="1"/>
    <x v="0"/>
    <n v="989"/>
    <x v="1"/>
    <n v="4"/>
    <n v="1"/>
    <s v="Medical"/>
    <n v="253"/>
    <n v="4"/>
    <s v="Female"/>
    <n v="46"/>
    <n v="3"/>
    <n v="5"/>
    <x v="5"/>
    <n v="3"/>
    <s v="Married"/>
    <n v="19033"/>
    <n v="6499"/>
    <n v="1"/>
    <x v="1"/>
    <n v="14"/>
    <n v="3"/>
    <n v="2"/>
    <n v="1"/>
    <n v="21"/>
    <n v="2"/>
    <n v="3"/>
    <n v="20"/>
    <n v="8"/>
    <n v="9"/>
    <n v="9"/>
    <s v="High"/>
    <s v="10+ Years"/>
    <x v="0"/>
  </r>
  <r>
    <n v="55"/>
    <x v="1"/>
    <x v="0"/>
    <n v="692"/>
    <x v="1"/>
    <n v="14"/>
    <n v="4"/>
    <s v="Medical"/>
    <n v="254"/>
    <n v="3"/>
    <s v="Male"/>
    <n v="61"/>
    <n v="4"/>
    <n v="5"/>
    <x v="7"/>
    <n v="2"/>
    <s v="Single"/>
    <n v="18722"/>
    <n v="13339"/>
    <n v="8"/>
    <x v="1"/>
    <n v="11"/>
    <n v="3"/>
    <n v="4"/>
    <n v="0"/>
    <n v="36"/>
    <n v="3"/>
    <n v="3"/>
    <n v="24"/>
    <n v="15"/>
    <n v="2"/>
    <n v="15"/>
    <s v="High"/>
    <s v="10+ Years"/>
    <x v="3"/>
  </r>
  <r>
    <n v="34"/>
    <x v="1"/>
    <x v="1"/>
    <n v="1069"/>
    <x v="1"/>
    <n v="2"/>
    <n v="1"/>
    <s v="Life Sciences"/>
    <n v="256"/>
    <n v="4"/>
    <s v="Male"/>
    <n v="45"/>
    <n v="2"/>
    <n v="2"/>
    <x v="3"/>
    <n v="3"/>
    <s v="Married"/>
    <n v="9547"/>
    <n v="14074"/>
    <n v="1"/>
    <x v="1"/>
    <n v="17"/>
    <n v="3"/>
    <n v="3"/>
    <n v="0"/>
    <n v="10"/>
    <n v="2"/>
    <n v="2"/>
    <n v="10"/>
    <n v="9"/>
    <n v="1"/>
    <n v="9"/>
    <s v="High"/>
    <s v="6-10 Years"/>
    <x v="2"/>
  </r>
  <r>
    <n v="51"/>
    <x v="1"/>
    <x v="0"/>
    <n v="313"/>
    <x v="1"/>
    <n v="3"/>
    <n v="3"/>
    <s v="Medical"/>
    <n v="258"/>
    <n v="4"/>
    <s v="Female"/>
    <n v="98"/>
    <n v="3"/>
    <n v="4"/>
    <x v="4"/>
    <n v="2"/>
    <s v="Single"/>
    <n v="13734"/>
    <n v="7192"/>
    <n v="3"/>
    <x v="1"/>
    <n v="18"/>
    <n v="3"/>
    <n v="3"/>
    <n v="0"/>
    <n v="21"/>
    <n v="6"/>
    <n v="3"/>
    <n v="7"/>
    <n v="7"/>
    <n v="1"/>
    <n v="0"/>
    <s v="High"/>
    <s v="6-10 Years"/>
    <x v="1"/>
  </r>
  <r>
    <n v="52"/>
    <x v="1"/>
    <x v="0"/>
    <n v="699"/>
    <x v="1"/>
    <n v="1"/>
    <n v="4"/>
    <s v="Life Sciences"/>
    <n v="259"/>
    <n v="3"/>
    <s v="Male"/>
    <n v="65"/>
    <n v="2"/>
    <n v="5"/>
    <x v="5"/>
    <n v="3"/>
    <s v="Married"/>
    <n v="19999"/>
    <n v="5678"/>
    <n v="0"/>
    <x v="1"/>
    <n v="14"/>
    <n v="3"/>
    <n v="1"/>
    <n v="1"/>
    <n v="34"/>
    <n v="5"/>
    <n v="3"/>
    <n v="33"/>
    <n v="18"/>
    <n v="11"/>
    <n v="9"/>
    <s v="High"/>
    <s v="10+ Years"/>
    <x v="1"/>
  </r>
  <r>
    <n v="27"/>
    <x v="1"/>
    <x v="0"/>
    <n v="894"/>
    <x v="1"/>
    <n v="9"/>
    <n v="3"/>
    <s v="Medical"/>
    <n v="260"/>
    <n v="4"/>
    <s v="Female"/>
    <n v="99"/>
    <n v="3"/>
    <n v="1"/>
    <x v="1"/>
    <n v="2"/>
    <s v="Single"/>
    <n v="2279"/>
    <n v="11781"/>
    <n v="1"/>
    <x v="1"/>
    <n v="16"/>
    <n v="3"/>
    <n v="4"/>
    <n v="0"/>
    <n v="7"/>
    <n v="2"/>
    <n v="2"/>
    <n v="7"/>
    <n v="7"/>
    <n v="0"/>
    <n v="3"/>
    <s v="Low"/>
    <s v="6-10 Years"/>
    <x v="2"/>
  </r>
  <r>
    <n v="35"/>
    <x v="0"/>
    <x v="0"/>
    <n v="556"/>
    <x v="1"/>
    <n v="23"/>
    <n v="2"/>
    <s v="Life Sciences"/>
    <n v="261"/>
    <n v="2"/>
    <s v="Male"/>
    <n v="50"/>
    <n v="2"/>
    <n v="2"/>
    <x v="3"/>
    <n v="3"/>
    <s v="Married"/>
    <n v="5916"/>
    <n v="15497"/>
    <n v="3"/>
    <x v="0"/>
    <n v="13"/>
    <n v="3"/>
    <n v="1"/>
    <n v="0"/>
    <n v="8"/>
    <n v="1"/>
    <n v="3"/>
    <n v="1"/>
    <n v="0"/>
    <n v="0"/>
    <n v="1"/>
    <s v="Medium"/>
    <s v="0-1 Years"/>
    <x v="0"/>
  </r>
  <r>
    <n v="43"/>
    <x v="1"/>
    <x v="2"/>
    <n v="1344"/>
    <x v="1"/>
    <n v="7"/>
    <n v="3"/>
    <s v="Medical"/>
    <n v="262"/>
    <n v="4"/>
    <s v="Male"/>
    <n v="37"/>
    <n v="4"/>
    <n v="1"/>
    <x v="1"/>
    <n v="4"/>
    <s v="Divorced"/>
    <n v="2089"/>
    <n v="5228"/>
    <n v="4"/>
    <x v="1"/>
    <n v="14"/>
    <n v="3"/>
    <n v="4"/>
    <n v="3"/>
    <n v="7"/>
    <n v="3"/>
    <n v="4"/>
    <n v="5"/>
    <n v="4"/>
    <n v="2"/>
    <n v="2"/>
    <s v="Low"/>
    <s v="2-5 Years"/>
    <x v="0"/>
  </r>
  <r>
    <n v="45"/>
    <x v="1"/>
    <x v="2"/>
    <n v="1195"/>
    <x v="1"/>
    <n v="2"/>
    <n v="2"/>
    <s v="Medical"/>
    <n v="264"/>
    <n v="1"/>
    <s v="Male"/>
    <n v="65"/>
    <n v="2"/>
    <n v="4"/>
    <x v="5"/>
    <n v="4"/>
    <s v="Married"/>
    <n v="16792"/>
    <n v="20462"/>
    <n v="9"/>
    <x v="1"/>
    <n v="23"/>
    <n v="4"/>
    <n v="4"/>
    <n v="1"/>
    <n v="22"/>
    <n v="1"/>
    <n v="3"/>
    <n v="20"/>
    <n v="8"/>
    <n v="11"/>
    <n v="8"/>
    <s v="High"/>
    <s v="10+ Years"/>
    <x v="1"/>
  </r>
  <r>
    <n v="37"/>
    <x v="1"/>
    <x v="0"/>
    <n v="290"/>
    <x v="1"/>
    <n v="21"/>
    <n v="3"/>
    <s v="Life Sciences"/>
    <n v="267"/>
    <n v="2"/>
    <s v="Male"/>
    <n v="65"/>
    <n v="4"/>
    <n v="1"/>
    <x v="1"/>
    <n v="1"/>
    <s v="Married"/>
    <n v="3564"/>
    <n v="22977"/>
    <n v="1"/>
    <x v="0"/>
    <n v="12"/>
    <n v="3"/>
    <n v="1"/>
    <n v="1"/>
    <n v="8"/>
    <n v="3"/>
    <n v="2"/>
    <n v="8"/>
    <n v="7"/>
    <n v="1"/>
    <n v="7"/>
    <s v="Medium"/>
    <s v="6-10 Years"/>
    <x v="0"/>
  </r>
  <r>
    <n v="35"/>
    <x v="1"/>
    <x v="1"/>
    <n v="138"/>
    <x v="1"/>
    <n v="2"/>
    <n v="3"/>
    <s v="Medical"/>
    <n v="269"/>
    <n v="2"/>
    <s v="Female"/>
    <n v="37"/>
    <n v="3"/>
    <n v="2"/>
    <x v="2"/>
    <n v="2"/>
    <s v="Single"/>
    <n v="4425"/>
    <n v="15986"/>
    <n v="5"/>
    <x v="1"/>
    <n v="11"/>
    <n v="3"/>
    <n v="4"/>
    <n v="0"/>
    <n v="10"/>
    <n v="5"/>
    <n v="3"/>
    <n v="6"/>
    <n v="2"/>
    <n v="1"/>
    <n v="2"/>
    <s v="Medium"/>
    <s v="6-10 Years"/>
    <x v="0"/>
  </r>
  <r>
    <n v="42"/>
    <x v="1"/>
    <x v="2"/>
    <n v="926"/>
    <x v="1"/>
    <n v="21"/>
    <n v="2"/>
    <s v="Medical"/>
    <n v="270"/>
    <n v="3"/>
    <s v="Female"/>
    <n v="36"/>
    <n v="3"/>
    <n v="2"/>
    <x v="3"/>
    <n v="3"/>
    <s v="Divorced"/>
    <n v="5265"/>
    <n v="16439"/>
    <n v="2"/>
    <x v="1"/>
    <n v="16"/>
    <n v="3"/>
    <n v="2"/>
    <n v="1"/>
    <n v="11"/>
    <n v="5"/>
    <n v="3"/>
    <n v="5"/>
    <n v="3"/>
    <n v="0"/>
    <n v="2"/>
    <s v="Medium"/>
    <s v="2-5 Years"/>
    <x v="0"/>
  </r>
  <r>
    <n v="38"/>
    <x v="1"/>
    <x v="0"/>
    <n v="1261"/>
    <x v="1"/>
    <n v="2"/>
    <n v="4"/>
    <s v="Life Sciences"/>
    <n v="271"/>
    <n v="4"/>
    <s v="Male"/>
    <n v="88"/>
    <n v="3"/>
    <n v="2"/>
    <x v="3"/>
    <n v="3"/>
    <s v="Married"/>
    <n v="6553"/>
    <n v="7259"/>
    <n v="9"/>
    <x v="1"/>
    <n v="14"/>
    <n v="3"/>
    <n v="2"/>
    <n v="0"/>
    <n v="14"/>
    <n v="3"/>
    <n v="3"/>
    <n v="1"/>
    <n v="0"/>
    <n v="0"/>
    <n v="0"/>
    <s v="Medium"/>
    <s v="0-1 Years"/>
    <x v="0"/>
  </r>
  <r>
    <n v="38"/>
    <x v="1"/>
    <x v="0"/>
    <n v="1084"/>
    <x v="1"/>
    <n v="29"/>
    <n v="3"/>
    <s v="Technical Degree"/>
    <n v="273"/>
    <n v="4"/>
    <s v="Male"/>
    <n v="54"/>
    <n v="3"/>
    <n v="2"/>
    <x v="3"/>
    <n v="4"/>
    <s v="Married"/>
    <n v="6261"/>
    <n v="4185"/>
    <n v="3"/>
    <x v="1"/>
    <n v="18"/>
    <n v="3"/>
    <n v="1"/>
    <n v="1"/>
    <n v="9"/>
    <n v="3"/>
    <n v="1"/>
    <n v="7"/>
    <n v="7"/>
    <n v="1"/>
    <n v="7"/>
    <s v="Medium"/>
    <s v="6-10 Years"/>
    <x v="0"/>
  </r>
  <r>
    <n v="27"/>
    <x v="1"/>
    <x v="1"/>
    <n v="472"/>
    <x v="1"/>
    <n v="1"/>
    <n v="1"/>
    <s v="Technical Degree"/>
    <n v="274"/>
    <n v="3"/>
    <s v="Male"/>
    <n v="60"/>
    <n v="2"/>
    <n v="2"/>
    <x v="3"/>
    <n v="1"/>
    <s v="Married"/>
    <n v="4298"/>
    <n v="9679"/>
    <n v="5"/>
    <x v="1"/>
    <n v="19"/>
    <n v="3"/>
    <n v="3"/>
    <n v="1"/>
    <n v="6"/>
    <n v="1"/>
    <n v="3"/>
    <n v="2"/>
    <n v="2"/>
    <n v="2"/>
    <n v="0"/>
    <s v="Medium"/>
    <s v="2-5 Years"/>
    <x v="2"/>
  </r>
  <r>
    <n v="49"/>
    <x v="1"/>
    <x v="2"/>
    <n v="1002"/>
    <x v="1"/>
    <n v="18"/>
    <n v="4"/>
    <s v="Life Sciences"/>
    <n v="275"/>
    <n v="4"/>
    <s v="Male"/>
    <n v="92"/>
    <n v="3"/>
    <n v="2"/>
    <x v="3"/>
    <n v="4"/>
    <s v="Divorced"/>
    <n v="6804"/>
    <n v="23793"/>
    <n v="1"/>
    <x v="0"/>
    <n v="15"/>
    <n v="3"/>
    <n v="1"/>
    <n v="2"/>
    <n v="7"/>
    <n v="0"/>
    <n v="3"/>
    <n v="7"/>
    <n v="7"/>
    <n v="1"/>
    <n v="7"/>
    <s v="Medium"/>
    <s v="6-10 Years"/>
    <x v="1"/>
  </r>
  <r>
    <n v="34"/>
    <x v="1"/>
    <x v="1"/>
    <n v="878"/>
    <x v="1"/>
    <n v="10"/>
    <n v="4"/>
    <s v="Medical"/>
    <n v="277"/>
    <n v="4"/>
    <s v="Male"/>
    <n v="43"/>
    <n v="3"/>
    <n v="1"/>
    <x v="1"/>
    <n v="3"/>
    <s v="Divorced"/>
    <n v="3815"/>
    <n v="5972"/>
    <n v="1"/>
    <x v="0"/>
    <n v="17"/>
    <n v="3"/>
    <n v="4"/>
    <n v="1"/>
    <n v="5"/>
    <n v="4"/>
    <n v="4"/>
    <n v="5"/>
    <n v="3"/>
    <n v="2"/>
    <n v="0"/>
    <s v="Medium"/>
    <s v="2-5 Years"/>
    <x v="2"/>
  </r>
  <r>
    <n v="40"/>
    <x v="1"/>
    <x v="0"/>
    <n v="905"/>
    <x v="1"/>
    <n v="19"/>
    <n v="2"/>
    <s v="Medical"/>
    <n v="281"/>
    <n v="3"/>
    <s v="Male"/>
    <n v="99"/>
    <n v="3"/>
    <n v="2"/>
    <x v="2"/>
    <n v="4"/>
    <s v="Married"/>
    <n v="2741"/>
    <n v="16523"/>
    <n v="8"/>
    <x v="0"/>
    <n v="15"/>
    <n v="3"/>
    <n v="3"/>
    <n v="1"/>
    <n v="15"/>
    <n v="2"/>
    <n v="4"/>
    <n v="7"/>
    <n v="2"/>
    <n v="3"/>
    <n v="7"/>
    <s v="Low"/>
    <s v="6-10 Years"/>
    <x v="0"/>
  </r>
  <r>
    <n v="38"/>
    <x v="0"/>
    <x v="0"/>
    <n v="1180"/>
    <x v="1"/>
    <n v="29"/>
    <n v="1"/>
    <s v="Medical"/>
    <n v="282"/>
    <n v="2"/>
    <s v="Male"/>
    <n v="70"/>
    <n v="3"/>
    <n v="2"/>
    <x v="4"/>
    <n v="1"/>
    <s v="Married"/>
    <n v="6673"/>
    <n v="11354"/>
    <n v="7"/>
    <x v="0"/>
    <n v="19"/>
    <n v="3"/>
    <n v="2"/>
    <n v="0"/>
    <n v="17"/>
    <n v="2"/>
    <n v="3"/>
    <n v="1"/>
    <n v="0"/>
    <n v="0"/>
    <n v="0"/>
    <s v="Medium"/>
    <s v="0-1 Years"/>
    <x v="0"/>
  </r>
  <r>
    <n v="29"/>
    <x v="0"/>
    <x v="0"/>
    <n v="121"/>
    <x v="0"/>
    <n v="27"/>
    <n v="3"/>
    <s v="Marketing"/>
    <n v="283"/>
    <n v="2"/>
    <s v="Female"/>
    <n v="35"/>
    <n v="3"/>
    <n v="3"/>
    <x v="0"/>
    <n v="4"/>
    <s v="Married"/>
    <n v="7639"/>
    <n v="24525"/>
    <n v="1"/>
    <x v="1"/>
    <n v="22"/>
    <n v="4"/>
    <n v="4"/>
    <n v="3"/>
    <n v="10"/>
    <n v="3"/>
    <n v="2"/>
    <n v="10"/>
    <n v="4"/>
    <n v="1"/>
    <n v="9"/>
    <s v="High"/>
    <s v="6-10 Years"/>
    <x v="2"/>
  </r>
  <r>
    <n v="22"/>
    <x v="1"/>
    <x v="0"/>
    <n v="1136"/>
    <x v="1"/>
    <n v="5"/>
    <n v="3"/>
    <s v="Life Sciences"/>
    <n v="284"/>
    <n v="4"/>
    <s v="Male"/>
    <n v="60"/>
    <n v="4"/>
    <n v="1"/>
    <x v="1"/>
    <n v="2"/>
    <s v="Divorced"/>
    <n v="2328"/>
    <n v="12392"/>
    <n v="1"/>
    <x v="0"/>
    <n v="16"/>
    <n v="3"/>
    <n v="1"/>
    <n v="1"/>
    <n v="4"/>
    <n v="2"/>
    <n v="2"/>
    <n v="4"/>
    <n v="2"/>
    <n v="2"/>
    <n v="2"/>
    <s v="Low"/>
    <s v="2-5 Years"/>
    <x v="4"/>
  </r>
  <r>
    <n v="36"/>
    <x v="1"/>
    <x v="1"/>
    <n v="635"/>
    <x v="1"/>
    <n v="18"/>
    <n v="1"/>
    <s v="Medical"/>
    <n v="286"/>
    <n v="2"/>
    <s v="Female"/>
    <n v="73"/>
    <n v="3"/>
    <n v="1"/>
    <x v="2"/>
    <n v="4"/>
    <s v="Single"/>
    <n v="2153"/>
    <n v="7703"/>
    <n v="1"/>
    <x v="1"/>
    <n v="13"/>
    <n v="3"/>
    <n v="1"/>
    <n v="0"/>
    <n v="8"/>
    <n v="2"/>
    <n v="3"/>
    <n v="8"/>
    <n v="1"/>
    <n v="1"/>
    <n v="7"/>
    <s v="Low"/>
    <s v="6-10 Years"/>
    <x v="0"/>
  </r>
  <r>
    <n v="40"/>
    <x v="1"/>
    <x v="2"/>
    <n v="1151"/>
    <x v="1"/>
    <n v="9"/>
    <n v="5"/>
    <s v="Life Sciences"/>
    <n v="287"/>
    <n v="4"/>
    <s v="Male"/>
    <n v="63"/>
    <n v="2"/>
    <n v="2"/>
    <x v="4"/>
    <n v="4"/>
    <s v="Married"/>
    <n v="4876"/>
    <n v="14242"/>
    <n v="9"/>
    <x v="1"/>
    <n v="14"/>
    <n v="3"/>
    <n v="4"/>
    <n v="1"/>
    <n v="5"/>
    <n v="5"/>
    <n v="1"/>
    <n v="3"/>
    <n v="2"/>
    <n v="0"/>
    <n v="2"/>
    <s v="Medium"/>
    <s v="2-5 Years"/>
    <x v="0"/>
  </r>
  <r>
    <n v="46"/>
    <x v="1"/>
    <x v="0"/>
    <n v="644"/>
    <x v="1"/>
    <n v="1"/>
    <n v="4"/>
    <s v="Medical"/>
    <n v="288"/>
    <n v="4"/>
    <s v="Male"/>
    <n v="97"/>
    <n v="3"/>
    <n v="3"/>
    <x v="4"/>
    <n v="1"/>
    <s v="Divorced"/>
    <n v="9396"/>
    <n v="12368"/>
    <n v="7"/>
    <x v="1"/>
    <n v="16"/>
    <n v="3"/>
    <n v="3"/>
    <n v="1"/>
    <n v="17"/>
    <n v="3"/>
    <n v="3"/>
    <n v="4"/>
    <n v="2"/>
    <n v="0"/>
    <n v="3"/>
    <s v="High"/>
    <s v="2-5 Years"/>
    <x v="1"/>
  </r>
  <r>
    <n v="32"/>
    <x v="0"/>
    <x v="0"/>
    <n v="1045"/>
    <x v="0"/>
    <n v="4"/>
    <n v="4"/>
    <s v="Medical"/>
    <n v="291"/>
    <n v="4"/>
    <s v="Male"/>
    <n v="32"/>
    <n v="1"/>
    <n v="3"/>
    <x v="0"/>
    <n v="4"/>
    <s v="Married"/>
    <n v="10400"/>
    <n v="25812"/>
    <n v="1"/>
    <x v="1"/>
    <n v="11"/>
    <n v="3"/>
    <n v="3"/>
    <n v="0"/>
    <n v="14"/>
    <n v="2"/>
    <n v="2"/>
    <n v="14"/>
    <n v="8"/>
    <n v="9"/>
    <n v="8"/>
    <s v="High"/>
    <s v="10+ Years"/>
    <x v="2"/>
  </r>
  <r>
    <n v="30"/>
    <x v="1"/>
    <x v="2"/>
    <n v="829"/>
    <x v="1"/>
    <n v="1"/>
    <n v="1"/>
    <s v="Life Sciences"/>
    <n v="292"/>
    <n v="3"/>
    <s v="Male"/>
    <n v="88"/>
    <n v="2"/>
    <n v="3"/>
    <x v="3"/>
    <n v="3"/>
    <s v="Single"/>
    <n v="8474"/>
    <n v="20925"/>
    <n v="1"/>
    <x v="1"/>
    <n v="22"/>
    <n v="4"/>
    <n v="3"/>
    <n v="0"/>
    <n v="12"/>
    <n v="2"/>
    <n v="3"/>
    <n v="11"/>
    <n v="8"/>
    <n v="5"/>
    <n v="8"/>
    <s v="High"/>
    <s v="10+ Years"/>
    <x v="2"/>
  </r>
  <r>
    <n v="27"/>
    <x v="1"/>
    <x v="1"/>
    <n v="1242"/>
    <x v="0"/>
    <n v="20"/>
    <n v="3"/>
    <s v="Life Sciences"/>
    <n v="293"/>
    <n v="4"/>
    <s v="Female"/>
    <n v="90"/>
    <n v="3"/>
    <n v="2"/>
    <x v="0"/>
    <n v="3"/>
    <s v="Single"/>
    <n v="9981"/>
    <n v="12916"/>
    <n v="1"/>
    <x v="1"/>
    <n v="14"/>
    <n v="3"/>
    <n v="4"/>
    <n v="0"/>
    <n v="7"/>
    <n v="2"/>
    <n v="3"/>
    <n v="7"/>
    <n v="7"/>
    <n v="0"/>
    <n v="7"/>
    <s v="High"/>
    <s v="6-10 Years"/>
    <x v="2"/>
  </r>
  <r>
    <n v="51"/>
    <x v="1"/>
    <x v="0"/>
    <n v="1469"/>
    <x v="1"/>
    <n v="8"/>
    <n v="4"/>
    <s v="Life Sciences"/>
    <n v="296"/>
    <n v="2"/>
    <s v="Male"/>
    <n v="81"/>
    <n v="2"/>
    <n v="3"/>
    <x v="7"/>
    <n v="2"/>
    <s v="Married"/>
    <n v="12490"/>
    <n v="15736"/>
    <n v="5"/>
    <x v="1"/>
    <n v="16"/>
    <n v="3"/>
    <n v="4"/>
    <n v="2"/>
    <n v="16"/>
    <n v="5"/>
    <n v="1"/>
    <n v="10"/>
    <n v="9"/>
    <n v="4"/>
    <n v="7"/>
    <s v="High"/>
    <s v="6-10 Years"/>
    <x v="1"/>
  </r>
  <r>
    <n v="30"/>
    <x v="0"/>
    <x v="0"/>
    <n v="1005"/>
    <x v="1"/>
    <n v="3"/>
    <n v="3"/>
    <s v="Technical Degree"/>
    <n v="297"/>
    <n v="4"/>
    <s v="Female"/>
    <n v="88"/>
    <n v="3"/>
    <n v="1"/>
    <x v="1"/>
    <n v="1"/>
    <s v="Single"/>
    <n v="2657"/>
    <n v="8556"/>
    <n v="5"/>
    <x v="0"/>
    <n v="11"/>
    <n v="3"/>
    <n v="3"/>
    <n v="0"/>
    <n v="8"/>
    <n v="5"/>
    <n v="3"/>
    <n v="5"/>
    <n v="2"/>
    <n v="0"/>
    <n v="4"/>
    <s v="Low"/>
    <s v="2-5 Years"/>
    <x v="2"/>
  </r>
  <r>
    <n v="41"/>
    <x v="1"/>
    <x v="0"/>
    <n v="896"/>
    <x v="0"/>
    <n v="6"/>
    <n v="3"/>
    <s v="Life Sciences"/>
    <n v="298"/>
    <n v="4"/>
    <s v="Female"/>
    <n v="75"/>
    <n v="3"/>
    <n v="3"/>
    <x v="5"/>
    <n v="4"/>
    <s v="Single"/>
    <n v="13591"/>
    <n v="14674"/>
    <n v="3"/>
    <x v="0"/>
    <n v="18"/>
    <n v="3"/>
    <n v="3"/>
    <n v="0"/>
    <n v="16"/>
    <n v="3"/>
    <n v="3"/>
    <n v="1"/>
    <n v="0"/>
    <n v="0"/>
    <n v="0"/>
    <s v="High"/>
    <s v="0-1 Years"/>
    <x v="0"/>
  </r>
  <r>
    <n v="30"/>
    <x v="0"/>
    <x v="1"/>
    <n v="334"/>
    <x v="0"/>
    <n v="26"/>
    <n v="4"/>
    <s v="Marketing"/>
    <n v="299"/>
    <n v="3"/>
    <s v="Female"/>
    <n v="52"/>
    <n v="2"/>
    <n v="2"/>
    <x v="0"/>
    <n v="1"/>
    <s v="Single"/>
    <n v="6696"/>
    <n v="22967"/>
    <n v="5"/>
    <x v="1"/>
    <n v="15"/>
    <n v="3"/>
    <n v="3"/>
    <n v="0"/>
    <n v="9"/>
    <n v="5"/>
    <n v="2"/>
    <n v="6"/>
    <n v="3"/>
    <n v="0"/>
    <n v="1"/>
    <s v="Medium"/>
    <s v="6-10 Years"/>
    <x v="2"/>
  </r>
  <r>
    <n v="29"/>
    <x v="0"/>
    <x v="0"/>
    <n v="992"/>
    <x v="1"/>
    <n v="1"/>
    <n v="3"/>
    <s v="Technical Degree"/>
    <n v="300"/>
    <n v="3"/>
    <s v="Male"/>
    <n v="85"/>
    <n v="3"/>
    <n v="1"/>
    <x v="1"/>
    <n v="3"/>
    <s v="Single"/>
    <n v="2058"/>
    <n v="19757"/>
    <n v="0"/>
    <x v="1"/>
    <n v="14"/>
    <n v="3"/>
    <n v="4"/>
    <n v="0"/>
    <n v="7"/>
    <n v="1"/>
    <n v="2"/>
    <n v="6"/>
    <n v="2"/>
    <n v="1"/>
    <n v="5"/>
    <s v="Low"/>
    <s v="6-10 Years"/>
    <x v="2"/>
  </r>
  <r>
    <n v="45"/>
    <x v="1"/>
    <x v="2"/>
    <n v="1052"/>
    <x v="0"/>
    <n v="6"/>
    <n v="3"/>
    <s v="Medical"/>
    <n v="302"/>
    <n v="4"/>
    <s v="Female"/>
    <n v="57"/>
    <n v="2"/>
    <n v="3"/>
    <x v="0"/>
    <n v="4"/>
    <s v="Single"/>
    <n v="8865"/>
    <n v="16840"/>
    <n v="6"/>
    <x v="1"/>
    <n v="12"/>
    <n v="3"/>
    <n v="4"/>
    <n v="0"/>
    <n v="23"/>
    <n v="2"/>
    <n v="3"/>
    <n v="19"/>
    <n v="7"/>
    <n v="12"/>
    <n v="8"/>
    <s v="High"/>
    <s v="10+ Years"/>
    <x v="1"/>
  </r>
  <r>
    <n v="54"/>
    <x v="1"/>
    <x v="0"/>
    <n v="1147"/>
    <x v="0"/>
    <n v="3"/>
    <n v="3"/>
    <s v="Marketing"/>
    <n v="303"/>
    <n v="4"/>
    <s v="Female"/>
    <n v="52"/>
    <n v="3"/>
    <n v="2"/>
    <x v="0"/>
    <n v="1"/>
    <s v="Married"/>
    <n v="5940"/>
    <n v="17011"/>
    <n v="2"/>
    <x v="1"/>
    <n v="14"/>
    <n v="3"/>
    <n v="4"/>
    <n v="1"/>
    <n v="16"/>
    <n v="4"/>
    <n v="3"/>
    <n v="6"/>
    <n v="2"/>
    <n v="0"/>
    <n v="5"/>
    <s v="Medium"/>
    <s v="6-10 Years"/>
    <x v="1"/>
  </r>
  <r>
    <n v="36"/>
    <x v="1"/>
    <x v="0"/>
    <n v="1396"/>
    <x v="1"/>
    <n v="5"/>
    <n v="2"/>
    <s v="Life Sciences"/>
    <n v="304"/>
    <n v="4"/>
    <s v="Male"/>
    <n v="62"/>
    <n v="3"/>
    <n v="2"/>
    <x v="2"/>
    <n v="2"/>
    <s v="Single"/>
    <n v="5914"/>
    <n v="9945"/>
    <n v="8"/>
    <x v="1"/>
    <n v="16"/>
    <n v="3"/>
    <n v="4"/>
    <n v="0"/>
    <n v="16"/>
    <n v="3"/>
    <n v="4"/>
    <n v="13"/>
    <n v="11"/>
    <n v="3"/>
    <n v="7"/>
    <s v="Medium"/>
    <s v="10+ Years"/>
    <x v="0"/>
  </r>
  <r>
    <n v="33"/>
    <x v="1"/>
    <x v="0"/>
    <n v="147"/>
    <x v="1"/>
    <n v="4"/>
    <n v="4"/>
    <s v="Medical"/>
    <n v="305"/>
    <n v="3"/>
    <s v="Female"/>
    <n v="47"/>
    <n v="2"/>
    <n v="1"/>
    <x v="1"/>
    <n v="2"/>
    <s v="Married"/>
    <n v="2622"/>
    <n v="13248"/>
    <n v="6"/>
    <x v="1"/>
    <n v="21"/>
    <n v="4"/>
    <n v="4"/>
    <n v="0"/>
    <n v="7"/>
    <n v="3"/>
    <n v="3"/>
    <n v="3"/>
    <n v="2"/>
    <n v="1"/>
    <n v="1"/>
    <s v="Low"/>
    <s v="2-5 Years"/>
    <x v="2"/>
  </r>
  <r>
    <n v="37"/>
    <x v="1"/>
    <x v="1"/>
    <n v="663"/>
    <x v="1"/>
    <n v="11"/>
    <n v="3"/>
    <s v="Other"/>
    <n v="306"/>
    <n v="2"/>
    <s v="Male"/>
    <n v="47"/>
    <n v="3"/>
    <n v="3"/>
    <x v="7"/>
    <n v="4"/>
    <s v="Divorced"/>
    <n v="12185"/>
    <n v="10056"/>
    <n v="1"/>
    <x v="0"/>
    <n v="14"/>
    <n v="3"/>
    <n v="3"/>
    <n v="3"/>
    <n v="10"/>
    <n v="1"/>
    <n v="3"/>
    <n v="10"/>
    <n v="8"/>
    <n v="0"/>
    <n v="7"/>
    <s v="High"/>
    <s v="6-10 Years"/>
    <x v="0"/>
  </r>
  <r>
    <n v="38"/>
    <x v="1"/>
    <x v="0"/>
    <n v="119"/>
    <x v="0"/>
    <n v="3"/>
    <n v="3"/>
    <s v="Life Sciences"/>
    <n v="307"/>
    <n v="1"/>
    <s v="Male"/>
    <n v="76"/>
    <n v="3"/>
    <n v="3"/>
    <x v="0"/>
    <n v="3"/>
    <s v="Divorced"/>
    <n v="10609"/>
    <n v="9647"/>
    <n v="0"/>
    <x v="1"/>
    <n v="12"/>
    <n v="3"/>
    <n v="3"/>
    <n v="2"/>
    <n v="17"/>
    <n v="6"/>
    <n v="2"/>
    <n v="16"/>
    <n v="10"/>
    <n v="5"/>
    <n v="13"/>
    <s v="High"/>
    <s v="10+ Years"/>
    <x v="0"/>
  </r>
  <r>
    <n v="31"/>
    <x v="1"/>
    <x v="2"/>
    <n v="979"/>
    <x v="1"/>
    <n v="1"/>
    <n v="4"/>
    <s v="Medical"/>
    <n v="308"/>
    <n v="3"/>
    <s v="Male"/>
    <n v="90"/>
    <n v="1"/>
    <n v="2"/>
    <x v="3"/>
    <n v="3"/>
    <s v="Married"/>
    <n v="4345"/>
    <n v="4381"/>
    <n v="0"/>
    <x v="1"/>
    <n v="12"/>
    <n v="3"/>
    <n v="4"/>
    <n v="1"/>
    <n v="6"/>
    <n v="2"/>
    <n v="3"/>
    <n v="5"/>
    <n v="4"/>
    <n v="1"/>
    <n v="4"/>
    <s v="Medium"/>
    <s v="2-5 Years"/>
    <x v="2"/>
  </r>
  <r>
    <n v="59"/>
    <x v="1"/>
    <x v="0"/>
    <n v="142"/>
    <x v="1"/>
    <n v="3"/>
    <n v="3"/>
    <s v="Life Sciences"/>
    <n v="309"/>
    <n v="3"/>
    <s v="Male"/>
    <n v="70"/>
    <n v="2"/>
    <n v="1"/>
    <x v="1"/>
    <n v="4"/>
    <s v="Married"/>
    <n v="2177"/>
    <n v="8456"/>
    <n v="3"/>
    <x v="1"/>
    <n v="17"/>
    <n v="3"/>
    <n v="1"/>
    <n v="1"/>
    <n v="7"/>
    <n v="6"/>
    <n v="3"/>
    <n v="1"/>
    <n v="0"/>
    <n v="0"/>
    <n v="0"/>
    <s v="Low"/>
    <s v="0-1 Years"/>
    <x v="3"/>
  </r>
  <r>
    <n v="37"/>
    <x v="1"/>
    <x v="1"/>
    <n v="319"/>
    <x v="0"/>
    <n v="4"/>
    <n v="4"/>
    <s v="Marketing"/>
    <n v="311"/>
    <n v="1"/>
    <s v="Male"/>
    <n v="41"/>
    <n v="3"/>
    <n v="1"/>
    <x v="6"/>
    <n v="4"/>
    <s v="Divorced"/>
    <n v="2793"/>
    <n v="2539"/>
    <n v="4"/>
    <x v="1"/>
    <n v="17"/>
    <n v="3"/>
    <n v="3"/>
    <n v="1"/>
    <n v="13"/>
    <n v="2"/>
    <n v="3"/>
    <n v="9"/>
    <n v="8"/>
    <n v="5"/>
    <n v="8"/>
    <s v="Low"/>
    <s v="6-10 Years"/>
    <x v="0"/>
  </r>
  <r>
    <n v="29"/>
    <x v="1"/>
    <x v="1"/>
    <n v="1413"/>
    <x v="0"/>
    <n v="1"/>
    <n v="1"/>
    <s v="Medical"/>
    <n v="312"/>
    <n v="2"/>
    <s v="Female"/>
    <n v="42"/>
    <n v="3"/>
    <n v="3"/>
    <x v="0"/>
    <n v="4"/>
    <s v="Married"/>
    <n v="7918"/>
    <n v="6599"/>
    <n v="1"/>
    <x v="1"/>
    <n v="14"/>
    <n v="3"/>
    <n v="4"/>
    <n v="1"/>
    <n v="11"/>
    <n v="5"/>
    <n v="3"/>
    <n v="11"/>
    <n v="10"/>
    <n v="4"/>
    <n v="1"/>
    <s v="High"/>
    <s v="10+ Years"/>
    <x v="2"/>
  </r>
  <r>
    <n v="35"/>
    <x v="1"/>
    <x v="1"/>
    <n v="944"/>
    <x v="0"/>
    <n v="1"/>
    <n v="3"/>
    <s v="Marketing"/>
    <n v="314"/>
    <n v="3"/>
    <s v="Female"/>
    <n v="92"/>
    <n v="3"/>
    <n v="3"/>
    <x v="0"/>
    <n v="3"/>
    <s v="Single"/>
    <n v="8789"/>
    <n v="9096"/>
    <n v="1"/>
    <x v="1"/>
    <n v="14"/>
    <n v="3"/>
    <n v="1"/>
    <n v="0"/>
    <n v="10"/>
    <n v="3"/>
    <n v="4"/>
    <n v="10"/>
    <n v="7"/>
    <n v="0"/>
    <n v="8"/>
    <s v="High"/>
    <s v="6-10 Years"/>
    <x v="0"/>
  </r>
  <r>
    <n v="29"/>
    <x v="0"/>
    <x v="0"/>
    <n v="896"/>
    <x v="1"/>
    <n v="18"/>
    <n v="1"/>
    <s v="Medical"/>
    <n v="315"/>
    <n v="3"/>
    <s v="Male"/>
    <n v="86"/>
    <n v="2"/>
    <n v="1"/>
    <x v="1"/>
    <n v="4"/>
    <s v="Single"/>
    <n v="2389"/>
    <n v="14961"/>
    <n v="1"/>
    <x v="0"/>
    <n v="13"/>
    <n v="3"/>
    <n v="3"/>
    <n v="0"/>
    <n v="4"/>
    <n v="3"/>
    <n v="2"/>
    <n v="4"/>
    <n v="3"/>
    <n v="0"/>
    <n v="1"/>
    <s v="Low"/>
    <s v="2-5 Years"/>
    <x v="2"/>
  </r>
  <r>
    <n v="52"/>
    <x v="1"/>
    <x v="0"/>
    <n v="1323"/>
    <x v="1"/>
    <n v="2"/>
    <n v="3"/>
    <s v="Life Sciences"/>
    <n v="316"/>
    <n v="3"/>
    <s v="Female"/>
    <n v="89"/>
    <n v="2"/>
    <n v="1"/>
    <x v="2"/>
    <n v="4"/>
    <s v="Single"/>
    <n v="3212"/>
    <n v="3300"/>
    <n v="7"/>
    <x v="1"/>
    <n v="15"/>
    <n v="3"/>
    <n v="2"/>
    <n v="0"/>
    <n v="6"/>
    <n v="3"/>
    <n v="2"/>
    <n v="2"/>
    <n v="2"/>
    <n v="2"/>
    <n v="2"/>
    <s v="Medium"/>
    <s v="2-5 Years"/>
    <x v="1"/>
  </r>
  <r>
    <n v="42"/>
    <x v="1"/>
    <x v="0"/>
    <n v="532"/>
    <x v="1"/>
    <n v="4"/>
    <n v="2"/>
    <s v="Technical Degree"/>
    <n v="319"/>
    <n v="3"/>
    <s v="Male"/>
    <n v="58"/>
    <n v="3"/>
    <n v="5"/>
    <x v="5"/>
    <n v="4"/>
    <s v="Married"/>
    <n v="19232"/>
    <n v="4933"/>
    <n v="1"/>
    <x v="1"/>
    <n v="11"/>
    <n v="3"/>
    <n v="4"/>
    <n v="0"/>
    <n v="22"/>
    <n v="3"/>
    <n v="3"/>
    <n v="22"/>
    <n v="17"/>
    <n v="11"/>
    <n v="15"/>
    <s v="High"/>
    <s v="10+ Years"/>
    <x v="0"/>
  </r>
  <r>
    <n v="59"/>
    <x v="1"/>
    <x v="0"/>
    <n v="818"/>
    <x v="2"/>
    <n v="6"/>
    <n v="2"/>
    <s v="Medical"/>
    <n v="321"/>
    <n v="2"/>
    <s v="Male"/>
    <n v="52"/>
    <n v="3"/>
    <n v="1"/>
    <x v="8"/>
    <n v="3"/>
    <s v="Married"/>
    <n v="2267"/>
    <n v="25657"/>
    <n v="8"/>
    <x v="1"/>
    <n v="17"/>
    <n v="3"/>
    <n v="4"/>
    <n v="0"/>
    <n v="7"/>
    <n v="2"/>
    <n v="2"/>
    <n v="2"/>
    <n v="2"/>
    <n v="2"/>
    <n v="2"/>
    <s v="Low"/>
    <s v="2-5 Years"/>
    <x v="3"/>
  </r>
  <r>
    <n v="50"/>
    <x v="1"/>
    <x v="0"/>
    <n v="854"/>
    <x v="0"/>
    <n v="1"/>
    <n v="4"/>
    <s v="Medical"/>
    <n v="323"/>
    <n v="4"/>
    <s v="Female"/>
    <n v="68"/>
    <n v="3"/>
    <n v="5"/>
    <x v="5"/>
    <n v="4"/>
    <s v="Divorced"/>
    <n v="19517"/>
    <n v="24118"/>
    <n v="3"/>
    <x v="1"/>
    <n v="11"/>
    <n v="3"/>
    <n v="3"/>
    <n v="1"/>
    <n v="32"/>
    <n v="3"/>
    <n v="2"/>
    <n v="7"/>
    <n v="0"/>
    <n v="0"/>
    <n v="6"/>
    <s v="High"/>
    <s v="6-10 Years"/>
    <x v="1"/>
  </r>
  <r>
    <n v="33"/>
    <x v="0"/>
    <x v="0"/>
    <n v="813"/>
    <x v="1"/>
    <n v="14"/>
    <n v="3"/>
    <s v="Medical"/>
    <n v="325"/>
    <n v="3"/>
    <s v="Male"/>
    <n v="58"/>
    <n v="3"/>
    <n v="1"/>
    <x v="2"/>
    <n v="4"/>
    <s v="Married"/>
    <n v="2436"/>
    <n v="22149"/>
    <n v="5"/>
    <x v="0"/>
    <n v="13"/>
    <n v="3"/>
    <n v="3"/>
    <n v="1"/>
    <n v="8"/>
    <n v="2"/>
    <n v="1"/>
    <n v="5"/>
    <n v="4"/>
    <n v="0"/>
    <n v="4"/>
    <s v="Low"/>
    <s v="2-5 Years"/>
    <x v="2"/>
  </r>
  <r>
    <n v="43"/>
    <x v="1"/>
    <x v="0"/>
    <n v="1034"/>
    <x v="0"/>
    <n v="16"/>
    <n v="3"/>
    <s v="Marketing"/>
    <n v="327"/>
    <n v="4"/>
    <s v="Female"/>
    <n v="80"/>
    <n v="3"/>
    <n v="4"/>
    <x v="5"/>
    <n v="4"/>
    <s v="Married"/>
    <n v="16064"/>
    <n v="7744"/>
    <n v="5"/>
    <x v="0"/>
    <n v="22"/>
    <n v="4"/>
    <n v="3"/>
    <n v="1"/>
    <n v="22"/>
    <n v="3"/>
    <n v="3"/>
    <n v="17"/>
    <n v="13"/>
    <n v="1"/>
    <n v="9"/>
    <s v="High"/>
    <s v="10+ Years"/>
    <x v="0"/>
  </r>
  <r>
    <n v="33"/>
    <x v="0"/>
    <x v="0"/>
    <n v="465"/>
    <x v="1"/>
    <n v="2"/>
    <n v="2"/>
    <s v="Life Sciences"/>
    <n v="328"/>
    <n v="1"/>
    <s v="Female"/>
    <n v="39"/>
    <n v="3"/>
    <n v="1"/>
    <x v="2"/>
    <n v="1"/>
    <s v="Married"/>
    <n v="2707"/>
    <n v="21509"/>
    <n v="7"/>
    <x v="1"/>
    <n v="20"/>
    <n v="4"/>
    <n v="1"/>
    <n v="0"/>
    <n v="13"/>
    <n v="3"/>
    <n v="4"/>
    <n v="9"/>
    <n v="7"/>
    <n v="1"/>
    <n v="7"/>
    <s v="Low"/>
    <s v="6-10 Years"/>
    <x v="2"/>
  </r>
  <r>
    <n v="52"/>
    <x v="1"/>
    <x v="2"/>
    <n v="771"/>
    <x v="0"/>
    <n v="2"/>
    <n v="4"/>
    <s v="Life Sciences"/>
    <n v="329"/>
    <n v="1"/>
    <s v="Male"/>
    <n v="79"/>
    <n v="2"/>
    <n v="5"/>
    <x v="5"/>
    <n v="3"/>
    <s v="Single"/>
    <n v="19068"/>
    <n v="21030"/>
    <n v="1"/>
    <x v="0"/>
    <n v="18"/>
    <n v="3"/>
    <n v="4"/>
    <n v="0"/>
    <n v="33"/>
    <n v="2"/>
    <n v="4"/>
    <n v="33"/>
    <n v="7"/>
    <n v="15"/>
    <n v="12"/>
    <s v="High"/>
    <s v="10+ Years"/>
    <x v="1"/>
  </r>
  <r>
    <n v="32"/>
    <x v="1"/>
    <x v="0"/>
    <n v="1401"/>
    <x v="0"/>
    <n v="4"/>
    <n v="2"/>
    <s v="Life Sciences"/>
    <n v="330"/>
    <n v="3"/>
    <s v="Female"/>
    <n v="56"/>
    <n v="3"/>
    <n v="1"/>
    <x v="6"/>
    <n v="2"/>
    <s v="Married"/>
    <n v="3931"/>
    <n v="20990"/>
    <n v="2"/>
    <x v="1"/>
    <n v="11"/>
    <n v="3"/>
    <n v="1"/>
    <n v="1"/>
    <n v="6"/>
    <n v="5"/>
    <n v="3"/>
    <n v="4"/>
    <n v="3"/>
    <n v="1"/>
    <n v="2"/>
    <s v="Medium"/>
    <s v="2-5 Years"/>
    <x v="2"/>
  </r>
  <r>
    <n v="32"/>
    <x v="0"/>
    <x v="0"/>
    <n v="515"/>
    <x v="1"/>
    <n v="1"/>
    <n v="3"/>
    <s v="Life Sciences"/>
    <n v="331"/>
    <n v="4"/>
    <s v="Male"/>
    <n v="62"/>
    <n v="2"/>
    <n v="1"/>
    <x v="2"/>
    <n v="3"/>
    <s v="Single"/>
    <n v="3730"/>
    <n v="9571"/>
    <n v="0"/>
    <x v="0"/>
    <n v="14"/>
    <n v="3"/>
    <n v="4"/>
    <n v="0"/>
    <n v="4"/>
    <n v="2"/>
    <n v="1"/>
    <n v="3"/>
    <n v="2"/>
    <n v="1"/>
    <n v="2"/>
    <s v="Medium"/>
    <s v="2-5 Years"/>
    <x v="2"/>
  </r>
  <r>
    <n v="39"/>
    <x v="1"/>
    <x v="0"/>
    <n v="1431"/>
    <x v="1"/>
    <n v="1"/>
    <n v="4"/>
    <s v="Medical"/>
    <n v="332"/>
    <n v="3"/>
    <s v="Female"/>
    <n v="96"/>
    <n v="3"/>
    <n v="1"/>
    <x v="2"/>
    <n v="3"/>
    <s v="Divorced"/>
    <n v="2232"/>
    <n v="15417"/>
    <n v="7"/>
    <x v="1"/>
    <n v="14"/>
    <n v="3"/>
    <n v="3"/>
    <n v="3"/>
    <n v="7"/>
    <n v="1"/>
    <n v="3"/>
    <n v="3"/>
    <n v="2"/>
    <n v="1"/>
    <n v="2"/>
    <s v="Low"/>
    <s v="2-5 Years"/>
    <x v="0"/>
  </r>
  <r>
    <n v="32"/>
    <x v="1"/>
    <x v="2"/>
    <n v="976"/>
    <x v="0"/>
    <n v="26"/>
    <n v="4"/>
    <s v="Marketing"/>
    <n v="333"/>
    <n v="3"/>
    <s v="Male"/>
    <n v="100"/>
    <n v="3"/>
    <n v="2"/>
    <x v="0"/>
    <n v="4"/>
    <s v="Married"/>
    <n v="4465"/>
    <n v="12069"/>
    <n v="0"/>
    <x v="1"/>
    <n v="18"/>
    <n v="3"/>
    <n v="1"/>
    <n v="0"/>
    <n v="4"/>
    <n v="2"/>
    <n v="3"/>
    <n v="3"/>
    <n v="2"/>
    <n v="2"/>
    <n v="2"/>
    <s v="Medium"/>
    <s v="2-5 Years"/>
    <x v="2"/>
  </r>
  <r>
    <n v="41"/>
    <x v="1"/>
    <x v="0"/>
    <n v="1411"/>
    <x v="1"/>
    <n v="19"/>
    <n v="2"/>
    <s v="Life Sciences"/>
    <n v="334"/>
    <n v="3"/>
    <s v="Male"/>
    <n v="36"/>
    <n v="3"/>
    <n v="2"/>
    <x v="1"/>
    <n v="1"/>
    <s v="Divorced"/>
    <n v="3072"/>
    <n v="19877"/>
    <n v="2"/>
    <x v="1"/>
    <n v="16"/>
    <n v="3"/>
    <n v="1"/>
    <n v="2"/>
    <n v="17"/>
    <n v="2"/>
    <n v="2"/>
    <n v="1"/>
    <n v="0"/>
    <n v="0"/>
    <n v="0"/>
    <s v="Medium"/>
    <s v="0-1 Years"/>
    <x v="0"/>
  </r>
  <r>
    <n v="40"/>
    <x v="1"/>
    <x v="0"/>
    <n v="1300"/>
    <x v="1"/>
    <n v="24"/>
    <n v="2"/>
    <s v="Technical Degree"/>
    <n v="335"/>
    <n v="1"/>
    <s v="Male"/>
    <n v="62"/>
    <n v="3"/>
    <n v="2"/>
    <x v="1"/>
    <n v="4"/>
    <s v="Divorced"/>
    <n v="3319"/>
    <n v="24447"/>
    <n v="1"/>
    <x v="1"/>
    <n v="17"/>
    <n v="3"/>
    <n v="1"/>
    <n v="2"/>
    <n v="9"/>
    <n v="3"/>
    <n v="3"/>
    <n v="9"/>
    <n v="8"/>
    <n v="4"/>
    <n v="7"/>
    <s v="Medium"/>
    <s v="6-10 Years"/>
    <x v="0"/>
  </r>
  <r>
    <n v="45"/>
    <x v="1"/>
    <x v="0"/>
    <n v="252"/>
    <x v="1"/>
    <n v="1"/>
    <n v="3"/>
    <s v="Other"/>
    <n v="336"/>
    <n v="3"/>
    <s v="Male"/>
    <n v="70"/>
    <n v="4"/>
    <n v="5"/>
    <x v="5"/>
    <n v="4"/>
    <s v="Married"/>
    <n v="19202"/>
    <n v="15970"/>
    <n v="0"/>
    <x v="1"/>
    <n v="11"/>
    <n v="3"/>
    <n v="3"/>
    <n v="1"/>
    <n v="25"/>
    <n v="2"/>
    <n v="3"/>
    <n v="24"/>
    <n v="0"/>
    <n v="1"/>
    <n v="7"/>
    <s v="High"/>
    <s v="10+ Years"/>
    <x v="1"/>
  </r>
  <r>
    <n v="31"/>
    <x v="1"/>
    <x v="1"/>
    <n v="1327"/>
    <x v="1"/>
    <n v="3"/>
    <n v="4"/>
    <s v="Medical"/>
    <n v="337"/>
    <n v="2"/>
    <s v="Male"/>
    <n v="73"/>
    <n v="3"/>
    <n v="3"/>
    <x v="7"/>
    <n v="3"/>
    <s v="Divorced"/>
    <n v="13675"/>
    <n v="13523"/>
    <n v="9"/>
    <x v="1"/>
    <n v="12"/>
    <n v="3"/>
    <n v="1"/>
    <n v="1"/>
    <n v="9"/>
    <n v="3"/>
    <n v="3"/>
    <n v="2"/>
    <n v="2"/>
    <n v="2"/>
    <n v="2"/>
    <s v="High"/>
    <s v="2-5 Years"/>
    <x v="2"/>
  </r>
  <r>
    <n v="33"/>
    <x v="1"/>
    <x v="0"/>
    <n v="832"/>
    <x v="1"/>
    <n v="5"/>
    <n v="4"/>
    <s v="Life Sciences"/>
    <n v="338"/>
    <n v="3"/>
    <s v="Female"/>
    <n v="63"/>
    <n v="2"/>
    <n v="1"/>
    <x v="1"/>
    <n v="4"/>
    <s v="Married"/>
    <n v="2911"/>
    <n v="14776"/>
    <n v="1"/>
    <x v="1"/>
    <n v="13"/>
    <n v="3"/>
    <n v="3"/>
    <n v="1"/>
    <n v="2"/>
    <n v="2"/>
    <n v="2"/>
    <n v="2"/>
    <n v="2"/>
    <n v="0"/>
    <n v="2"/>
    <s v="Low"/>
    <s v="2-5 Years"/>
    <x v="2"/>
  </r>
  <r>
    <n v="34"/>
    <x v="1"/>
    <x v="0"/>
    <n v="470"/>
    <x v="1"/>
    <n v="2"/>
    <n v="4"/>
    <s v="Life Sciences"/>
    <n v="339"/>
    <n v="4"/>
    <s v="Male"/>
    <n v="84"/>
    <n v="2"/>
    <n v="2"/>
    <x v="3"/>
    <n v="1"/>
    <s v="Married"/>
    <n v="5957"/>
    <n v="23687"/>
    <n v="6"/>
    <x v="1"/>
    <n v="13"/>
    <n v="3"/>
    <n v="2"/>
    <n v="1"/>
    <n v="13"/>
    <n v="3"/>
    <n v="3"/>
    <n v="11"/>
    <n v="9"/>
    <n v="5"/>
    <n v="9"/>
    <s v="Medium"/>
    <s v="10+ Years"/>
    <x v="2"/>
  </r>
  <r>
    <n v="37"/>
    <x v="1"/>
    <x v="0"/>
    <n v="1017"/>
    <x v="1"/>
    <n v="1"/>
    <n v="2"/>
    <s v="Medical"/>
    <n v="340"/>
    <n v="3"/>
    <s v="Female"/>
    <n v="83"/>
    <n v="2"/>
    <n v="1"/>
    <x v="1"/>
    <n v="1"/>
    <s v="Married"/>
    <n v="3920"/>
    <n v="18697"/>
    <n v="2"/>
    <x v="1"/>
    <n v="14"/>
    <n v="3"/>
    <n v="1"/>
    <n v="1"/>
    <n v="17"/>
    <n v="2"/>
    <n v="2"/>
    <n v="3"/>
    <n v="1"/>
    <n v="0"/>
    <n v="2"/>
    <s v="Medium"/>
    <s v="2-5 Years"/>
    <x v="0"/>
  </r>
  <r>
    <n v="45"/>
    <x v="1"/>
    <x v="1"/>
    <n v="1199"/>
    <x v="1"/>
    <n v="7"/>
    <n v="4"/>
    <s v="Life Sciences"/>
    <n v="341"/>
    <n v="1"/>
    <s v="Male"/>
    <n v="77"/>
    <n v="4"/>
    <n v="2"/>
    <x v="3"/>
    <n v="3"/>
    <s v="Married"/>
    <n v="6434"/>
    <n v="5118"/>
    <n v="4"/>
    <x v="1"/>
    <n v="17"/>
    <n v="3"/>
    <n v="4"/>
    <n v="1"/>
    <n v="9"/>
    <n v="1"/>
    <n v="3"/>
    <n v="3"/>
    <n v="2"/>
    <n v="0"/>
    <n v="2"/>
    <s v="Medium"/>
    <s v="2-5 Years"/>
    <x v="1"/>
  </r>
  <r>
    <n v="37"/>
    <x v="0"/>
    <x v="1"/>
    <n v="504"/>
    <x v="1"/>
    <n v="10"/>
    <n v="3"/>
    <s v="Medical"/>
    <n v="342"/>
    <n v="1"/>
    <s v="Male"/>
    <n v="61"/>
    <n v="3"/>
    <n v="3"/>
    <x v="3"/>
    <n v="3"/>
    <s v="Divorced"/>
    <n v="10048"/>
    <n v="22573"/>
    <n v="6"/>
    <x v="1"/>
    <n v="11"/>
    <n v="3"/>
    <n v="2"/>
    <n v="2"/>
    <n v="17"/>
    <n v="5"/>
    <n v="3"/>
    <n v="1"/>
    <n v="0"/>
    <n v="0"/>
    <n v="0"/>
    <s v="High"/>
    <s v="0-1 Years"/>
    <x v="0"/>
  </r>
  <r>
    <n v="39"/>
    <x v="1"/>
    <x v="1"/>
    <n v="505"/>
    <x v="1"/>
    <n v="2"/>
    <n v="4"/>
    <s v="Technical Degree"/>
    <n v="343"/>
    <n v="3"/>
    <s v="Female"/>
    <n v="64"/>
    <n v="3"/>
    <n v="3"/>
    <x v="4"/>
    <n v="3"/>
    <s v="Single"/>
    <n v="10938"/>
    <n v="6420"/>
    <n v="0"/>
    <x v="1"/>
    <n v="25"/>
    <n v="4"/>
    <n v="4"/>
    <n v="0"/>
    <n v="20"/>
    <n v="1"/>
    <n v="3"/>
    <n v="19"/>
    <n v="6"/>
    <n v="11"/>
    <n v="8"/>
    <s v="High"/>
    <s v="10+ Years"/>
    <x v="0"/>
  </r>
  <r>
    <n v="29"/>
    <x v="1"/>
    <x v="0"/>
    <n v="665"/>
    <x v="1"/>
    <n v="15"/>
    <n v="3"/>
    <s v="Life Sciences"/>
    <n v="346"/>
    <n v="3"/>
    <s v="Male"/>
    <n v="60"/>
    <n v="3"/>
    <n v="1"/>
    <x v="1"/>
    <n v="4"/>
    <s v="Single"/>
    <n v="2340"/>
    <n v="22673"/>
    <n v="1"/>
    <x v="1"/>
    <n v="19"/>
    <n v="3"/>
    <n v="1"/>
    <n v="0"/>
    <n v="6"/>
    <n v="1"/>
    <n v="3"/>
    <n v="6"/>
    <n v="5"/>
    <n v="1"/>
    <n v="5"/>
    <s v="Low"/>
    <s v="6-10 Years"/>
    <x v="2"/>
  </r>
  <r>
    <n v="42"/>
    <x v="1"/>
    <x v="0"/>
    <n v="916"/>
    <x v="1"/>
    <n v="17"/>
    <n v="2"/>
    <s v="Life Sciences"/>
    <n v="347"/>
    <n v="4"/>
    <s v="Female"/>
    <n v="82"/>
    <n v="4"/>
    <n v="2"/>
    <x v="1"/>
    <n v="1"/>
    <s v="Single"/>
    <n v="6545"/>
    <n v="23016"/>
    <n v="3"/>
    <x v="0"/>
    <n v="13"/>
    <n v="3"/>
    <n v="3"/>
    <n v="0"/>
    <n v="10"/>
    <n v="1"/>
    <n v="3"/>
    <n v="3"/>
    <n v="2"/>
    <n v="0"/>
    <n v="2"/>
    <s v="Medium"/>
    <s v="2-5 Years"/>
    <x v="0"/>
  </r>
  <r>
    <n v="29"/>
    <x v="1"/>
    <x v="0"/>
    <n v="1247"/>
    <x v="0"/>
    <n v="20"/>
    <n v="2"/>
    <s v="Marketing"/>
    <n v="349"/>
    <n v="4"/>
    <s v="Male"/>
    <n v="45"/>
    <n v="3"/>
    <n v="2"/>
    <x v="0"/>
    <n v="4"/>
    <s v="Divorced"/>
    <n v="6931"/>
    <n v="10732"/>
    <n v="2"/>
    <x v="1"/>
    <n v="14"/>
    <n v="3"/>
    <n v="4"/>
    <n v="1"/>
    <n v="10"/>
    <n v="2"/>
    <n v="3"/>
    <n v="3"/>
    <n v="2"/>
    <n v="0"/>
    <n v="2"/>
    <s v="Medium"/>
    <s v="2-5 Years"/>
    <x v="2"/>
  </r>
  <r>
    <n v="25"/>
    <x v="1"/>
    <x v="0"/>
    <n v="685"/>
    <x v="1"/>
    <n v="1"/>
    <n v="3"/>
    <s v="Life Sciences"/>
    <n v="350"/>
    <n v="1"/>
    <s v="Female"/>
    <n v="62"/>
    <n v="3"/>
    <n v="2"/>
    <x v="3"/>
    <n v="3"/>
    <s v="Married"/>
    <n v="4898"/>
    <n v="7505"/>
    <n v="0"/>
    <x v="1"/>
    <n v="12"/>
    <n v="3"/>
    <n v="4"/>
    <n v="2"/>
    <n v="5"/>
    <n v="3"/>
    <n v="3"/>
    <n v="4"/>
    <n v="2"/>
    <n v="1"/>
    <n v="2"/>
    <s v="Medium"/>
    <s v="2-5 Years"/>
    <x v="2"/>
  </r>
  <r>
    <n v="42"/>
    <x v="1"/>
    <x v="0"/>
    <n v="269"/>
    <x v="1"/>
    <n v="2"/>
    <n v="3"/>
    <s v="Medical"/>
    <n v="351"/>
    <n v="4"/>
    <s v="Female"/>
    <n v="56"/>
    <n v="2"/>
    <n v="1"/>
    <x v="2"/>
    <n v="1"/>
    <s v="Divorced"/>
    <n v="2593"/>
    <n v="8007"/>
    <n v="0"/>
    <x v="0"/>
    <n v="11"/>
    <n v="3"/>
    <n v="3"/>
    <n v="1"/>
    <n v="10"/>
    <n v="4"/>
    <n v="3"/>
    <n v="9"/>
    <n v="6"/>
    <n v="7"/>
    <n v="8"/>
    <s v="Low"/>
    <s v="6-10 Years"/>
    <x v="0"/>
  </r>
  <r>
    <n v="40"/>
    <x v="1"/>
    <x v="0"/>
    <n v="1416"/>
    <x v="1"/>
    <n v="2"/>
    <n v="2"/>
    <s v="Medical"/>
    <n v="352"/>
    <n v="1"/>
    <s v="Male"/>
    <n v="49"/>
    <n v="3"/>
    <n v="5"/>
    <x v="7"/>
    <n v="3"/>
    <s v="Divorced"/>
    <n v="19436"/>
    <n v="5949"/>
    <n v="0"/>
    <x v="1"/>
    <n v="19"/>
    <n v="3"/>
    <n v="4"/>
    <n v="1"/>
    <n v="22"/>
    <n v="5"/>
    <n v="3"/>
    <n v="21"/>
    <n v="7"/>
    <n v="3"/>
    <n v="9"/>
    <s v="High"/>
    <s v="10+ Years"/>
    <x v="0"/>
  </r>
  <r>
    <n v="51"/>
    <x v="1"/>
    <x v="0"/>
    <n v="833"/>
    <x v="1"/>
    <n v="1"/>
    <n v="3"/>
    <s v="Life Sciences"/>
    <n v="353"/>
    <n v="3"/>
    <s v="Male"/>
    <n v="96"/>
    <n v="3"/>
    <n v="1"/>
    <x v="1"/>
    <n v="4"/>
    <s v="Married"/>
    <n v="2723"/>
    <n v="23231"/>
    <n v="1"/>
    <x v="1"/>
    <n v="11"/>
    <n v="3"/>
    <n v="2"/>
    <n v="0"/>
    <n v="1"/>
    <n v="0"/>
    <n v="2"/>
    <n v="1"/>
    <n v="0"/>
    <n v="0"/>
    <n v="0"/>
    <s v="Low"/>
    <s v="0-1 Years"/>
    <x v="1"/>
  </r>
  <r>
    <n v="31"/>
    <x v="0"/>
    <x v="1"/>
    <n v="307"/>
    <x v="1"/>
    <n v="29"/>
    <n v="2"/>
    <s v="Medical"/>
    <n v="355"/>
    <n v="3"/>
    <s v="Male"/>
    <n v="71"/>
    <n v="2"/>
    <n v="1"/>
    <x v="2"/>
    <n v="2"/>
    <s v="Single"/>
    <n v="3479"/>
    <n v="11652"/>
    <n v="0"/>
    <x v="1"/>
    <n v="11"/>
    <n v="3"/>
    <n v="2"/>
    <n v="0"/>
    <n v="6"/>
    <n v="2"/>
    <n v="4"/>
    <n v="5"/>
    <n v="4"/>
    <n v="1"/>
    <n v="4"/>
    <s v="Medium"/>
    <s v="2-5 Years"/>
    <x v="2"/>
  </r>
  <r>
    <n v="32"/>
    <x v="1"/>
    <x v="1"/>
    <n v="1311"/>
    <x v="1"/>
    <n v="7"/>
    <n v="3"/>
    <s v="Life Sciences"/>
    <n v="359"/>
    <n v="2"/>
    <s v="Male"/>
    <n v="100"/>
    <n v="4"/>
    <n v="1"/>
    <x v="2"/>
    <n v="2"/>
    <s v="Married"/>
    <n v="2794"/>
    <n v="26062"/>
    <n v="1"/>
    <x v="1"/>
    <n v="20"/>
    <n v="4"/>
    <n v="3"/>
    <n v="0"/>
    <n v="5"/>
    <n v="3"/>
    <n v="1"/>
    <n v="5"/>
    <n v="1"/>
    <n v="0"/>
    <n v="3"/>
    <s v="Low"/>
    <s v="2-5 Years"/>
    <x v="2"/>
  </r>
  <r>
    <n v="38"/>
    <x v="1"/>
    <x v="2"/>
    <n v="1327"/>
    <x v="0"/>
    <n v="2"/>
    <n v="2"/>
    <s v="Life Sciences"/>
    <n v="361"/>
    <n v="4"/>
    <s v="Male"/>
    <n v="39"/>
    <n v="2"/>
    <n v="2"/>
    <x v="0"/>
    <n v="4"/>
    <s v="Married"/>
    <n v="5249"/>
    <n v="19682"/>
    <n v="3"/>
    <x v="1"/>
    <n v="18"/>
    <n v="3"/>
    <n v="4"/>
    <n v="1"/>
    <n v="13"/>
    <n v="0"/>
    <n v="3"/>
    <n v="8"/>
    <n v="7"/>
    <n v="7"/>
    <n v="5"/>
    <s v="Medium"/>
    <s v="6-10 Years"/>
    <x v="0"/>
  </r>
  <r>
    <n v="32"/>
    <x v="1"/>
    <x v="0"/>
    <n v="128"/>
    <x v="1"/>
    <n v="2"/>
    <n v="1"/>
    <s v="Technical Degree"/>
    <n v="362"/>
    <n v="4"/>
    <s v="Male"/>
    <n v="84"/>
    <n v="2"/>
    <n v="2"/>
    <x v="2"/>
    <n v="1"/>
    <s v="Single"/>
    <n v="2176"/>
    <n v="19737"/>
    <n v="4"/>
    <x v="1"/>
    <n v="13"/>
    <n v="3"/>
    <n v="4"/>
    <n v="0"/>
    <n v="9"/>
    <n v="5"/>
    <n v="3"/>
    <n v="6"/>
    <n v="2"/>
    <n v="0"/>
    <n v="4"/>
    <s v="Low"/>
    <s v="6-10 Years"/>
    <x v="2"/>
  </r>
  <r>
    <n v="46"/>
    <x v="1"/>
    <x v="0"/>
    <n v="488"/>
    <x v="0"/>
    <n v="2"/>
    <n v="3"/>
    <s v="Technical Degree"/>
    <n v="363"/>
    <n v="3"/>
    <s v="Female"/>
    <n v="75"/>
    <n v="1"/>
    <n v="4"/>
    <x v="5"/>
    <n v="2"/>
    <s v="Married"/>
    <n v="16872"/>
    <n v="14977"/>
    <n v="3"/>
    <x v="0"/>
    <n v="12"/>
    <n v="3"/>
    <n v="2"/>
    <n v="1"/>
    <n v="28"/>
    <n v="2"/>
    <n v="2"/>
    <n v="7"/>
    <n v="7"/>
    <n v="7"/>
    <n v="7"/>
    <s v="High"/>
    <s v="6-10 Years"/>
    <x v="1"/>
  </r>
  <r>
    <n v="28"/>
    <x v="0"/>
    <x v="0"/>
    <n v="529"/>
    <x v="1"/>
    <n v="2"/>
    <n v="4"/>
    <s v="Life Sciences"/>
    <n v="364"/>
    <n v="1"/>
    <s v="Male"/>
    <n v="79"/>
    <n v="3"/>
    <n v="1"/>
    <x v="2"/>
    <n v="3"/>
    <s v="Single"/>
    <n v="3485"/>
    <n v="14935"/>
    <n v="2"/>
    <x v="1"/>
    <n v="11"/>
    <n v="3"/>
    <n v="3"/>
    <n v="0"/>
    <n v="5"/>
    <n v="5"/>
    <n v="1"/>
    <n v="0"/>
    <n v="0"/>
    <n v="0"/>
    <n v="0"/>
    <s v="Medium"/>
    <s v="0-1 Years"/>
    <x v="2"/>
  </r>
  <r>
    <n v="29"/>
    <x v="1"/>
    <x v="0"/>
    <n v="1210"/>
    <x v="0"/>
    <n v="2"/>
    <n v="3"/>
    <s v="Medical"/>
    <n v="366"/>
    <n v="1"/>
    <s v="Male"/>
    <n v="78"/>
    <n v="2"/>
    <n v="2"/>
    <x v="0"/>
    <n v="2"/>
    <s v="Married"/>
    <n v="6644"/>
    <n v="3687"/>
    <n v="2"/>
    <x v="1"/>
    <n v="19"/>
    <n v="3"/>
    <n v="2"/>
    <n v="2"/>
    <n v="10"/>
    <n v="2"/>
    <n v="3"/>
    <n v="0"/>
    <n v="0"/>
    <n v="0"/>
    <n v="0"/>
    <s v="Medium"/>
    <s v="0-1 Years"/>
    <x v="2"/>
  </r>
  <r>
    <n v="31"/>
    <x v="1"/>
    <x v="0"/>
    <n v="1463"/>
    <x v="1"/>
    <n v="23"/>
    <n v="3"/>
    <s v="Medical"/>
    <n v="367"/>
    <n v="2"/>
    <s v="Male"/>
    <n v="64"/>
    <n v="2"/>
    <n v="2"/>
    <x v="4"/>
    <n v="4"/>
    <s v="Married"/>
    <n v="5582"/>
    <n v="14408"/>
    <n v="0"/>
    <x v="1"/>
    <n v="21"/>
    <n v="4"/>
    <n v="2"/>
    <n v="1"/>
    <n v="10"/>
    <n v="2"/>
    <n v="3"/>
    <n v="9"/>
    <n v="0"/>
    <n v="7"/>
    <n v="8"/>
    <s v="Medium"/>
    <s v="6-10 Years"/>
    <x v="2"/>
  </r>
  <r>
    <n v="25"/>
    <x v="1"/>
    <x v="2"/>
    <n v="675"/>
    <x v="1"/>
    <n v="5"/>
    <n v="2"/>
    <s v="Life Sciences"/>
    <n v="369"/>
    <n v="2"/>
    <s v="Male"/>
    <n v="85"/>
    <n v="4"/>
    <n v="2"/>
    <x v="4"/>
    <n v="1"/>
    <s v="Divorced"/>
    <n v="4000"/>
    <n v="18384"/>
    <n v="1"/>
    <x v="1"/>
    <n v="12"/>
    <n v="3"/>
    <n v="4"/>
    <n v="2"/>
    <n v="6"/>
    <n v="2"/>
    <n v="3"/>
    <n v="6"/>
    <n v="3"/>
    <n v="1"/>
    <n v="5"/>
    <s v="Medium"/>
    <s v="6-10 Years"/>
    <x v="2"/>
  </r>
  <r>
    <n v="45"/>
    <x v="1"/>
    <x v="0"/>
    <n v="1385"/>
    <x v="1"/>
    <n v="20"/>
    <n v="2"/>
    <s v="Medical"/>
    <n v="372"/>
    <n v="3"/>
    <s v="Male"/>
    <n v="79"/>
    <n v="3"/>
    <n v="4"/>
    <x v="4"/>
    <n v="4"/>
    <s v="Married"/>
    <n v="13496"/>
    <n v="7501"/>
    <n v="0"/>
    <x v="0"/>
    <n v="14"/>
    <n v="3"/>
    <n v="2"/>
    <n v="0"/>
    <n v="21"/>
    <n v="2"/>
    <n v="3"/>
    <n v="20"/>
    <n v="7"/>
    <n v="4"/>
    <n v="10"/>
    <s v="High"/>
    <s v="10+ Years"/>
    <x v="1"/>
  </r>
  <r>
    <n v="36"/>
    <x v="1"/>
    <x v="0"/>
    <n v="1403"/>
    <x v="1"/>
    <n v="6"/>
    <n v="3"/>
    <s v="Life Sciences"/>
    <n v="373"/>
    <n v="4"/>
    <s v="Male"/>
    <n v="47"/>
    <n v="3"/>
    <n v="1"/>
    <x v="2"/>
    <n v="4"/>
    <s v="Married"/>
    <n v="3210"/>
    <n v="20251"/>
    <n v="0"/>
    <x v="1"/>
    <n v="11"/>
    <n v="3"/>
    <n v="3"/>
    <n v="1"/>
    <n v="16"/>
    <n v="4"/>
    <n v="3"/>
    <n v="15"/>
    <n v="13"/>
    <n v="10"/>
    <n v="11"/>
    <s v="Medium"/>
    <s v="10+ Years"/>
    <x v="0"/>
  </r>
  <r>
    <n v="55"/>
    <x v="1"/>
    <x v="0"/>
    <n v="452"/>
    <x v="1"/>
    <n v="1"/>
    <n v="3"/>
    <s v="Medical"/>
    <n v="374"/>
    <n v="4"/>
    <s v="Male"/>
    <n v="81"/>
    <n v="3"/>
    <n v="5"/>
    <x v="5"/>
    <n v="1"/>
    <s v="Single"/>
    <n v="19045"/>
    <n v="18938"/>
    <n v="0"/>
    <x v="0"/>
    <n v="14"/>
    <n v="3"/>
    <n v="3"/>
    <n v="0"/>
    <n v="37"/>
    <n v="2"/>
    <n v="3"/>
    <n v="36"/>
    <n v="10"/>
    <n v="4"/>
    <n v="13"/>
    <s v="High"/>
    <s v="10+ Years"/>
    <x v="3"/>
  </r>
  <r>
    <n v="47"/>
    <x v="0"/>
    <x v="2"/>
    <n v="666"/>
    <x v="1"/>
    <n v="29"/>
    <n v="4"/>
    <s v="Life Sciences"/>
    <n v="376"/>
    <n v="1"/>
    <s v="Male"/>
    <n v="88"/>
    <n v="3"/>
    <n v="3"/>
    <x v="5"/>
    <n v="2"/>
    <s v="Married"/>
    <n v="11849"/>
    <n v="10268"/>
    <n v="1"/>
    <x v="0"/>
    <n v="12"/>
    <n v="3"/>
    <n v="4"/>
    <n v="1"/>
    <n v="10"/>
    <n v="2"/>
    <n v="2"/>
    <n v="10"/>
    <n v="7"/>
    <n v="9"/>
    <n v="9"/>
    <s v="High"/>
    <s v="6-10 Years"/>
    <x v="1"/>
  </r>
  <r>
    <n v="28"/>
    <x v="1"/>
    <x v="0"/>
    <n v="1158"/>
    <x v="1"/>
    <n v="9"/>
    <n v="3"/>
    <s v="Medical"/>
    <n v="377"/>
    <n v="4"/>
    <s v="Male"/>
    <n v="94"/>
    <n v="3"/>
    <n v="1"/>
    <x v="1"/>
    <n v="4"/>
    <s v="Married"/>
    <n v="2070"/>
    <n v="2613"/>
    <n v="1"/>
    <x v="1"/>
    <n v="23"/>
    <n v="4"/>
    <n v="4"/>
    <n v="1"/>
    <n v="5"/>
    <n v="3"/>
    <n v="2"/>
    <n v="5"/>
    <n v="2"/>
    <n v="0"/>
    <n v="4"/>
    <s v="Low"/>
    <s v="2-5 Years"/>
    <x v="2"/>
  </r>
  <r>
    <n v="37"/>
    <x v="1"/>
    <x v="0"/>
    <n v="228"/>
    <x v="0"/>
    <n v="6"/>
    <n v="4"/>
    <s v="Medical"/>
    <n v="378"/>
    <n v="3"/>
    <s v="Male"/>
    <n v="98"/>
    <n v="3"/>
    <n v="2"/>
    <x v="0"/>
    <n v="4"/>
    <s v="Married"/>
    <n v="6502"/>
    <n v="22825"/>
    <n v="4"/>
    <x v="1"/>
    <n v="14"/>
    <n v="3"/>
    <n v="2"/>
    <n v="1"/>
    <n v="7"/>
    <n v="5"/>
    <n v="4"/>
    <n v="5"/>
    <n v="4"/>
    <n v="0"/>
    <n v="1"/>
    <s v="Medium"/>
    <s v="2-5 Years"/>
    <x v="0"/>
  </r>
  <r>
    <n v="21"/>
    <x v="1"/>
    <x v="0"/>
    <n v="996"/>
    <x v="1"/>
    <n v="3"/>
    <n v="2"/>
    <s v="Medical"/>
    <n v="379"/>
    <n v="4"/>
    <s v="Male"/>
    <n v="100"/>
    <n v="2"/>
    <n v="1"/>
    <x v="1"/>
    <n v="3"/>
    <s v="Single"/>
    <n v="3230"/>
    <n v="10531"/>
    <n v="1"/>
    <x v="1"/>
    <n v="17"/>
    <n v="3"/>
    <n v="1"/>
    <n v="0"/>
    <n v="3"/>
    <n v="4"/>
    <n v="4"/>
    <n v="3"/>
    <n v="2"/>
    <n v="1"/>
    <n v="0"/>
    <s v="Medium"/>
    <s v="2-5 Years"/>
    <x v="4"/>
  </r>
  <r>
    <n v="37"/>
    <x v="1"/>
    <x v="2"/>
    <n v="728"/>
    <x v="1"/>
    <n v="1"/>
    <n v="4"/>
    <s v="Medical"/>
    <n v="380"/>
    <n v="1"/>
    <s v="Female"/>
    <n v="80"/>
    <n v="3"/>
    <n v="3"/>
    <x v="7"/>
    <n v="4"/>
    <s v="Divorced"/>
    <n v="13603"/>
    <n v="11677"/>
    <n v="2"/>
    <x v="0"/>
    <n v="18"/>
    <n v="3"/>
    <n v="1"/>
    <n v="2"/>
    <n v="15"/>
    <n v="2"/>
    <n v="3"/>
    <n v="5"/>
    <n v="2"/>
    <n v="0"/>
    <n v="2"/>
    <s v="High"/>
    <s v="2-5 Years"/>
    <x v="0"/>
  </r>
  <r>
    <n v="35"/>
    <x v="1"/>
    <x v="0"/>
    <n v="1315"/>
    <x v="1"/>
    <n v="22"/>
    <n v="3"/>
    <s v="Life Sciences"/>
    <n v="381"/>
    <n v="2"/>
    <s v="Female"/>
    <n v="71"/>
    <n v="4"/>
    <n v="3"/>
    <x v="5"/>
    <n v="2"/>
    <s v="Divorced"/>
    <n v="11996"/>
    <n v="19100"/>
    <n v="7"/>
    <x v="1"/>
    <n v="18"/>
    <n v="3"/>
    <n v="2"/>
    <n v="1"/>
    <n v="10"/>
    <n v="6"/>
    <n v="2"/>
    <n v="7"/>
    <n v="7"/>
    <n v="6"/>
    <n v="2"/>
    <s v="High"/>
    <s v="6-10 Years"/>
    <x v="0"/>
  </r>
  <r>
    <n v="38"/>
    <x v="1"/>
    <x v="0"/>
    <n v="322"/>
    <x v="0"/>
    <n v="7"/>
    <n v="2"/>
    <s v="Medical"/>
    <n v="382"/>
    <n v="1"/>
    <s v="Female"/>
    <n v="44"/>
    <n v="4"/>
    <n v="2"/>
    <x v="0"/>
    <n v="1"/>
    <s v="Divorced"/>
    <n v="5605"/>
    <n v="19191"/>
    <n v="1"/>
    <x v="0"/>
    <n v="24"/>
    <n v="4"/>
    <n v="3"/>
    <n v="1"/>
    <n v="8"/>
    <n v="3"/>
    <n v="3"/>
    <n v="8"/>
    <n v="0"/>
    <n v="7"/>
    <n v="7"/>
    <s v="Medium"/>
    <s v="6-10 Years"/>
    <x v="0"/>
  </r>
  <r>
    <n v="26"/>
    <x v="1"/>
    <x v="1"/>
    <n v="1479"/>
    <x v="1"/>
    <n v="1"/>
    <n v="3"/>
    <s v="Life Sciences"/>
    <n v="384"/>
    <n v="3"/>
    <s v="Female"/>
    <n v="84"/>
    <n v="3"/>
    <n v="2"/>
    <x v="3"/>
    <n v="2"/>
    <s v="Divorced"/>
    <n v="6397"/>
    <n v="26767"/>
    <n v="1"/>
    <x v="1"/>
    <n v="20"/>
    <n v="4"/>
    <n v="1"/>
    <n v="1"/>
    <n v="6"/>
    <n v="6"/>
    <n v="1"/>
    <n v="6"/>
    <n v="5"/>
    <n v="1"/>
    <n v="4"/>
    <s v="Medium"/>
    <s v="6-10 Years"/>
    <x v="2"/>
  </r>
  <r>
    <n v="50"/>
    <x v="1"/>
    <x v="0"/>
    <n v="797"/>
    <x v="1"/>
    <n v="4"/>
    <n v="1"/>
    <s v="Life Sciences"/>
    <n v="385"/>
    <n v="1"/>
    <s v="Male"/>
    <n v="96"/>
    <n v="3"/>
    <n v="5"/>
    <x v="7"/>
    <n v="2"/>
    <s v="Divorced"/>
    <n v="19144"/>
    <n v="15815"/>
    <n v="3"/>
    <x v="1"/>
    <n v="14"/>
    <n v="3"/>
    <n v="1"/>
    <n v="2"/>
    <n v="28"/>
    <n v="4"/>
    <n v="2"/>
    <n v="10"/>
    <n v="4"/>
    <n v="1"/>
    <n v="6"/>
    <s v="High"/>
    <s v="6-10 Years"/>
    <x v="1"/>
  </r>
  <r>
    <n v="53"/>
    <x v="1"/>
    <x v="0"/>
    <n v="1070"/>
    <x v="1"/>
    <n v="3"/>
    <n v="4"/>
    <s v="Medical"/>
    <n v="386"/>
    <n v="3"/>
    <s v="Male"/>
    <n v="45"/>
    <n v="3"/>
    <n v="4"/>
    <x v="7"/>
    <n v="3"/>
    <s v="Married"/>
    <n v="17584"/>
    <n v="21016"/>
    <n v="3"/>
    <x v="0"/>
    <n v="16"/>
    <n v="3"/>
    <n v="4"/>
    <n v="3"/>
    <n v="21"/>
    <n v="5"/>
    <n v="2"/>
    <n v="5"/>
    <n v="3"/>
    <n v="1"/>
    <n v="3"/>
    <s v="High"/>
    <s v="2-5 Years"/>
    <x v="1"/>
  </r>
  <r>
    <n v="42"/>
    <x v="1"/>
    <x v="0"/>
    <n v="635"/>
    <x v="0"/>
    <n v="1"/>
    <n v="1"/>
    <s v="Life Sciences"/>
    <n v="387"/>
    <n v="2"/>
    <s v="Male"/>
    <n v="99"/>
    <n v="3"/>
    <n v="2"/>
    <x v="0"/>
    <n v="3"/>
    <s v="Married"/>
    <n v="4907"/>
    <n v="24532"/>
    <n v="1"/>
    <x v="1"/>
    <n v="25"/>
    <n v="4"/>
    <n v="3"/>
    <n v="0"/>
    <n v="20"/>
    <n v="3"/>
    <n v="3"/>
    <n v="20"/>
    <n v="16"/>
    <n v="11"/>
    <n v="6"/>
    <s v="Medium"/>
    <s v="10+ Years"/>
    <x v="0"/>
  </r>
  <r>
    <n v="29"/>
    <x v="1"/>
    <x v="1"/>
    <n v="442"/>
    <x v="0"/>
    <n v="2"/>
    <n v="2"/>
    <s v="Life Sciences"/>
    <n v="388"/>
    <n v="2"/>
    <s v="Male"/>
    <n v="44"/>
    <n v="3"/>
    <n v="2"/>
    <x v="0"/>
    <n v="4"/>
    <s v="Single"/>
    <n v="4554"/>
    <n v="20260"/>
    <n v="1"/>
    <x v="1"/>
    <n v="18"/>
    <n v="3"/>
    <n v="1"/>
    <n v="0"/>
    <n v="10"/>
    <n v="3"/>
    <n v="2"/>
    <n v="10"/>
    <n v="7"/>
    <n v="0"/>
    <n v="9"/>
    <s v="Medium"/>
    <s v="6-10 Years"/>
    <x v="2"/>
  </r>
  <r>
    <n v="55"/>
    <x v="1"/>
    <x v="0"/>
    <n v="147"/>
    <x v="1"/>
    <n v="20"/>
    <n v="2"/>
    <s v="Technical Degree"/>
    <n v="389"/>
    <n v="2"/>
    <s v="Male"/>
    <n v="37"/>
    <n v="3"/>
    <n v="2"/>
    <x v="2"/>
    <n v="4"/>
    <s v="Married"/>
    <n v="5415"/>
    <n v="15972"/>
    <n v="3"/>
    <x v="0"/>
    <n v="19"/>
    <n v="3"/>
    <n v="4"/>
    <n v="1"/>
    <n v="12"/>
    <n v="4"/>
    <n v="3"/>
    <n v="10"/>
    <n v="7"/>
    <n v="0"/>
    <n v="8"/>
    <s v="Medium"/>
    <s v="6-10 Years"/>
    <x v="3"/>
  </r>
  <r>
    <n v="26"/>
    <x v="1"/>
    <x v="1"/>
    <n v="496"/>
    <x v="1"/>
    <n v="11"/>
    <n v="2"/>
    <s v="Medical"/>
    <n v="390"/>
    <n v="1"/>
    <s v="Male"/>
    <n v="60"/>
    <n v="3"/>
    <n v="2"/>
    <x v="4"/>
    <n v="1"/>
    <s v="Married"/>
    <n v="4741"/>
    <n v="22722"/>
    <n v="1"/>
    <x v="0"/>
    <n v="13"/>
    <n v="3"/>
    <n v="3"/>
    <n v="1"/>
    <n v="5"/>
    <n v="3"/>
    <n v="3"/>
    <n v="5"/>
    <n v="3"/>
    <n v="3"/>
    <n v="3"/>
    <s v="Medium"/>
    <s v="2-5 Years"/>
    <x v="2"/>
  </r>
  <r>
    <n v="37"/>
    <x v="1"/>
    <x v="0"/>
    <n v="1372"/>
    <x v="1"/>
    <n v="1"/>
    <n v="3"/>
    <s v="Life Sciences"/>
    <n v="391"/>
    <n v="4"/>
    <s v="Female"/>
    <n v="42"/>
    <n v="3"/>
    <n v="1"/>
    <x v="1"/>
    <n v="4"/>
    <s v="Single"/>
    <n v="2115"/>
    <n v="15881"/>
    <n v="1"/>
    <x v="1"/>
    <n v="12"/>
    <n v="3"/>
    <n v="2"/>
    <n v="0"/>
    <n v="17"/>
    <n v="3"/>
    <n v="3"/>
    <n v="17"/>
    <n v="12"/>
    <n v="5"/>
    <n v="7"/>
    <s v="Low"/>
    <s v="10+ Years"/>
    <x v="0"/>
  </r>
  <r>
    <n v="44"/>
    <x v="0"/>
    <x v="1"/>
    <n v="920"/>
    <x v="1"/>
    <n v="24"/>
    <n v="3"/>
    <s v="Life Sciences"/>
    <n v="392"/>
    <n v="4"/>
    <s v="Male"/>
    <n v="43"/>
    <n v="3"/>
    <n v="1"/>
    <x v="2"/>
    <n v="3"/>
    <s v="Divorced"/>
    <n v="3161"/>
    <n v="19920"/>
    <n v="3"/>
    <x v="0"/>
    <n v="22"/>
    <n v="4"/>
    <n v="4"/>
    <n v="1"/>
    <n v="19"/>
    <n v="0"/>
    <n v="1"/>
    <n v="1"/>
    <n v="0"/>
    <n v="0"/>
    <n v="0"/>
    <s v="Medium"/>
    <s v="0-1 Years"/>
    <x v="0"/>
  </r>
  <r>
    <n v="38"/>
    <x v="1"/>
    <x v="0"/>
    <n v="688"/>
    <x v="1"/>
    <n v="23"/>
    <n v="4"/>
    <s v="Life Sciences"/>
    <n v="393"/>
    <n v="4"/>
    <s v="Male"/>
    <n v="82"/>
    <n v="3"/>
    <n v="2"/>
    <x v="4"/>
    <n v="4"/>
    <s v="Divorced"/>
    <n v="5745"/>
    <n v="18899"/>
    <n v="9"/>
    <x v="1"/>
    <n v="14"/>
    <n v="3"/>
    <n v="2"/>
    <n v="1"/>
    <n v="10"/>
    <n v="2"/>
    <n v="3"/>
    <n v="2"/>
    <n v="2"/>
    <n v="1"/>
    <n v="2"/>
    <s v="Medium"/>
    <s v="2-5 Years"/>
    <x v="0"/>
  </r>
  <r>
    <n v="26"/>
    <x v="0"/>
    <x v="0"/>
    <n v="1449"/>
    <x v="1"/>
    <n v="16"/>
    <n v="4"/>
    <s v="Medical"/>
    <n v="394"/>
    <n v="1"/>
    <s v="Male"/>
    <n v="45"/>
    <n v="3"/>
    <n v="1"/>
    <x v="2"/>
    <n v="2"/>
    <s v="Divorced"/>
    <n v="2373"/>
    <n v="14180"/>
    <n v="2"/>
    <x v="0"/>
    <n v="13"/>
    <n v="3"/>
    <n v="4"/>
    <n v="1"/>
    <n v="5"/>
    <n v="2"/>
    <n v="3"/>
    <n v="3"/>
    <n v="2"/>
    <n v="0"/>
    <n v="2"/>
    <s v="Low"/>
    <s v="2-5 Years"/>
    <x v="2"/>
  </r>
  <r>
    <n v="28"/>
    <x v="1"/>
    <x v="0"/>
    <n v="1117"/>
    <x v="1"/>
    <n v="8"/>
    <n v="2"/>
    <s v="Life Sciences"/>
    <n v="395"/>
    <n v="4"/>
    <s v="Female"/>
    <n v="66"/>
    <n v="3"/>
    <n v="1"/>
    <x v="1"/>
    <n v="4"/>
    <s v="Single"/>
    <n v="3310"/>
    <n v="4488"/>
    <n v="1"/>
    <x v="1"/>
    <n v="21"/>
    <n v="4"/>
    <n v="4"/>
    <n v="0"/>
    <n v="5"/>
    <n v="3"/>
    <n v="3"/>
    <n v="5"/>
    <n v="3"/>
    <n v="0"/>
    <n v="2"/>
    <s v="Medium"/>
    <s v="2-5 Years"/>
    <x v="2"/>
  </r>
  <r>
    <n v="49"/>
    <x v="1"/>
    <x v="1"/>
    <n v="636"/>
    <x v="1"/>
    <n v="10"/>
    <n v="4"/>
    <s v="Life Sciences"/>
    <n v="396"/>
    <n v="3"/>
    <s v="Female"/>
    <n v="35"/>
    <n v="3"/>
    <n v="5"/>
    <x v="7"/>
    <n v="1"/>
    <s v="Single"/>
    <n v="18665"/>
    <n v="25594"/>
    <n v="9"/>
    <x v="0"/>
    <n v="11"/>
    <n v="3"/>
    <n v="4"/>
    <n v="0"/>
    <n v="22"/>
    <n v="4"/>
    <n v="3"/>
    <n v="3"/>
    <n v="2"/>
    <n v="1"/>
    <n v="2"/>
    <s v="High"/>
    <s v="2-5 Years"/>
    <x v="1"/>
  </r>
  <r>
    <n v="36"/>
    <x v="1"/>
    <x v="0"/>
    <n v="506"/>
    <x v="1"/>
    <n v="3"/>
    <n v="3"/>
    <s v="Technical Degree"/>
    <n v="397"/>
    <n v="3"/>
    <s v="Male"/>
    <n v="30"/>
    <n v="3"/>
    <n v="2"/>
    <x v="1"/>
    <n v="2"/>
    <s v="Single"/>
    <n v="4485"/>
    <n v="26285"/>
    <n v="4"/>
    <x v="1"/>
    <n v="12"/>
    <n v="3"/>
    <n v="4"/>
    <n v="0"/>
    <n v="10"/>
    <n v="2"/>
    <n v="3"/>
    <n v="8"/>
    <n v="0"/>
    <n v="7"/>
    <n v="7"/>
    <s v="Medium"/>
    <s v="6-10 Years"/>
    <x v="0"/>
  </r>
  <r>
    <n v="31"/>
    <x v="1"/>
    <x v="1"/>
    <n v="444"/>
    <x v="0"/>
    <n v="5"/>
    <n v="3"/>
    <s v="Marketing"/>
    <n v="399"/>
    <n v="4"/>
    <s v="Female"/>
    <n v="84"/>
    <n v="3"/>
    <n v="1"/>
    <x v="6"/>
    <n v="2"/>
    <s v="Divorced"/>
    <n v="2789"/>
    <n v="3909"/>
    <n v="1"/>
    <x v="1"/>
    <n v="11"/>
    <n v="3"/>
    <n v="3"/>
    <n v="1"/>
    <n v="2"/>
    <n v="5"/>
    <n v="2"/>
    <n v="2"/>
    <n v="2"/>
    <n v="2"/>
    <n v="2"/>
    <s v="Low"/>
    <s v="2-5 Years"/>
    <x v="2"/>
  </r>
  <r>
    <n v="26"/>
    <x v="0"/>
    <x v="0"/>
    <n v="950"/>
    <x v="0"/>
    <n v="4"/>
    <n v="4"/>
    <s v="Marketing"/>
    <n v="401"/>
    <n v="4"/>
    <s v="Male"/>
    <n v="48"/>
    <n v="2"/>
    <n v="2"/>
    <x v="0"/>
    <n v="4"/>
    <s v="Single"/>
    <n v="5828"/>
    <n v="8450"/>
    <n v="1"/>
    <x v="0"/>
    <n v="12"/>
    <n v="3"/>
    <n v="2"/>
    <n v="0"/>
    <n v="8"/>
    <n v="0"/>
    <n v="3"/>
    <n v="8"/>
    <n v="7"/>
    <n v="7"/>
    <n v="4"/>
    <s v="Medium"/>
    <s v="6-10 Years"/>
    <x v="2"/>
  </r>
  <r>
    <n v="37"/>
    <x v="1"/>
    <x v="1"/>
    <n v="889"/>
    <x v="1"/>
    <n v="9"/>
    <n v="3"/>
    <s v="Medical"/>
    <n v="403"/>
    <n v="2"/>
    <s v="Male"/>
    <n v="53"/>
    <n v="3"/>
    <n v="1"/>
    <x v="1"/>
    <n v="4"/>
    <s v="Married"/>
    <n v="2326"/>
    <n v="11411"/>
    <n v="1"/>
    <x v="0"/>
    <n v="12"/>
    <n v="3"/>
    <n v="3"/>
    <n v="3"/>
    <n v="4"/>
    <n v="3"/>
    <n v="2"/>
    <n v="4"/>
    <n v="2"/>
    <n v="1"/>
    <n v="2"/>
    <s v="Low"/>
    <s v="2-5 Years"/>
    <x v="0"/>
  </r>
  <r>
    <n v="42"/>
    <x v="1"/>
    <x v="1"/>
    <n v="555"/>
    <x v="0"/>
    <n v="26"/>
    <n v="3"/>
    <s v="Marketing"/>
    <n v="404"/>
    <n v="3"/>
    <s v="Female"/>
    <n v="77"/>
    <n v="3"/>
    <n v="4"/>
    <x v="0"/>
    <n v="2"/>
    <s v="Married"/>
    <n v="13525"/>
    <n v="14864"/>
    <n v="5"/>
    <x v="1"/>
    <n v="14"/>
    <n v="3"/>
    <n v="4"/>
    <n v="1"/>
    <n v="23"/>
    <n v="2"/>
    <n v="4"/>
    <n v="20"/>
    <n v="4"/>
    <n v="4"/>
    <n v="8"/>
    <s v="High"/>
    <s v="10+ Years"/>
    <x v="0"/>
  </r>
  <r>
    <n v="18"/>
    <x v="0"/>
    <x v="0"/>
    <n v="230"/>
    <x v="1"/>
    <n v="3"/>
    <n v="3"/>
    <s v="Life Sciences"/>
    <n v="405"/>
    <n v="3"/>
    <s v="Male"/>
    <n v="54"/>
    <n v="3"/>
    <n v="1"/>
    <x v="2"/>
    <n v="3"/>
    <s v="Single"/>
    <n v="1420"/>
    <n v="25233"/>
    <n v="1"/>
    <x v="1"/>
    <n v="13"/>
    <n v="3"/>
    <n v="3"/>
    <n v="0"/>
    <n v="0"/>
    <n v="2"/>
    <n v="3"/>
    <n v="0"/>
    <n v="0"/>
    <n v="0"/>
    <n v="0"/>
    <s v="Low"/>
    <s v="0-1 Years"/>
    <x v="4"/>
  </r>
  <r>
    <n v="35"/>
    <x v="1"/>
    <x v="0"/>
    <n v="1232"/>
    <x v="0"/>
    <n v="16"/>
    <n v="3"/>
    <s v="Marketing"/>
    <n v="406"/>
    <n v="3"/>
    <s v="Male"/>
    <n v="96"/>
    <n v="3"/>
    <n v="3"/>
    <x v="0"/>
    <n v="2"/>
    <s v="Married"/>
    <n v="8020"/>
    <n v="5100"/>
    <n v="0"/>
    <x v="1"/>
    <n v="15"/>
    <n v="3"/>
    <n v="3"/>
    <n v="2"/>
    <n v="12"/>
    <n v="3"/>
    <n v="2"/>
    <n v="11"/>
    <n v="9"/>
    <n v="6"/>
    <n v="9"/>
    <s v="High"/>
    <s v="10+ Years"/>
    <x v="0"/>
  </r>
  <r>
    <n v="36"/>
    <x v="1"/>
    <x v="1"/>
    <n v="566"/>
    <x v="1"/>
    <n v="18"/>
    <n v="4"/>
    <s v="Life Sciences"/>
    <n v="407"/>
    <n v="3"/>
    <s v="Male"/>
    <n v="81"/>
    <n v="4"/>
    <n v="1"/>
    <x v="2"/>
    <n v="4"/>
    <s v="Married"/>
    <n v="3688"/>
    <n v="7122"/>
    <n v="4"/>
    <x v="1"/>
    <n v="18"/>
    <n v="3"/>
    <n v="4"/>
    <n v="2"/>
    <n v="4"/>
    <n v="2"/>
    <n v="3"/>
    <n v="1"/>
    <n v="0"/>
    <n v="0"/>
    <n v="0"/>
    <s v="Medium"/>
    <s v="0-1 Years"/>
    <x v="0"/>
  </r>
  <r>
    <n v="51"/>
    <x v="1"/>
    <x v="0"/>
    <n v="1302"/>
    <x v="1"/>
    <n v="2"/>
    <n v="3"/>
    <s v="Medical"/>
    <n v="408"/>
    <n v="4"/>
    <s v="Male"/>
    <n v="84"/>
    <n v="1"/>
    <n v="2"/>
    <x v="3"/>
    <n v="2"/>
    <s v="Divorced"/>
    <n v="5482"/>
    <n v="16321"/>
    <n v="5"/>
    <x v="1"/>
    <n v="18"/>
    <n v="3"/>
    <n v="4"/>
    <n v="1"/>
    <n v="13"/>
    <n v="3"/>
    <n v="3"/>
    <n v="4"/>
    <n v="1"/>
    <n v="1"/>
    <n v="2"/>
    <s v="Medium"/>
    <s v="2-5 Years"/>
    <x v="1"/>
  </r>
  <r>
    <n v="41"/>
    <x v="1"/>
    <x v="0"/>
    <n v="334"/>
    <x v="0"/>
    <n v="2"/>
    <n v="4"/>
    <s v="Life Sciences"/>
    <n v="410"/>
    <n v="4"/>
    <s v="Male"/>
    <n v="88"/>
    <n v="3"/>
    <n v="4"/>
    <x v="5"/>
    <n v="2"/>
    <s v="Single"/>
    <n v="16015"/>
    <n v="15896"/>
    <n v="1"/>
    <x v="1"/>
    <n v="19"/>
    <n v="3"/>
    <n v="2"/>
    <n v="0"/>
    <n v="22"/>
    <n v="2"/>
    <n v="3"/>
    <n v="22"/>
    <n v="10"/>
    <n v="0"/>
    <n v="4"/>
    <s v="High"/>
    <s v="10+ Years"/>
    <x v="0"/>
  </r>
  <r>
    <n v="18"/>
    <x v="1"/>
    <x v="0"/>
    <n v="812"/>
    <x v="0"/>
    <n v="10"/>
    <n v="3"/>
    <s v="Medical"/>
    <n v="411"/>
    <n v="4"/>
    <s v="Female"/>
    <n v="69"/>
    <n v="2"/>
    <n v="1"/>
    <x v="6"/>
    <n v="3"/>
    <s v="Single"/>
    <n v="1200"/>
    <n v="9724"/>
    <n v="1"/>
    <x v="1"/>
    <n v="12"/>
    <n v="3"/>
    <n v="1"/>
    <n v="0"/>
    <n v="0"/>
    <n v="2"/>
    <n v="3"/>
    <n v="0"/>
    <n v="0"/>
    <n v="0"/>
    <n v="0"/>
    <s v="Low"/>
    <s v="0-1 Years"/>
    <x v="4"/>
  </r>
  <r>
    <n v="28"/>
    <x v="1"/>
    <x v="0"/>
    <n v="1476"/>
    <x v="1"/>
    <n v="16"/>
    <n v="2"/>
    <s v="Medical"/>
    <n v="412"/>
    <n v="2"/>
    <s v="Male"/>
    <n v="68"/>
    <n v="4"/>
    <n v="2"/>
    <x v="4"/>
    <n v="1"/>
    <s v="Single"/>
    <n v="5661"/>
    <n v="4824"/>
    <n v="0"/>
    <x v="1"/>
    <n v="19"/>
    <n v="3"/>
    <n v="3"/>
    <n v="0"/>
    <n v="9"/>
    <n v="2"/>
    <n v="3"/>
    <n v="8"/>
    <n v="3"/>
    <n v="0"/>
    <n v="7"/>
    <s v="Medium"/>
    <s v="6-10 Years"/>
    <x v="2"/>
  </r>
  <r>
    <n v="31"/>
    <x v="1"/>
    <x v="0"/>
    <n v="218"/>
    <x v="0"/>
    <n v="7"/>
    <n v="3"/>
    <s v="Technical Degree"/>
    <n v="416"/>
    <n v="2"/>
    <s v="Male"/>
    <n v="100"/>
    <n v="4"/>
    <n v="2"/>
    <x v="0"/>
    <n v="4"/>
    <s v="Married"/>
    <n v="6929"/>
    <n v="12241"/>
    <n v="4"/>
    <x v="1"/>
    <n v="11"/>
    <n v="3"/>
    <n v="2"/>
    <n v="1"/>
    <n v="10"/>
    <n v="3"/>
    <n v="2"/>
    <n v="8"/>
    <n v="7"/>
    <n v="7"/>
    <n v="7"/>
    <s v="Medium"/>
    <s v="6-10 Years"/>
    <x v="2"/>
  </r>
  <r>
    <n v="39"/>
    <x v="1"/>
    <x v="0"/>
    <n v="1132"/>
    <x v="1"/>
    <n v="1"/>
    <n v="3"/>
    <s v="Medical"/>
    <n v="417"/>
    <n v="3"/>
    <s v="Male"/>
    <n v="48"/>
    <n v="4"/>
    <n v="3"/>
    <x v="4"/>
    <n v="4"/>
    <s v="Divorced"/>
    <n v="9613"/>
    <n v="10942"/>
    <n v="0"/>
    <x v="1"/>
    <n v="17"/>
    <n v="3"/>
    <n v="1"/>
    <n v="3"/>
    <n v="19"/>
    <n v="5"/>
    <n v="2"/>
    <n v="18"/>
    <n v="10"/>
    <n v="3"/>
    <n v="7"/>
    <s v="High"/>
    <s v="10+ Years"/>
    <x v="0"/>
  </r>
  <r>
    <n v="36"/>
    <x v="1"/>
    <x v="2"/>
    <n v="1105"/>
    <x v="1"/>
    <n v="24"/>
    <n v="4"/>
    <s v="Life Sciences"/>
    <n v="419"/>
    <n v="2"/>
    <s v="Female"/>
    <n v="47"/>
    <n v="3"/>
    <n v="2"/>
    <x v="2"/>
    <n v="2"/>
    <s v="Married"/>
    <n v="5674"/>
    <n v="6927"/>
    <n v="7"/>
    <x v="1"/>
    <n v="15"/>
    <n v="3"/>
    <n v="3"/>
    <n v="1"/>
    <n v="11"/>
    <n v="3"/>
    <n v="3"/>
    <n v="9"/>
    <n v="8"/>
    <n v="0"/>
    <n v="8"/>
    <s v="Medium"/>
    <s v="6-10 Years"/>
    <x v="0"/>
  </r>
  <r>
    <n v="32"/>
    <x v="1"/>
    <x v="0"/>
    <n v="906"/>
    <x v="0"/>
    <n v="7"/>
    <n v="3"/>
    <s v="Life Sciences"/>
    <n v="420"/>
    <n v="4"/>
    <s v="Male"/>
    <n v="91"/>
    <n v="2"/>
    <n v="2"/>
    <x v="0"/>
    <n v="3"/>
    <s v="Married"/>
    <n v="5484"/>
    <n v="16985"/>
    <n v="1"/>
    <x v="1"/>
    <n v="14"/>
    <n v="3"/>
    <n v="3"/>
    <n v="1"/>
    <n v="13"/>
    <n v="3"/>
    <n v="2"/>
    <n v="13"/>
    <n v="8"/>
    <n v="4"/>
    <n v="8"/>
    <s v="Medium"/>
    <s v="10+ Years"/>
    <x v="2"/>
  </r>
  <r>
    <n v="38"/>
    <x v="1"/>
    <x v="0"/>
    <n v="849"/>
    <x v="1"/>
    <n v="25"/>
    <n v="2"/>
    <s v="Life Sciences"/>
    <n v="421"/>
    <n v="1"/>
    <s v="Female"/>
    <n v="81"/>
    <n v="2"/>
    <n v="3"/>
    <x v="7"/>
    <n v="2"/>
    <s v="Married"/>
    <n v="12061"/>
    <n v="26707"/>
    <n v="3"/>
    <x v="1"/>
    <n v="17"/>
    <n v="3"/>
    <n v="3"/>
    <n v="1"/>
    <n v="19"/>
    <n v="2"/>
    <n v="3"/>
    <n v="10"/>
    <n v="8"/>
    <n v="0"/>
    <n v="1"/>
    <s v="High"/>
    <s v="6-10 Years"/>
    <x v="0"/>
  </r>
  <r>
    <n v="58"/>
    <x v="1"/>
    <x v="2"/>
    <n v="390"/>
    <x v="1"/>
    <n v="1"/>
    <n v="4"/>
    <s v="Life Sciences"/>
    <n v="422"/>
    <n v="4"/>
    <s v="Male"/>
    <n v="32"/>
    <n v="1"/>
    <n v="2"/>
    <x v="4"/>
    <n v="3"/>
    <s v="Divorced"/>
    <n v="5660"/>
    <n v="17056"/>
    <n v="2"/>
    <x v="0"/>
    <n v="13"/>
    <n v="3"/>
    <n v="4"/>
    <n v="1"/>
    <n v="12"/>
    <n v="2"/>
    <n v="3"/>
    <n v="5"/>
    <n v="3"/>
    <n v="1"/>
    <n v="2"/>
    <s v="Medium"/>
    <s v="2-5 Years"/>
    <x v="3"/>
  </r>
  <r>
    <n v="31"/>
    <x v="1"/>
    <x v="0"/>
    <n v="691"/>
    <x v="1"/>
    <n v="5"/>
    <n v="4"/>
    <s v="Technical Degree"/>
    <n v="423"/>
    <n v="3"/>
    <s v="Male"/>
    <n v="86"/>
    <n v="3"/>
    <n v="1"/>
    <x v="1"/>
    <n v="4"/>
    <s v="Married"/>
    <n v="4821"/>
    <n v="10077"/>
    <n v="0"/>
    <x v="0"/>
    <n v="12"/>
    <n v="3"/>
    <n v="3"/>
    <n v="1"/>
    <n v="6"/>
    <n v="4"/>
    <n v="3"/>
    <n v="5"/>
    <n v="2"/>
    <n v="0"/>
    <n v="3"/>
    <s v="Medium"/>
    <s v="2-5 Years"/>
    <x v="2"/>
  </r>
  <r>
    <n v="31"/>
    <x v="1"/>
    <x v="0"/>
    <n v="106"/>
    <x v="2"/>
    <n v="2"/>
    <n v="3"/>
    <s v="Human Resources"/>
    <n v="424"/>
    <n v="1"/>
    <s v="Male"/>
    <n v="62"/>
    <n v="2"/>
    <n v="2"/>
    <x v="8"/>
    <n v="1"/>
    <s v="Married"/>
    <n v="6410"/>
    <n v="17822"/>
    <n v="3"/>
    <x v="1"/>
    <n v="12"/>
    <n v="3"/>
    <n v="4"/>
    <n v="0"/>
    <n v="9"/>
    <n v="1"/>
    <n v="3"/>
    <n v="2"/>
    <n v="2"/>
    <n v="1"/>
    <n v="0"/>
    <s v="Medium"/>
    <s v="2-5 Years"/>
    <x v="2"/>
  </r>
  <r>
    <n v="45"/>
    <x v="1"/>
    <x v="1"/>
    <n v="1249"/>
    <x v="1"/>
    <n v="7"/>
    <n v="3"/>
    <s v="Life Sciences"/>
    <n v="425"/>
    <n v="1"/>
    <s v="Male"/>
    <n v="97"/>
    <n v="3"/>
    <n v="3"/>
    <x v="2"/>
    <n v="1"/>
    <s v="Divorced"/>
    <n v="5210"/>
    <n v="20308"/>
    <n v="1"/>
    <x v="1"/>
    <n v="18"/>
    <n v="3"/>
    <n v="1"/>
    <n v="1"/>
    <n v="24"/>
    <n v="2"/>
    <n v="3"/>
    <n v="24"/>
    <n v="9"/>
    <n v="9"/>
    <n v="11"/>
    <s v="Medium"/>
    <s v="10+ Years"/>
    <x v="1"/>
  </r>
  <r>
    <n v="31"/>
    <x v="1"/>
    <x v="0"/>
    <n v="192"/>
    <x v="1"/>
    <n v="2"/>
    <n v="4"/>
    <s v="Life Sciences"/>
    <n v="426"/>
    <n v="3"/>
    <s v="Male"/>
    <n v="32"/>
    <n v="3"/>
    <n v="1"/>
    <x v="1"/>
    <n v="4"/>
    <s v="Divorced"/>
    <n v="2695"/>
    <n v="7747"/>
    <n v="0"/>
    <x v="0"/>
    <n v="18"/>
    <n v="3"/>
    <n v="2"/>
    <n v="1"/>
    <n v="3"/>
    <n v="2"/>
    <n v="1"/>
    <n v="2"/>
    <n v="2"/>
    <n v="2"/>
    <n v="2"/>
    <s v="Low"/>
    <s v="2-5 Years"/>
    <x v="2"/>
  </r>
  <r>
    <n v="33"/>
    <x v="1"/>
    <x v="1"/>
    <n v="553"/>
    <x v="1"/>
    <n v="5"/>
    <n v="4"/>
    <s v="Life Sciences"/>
    <n v="428"/>
    <n v="4"/>
    <s v="Female"/>
    <n v="74"/>
    <n v="3"/>
    <n v="3"/>
    <x v="5"/>
    <n v="2"/>
    <s v="Married"/>
    <n v="11878"/>
    <n v="23364"/>
    <n v="6"/>
    <x v="1"/>
    <n v="11"/>
    <n v="3"/>
    <n v="2"/>
    <n v="2"/>
    <n v="12"/>
    <n v="2"/>
    <n v="3"/>
    <n v="10"/>
    <n v="6"/>
    <n v="8"/>
    <n v="8"/>
    <s v="High"/>
    <s v="6-10 Years"/>
    <x v="2"/>
  </r>
  <r>
    <n v="39"/>
    <x v="1"/>
    <x v="0"/>
    <n v="117"/>
    <x v="1"/>
    <n v="10"/>
    <n v="1"/>
    <s v="Medical"/>
    <n v="429"/>
    <n v="3"/>
    <s v="Male"/>
    <n v="99"/>
    <n v="3"/>
    <n v="4"/>
    <x v="5"/>
    <n v="1"/>
    <s v="Married"/>
    <n v="17068"/>
    <n v="5355"/>
    <n v="1"/>
    <x v="0"/>
    <n v="14"/>
    <n v="3"/>
    <n v="4"/>
    <n v="0"/>
    <n v="21"/>
    <n v="3"/>
    <n v="3"/>
    <n v="21"/>
    <n v="9"/>
    <n v="11"/>
    <n v="10"/>
    <s v="High"/>
    <s v="10+ Years"/>
    <x v="0"/>
  </r>
  <r>
    <n v="43"/>
    <x v="1"/>
    <x v="1"/>
    <n v="185"/>
    <x v="1"/>
    <n v="10"/>
    <n v="4"/>
    <s v="Life Sciences"/>
    <n v="430"/>
    <n v="3"/>
    <s v="Female"/>
    <n v="33"/>
    <n v="3"/>
    <n v="1"/>
    <x v="2"/>
    <n v="4"/>
    <s v="Single"/>
    <n v="2455"/>
    <n v="10675"/>
    <n v="0"/>
    <x v="1"/>
    <n v="19"/>
    <n v="3"/>
    <n v="1"/>
    <n v="0"/>
    <n v="9"/>
    <n v="5"/>
    <n v="3"/>
    <n v="8"/>
    <n v="7"/>
    <n v="1"/>
    <n v="7"/>
    <s v="Low"/>
    <s v="6-10 Years"/>
    <x v="0"/>
  </r>
  <r>
    <n v="49"/>
    <x v="1"/>
    <x v="0"/>
    <n v="1091"/>
    <x v="1"/>
    <n v="1"/>
    <n v="2"/>
    <s v="Technical Degree"/>
    <n v="431"/>
    <n v="3"/>
    <s v="Female"/>
    <n v="90"/>
    <n v="2"/>
    <n v="4"/>
    <x v="4"/>
    <n v="3"/>
    <s v="Single"/>
    <n v="13964"/>
    <n v="17810"/>
    <n v="7"/>
    <x v="0"/>
    <n v="12"/>
    <n v="3"/>
    <n v="4"/>
    <n v="0"/>
    <n v="25"/>
    <n v="2"/>
    <n v="3"/>
    <n v="7"/>
    <n v="1"/>
    <n v="0"/>
    <n v="7"/>
    <s v="High"/>
    <s v="6-10 Years"/>
    <x v="1"/>
  </r>
  <r>
    <n v="52"/>
    <x v="0"/>
    <x v="0"/>
    <n v="723"/>
    <x v="1"/>
    <n v="8"/>
    <n v="4"/>
    <s v="Medical"/>
    <n v="433"/>
    <n v="3"/>
    <s v="Male"/>
    <n v="85"/>
    <n v="2"/>
    <n v="2"/>
    <x v="1"/>
    <n v="2"/>
    <s v="Married"/>
    <n v="4941"/>
    <n v="17747"/>
    <n v="2"/>
    <x v="1"/>
    <n v="15"/>
    <n v="3"/>
    <n v="1"/>
    <n v="0"/>
    <n v="11"/>
    <n v="3"/>
    <n v="2"/>
    <n v="8"/>
    <n v="2"/>
    <n v="7"/>
    <n v="7"/>
    <s v="Medium"/>
    <s v="6-10 Years"/>
    <x v="1"/>
  </r>
  <r>
    <n v="27"/>
    <x v="1"/>
    <x v="0"/>
    <n v="1220"/>
    <x v="1"/>
    <n v="5"/>
    <n v="3"/>
    <s v="Life Sciences"/>
    <n v="434"/>
    <n v="3"/>
    <s v="Female"/>
    <n v="85"/>
    <n v="3"/>
    <n v="1"/>
    <x v="1"/>
    <n v="2"/>
    <s v="Single"/>
    <n v="2478"/>
    <n v="20938"/>
    <n v="1"/>
    <x v="0"/>
    <n v="12"/>
    <n v="3"/>
    <n v="2"/>
    <n v="0"/>
    <n v="4"/>
    <n v="2"/>
    <n v="2"/>
    <n v="4"/>
    <n v="3"/>
    <n v="1"/>
    <n v="2"/>
    <s v="Low"/>
    <s v="2-5 Years"/>
    <x v="2"/>
  </r>
  <r>
    <n v="32"/>
    <x v="1"/>
    <x v="0"/>
    <n v="588"/>
    <x v="0"/>
    <n v="8"/>
    <n v="2"/>
    <s v="Technical Degree"/>
    <n v="436"/>
    <n v="3"/>
    <s v="Female"/>
    <n v="65"/>
    <n v="2"/>
    <n v="2"/>
    <x v="0"/>
    <n v="2"/>
    <s v="Married"/>
    <n v="5228"/>
    <n v="24624"/>
    <n v="1"/>
    <x v="0"/>
    <n v="11"/>
    <n v="3"/>
    <n v="4"/>
    <n v="0"/>
    <n v="13"/>
    <n v="2"/>
    <n v="3"/>
    <n v="13"/>
    <n v="12"/>
    <n v="11"/>
    <n v="9"/>
    <s v="Medium"/>
    <s v="10+ Years"/>
    <x v="2"/>
  </r>
  <r>
    <n v="27"/>
    <x v="1"/>
    <x v="0"/>
    <n v="1377"/>
    <x v="0"/>
    <n v="2"/>
    <n v="3"/>
    <s v="Life Sciences"/>
    <n v="437"/>
    <n v="4"/>
    <s v="Male"/>
    <n v="74"/>
    <n v="3"/>
    <n v="2"/>
    <x v="0"/>
    <n v="3"/>
    <s v="Single"/>
    <n v="4478"/>
    <n v="5242"/>
    <n v="1"/>
    <x v="0"/>
    <n v="11"/>
    <n v="3"/>
    <n v="1"/>
    <n v="0"/>
    <n v="5"/>
    <n v="3"/>
    <n v="3"/>
    <n v="5"/>
    <n v="4"/>
    <n v="0"/>
    <n v="4"/>
    <s v="Medium"/>
    <s v="2-5 Years"/>
    <x v="2"/>
  </r>
  <r>
    <n v="31"/>
    <x v="1"/>
    <x v="0"/>
    <n v="691"/>
    <x v="0"/>
    <n v="7"/>
    <n v="3"/>
    <s v="Marketing"/>
    <n v="438"/>
    <n v="4"/>
    <s v="Male"/>
    <n v="73"/>
    <n v="3"/>
    <n v="2"/>
    <x v="0"/>
    <n v="4"/>
    <s v="Divorced"/>
    <n v="7547"/>
    <n v="7143"/>
    <n v="4"/>
    <x v="1"/>
    <n v="12"/>
    <n v="3"/>
    <n v="4"/>
    <n v="3"/>
    <n v="13"/>
    <n v="3"/>
    <n v="3"/>
    <n v="7"/>
    <n v="7"/>
    <n v="1"/>
    <n v="7"/>
    <s v="High"/>
    <s v="6-10 Years"/>
    <x v="2"/>
  </r>
  <r>
    <n v="32"/>
    <x v="1"/>
    <x v="0"/>
    <n v="1018"/>
    <x v="1"/>
    <n v="2"/>
    <n v="4"/>
    <s v="Medical"/>
    <n v="439"/>
    <n v="1"/>
    <s v="Female"/>
    <n v="74"/>
    <n v="4"/>
    <n v="2"/>
    <x v="1"/>
    <n v="4"/>
    <s v="Single"/>
    <n v="5055"/>
    <n v="10557"/>
    <n v="7"/>
    <x v="1"/>
    <n v="16"/>
    <n v="3"/>
    <n v="3"/>
    <n v="0"/>
    <n v="10"/>
    <n v="0"/>
    <n v="2"/>
    <n v="7"/>
    <n v="7"/>
    <n v="0"/>
    <n v="7"/>
    <s v="Medium"/>
    <s v="6-10 Years"/>
    <x v="2"/>
  </r>
  <r>
    <n v="28"/>
    <x v="0"/>
    <x v="0"/>
    <n v="1157"/>
    <x v="1"/>
    <n v="2"/>
    <n v="4"/>
    <s v="Medical"/>
    <n v="440"/>
    <n v="1"/>
    <s v="Male"/>
    <n v="84"/>
    <n v="1"/>
    <n v="1"/>
    <x v="1"/>
    <n v="4"/>
    <s v="Married"/>
    <n v="3464"/>
    <n v="24737"/>
    <n v="5"/>
    <x v="0"/>
    <n v="13"/>
    <n v="3"/>
    <n v="4"/>
    <n v="0"/>
    <n v="5"/>
    <n v="4"/>
    <n v="2"/>
    <n v="3"/>
    <n v="2"/>
    <n v="2"/>
    <n v="2"/>
    <s v="Medium"/>
    <s v="2-5 Years"/>
    <x v="2"/>
  </r>
  <r>
    <n v="30"/>
    <x v="1"/>
    <x v="0"/>
    <n v="1275"/>
    <x v="1"/>
    <n v="28"/>
    <n v="2"/>
    <s v="Medical"/>
    <n v="441"/>
    <n v="4"/>
    <s v="Female"/>
    <n v="64"/>
    <n v="3"/>
    <n v="2"/>
    <x v="1"/>
    <n v="4"/>
    <s v="Married"/>
    <n v="5775"/>
    <n v="11934"/>
    <n v="1"/>
    <x v="1"/>
    <n v="13"/>
    <n v="3"/>
    <n v="4"/>
    <n v="2"/>
    <n v="11"/>
    <n v="2"/>
    <n v="3"/>
    <n v="10"/>
    <n v="8"/>
    <n v="1"/>
    <n v="9"/>
    <s v="Medium"/>
    <s v="6-10 Years"/>
    <x v="2"/>
  </r>
  <r>
    <n v="31"/>
    <x v="1"/>
    <x v="1"/>
    <n v="798"/>
    <x v="1"/>
    <n v="7"/>
    <n v="2"/>
    <s v="Life Sciences"/>
    <n v="442"/>
    <n v="3"/>
    <s v="Female"/>
    <n v="48"/>
    <n v="2"/>
    <n v="3"/>
    <x v="3"/>
    <n v="3"/>
    <s v="Married"/>
    <n v="8943"/>
    <n v="14034"/>
    <n v="1"/>
    <x v="1"/>
    <n v="24"/>
    <n v="4"/>
    <n v="1"/>
    <n v="1"/>
    <n v="10"/>
    <n v="2"/>
    <n v="3"/>
    <n v="10"/>
    <n v="9"/>
    <n v="8"/>
    <n v="9"/>
    <s v="High"/>
    <s v="6-10 Years"/>
    <x v="2"/>
  </r>
  <r>
    <n v="39"/>
    <x v="1"/>
    <x v="1"/>
    <n v="672"/>
    <x v="1"/>
    <n v="7"/>
    <n v="2"/>
    <s v="Medical"/>
    <n v="444"/>
    <n v="3"/>
    <s v="Male"/>
    <n v="54"/>
    <n v="2"/>
    <n v="5"/>
    <x v="5"/>
    <n v="4"/>
    <s v="Married"/>
    <n v="19272"/>
    <n v="21141"/>
    <n v="1"/>
    <x v="1"/>
    <n v="15"/>
    <n v="3"/>
    <n v="1"/>
    <n v="1"/>
    <n v="21"/>
    <n v="2"/>
    <n v="3"/>
    <n v="21"/>
    <n v="9"/>
    <n v="13"/>
    <n v="3"/>
    <s v="High"/>
    <s v="10+ Years"/>
    <x v="0"/>
  </r>
  <r>
    <n v="39"/>
    <x v="0"/>
    <x v="0"/>
    <n v="1162"/>
    <x v="0"/>
    <n v="3"/>
    <n v="2"/>
    <s v="Medical"/>
    <n v="445"/>
    <n v="4"/>
    <s v="Female"/>
    <n v="41"/>
    <n v="3"/>
    <n v="2"/>
    <x v="0"/>
    <n v="3"/>
    <s v="Married"/>
    <n v="5238"/>
    <n v="17778"/>
    <n v="4"/>
    <x v="0"/>
    <n v="18"/>
    <n v="3"/>
    <n v="1"/>
    <n v="0"/>
    <n v="12"/>
    <n v="3"/>
    <n v="2"/>
    <n v="1"/>
    <n v="0"/>
    <n v="0"/>
    <n v="0"/>
    <s v="Medium"/>
    <s v="0-1 Years"/>
    <x v="0"/>
  </r>
  <r>
    <n v="33"/>
    <x v="1"/>
    <x v="1"/>
    <n v="508"/>
    <x v="0"/>
    <n v="10"/>
    <n v="3"/>
    <s v="Marketing"/>
    <n v="446"/>
    <n v="2"/>
    <s v="Male"/>
    <n v="46"/>
    <n v="2"/>
    <n v="2"/>
    <x v="0"/>
    <n v="4"/>
    <s v="Single"/>
    <n v="4682"/>
    <n v="4317"/>
    <n v="3"/>
    <x v="1"/>
    <n v="14"/>
    <n v="3"/>
    <n v="3"/>
    <n v="0"/>
    <n v="9"/>
    <n v="6"/>
    <n v="2"/>
    <n v="7"/>
    <n v="7"/>
    <n v="0"/>
    <n v="1"/>
    <s v="Medium"/>
    <s v="6-10 Years"/>
    <x v="2"/>
  </r>
  <r>
    <n v="47"/>
    <x v="1"/>
    <x v="0"/>
    <n v="1482"/>
    <x v="1"/>
    <n v="5"/>
    <n v="5"/>
    <s v="Life Sciences"/>
    <n v="447"/>
    <n v="4"/>
    <s v="Male"/>
    <n v="42"/>
    <n v="3"/>
    <n v="5"/>
    <x v="7"/>
    <n v="3"/>
    <s v="Married"/>
    <n v="18300"/>
    <n v="16375"/>
    <n v="4"/>
    <x v="1"/>
    <n v="11"/>
    <n v="3"/>
    <n v="2"/>
    <n v="1"/>
    <n v="21"/>
    <n v="2"/>
    <n v="3"/>
    <n v="3"/>
    <n v="2"/>
    <n v="1"/>
    <n v="1"/>
    <s v="High"/>
    <s v="2-5 Years"/>
    <x v="1"/>
  </r>
  <r>
    <n v="43"/>
    <x v="1"/>
    <x v="1"/>
    <n v="559"/>
    <x v="1"/>
    <n v="10"/>
    <n v="4"/>
    <s v="Life Sciences"/>
    <n v="448"/>
    <n v="3"/>
    <s v="Female"/>
    <n v="82"/>
    <n v="2"/>
    <n v="2"/>
    <x v="2"/>
    <n v="3"/>
    <s v="Divorced"/>
    <n v="5257"/>
    <n v="6227"/>
    <n v="1"/>
    <x v="1"/>
    <n v="11"/>
    <n v="3"/>
    <n v="2"/>
    <n v="1"/>
    <n v="9"/>
    <n v="3"/>
    <n v="4"/>
    <n v="9"/>
    <n v="7"/>
    <n v="0"/>
    <n v="0"/>
    <s v="Medium"/>
    <s v="6-10 Years"/>
    <x v="0"/>
  </r>
  <r>
    <n v="27"/>
    <x v="1"/>
    <x v="2"/>
    <n v="210"/>
    <x v="0"/>
    <n v="1"/>
    <n v="1"/>
    <s v="Marketing"/>
    <n v="449"/>
    <n v="3"/>
    <s v="Male"/>
    <n v="73"/>
    <n v="3"/>
    <n v="2"/>
    <x v="0"/>
    <n v="2"/>
    <s v="Married"/>
    <n v="6349"/>
    <n v="22107"/>
    <n v="0"/>
    <x v="0"/>
    <n v="13"/>
    <n v="3"/>
    <n v="4"/>
    <n v="1"/>
    <n v="6"/>
    <n v="0"/>
    <n v="3"/>
    <n v="5"/>
    <n v="4"/>
    <n v="1"/>
    <n v="4"/>
    <s v="Medium"/>
    <s v="2-5 Years"/>
    <x v="2"/>
  </r>
  <r>
    <n v="54"/>
    <x v="1"/>
    <x v="1"/>
    <n v="928"/>
    <x v="1"/>
    <n v="20"/>
    <n v="4"/>
    <s v="Life Sciences"/>
    <n v="450"/>
    <n v="4"/>
    <s v="Female"/>
    <n v="31"/>
    <n v="3"/>
    <n v="2"/>
    <x v="1"/>
    <n v="3"/>
    <s v="Single"/>
    <n v="4869"/>
    <n v="16885"/>
    <n v="3"/>
    <x v="1"/>
    <n v="12"/>
    <n v="3"/>
    <n v="4"/>
    <n v="0"/>
    <n v="20"/>
    <n v="4"/>
    <n v="2"/>
    <n v="4"/>
    <n v="3"/>
    <n v="0"/>
    <n v="3"/>
    <s v="Medium"/>
    <s v="2-5 Years"/>
    <x v="1"/>
  </r>
  <r>
    <n v="43"/>
    <x v="1"/>
    <x v="0"/>
    <n v="1001"/>
    <x v="1"/>
    <n v="7"/>
    <n v="3"/>
    <s v="Life Sciences"/>
    <n v="451"/>
    <n v="3"/>
    <s v="Female"/>
    <n v="43"/>
    <n v="3"/>
    <n v="3"/>
    <x v="4"/>
    <n v="1"/>
    <s v="Married"/>
    <n v="9985"/>
    <n v="9262"/>
    <n v="8"/>
    <x v="1"/>
    <n v="16"/>
    <n v="3"/>
    <n v="1"/>
    <n v="1"/>
    <n v="10"/>
    <n v="1"/>
    <n v="2"/>
    <n v="1"/>
    <n v="0"/>
    <n v="0"/>
    <n v="0"/>
    <s v="High"/>
    <s v="0-1 Years"/>
    <x v="0"/>
  </r>
  <r>
    <n v="45"/>
    <x v="1"/>
    <x v="0"/>
    <n v="549"/>
    <x v="1"/>
    <n v="8"/>
    <n v="4"/>
    <s v="Other"/>
    <n v="452"/>
    <n v="4"/>
    <s v="Male"/>
    <n v="75"/>
    <n v="3"/>
    <n v="2"/>
    <x v="1"/>
    <n v="4"/>
    <s v="Married"/>
    <n v="3697"/>
    <n v="9278"/>
    <n v="9"/>
    <x v="1"/>
    <n v="14"/>
    <n v="3"/>
    <n v="1"/>
    <n v="2"/>
    <n v="12"/>
    <n v="3"/>
    <n v="3"/>
    <n v="10"/>
    <n v="9"/>
    <n v="9"/>
    <n v="8"/>
    <s v="Medium"/>
    <s v="6-10 Years"/>
    <x v="1"/>
  </r>
  <r>
    <n v="40"/>
    <x v="1"/>
    <x v="0"/>
    <n v="1124"/>
    <x v="0"/>
    <n v="1"/>
    <n v="2"/>
    <s v="Medical"/>
    <n v="453"/>
    <n v="2"/>
    <s v="Male"/>
    <n v="57"/>
    <n v="1"/>
    <n v="2"/>
    <x v="0"/>
    <n v="4"/>
    <s v="Married"/>
    <n v="7457"/>
    <n v="13273"/>
    <n v="2"/>
    <x v="0"/>
    <n v="22"/>
    <n v="4"/>
    <n v="3"/>
    <n v="3"/>
    <n v="6"/>
    <n v="2"/>
    <n v="2"/>
    <n v="4"/>
    <n v="3"/>
    <n v="0"/>
    <n v="2"/>
    <s v="High"/>
    <s v="2-5 Years"/>
    <x v="0"/>
  </r>
  <r>
    <n v="29"/>
    <x v="0"/>
    <x v="0"/>
    <n v="318"/>
    <x v="1"/>
    <n v="8"/>
    <n v="4"/>
    <s v="Other"/>
    <n v="454"/>
    <n v="2"/>
    <s v="Male"/>
    <n v="77"/>
    <n v="1"/>
    <n v="1"/>
    <x v="2"/>
    <n v="1"/>
    <s v="Married"/>
    <n v="2119"/>
    <n v="4759"/>
    <n v="1"/>
    <x v="0"/>
    <n v="11"/>
    <n v="3"/>
    <n v="4"/>
    <n v="0"/>
    <n v="7"/>
    <n v="4"/>
    <n v="2"/>
    <n v="7"/>
    <n v="7"/>
    <n v="0"/>
    <n v="7"/>
    <s v="Low"/>
    <s v="6-10 Years"/>
    <x v="2"/>
  </r>
  <r>
    <n v="29"/>
    <x v="1"/>
    <x v="0"/>
    <n v="738"/>
    <x v="1"/>
    <n v="9"/>
    <n v="5"/>
    <s v="Other"/>
    <n v="455"/>
    <n v="2"/>
    <s v="Male"/>
    <n v="30"/>
    <n v="2"/>
    <n v="1"/>
    <x v="2"/>
    <n v="4"/>
    <s v="Single"/>
    <n v="3983"/>
    <n v="7621"/>
    <n v="0"/>
    <x v="1"/>
    <n v="17"/>
    <n v="3"/>
    <n v="3"/>
    <n v="0"/>
    <n v="4"/>
    <n v="2"/>
    <n v="3"/>
    <n v="3"/>
    <n v="2"/>
    <n v="2"/>
    <n v="2"/>
    <s v="Medium"/>
    <s v="2-5 Years"/>
    <x v="2"/>
  </r>
  <r>
    <n v="30"/>
    <x v="1"/>
    <x v="0"/>
    <n v="570"/>
    <x v="0"/>
    <n v="5"/>
    <n v="3"/>
    <s v="Marketing"/>
    <n v="456"/>
    <n v="4"/>
    <s v="Female"/>
    <n v="30"/>
    <n v="2"/>
    <n v="2"/>
    <x v="0"/>
    <n v="3"/>
    <s v="Divorced"/>
    <n v="6118"/>
    <n v="5431"/>
    <n v="1"/>
    <x v="1"/>
    <n v="13"/>
    <n v="3"/>
    <n v="3"/>
    <n v="3"/>
    <n v="10"/>
    <n v="2"/>
    <n v="3"/>
    <n v="10"/>
    <n v="9"/>
    <n v="1"/>
    <n v="2"/>
    <s v="Medium"/>
    <s v="6-10 Years"/>
    <x v="2"/>
  </r>
  <r>
    <n v="27"/>
    <x v="1"/>
    <x v="0"/>
    <n v="1130"/>
    <x v="0"/>
    <n v="8"/>
    <n v="4"/>
    <s v="Marketing"/>
    <n v="458"/>
    <n v="2"/>
    <s v="Female"/>
    <n v="56"/>
    <n v="3"/>
    <n v="2"/>
    <x v="0"/>
    <n v="2"/>
    <s v="Married"/>
    <n v="6214"/>
    <n v="3415"/>
    <n v="1"/>
    <x v="1"/>
    <n v="18"/>
    <n v="3"/>
    <n v="1"/>
    <n v="1"/>
    <n v="8"/>
    <n v="3"/>
    <n v="3"/>
    <n v="8"/>
    <n v="7"/>
    <n v="0"/>
    <n v="7"/>
    <s v="Medium"/>
    <s v="6-10 Years"/>
    <x v="2"/>
  </r>
  <r>
    <n v="37"/>
    <x v="1"/>
    <x v="0"/>
    <n v="1192"/>
    <x v="1"/>
    <n v="5"/>
    <n v="2"/>
    <s v="Medical"/>
    <n v="460"/>
    <n v="4"/>
    <s v="Male"/>
    <n v="61"/>
    <n v="3"/>
    <n v="2"/>
    <x v="3"/>
    <n v="4"/>
    <s v="Divorced"/>
    <n v="6347"/>
    <n v="23177"/>
    <n v="7"/>
    <x v="1"/>
    <n v="16"/>
    <n v="3"/>
    <n v="3"/>
    <n v="2"/>
    <n v="8"/>
    <n v="2"/>
    <n v="2"/>
    <n v="6"/>
    <n v="2"/>
    <n v="0"/>
    <n v="4"/>
    <s v="Medium"/>
    <s v="6-10 Years"/>
    <x v="0"/>
  </r>
  <r>
    <n v="38"/>
    <x v="1"/>
    <x v="0"/>
    <n v="343"/>
    <x v="1"/>
    <n v="15"/>
    <n v="2"/>
    <s v="Life Sciences"/>
    <n v="461"/>
    <n v="3"/>
    <s v="Male"/>
    <n v="92"/>
    <n v="2"/>
    <n v="3"/>
    <x v="7"/>
    <n v="4"/>
    <s v="Divorced"/>
    <n v="11510"/>
    <n v="15682"/>
    <n v="0"/>
    <x v="0"/>
    <n v="14"/>
    <n v="3"/>
    <n v="2"/>
    <n v="1"/>
    <n v="12"/>
    <n v="3"/>
    <n v="3"/>
    <n v="11"/>
    <n v="10"/>
    <n v="2"/>
    <n v="9"/>
    <s v="High"/>
    <s v="10+ Years"/>
    <x v="0"/>
  </r>
  <r>
    <n v="31"/>
    <x v="1"/>
    <x v="0"/>
    <n v="1232"/>
    <x v="1"/>
    <n v="7"/>
    <n v="4"/>
    <s v="Medical"/>
    <n v="462"/>
    <n v="3"/>
    <s v="Female"/>
    <n v="39"/>
    <n v="3"/>
    <n v="3"/>
    <x v="3"/>
    <n v="4"/>
    <s v="Single"/>
    <n v="7143"/>
    <n v="25713"/>
    <n v="1"/>
    <x v="0"/>
    <n v="14"/>
    <n v="3"/>
    <n v="3"/>
    <n v="0"/>
    <n v="11"/>
    <n v="2"/>
    <n v="2"/>
    <n v="11"/>
    <n v="9"/>
    <n v="4"/>
    <n v="10"/>
    <s v="High"/>
    <s v="10+ Years"/>
    <x v="2"/>
  </r>
  <r>
    <n v="29"/>
    <x v="1"/>
    <x v="0"/>
    <n v="144"/>
    <x v="0"/>
    <n v="10"/>
    <n v="1"/>
    <s v="Marketing"/>
    <n v="463"/>
    <n v="4"/>
    <s v="Female"/>
    <n v="39"/>
    <n v="2"/>
    <n v="2"/>
    <x v="0"/>
    <n v="2"/>
    <s v="Divorced"/>
    <n v="8268"/>
    <n v="11866"/>
    <n v="1"/>
    <x v="0"/>
    <n v="14"/>
    <n v="3"/>
    <n v="1"/>
    <n v="2"/>
    <n v="7"/>
    <n v="2"/>
    <n v="3"/>
    <n v="7"/>
    <n v="7"/>
    <n v="1"/>
    <n v="7"/>
    <s v="High"/>
    <s v="6-10 Years"/>
    <x v="2"/>
  </r>
  <r>
    <n v="35"/>
    <x v="1"/>
    <x v="0"/>
    <n v="1296"/>
    <x v="1"/>
    <n v="5"/>
    <n v="4"/>
    <s v="Technical Degree"/>
    <n v="464"/>
    <n v="3"/>
    <s v="Male"/>
    <n v="62"/>
    <n v="3"/>
    <n v="3"/>
    <x v="3"/>
    <n v="2"/>
    <s v="Single"/>
    <n v="8095"/>
    <n v="18264"/>
    <n v="0"/>
    <x v="1"/>
    <n v="13"/>
    <n v="3"/>
    <n v="4"/>
    <n v="0"/>
    <n v="17"/>
    <n v="5"/>
    <n v="3"/>
    <n v="16"/>
    <n v="6"/>
    <n v="0"/>
    <n v="13"/>
    <s v="High"/>
    <s v="10+ Years"/>
    <x v="0"/>
  </r>
  <r>
    <n v="23"/>
    <x v="1"/>
    <x v="0"/>
    <n v="1309"/>
    <x v="1"/>
    <n v="26"/>
    <n v="1"/>
    <s v="Life Sciences"/>
    <n v="465"/>
    <n v="3"/>
    <s v="Male"/>
    <n v="83"/>
    <n v="3"/>
    <n v="1"/>
    <x v="1"/>
    <n v="4"/>
    <s v="Divorced"/>
    <n v="2904"/>
    <n v="16092"/>
    <n v="1"/>
    <x v="1"/>
    <n v="12"/>
    <n v="3"/>
    <n v="3"/>
    <n v="2"/>
    <n v="4"/>
    <n v="2"/>
    <n v="2"/>
    <n v="4"/>
    <n v="2"/>
    <n v="0"/>
    <n v="2"/>
    <s v="Low"/>
    <s v="2-5 Years"/>
    <x v="4"/>
  </r>
  <r>
    <n v="41"/>
    <x v="1"/>
    <x v="0"/>
    <n v="483"/>
    <x v="1"/>
    <n v="6"/>
    <n v="3"/>
    <s v="Medical"/>
    <n v="466"/>
    <n v="4"/>
    <s v="Male"/>
    <n v="95"/>
    <n v="2"/>
    <n v="2"/>
    <x v="3"/>
    <n v="2"/>
    <s v="Single"/>
    <n v="6032"/>
    <n v="10110"/>
    <n v="6"/>
    <x v="0"/>
    <n v="15"/>
    <n v="3"/>
    <n v="4"/>
    <n v="0"/>
    <n v="8"/>
    <n v="3"/>
    <n v="3"/>
    <n v="5"/>
    <n v="4"/>
    <n v="1"/>
    <n v="2"/>
    <s v="Medium"/>
    <s v="2-5 Years"/>
    <x v="0"/>
  </r>
  <r>
    <n v="47"/>
    <x v="1"/>
    <x v="1"/>
    <n v="1309"/>
    <x v="0"/>
    <n v="4"/>
    <n v="1"/>
    <s v="Medical"/>
    <n v="467"/>
    <n v="2"/>
    <s v="Male"/>
    <n v="99"/>
    <n v="3"/>
    <n v="2"/>
    <x v="6"/>
    <n v="3"/>
    <s v="Single"/>
    <n v="2976"/>
    <n v="25751"/>
    <n v="3"/>
    <x v="1"/>
    <n v="19"/>
    <n v="3"/>
    <n v="1"/>
    <n v="0"/>
    <n v="5"/>
    <n v="3"/>
    <n v="3"/>
    <n v="0"/>
    <n v="0"/>
    <n v="0"/>
    <n v="0"/>
    <s v="Low"/>
    <s v="0-1 Years"/>
    <x v="1"/>
  </r>
  <r>
    <n v="42"/>
    <x v="1"/>
    <x v="0"/>
    <n v="810"/>
    <x v="1"/>
    <n v="23"/>
    <n v="5"/>
    <s v="Life Sciences"/>
    <n v="468"/>
    <n v="1"/>
    <s v="Female"/>
    <n v="44"/>
    <n v="3"/>
    <n v="4"/>
    <x v="7"/>
    <n v="4"/>
    <s v="Single"/>
    <n v="15992"/>
    <n v="15901"/>
    <n v="2"/>
    <x v="1"/>
    <n v="14"/>
    <n v="3"/>
    <n v="2"/>
    <n v="0"/>
    <n v="16"/>
    <n v="2"/>
    <n v="3"/>
    <n v="1"/>
    <n v="0"/>
    <n v="0"/>
    <n v="0"/>
    <s v="High"/>
    <s v="0-1 Years"/>
    <x v="0"/>
  </r>
  <r>
    <n v="29"/>
    <x v="1"/>
    <x v="2"/>
    <n v="746"/>
    <x v="0"/>
    <n v="2"/>
    <n v="3"/>
    <s v="Life Sciences"/>
    <n v="469"/>
    <n v="4"/>
    <s v="Male"/>
    <n v="61"/>
    <n v="3"/>
    <n v="2"/>
    <x v="0"/>
    <n v="3"/>
    <s v="Married"/>
    <n v="4649"/>
    <n v="16928"/>
    <n v="1"/>
    <x v="1"/>
    <n v="14"/>
    <n v="3"/>
    <n v="1"/>
    <n v="1"/>
    <n v="4"/>
    <n v="3"/>
    <n v="2"/>
    <n v="4"/>
    <n v="3"/>
    <n v="0"/>
    <n v="2"/>
    <s v="Medium"/>
    <s v="2-5 Years"/>
    <x v="2"/>
  </r>
  <r>
    <n v="42"/>
    <x v="1"/>
    <x v="0"/>
    <n v="544"/>
    <x v="2"/>
    <n v="2"/>
    <n v="1"/>
    <s v="Technical Degree"/>
    <n v="470"/>
    <n v="3"/>
    <s v="Male"/>
    <n v="52"/>
    <n v="3"/>
    <n v="1"/>
    <x v="8"/>
    <n v="3"/>
    <s v="Divorced"/>
    <n v="2696"/>
    <n v="24017"/>
    <n v="0"/>
    <x v="0"/>
    <n v="11"/>
    <n v="3"/>
    <n v="3"/>
    <n v="1"/>
    <n v="4"/>
    <n v="5"/>
    <n v="3"/>
    <n v="3"/>
    <n v="2"/>
    <n v="1"/>
    <n v="0"/>
    <s v="Low"/>
    <s v="2-5 Years"/>
    <x v="0"/>
  </r>
  <r>
    <n v="32"/>
    <x v="1"/>
    <x v="0"/>
    <n v="1062"/>
    <x v="1"/>
    <n v="2"/>
    <n v="3"/>
    <s v="Medical"/>
    <n v="471"/>
    <n v="3"/>
    <s v="Female"/>
    <n v="75"/>
    <n v="3"/>
    <n v="1"/>
    <x v="2"/>
    <n v="2"/>
    <s v="Married"/>
    <n v="2370"/>
    <n v="3956"/>
    <n v="1"/>
    <x v="1"/>
    <n v="13"/>
    <n v="3"/>
    <n v="3"/>
    <n v="1"/>
    <n v="8"/>
    <n v="4"/>
    <n v="3"/>
    <n v="8"/>
    <n v="0"/>
    <n v="0"/>
    <n v="7"/>
    <s v="Low"/>
    <s v="6-10 Years"/>
    <x v="2"/>
  </r>
  <r>
    <n v="48"/>
    <x v="1"/>
    <x v="0"/>
    <n v="530"/>
    <x v="0"/>
    <n v="29"/>
    <n v="1"/>
    <s v="Medical"/>
    <n v="473"/>
    <n v="1"/>
    <s v="Female"/>
    <n v="91"/>
    <n v="3"/>
    <n v="3"/>
    <x v="5"/>
    <n v="3"/>
    <s v="Married"/>
    <n v="12504"/>
    <n v="23978"/>
    <n v="3"/>
    <x v="1"/>
    <n v="21"/>
    <n v="4"/>
    <n v="2"/>
    <n v="1"/>
    <n v="15"/>
    <n v="3"/>
    <n v="1"/>
    <n v="0"/>
    <n v="0"/>
    <n v="0"/>
    <n v="0"/>
    <s v="High"/>
    <s v="0-1 Years"/>
    <x v="1"/>
  </r>
  <r>
    <n v="37"/>
    <x v="1"/>
    <x v="0"/>
    <n v="1319"/>
    <x v="1"/>
    <n v="6"/>
    <n v="3"/>
    <s v="Medical"/>
    <n v="474"/>
    <n v="3"/>
    <s v="Male"/>
    <n v="51"/>
    <n v="4"/>
    <n v="2"/>
    <x v="1"/>
    <n v="1"/>
    <s v="Divorced"/>
    <n v="5974"/>
    <n v="17001"/>
    <n v="4"/>
    <x v="0"/>
    <n v="13"/>
    <n v="3"/>
    <n v="1"/>
    <n v="2"/>
    <n v="13"/>
    <n v="2"/>
    <n v="3"/>
    <n v="7"/>
    <n v="7"/>
    <n v="6"/>
    <n v="7"/>
    <s v="Medium"/>
    <s v="6-10 Years"/>
    <x v="0"/>
  </r>
  <r>
    <n v="30"/>
    <x v="1"/>
    <x v="2"/>
    <n v="641"/>
    <x v="0"/>
    <n v="25"/>
    <n v="2"/>
    <s v="Technical Degree"/>
    <n v="475"/>
    <n v="4"/>
    <s v="Female"/>
    <n v="85"/>
    <n v="3"/>
    <n v="2"/>
    <x v="0"/>
    <n v="3"/>
    <s v="Married"/>
    <n v="4736"/>
    <n v="6069"/>
    <n v="7"/>
    <x v="0"/>
    <n v="12"/>
    <n v="3"/>
    <n v="2"/>
    <n v="1"/>
    <n v="4"/>
    <n v="2"/>
    <n v="4"/>
    <n v="2"/>
    <n v="2"/>
    <n v="2"/>
    <n v="2"/>
    <s v="Medium"/>
    <s v="2-5 Years"/>
    <x v="2"/>
  </r>
  <r>
    <n v="26"/>
    <x v="1"/>
    <x v="0"/>
    <n v="933"/>
    <x v="0"/>
    <n v="1"/>
    <n v="3"/>
    <s v="Life Sciences"/>
    <n v="476"/>
    <n v="3"/>
    <s v="Male"/>
    <n v="57"/>
    <n v="3"/>
    <n v="2"/>
    <x v="0"/>
    <n v="3"/>
    <s v="Married"/>
    <n v="5296"/>
    <n v="20156"/>
    <n v="1"/>
    <x v="1"/>
    <n v="17"/>
    <n v="3"/>
    <n v="2"/>
    <n v="1"/>
    <n v="8"/>
    <n v="3"/>
    <n v="3"/>
    <n v="8"/>
    <n v="7"/>
    <n v="7"/>
    <n v="7"/>
    <s v="Medium"/>
    <s v="6-10 Years"/>
    <x v="2"/>
  </r>
  <r>
    <n v="42"/>
    <x v="1"/>
    <x v="0"/>
    <n v="1332"/>
    <x v="1"/>
    <n v="2"/>
    <n v="4"/>
    <s v="Other"/>
    <n v="477"/>
    <n v="1"/>
    <s v="Male"/>
    <n v="98"/>
    <n v="2"/>
    <n v="2"/>
    <x v="4"/>
    <n v="4"/>
    <s v="Single"/>
    <n v="6781"/>
    <n v="17078"/>
    <n v="3"/>
    <x v="1"/>
    <n v="23"/>
    <n v="4"/>
    <n v="2"/>
    <n v="0"/>
    <n v="14"/>
    <n v="6"/>
    <n v="3"/>
    <n v="1"/>
    <n v="0"/>
    <n v="0"/>
    <n v="0"/>
    <s v="Medium"/>
    <s v="0-1 Years"/>
    <x v="0"/>
  </r>
  <r>
    <n v="21"/>
    <x v="0"/>
    <x v="1"/>
    <n v="756"/>
    <x v="0"/>
    <n v="1"/>
    <n v="1"/>
    <s v="Technical Degree"/>
    <n v="478"/>
    <n v="1"/>
    <s v="Female"/>
    <n v="99"/>
    <n v="2"/>
    <n v="1"/>
    <x v="6"/>
    <n v="2"/>
    <s v="Single"/>
    <n v="2174"/>
    <n v="9150"/>
    <n v="1"/>
    <x v="0"/>
    <n v="11"/>
    <n v="3"/>
    <n v="3"/>
    <n v="0"/>
    <n v="3"/>
    <n v="3"/>
    <n v="3"/>
    <n v="3"/>
    <n v="2"/>
    <n v="1"/>
    <n v="2"/>
    <s v="Low"/>
    <s v="2-5 Years"/>
    <x v="4"/>
  </r>
  <r>
    <n v="36"/>
    <x v="1"/>
    <x v="2"/>
    <n v="845"/>
    <x v="0"/>
    <n v="1"/>
    <n v="5"/>
    <s v="Medical"/>
    <n v="479"/>
    <n v="4"/>
    <s v="Female"/>
    <n v="45"/>
    <n v="3"/>
    <n v="2"/>
    <x v="0"/>
    <n v="4"/>
    <s v="Single"/>
    <n v="6653"/>
    <n v="15276"/>
    <n v="4"/>
    <x v="1"/>
    <n v="15"/>
    <n v="3"/>
    <n v="2"/>
    <n v="0"/>
    <n v="7"/>
    <n v="6"/>
    <n v="3"/>
    <n v="1"/>
    <n v="0"/>
    <n v="0"/>
    <n v="0"/>
    <s v="Medium"/>
    <s v="0-1 Years"/>
    <x v="0"/>
  </r>
  <r>
    <n v="36"/>
    <x v="1"/>
    <x v="1"/>
    <n v="541"/>
    <x v="0"/>
    <n v="3"/>
    <n v="4"/>
    <s v="Medical"/>
    <n v="481"/>
    <n v="1"/>
    <s v="Male"/>
    <n v="48"/>
    <n v="2"/>
    <n v="3"/>
    <x v="0"/>
    <n v="4"/>
    <s v="Married"/>
    <n v="9699"/>
    <n v="7246"/>
    <n v="4"/>
    <x v="1"/>
    <n v="11"/>
    <n v="3"/>
    <n v="1"/>
    <n v="1"/>
    <n v="16"/>
    <n v="2"/>
    <n v="3"/>
    <n v="13"/>
    <n v="9"/>
    <n v="1"/>
    <n v="12"/>
    <s v="High"/>
    <s v="10+ Years"/>
    <x v="0"/>
  </r>
  <r>
    <n v="57"/>
    <x v="1"/>
    <x v="0"/>
    <n v="593"/>
    <x v="1"/>
    <n v="1"/>
    <n v="4"/>
    <s v="Medical"/>
    <n v="482"/>
    <n v="4"/>
    <s v="Male"/>
    <n v="88"/>
    <n v="3"/>
    <n v="2"/>
    <x v="4"/>
    <n v="3"/>
    <s v="Married"/>
    <n v="6755"/>
    <n v="2967"/>
    <n v="2"/>
    <x v="1"/>
    <n v="11"/>
    <n v="3"/>
    <n v="3"/>
    <n v="0"/>
    <n v="15"/>
    <n v="2"/>
    <n v="3"/>
    <n v="3"/>
    <n v="2"/>
    <n v="1"/>
    <n v="2"/>
    <s v="Medium"/>
    <s v="2-5 Years"/>
    <x v="3"/>
  </r>
  <r>
    <n v="40"/>
    <x v="1"/>
    <x v="0"/>
    <n v="1171"/>
    <x v="1"/>
    <n v="10"/>
    <n v="4"/>
    <s v="Life Sciences"/>
    <n v="483"/>
    <n v="4"/>
    <s v="Female"/>
    <n v="46"/>
    <n v="4"/>
    <n v="1"/>
    <x v="2"/>
    <n v="3"/>
    <s v="Married"/>
    <n v="2213"/>
    <n v="22495"/>
    <n v="3"/>
    <x v="0"/>
    <n v="13"/>
    <n v="3"/>
    <n v="3"/>
    <n v="1"/>
    <n v="10"/>
    <n v="3"/>
    <n v="3"/>
    <n v="7"/>
    <n v="7"/>
    <n v="1"/>
    <n v="7"/>
    <s v="Low"/>
    <s v="6-10 Years"/>
    <x v="0"/>
  </r>
  <r>
    <n v="21"/>
    <x v="1"/>
    <x v="2"/>
    <n v="895"/>
    <x v="0"/>
    <n v="9"/>
    <n v="2"/>
    <s v="Medical"/>
    <n v="484"/>
    <n v="1"/>
    <s v="Male"/>
    <n v="39"/>
    <n v="3"/>
    <n v="1"/>
    <x v="6"/>
    <n v="4"/>
    <s v="Single"/>
    <n v="2610"/>
    <n v="2851"/>
    <n v="1"/>
    <x v="1"/>
    <n v="24"/>
    <n v="4"/>
    <n v="3"/>
    <n v="0"/>
    <n v="3"/>
    <n v="3"/>
    <n v="2"/>
    <n v="3"/>
    <n v="2"/>
    <n v="2"/>
    <n v="2"/>
    <s v="Low"/>
    <s v="2-5 Years"/>
    <x v="4"/>
  </r>
  <r>
    <n v="33"/>
    <x v="0"/>
    <x v="0"/>
    <n v="350"/>
    <x v="0"/>
    <n v="5"/>
    <n v="3"/>
    <s v="Marketing"/>
    <n v="485"/>
    <n v="4"/>
    <s v="Female"/>
    <n v="34"/>
    <n v="3"/>
    <n v="1"/>
    <x v="6"/>
    <n v="3"/>
    <s v="Single"/>
    <n v="2851"/>
    <n v="9150"/>
    <n v="1"/>
    <x v="0"/>
    <n v="13"/>
    <n v="3"/>
    <n v="2"/>
    <n v="0"/>
    <n v="1"/>
    <n v="2"/>
    <n v="3"/>
    <n v="1"/>
    <n v="0"/>
    <n v="0"/>
    <n v="0"/>
    <s v="Low"/>
    <s v="0-1 Years"/>
    <x v="2"/>
  </r>
  <r>
    <n v="37"/>
    <x v="1"/>
    <x v="0"/>
    <n v="921"/>
    <x v="1"/>
    <n v="10"/>
    <n v="3"/>
    <s v="Medical"/>
    <n v="486"/>
    <n v="3"/>
    <s v="Female"/>
    <n v="98"/>
    <n v="3"/>
    <n v="1"/>
    <x v="2"/>
    <n v="1"/>
    <s v="Married"/>
    <n v="3452"/>
    <n v="17663"/>
    <n v="6"/>
    <x v="1"/>
    <n v="20"/>
    <n v="4"/>
    <n v="2"/>
    <n v="1"/>
    <n v="17"/>
    <n v="3"/>
    <n v="3"/>
    <n v="5"/>
    <n v="4"/>
    <n v="0"/>
    <n v="3"/>
    <s v="Medium"/>
    <s v="2-5 Years"/>
    <x v="0"/>
  </r>
  <r>
    <n v="46"/>
    <x v="1"/>
    <x v="2"/>
    <n v="1144"/>
    <x v="1"/>
    <n v="7"/>
    <n v="4"/>
    <s v="Medical"/>
    <n v="487"/>
    <n v="3"/>
    <s v="Female"/>
    <n v="30"/>
    <n v="3"/>
    <n v="2"/>
    <x v="3"/>
    <n v="3"/>
    <s v="Married"/>
    <n v="5258"/>
    <n v="16044"/>
    <n v="2"/>
    <x v="1"/>
    <n v="14"/>
    <n v="3"/>
    <n v="3"/>
    <n v="0"/>
    <n v="7"/>
    <n v="2"/>
    <n v="4"/>
    <n v="1"/>
    <n v="0"/>
    <n v="0"/>
    <n v="0"/>
    <s v="Medium"/>
    <s v="0-1 Years"/>
    <x v="1"/>
  </r>
  <r>
    <n v="41"/>
    <x v="0"/>
    <x v="1"/>
    <n v="143"/>
    <x v="0"/>
    <n v="4"/>
    <n v="3"/>
    <s v="Marketing"/>
    <n v="488"/>
    <n v="1"/>
    <s v="Male"/>
    <n v="56"/>
    <n v="3"/>
    <n v="2"/>
    <x v="0"/>
    <n v="2"/>
    <s v="Single"/>
    <n v="9355"/>
    <n v="9558"/>
    <n v="1"/>
    <x v="1"/>
    <n v="18"/>
    <n v="3"/>
    <n v="3"/>
    <n v="0"/>
    <n v="8"/>
    <n v="5"/>
    <n v="3"/>
    <n v="8"/>
    <n v="7"/>
    <n v="7"/>
    <n v="7"/>
    <s v="High"/>
    <s v="6-10 Years"/>
    <x v="0"/>
  </r>
  <r>
    <n v="50"/>
    <x v="1"/>
    <x v="0"/>
    <n v="1046"/>
    <x v="1"/>
    <n v="10"/>
    <n v="3"/>
    <s v="Technical Degree"/>
    <n v="491"/>
    <n v="4"/>
    <s v="Male"/>
    <n v="100"/>
    <n v="2"/>
    <n v="3"/>
    <x v="4"/>
    <n v="4"/>
    <s v="Single"/>
    <n v="10496"/>
    <n v="2755"/>
    <n v="6"/>
    <x v="1"/>
    <n v="15"/>
    <n v="3"/>
    <n v="4"/>
    <n v="0"/>
    <n v="20"/>
    <n v="2"/>
    <n v="3"/>
    <n v="4"/>
    <n v="3"/>
    <n v="1"/>
    <n v="3"/>
    <s v="High"/>
    <s v="2-5 Years"/>
    <x v="1"/>
  </r>
  <r>
    <n v="40"/>
    <x v="0"/>
    <x v="0"/>
    <n v="575"/>
    <x v="0"/>
    <n v="22"/>
    <n v="2"/>
    <s v="Marketing"/>
    <n v="492"/>
    <n v="3"/>
    <s v="Male"/>
    <n v="68"/>
    <n v="2"/>
    <n v="2"/>
    <x v="0"/>
    <n v="3"/>
    <s v="Married"/>
    <n v="6380"/>
    <n v="6110"/>
    <n v="2"/>
    <x v="0"/>
    <n v="12"/>
    <n v="3"/>
    <n v="1"/>
    <n v="2"/>
    <n v="8"/>
    <n v="6"/>
    <n v="3"/>
    <n v="6"/>
    <n v="4"/>
    <n v="1"/>
    <n v="0"/>
    <s v="Medium"/>
    <s v="6-10 Years"/>
    <x v="0"/>
  </r>
  <r>
    <n v="31"/>
    <x v="1"/>
    <x v="0"/>
    <n v="408"/>
    <x v="1"/>
    <n v="9"/>
    <n v="4"/>
    <s v="Life Sciences"/>
    <n v="493"/>
    <n v="3"/>
    <s v="Male"/>
    <n v="42"/>
    <n v="2"/>
    <n v="1"/>
    <x v="1"/>
    <n v="2"/>
    <s v="Single"/>
    <n v="2657"/>
    <n v="7551"/>
    <n v="0"/>
    <x v="0"/>
    <n v="16"/>
    <n v="3"/>
    <n v="4"/>
    <n v="0"/>
    <n v="3"/>
    <n v="5"/>
    <n v="3"/>
    <n v="2"/>
    <n v="2"/>
    <n v="2"/>
    <n v="2"/>
    <s v="Low"/>
    <s v="2-5 Years"/>
    <x v="2"/>
  </r>
  <r>
    <n v="21"/>
    <x v="0"/>
    <x v="0"/>
    <n v="156"/>
    <x v="0"/>
    <n v="12"/>
    <n v="3"/>
    <s v="Life Sciences"/>
    <n v="494"/>
    <n v="3"/>
    <s v="Female"/>
    <n v="90"/>
    <n v="4"/>
    <n v="1"/>
    <x v="6"/>
    <n v="2"/>
    <s v="Single"/>
    <n v="2716"/>
    <n v="25422"/>
    <n v="1"/>
    <x v="1"/>
    <n v="15"/>
    <n v="3"/>
    <n v="4"/>
    <n v="0"/>
    <n v="1"/>
    <n v="0"/>
    <n v="3"/>
    <n v="1"/>
    <n v="0"/>
    <n v="0"/>
    <n v="0"/>
    <s v="Low"/>
    <s v="0-1 Years"/>
    <x v="4"/>
  </r>
  <r>
    <n v="29"/>
    <x v="1"/>
    <x v="0"/>
    <n v="1283"/>
    <x v="1"/>
    <n v="23"/>
    <n v="3"/>
    <s v="Life Sciences"/>
    <n v="495"/>
    <n v="4"/>
    <s v="Male"/>
    <n v="54"/>
    <n v="3"/>
    <n v="1"/>
    <x v="1"/>
    <n v="4"/>
    <s v="Single"/>
    <n v="2201"/>
    <n v="18168"/>
    <n v="9"/>
    <x v="1"/>
    <n v="16"/>
    <n v="3"/>
    <n v="4"/>
    <n v="0"/>
    <n v="6"/>
    <n v="4"/>
    <n v="3"/>
    <n v="3"/>
    <n v="2"/>
    <n v="1"/>
    <n v="2"/>
    <s v="Low"/>
    <s v="2-5 Years"/>
    <x v="2"/>
  </r>
  <r>
    <n v="35"/>
    <x v="1"/>
    <x v="0"/>
    <n v="755"/>
    <x v="1"/>
    <n v="9"/>
    <n v="4"/>
    <s v="Life Sciences"/>
    <n v="496"/>
    <n v="3"/>
    <s v="Male"/>
    <n v="97"/>
    <n v="2"/>
    <n v="2"/>
    <x v="4"/>
    <n v="2"/>
    <s v="Single"/>
    <n v="6540"/>
    <n v="19394"/>
    <n v="9"/>
    <x v="1"/>
    <n v="19"/>
    <n v="3"/>
    <n v="3"/>
    <n v="0"/>
    <n v="10"/>
    <n v="5"/>
    <n v="3"/>
    <n v="1"/>
    <n v="1"/>
    <n v="0"/>
    <n v="0"/>
    <s v="Medium"/>
    <s v="0-1 Years"/>
    <x v="0"/>
  </r>
  <r>
    <n v="27"/>
    <x v="1"/>
    <x v="0"/>
    <n v="1469"/>
    <x v="1"/>
    <n v="1"/>
    <n v="2"/>
    <s v="Medical"/>
    <n v="497"/>
    <n v="4"/>
    <s v="Male"/>
    <n v="82"/>
    <n v="3"/>
    <n v="1"/>
    <x v="2"/>
    <n v="2"/>
    <s v="Divorced"/>
    <n v="3816"/>
    <n v="17881"/>
    <n v="1"/>
    <x v="1"/>
    <n v="11"/>
    <n v="3"/>
    <n v="2"/>
    <n v="1"/>
    <n v="5"/>
    <n v="2"/>
    <n v="3"/>
    <n v="5"/>
    <n v="2"/>
    <n v="0"/>
    <n v="4"/>
    <s v="Medium"/>
    <s v="2-5 Years"/>
    <x v="2"/>
  </r>
  <r>
    <n v="28"/>
    <x v="1"/>
    <x v="0"/>
    <n v="304"/>
    <x v="0"/>
    <n v="9"/>
    <n v="4"/>
    <s v="Life Sciences"/>
    <n v="498"/>
    <n v="2"/>
    <s v="Male"/>
    <n v="92"/>
    <n v="3"/>
    <n v="2"/>
    <x v="0"/>
    <n v="4"/>
    <s v="Single"/>
    <n v="5253"/>
    <n v="20750"/>
    <n v="1"/>
    <x v="1"/>
    <n v="16"/>
    <n v="3"/>
    <n v="4"/>
    <n v="0"/>
    <n v="7"/>
    <n v="1"/>
    <n v="3"/>
    <n v="7"/>
    <n v="5"/>
    <n v="0"/>
    <n v="7"/>
    <s v="Medium"/>
    <s v="6-10 Years"/>
    <x v="2"/>
  </r>
  <r>
    <n v="49"/>
    <x v="1"/>
    <x v="0"/>
    <n v="1261"/>
    <x v="1"/>
    <n v="7"/>
    <n v="3"/>
    <s v="Other"/>
    <n v="499"/>
    <n v="2"/>
    <s v="Male"/>
    <n v="31"/>
    <n v="2"/>
    <n v="3"/>
    <x v="4"/>
    <n v="3"/>
    <s v="Single"/>
    <n v="10965"/>
    <n v="12066"/>
    <n v="8"/>
    <x v="1"/>
    <n v="24"/>
    <n v="4"/>
    <n v="3"/>
    <n v="0"/>
    <n v="26"/>
    <n v="2"/>
    <n v="3"/>
    <n v="5"/>
    <n v="2"/>
    <n v="0"/>
    <n v="0"/>
    <s v="High"/>
    <s v="2-5 Years"/>
    <x v="1"/>
  </r>
  <r>
    <n v="51"/>
    <x v="1"/>
    <x v="0"/>
    <n v="1178"/>
    <x v="0"/>
    <n v="14"/>
    <n v="2"/>
    <s v="Life Sciences"/>
    <n v="500"/>
    <n v="3"/>
    <s v="Female"/>
    <n v="87"/>
    <n v="3"/>
    <n v="2"/>
    <x v="0"/>
    <n v="4"/>
    <s v="Married"/>
    <n v="4936"/>
    <n v="14862"/>
    <n v="4"/>
    <x v="1"/>
    <n v="11"/>
    <n v="3"/>
    <n v="3"/>
    <n v="1"/>
    <n v="18"/>
    <n v="2"/>
    <n v="2"/>
    <n v="7"/>
    <n v="7"/>
    <n v="0"/>
    <n v="7"/>
    <s v="Medium"/>
    <s v="6-10 Years"/>
    <x v="1"/>
  </r>
  <r>
    <n v="36"/>
    <x v="1"/>
    <x v="0"/>
    <n v="329"/>
    <x v="1"/>
    <n v="2"/>
    <n v="3"/>
    <s v="Life Sciences"/>
    <n v="501"/>
    <n v="4"/>
    <s v="Female"/>
    <n v="96"/>
    <n v="3"/>
    <n v="1"/>
    <x v="1"/>
    <n v="3"/>
    <s v="Married"/>
    <n v="2543"/>
    <n v="11868"/>
    <n v="4"/>
    <x v="1"/>
    <n v="13"/>
    <n v="3"/>
    <n v="2"/>
    <n v="1"/>
    <n v="6"/>
    <n v="3"/>
    <n v="3"/>
    <n v="2"/>
    <n v="2"/>
    <n v="2"/>
    <n v="2"/>
    <s v="Low"/>
    <s v="2-5 Years"/>
    <x v="0"/>
  </r>
  <r>
    <n v="34"/>
    <x v="0"/>
    <x v="2"/>
    <n v="1362"/>
    <x v="0"/>
    <n v="19"/>
    <n v="3"/>
    <s v="Marketing"/>
    <n v="502"/>
    <n v="1"/>
    <s v="Male"/>
    <n v="67"/>
    <n v="4"/>
    <n v="2"/>
    <x v="0"/>
    <n v="4"/>
    <s v="Single"/>
    <n v="5304"/>
    <n v="4652"/>
    <n v="8"/>
    <x v="0"/>
    <n v="13"/>
    <n v="3"/>
    <n v="2"/>
    <n v="0"/>
    <n v="9"/>
    <n v="3"/>
    <n v="2"/>
    <n v="5"/>
    <n v="2"/>
    <n v="0"/>
    <n v="4"/>
    <s v="Medium"/>
    <s v="2-5 Years"/>
    <x v="2"/>
  </r>
  <r>
    <n v="55"/>
    <x v="1"/>
    <x v="0"/>
    <n v="1311"/>
    <x v="1"/>
    <n v="2"/>
    <n v="3"/>
    <s v="Life Sciences"/>
    <n v="505"/>
    <n v="3"/>
    <s v="Female"/>
    <n v="97"/>
    <n v="3"/>
    <n v="4"/>
    <x v="5"/>
    <n v="4"/>
    <s v="Single"/>
    <n v="16659"/>
    <n v="23258"/>
    <n v="2"/>
    <x v="0"/>
    <n v="13"/>
    <n v="3"/>
    <n v="3"/>
    <n v="0"/>
    <n v="30"/>
    <n v="2"/>
    <n v="3"/>
    <n v="5"/>
    <n v="4"/>
    <n v="1"/>
    <n v="2"/>
    <s v="High"/>
    <s v="2-5 Years"/>
    <x v="3"/>
  </r>
  <r>
    <n v="24"/>
    <x v="1"/>
    <x v="0"/>
    <n v="1371"/>
    <x v="0"/>
    <n v="10"/>
    <n v="4"/>
    <s v="Marketing"/>
    <n v="507"/>
    <n v="4"/>
    <s v="Female"/>
    <n v="77"/>
    <n v="3"/>
    <n v="2"/>
    <x v="0"/>
    <n v="3"/>
    <s v="Divorced"/>
    <n v="4260"/>
    <n v="5915"/>
    <n v="1"/>
    <x v="0"/>
    <n v="12"/>
    <n v="3"/>
    <n v="4"/>
    <n v="1"/>
    <n v="5"/>
    <n v="2"/>
    <n v="4"/>
    <n v="5"/>
    <n v="2"/>
    <n v="0"/>
    <n v="3"/>
    <s v="Medium"/>
    <s v="2-5 Years"/>
    <x v="4"/>
  </r>
  <r>
    <n v="30"/>
    <x v="1"/>
    <x v="0"/>
    <n v="202"/>
    <x v="0"/>
    <n v="2"/>
    <n v="1"/>
    <s v="Technical Degree"/>
    <n v="508"/>
    <n v="3"/>
    <s v="Male"/>
    <n v="72"/>
    <n v="3"/>
    <n v="1"/>
    <x v="6"/>
    <n v="2"/>
    <s v="Married"/>
    <n v="2476"/>
    <n v="17434"/>
    <n v="1"/>
    <x v="1"/>
    <n v="18"/>
    <n v="3"/>
    <n v="1"/>
    <n v="1"/>
    <n v="1"/>
    <n v="3"/>
    <n v="3"/>
    <n v="1"/>
    <n v="0"/>
    <n v="0"/>
    <n v="0"/>
    <s v="Low"/>
    <s v="0-1 Years"/>
    <x v="2"/>
  </r>
  <r>
    <n v="26"/>
    <x v="0"/>
    <x v="1"/>
    <n v="575"/>
    <x v="1"/>
    <n v="3"/>
    <n v="1"/>
    <s v="Technical Degree"/>
    <n v="510"/>
    <n v="3"/>
    <s v="Male"/>
    <n v="73"/>
    <n v="3"/>
    <n v="1"/>
    <x v="1"/>
    <n v="1"/>
    <s v="Single"/>
    <n v="3102"/>
    <n v="6582"/>
    <n v="0"/>
    <x v="1"/>
    <n v="22"/>
    <n v="4"/>
    <n v="3"/>
    <n v="0"/>
    <n v="7"/>
    <n v="2"/>
    <n v="3"/>
    <n v="6"/>
    <n v="4"/>
    <n v="0"/>
    <n v="4"/>
    <s v="Medium"/>
    <s v="6-10 Years"/>
    <x v="2"/>
  </r>
  <r>
    <n v="22"/>
    <x v="1"/>
    <x v="0"/>
    <n v="253"/>
    <x v="1"/>
    <n v="11"/>
    <n v="3"/>
    <s v="Medical"/>
    <n v="511"/>
    <n v="1"/>
    <s v="Female"/>
    <n v="43"/>
    <n v="3"/>
    <n v="1"/>
    <x v="1"/>
    <n v="2"/>
    <s v="Married"/>
    <n v="2244"/>
    <n v="24440"/>
    <n v="1"/>
    <x v="1"/>
    <n v="13"/>
    <n v="3"/>
    <n v="4"/>
    <n v="1"/>
    <n v="2"/>
    <n v="1"/>
    <n v="3"/>
    <n v="2"/>
    <n v="1"/>
    <n v="1"/>
    <n v="2"/>
    <s v="Low"/>
    <s v="2-5 Years"/>
    <x v="4"/>
  </r>
  <r>
    <n v="36"/>
    <x v="1"/>
    <x v="0"/>
    <n v="164"/>
    <x v="0"/>
    <n v="2"/>
    <n v="2"/>
    <s v="Medical"/>
    <n v="513"/>
    <n v="2"/>
    <s v="Male"/>
    <n v="61"/>
    <n v="2"/>
    <n v="3"/>
    <x v="0"/>
    <n v="3"/>
    <s v="Married"/>
    <n v="7596"/>
    <n v="3809"/>
    <n v="1"/>
    <x v="1"/>
    <n v="13"/>
    <n v="3"/>
    <n v="2"/>
    <n v="2"/>
    <n v="10"/>
    <n v="2"/>
    <n v="3"/>
    <n v="10"/>
    <n v="9"/>
    <n v="9"/>
    <n v="0"/>
    <s v="High"/>
    <s v="6-10 Years"/>
    <x v="0"/>
  </r>
  <r>
    <n v="30"/>
    <x v="0"/>
    <x v="1"/>
    <n v="464"/>
    <x v="1"/>
    <n v="4"/>
    <n v="3"/>
    <s v="Technical Degree"/>
    <n v="514"/>
    <n v="3"/>
    <s v="Male"/>
    <n v="40"/>
    <n v="3"/>
    <n v="1"/>
    <x v="1"/>
    <n v="4"/>
    <s v="Single"/>
    <n v="2285"/>
    <n v="3427"/>
    <n v="9"/>
    <x v="0"/>
    <n v="23"/>
    <n v="4"/>
    <n v="3"/>
    <n v="0"/>
    <n v="3"/>
    <n v="4"/>
    <n v="3"/>
    <n v="1"/>
    <n v="0"/>
    <n v="0"/>
    <n v="0"/>
    <s v="Low"/>
    <s v="0-1 Years"/>
    <x v="2"/>
  </r>
  <r>
    <n v="37"/>
    <x v="1"/>
    <x v="0"/>
    <n v="1107"/>
    <x v="1"/>
    <n v="14"/>
    <n v="3"/>
    <s v="Life Sciences"/>
    <n v="515"/>
    <n v="4"/>
    <s v="Female"/>
    <n v="95"/>
    <n v="3"/>
    <n v="1"/>
    <x v="2"/>
    <n v="1"/>
    <s v="Divorced"/>
    <n v="3034"/>
    <n v="26914"/>
    <n v="1"/>
    <x v="1"/>
    <n v="12"/>
    <n v="3"/>
    <n v="3"/>
    <n v="1"/>
    <n v="18"/>
    <n v="2"/>
    <n v="2"/>
    <n v="18"/>
    <n v="7"/>
    <n v="12"/>
    <n v="17"/>
    <s v="Medium"/>
    <s v="10+ Years"/>
    <x v="0"/>
  </r>
  <r>
    <n v="40"/>
    <x v="1"/>
    <x v="0"/>
    <n v="759"/>
    <x v="0"/>
    <n v="2"/>
    <n v="2"/>
    <s v="Marketing"/>
    <n v="516"/>
    <n v="4"/>
    <s v="Female"/>
    <n v="46"/>
    <n v="3"/>
    <n v="2"/>
    <x v="0"/>
    <n v="2"/>
    <s v="Divorced"/>
    <n v="5715"/>
    <n v="22553"/>
    <n v="7"/>
    <x v="1"/>
    <n v="12"/>
    <n v="3"/>
    <n v="3"/>
    <n v="2"/>
    <n v="8"/>
    <n v="5"/>
    <n v="3"/>
    <n v="5"/>
    <n v="4"/>
    <n v="1"/>
    <n v="3"/>
    <s v="Medium"/>
    <s v="2-5 Years"/>
    <x v="0"/>
  </r>
  <r>
    <n v="42"/>
    <x v="1"/>
    <x v="0"/>
    <n v="201"/>
    <x v="1"/>
    <n v="1"/>
    <n v="4"/>
    <s v="Life Sciences"/>
    <n v="517"/>
    <n v="2"/>
    <s v="Female"/>
    <n v="95"/>
    <n v="3"/>
    <n v="1"/>
    <x v="2"/>
    <n v="1"/>
    <s v="Divorced"/>
    <n v="2576"/>
    <n v="20490"/>
    <n v="3"/>
    <x v="1"/>
    <n v="16"/>
    <n v="3"/>
    <n v="2"/>
    <n v="1"/>
    <n v="8"/>
    <n v="5"/>
    <n v="3"/>
    <n v="5"/>
    <n v="2"/>
    <n v="1"/>
    <n v="2"/>
    <s v="Low"/>
    <s v="2-5 Years"/>
    <x v="0"/>
  </r>
  <r>
    <n v="37"/>
    <x v="1"/>
    <x v="0"/>
    <n v="1305"/>
    <x v="1"/>
    <n v="10"/>
    <n v="4"/>
    <s v="Life Sciences"/>
    <n v="518"/>
    <n v="3"/>
    <s v="Male"/>
    <n v="49"/>
    <n v="3"/>
    <n v="2"/>
    <x v="3"/>
    <n v="2"/>
    <s v="Single"/>
    <n v="4197"/>
    <n v="21123"/>
    <n v="2"/>
    <x v="0"/>
    <n v="12"/>
    <n v="3"/>
    <n v="4"/>
    <n v="0"/>
    <n v="18"/>
    <n v="2"/>
    <n v="2"/>
    <n v="1"/>
    <n v="0"/>
    <n v="0"/>
    <n v="1"/>
    <s v="Medium"/>
    <s v="0-1 Years"/>
    <x v="0"/>
  </r>
  <r>
    <n v="43"/>
    <x v="1"/>
    <x v="0"/>
    <n v="982"/>
    <x v="1"/>
    <n v="12"/>
    <n v="3"/>
    <s v="Life Sciences"/>
    <n v="520"/>
    <n v="1"/>
    <s v="Male"/>
    <n v="59"/>
    <n v="2"/>
    <n v="4"/>
    <x v="7"/>
    <n v="2"/>
    <s v="Divorced"/>
    <n v="14336"/>
    <n v="4345"/>
    <n v="1"/>
    <x v="1"/>
    <n v="11"/>
    <n v="3"/>
    <n v="3"/>
    <n v="1"/>
    <n v="25"/>
    <n v="3"/>
    <n v="3"/>
    <n v="25"/>
    <n v="10"/>
    <n v="3"/>
    <n v="9"/>
    <s v="High"/>
    <s v="10+ Years"/>
    <x v="0"/>
  </r>
  <r>
    <n v="40"/>
    <x v="1"/>
    <x v="0"/>
    <n v="555"/>
    <x v="1"/>
    <n v="2"/>
    <n v="3"/>
    <s v="Medical"/>
    <n v="521"/>
    <n v="2"/>
    <s v="Female"/>
    <n v="78"/>
    <n v="2"/>
    <n v="2"/>
    <x v="2"/>
    <n v="3"/>
    <s v="Married"/>
    <n v="3448"/>
    <n v="13436"/>
    <n v="6"/>
    <x v="1"/>
    <n v="22"/>
    <n v="4"/>
    <n v="2"/>
    <n v="1"/>
    <n v="20"/>
    <n v="3"/>
    <n v="3"/>
    <n v="1"/>
    <n v="0"/>
    <n v="0"/>
    <n v="0"/>
    <s v="Medium"/>
    <s v="0-1 Years"/>
    <x v="0"/>
  </r>
  <r>
    <n v="54"/>
    <x v="1"/>
    <x v="0"/>
    <n v="821"/>
    <x v="1"/>
    <n v="5"/>
    <n v="2"/>
    <s v="Medical"/>
    <n v="522"/>
    <n v="1"/>
    <s v="Male"/>
    <n v="86"/>
    <n v="3"/>
    <n v="5"/>
    <x v="7"/>
    <n v="1"/>
    <s v="Married"/>
    <n v="19406"/>
    <n v="8509"/>
    <n v="4"/>
    <x v="1"/>
    <n v="11"/>
    <n v="3"/>
    <n v="3"/>
    <n v="1"/>
    <n v="24"/>
    <n v="4"/>
    <n v="2"/>
    <n v="4"/>
    <n v="2"/>
    <n v="1"/>
    <n v="2"/>
    <s v="High"/>
    <s v="2-5 Years"/>
    <x v="1"/>
  </r>
  <r>
    <n v="34"/>
    <x v="1"/>
    <x v="2"/>
    <n v="1381"/>
    <x v="0"/>
    <n v="4"/>
    <n v="4"/>
    <s v="Marketing"/>
    <n v="523"/>
    <n v="3"/>
    <s v="Female"/>
    <n v="72"/>
    <n v="3"/>
    <n v="2"/>
    <x v="0"/>
    <n v="3"/>
    <s v="Married"/>
    <n v="6538"/>
    <n v="12740"/>
    <n v="9"/>
    <x v="1"/>
    <n v="15"/>
    <n v="3"/>
    <n v="1"/>
    <n v="1"/>
    <n v="6"/>
    <n v="3"/>
    <n v="3"/>
    <n v="3"/>
    <n v="2"/>
    <n v="1"/>
    <n v="2"/>
    <s v="Medium"/>
    <s v="2-5 Years"/>
    <x v="2"/>
  </r>
  <r>
    <n v="31"/>
    <x v="1"/>
    <x v="0"/>
    <n v="480"/>
    <x v="1"/>
    <n v="7"/>
    <n v="2"/>
    <s v="Medical"/>
    <n v="524"/>
    <n v="2"/>
    <s v="Female"/>
    <n v="31"/>
    <n v="3"/>
    <n v="2"/>
    <x v="3"/>
    <n v="1"/>
    <s v="Married"/>
    <n v="4306"/>
    <n v="4156"/>
    <n v="1"/>
    <x v="1"/>
    <n v="12"/>
    <n v="3"/>
    <n v="2"/>
    <n v="1"/>
    <n v="13"/>
    <n v="5"/>
    <n v="1"/>
    <n v="13"/>
    <n v="10"/>
    <n v="3"/>
    <n v="12"/>
    <s v="Medium"/>
    <s v="10+ Years"/>
    <x v="2"/>
  </r>
  <r>
    <n v="43"/>
    <x v="1"/>
    <x v="1"/>
    <n v="313"/>
    <x v="1"/>
    <n v="21"/>
    <n v="3"/>
    <s v="Medical"/>
    <n v="525"/>
    <n v="4"/>
    <s v="Male"/>
    <n v="61"/>
    <n v="3"/>
    <n v="1"/>
    <x v="2"/>
    <n v="4"/>
    <s v="Married"/>
    <n v="2258"/>
    <n v="15238"/>
    <n v="7"/>
    <x v="1"/>
    <n v="20"/>
    <n v="4"/>
    <n v="1"/>
    <n v="1"/>
    <n v="8"/>
    <n v="1"/>
    <n v="3"/>
    <n v="3"/>
    <n v="2"/>
    <n v="1"/>
    <n v="2"/>
    <s v="Low"/>
    <s v="2-5 Years"/>
    <x v="0"/>
  </r>
  <r>
    <n v="43"/>
    <x v="1"/>
    <x v="0"/>
    <n v="1473"/>
    <x v="1"/>
    <n v="8"/>
    <n v="4"/>
    <s v="Other"/>
    <n v="526"/>
    <n v="3"/>
    <s v="Female"/>
    <n v="74"/>
    <n v="3"/>
    <n v="2"/>
    <x v="4"/>
    <n v="3"/>
    <s v="Divorced"/>
    <n v="4522"/>
    <n v="2227"/>
    <n v="4"/>
    <x v="0"/>
    <n v="14"/>
    <n v="3"/>
    <n v="4"/>
    <n v="0"/>
    <n v="8"/>
    <n v="3"/>
    <n v="3"/>
    <n v="5"/>
    <n v="2"/>
    <n v="0"/>
    <n v="2"/>
    <s v="Medium"/>
    <s v="2-5 Years"/>
    <x v="0"/>
  </r>
  <r>
    <n v="25"/>
    <x v="1"/>
    <x v="0"/>
    <n v="891"/>
    <x v="0"/>
    <n v="4"/>
    <n v="2"/>
    <s v="Life Sciences"/>
    <n v="527"/>
    <n v="2"/>
    <s v="Female"/>
    <n v="99"/>
    <n v="2"/>
    <n v="2"/>
    <x v="0"/>
    <n v="4"/>
    <s v="Single"/>
    <n v="4487"/>
    <n v="12090"/>
    <n v="1"/>
    <x v="0"/>
    <n v="11"/>
    <n v="3"/>
    <n v="2"/>
    <n v="0"/>
    <n v="5"/>
    <n v="3"/>
    <n v="3"/>
    <n v="5"/>
    <n v="4"/>
    <n v="1"/>
    <n v="3"/>
    <s v="Medium"/>
    <s v="2-5 Years"/>
    <x v="2"/>
  </r>
  <r>
    <n v="37"/>
    <x v="1"/>
    <x v="2"/>
    <n v="1063"/>
    <x v="1"/>
    <n v="25"/>
    <n v="5"/>
    <s v="Medical"/>
    <n v="529"/>
    <n v="2"/>
    <s v="Female"/>
    <n v="72"/>
    <n v="3"/>
    <n v="2"/>
    <x v="1"/>
    <n v="3"/>
    <s v="Married"/>
    <n v="4449"/>
    <n v="23866"/>
    <n v="3"/>
    <x v="0"/>
    <n v="15"/>
    <n v="3"/>
    <n v="1"/>
    <n v="2"/>
    <n v="15"/>
    <n v="2"/>
    <n v="3"/>
    <n v="13"/>
    <n v="11"/>
    <n v="10"/>
    <n v="7"/>
    <s v="Medium"/>
    <s v="10+ Years"/>
    <x v="0"/>
  </r>
  <r>
    <n v="31"/>
    <x v="1"/>
    <x v="0"/>
    <n v="329"/>
    <x v="1"/>
    <n v="1"/>
    <n v="2"/>
    <s v="Life Sciences"/>
    <n v="530"/>
    <n v="4"/>
    <s v="Male"/>
    <n v="98"/>
    <n v="2"/>
    <n v="1"/>
    <x v="2"/>
    <n v="1"/>
    <s v="Married"/>
    <n v="2218"/>
    <n v="16193"/>
    <n v="1"/>
    <x v="1"/>
    <n v="12"/>
    <n v="3"/>
    <n v="3"/>
    <n v="1"/>
    <n v="4"/>
    <n v="3"/>
    <n v="3"/>
    <n v="4"/>
    <n v="2"/>
    <n v="3"/>
    <n v="2"/>
    <s v="Low"/>
    <s v="2-5 Years"/>
    <x v="2"/>
  </r>
  <r>
    <n v="39"/>
    <x v="1"/>
    <x v="1"/>
    <n v="1218"/>
    <x v="1"/>
    <n v="1"/>
    <n v="1"/>
    <s v="Life Sciences"/>
    <n v="531"/>
    <n v="2"/>
    <s v="Male"/>
    <n v="52"/>
    <n v="3"/>
    <n v="5"/>
    <x v="5"/>
    <n v="3"/>
    <s v="Divorced"/>
    <n v="19197"/>
    <n v="8213"/>
    <n v="1"/>
    <x v="0"/>
    <n v="14"/>
    <n v="3"/>
    <n v="3"/>
    <n v="1"/>
    <n v="21"/>
    <n v="3"/>
    <n v="3"/>
    <n v="21"/>
    <n v="8"/>
    <n v="1"/>
    <n v="6"/>
    <s v="High"/>
    <s v="10+ Years"/>
    <x v="0"/>
  </r>
  <r>
    <n v="56"/>
    <x v="1"/>
    <x v="1"/>
    <n v="906"/>
    <x v="0"/>
    <n v="6"/>
    <n v="3"/>
    <s v="Life Sciences"/>
    <n v="532"/>
    <n v="3"/>
    <s v="Female"/>
    <n v="86"/>
    <n v="4"/>
    <n v="4"/>
    <x v="0"/>
    <n v="1"/>
    <s v="Married"/>
    <n v="13212"/>
    <n v="18256"/>
    <n v="9"/>
    <x v="1"/>
    <n v="11"/>
    <n v="3"/>
    <n v="4"/>
    <n v="3"/>
    <n v="36"/>
    <n v="0"/>
    <n v="2"/>
    <n v="7"/>
    <n v="7"/>
    <n v="7"/>
    <n v="7"/>
    <s v="High"/>
    <s v="6-10 Years"/>
    <x v="3"/>
  </r>
  <r>
    <n v="30"/>
    <x v="1"/>
    <x v="0"/>
    <n v="1082"/>
    <x v="0"/>
    <n v="12"/>
    <n v="3"/>
    <s v="Technical Degree"/>
    <n v="533"/>
    <n v="2"/>
    <s v="Female"/>
    <n v="83"/>
    <n v="3"/>
    <n v="2"/>
    <x v="0"/>
    <n v="3"/>
    <s v="Single"/>
    <n v="6577"/>
    <n v="19558"/>
    <n v="0"/>
    <x v="1"/>
    <n v="11"/>
    <n v="3"/>
    <n v="2"/>
    <n v="0"/>
    <n v="6"/>
    <n v="6"/>
    <n v="3"/>
    <n v="5"/>
    <n v="4"/>
    <n v="4"/>
    <n v="4"/>
    <s v="Medium"/>
    <s v="2-5 Years"/>
    <x v="2"/>
  </r>
  <r>
    <n v="41"/>
    <x v="1"/>
    <x v="0"/>
    <n v="645"/>
    <x v="0"/>
    <n v="1"/>
    <n v="3"/>
    <s v="Marketing"/>
    <n v="534"/>
    <n v="2"/>
    <s v="Male"/>
    <n v="49"/>
    <n v="4"/>
    <n v="3"/>
    <x v="0"/>
    <n v="1"/>
    <s v="Married"/>
    <n v="8392"/>
    <n v="19566"/>
    <n v="1"/>
    <x v="1"/>
    <n v="16"/>
    <n v="3"/>
    <n v="3"/>
    <n v="1"/>
    <n v="10"/>
    <n v="2"/>
    <n v="3"/>
    <n v="10"/>
    <n v="7"/>
    <n v="0"/>
    <n v="7"/>
    <s v="High"/>
    <s v="6-10 Years"/>
    <x v="0"/>
  </r>
  <r>
    <n v="28"/>
    <x v="1"/>
    <x v="0"/>
    <n v="1300"/>
    <x v="1"/>
    <n v="17"/>
    <n v="2"/>
    <s v="Medical"/>
    <n v="536"/>
    <n v="3"/>
    <s v="Male"/>
    <n v="79"/>
    <n v="3"/>
    <n v="2"/>
    <x v="2"/>
    <n v="1"/>
    <s v="Divorced"/>
    <n v="4558"/>
    <n v="13535"/>
    <n v="1"/>
    <x v="1"/>
    <n v="12"/>
    <n v="3"/>
    <n v="4"/>
    <n v="1"/>
    <n v="10"/>
    <n v="2"/>
    <n v="3"/>
    <n v="10"/>
    <n v="0"/>
    <n v="1"/>
    <n v="8"/>
    <s v="Medium"/>
    <s v="6-10 Years"/>
    <x v="2"/>
  </r>
  <r>
    <n v="25"/>
    <x v="0"/>
    <x v="0"/>
    <n v="688"/>
    <x v="1"/>
    <n v="3"/>
    <n v="3"/>
    <s v="Medical"/>
    <n v="538"/>
    <n v="1"/>
    <s v="Male"/>
    <n v="91"/>
    <n v="3"/>
    <n v="1"/>
    <x v="2"/>
    <n v="1"/>
    <s v="Married"/>
    <n v="4031"/>
    <n v="9396"/>
    <n v="5"/>
    <x v="1"/>
    <n v="13"/>
    <n v="3"/>
    <n v="3"/>
    <n v="1"/>
    <n v="6"/>
    <n v="5"/>
    <n v="3"/>
    <n v="2"/>
    <n v="2"/>
    <n v="0"/>
    <n v="2"/>
    <s v="Medium"/>
    <s v="2-5 Years"/>
    <x v="2"/>
  </r>
  <r>
    <n v="52"/>
    <x v="1"/>
    <x v="0"/>
    <n v="319"/>
    <x v="1"/>
    <n v="3"/>
    <n v="3"/>
    <s v="Medical"/>
    <n v="543"/>
    <n v="4"/>
    <s v="Male"/>
    <n v="39"/>
    <n v="2"/>
    <n v="3"/>
    <x v="3"/>
    <n v="3"/>
    <s v="Married"/>
    <n v="7969"/>
    <n v="19609"/>
    <n v="2"/>
    <x v="0"/>
    <n v="14"/>
    <n v="3"/>
    <n v="3"/>
    <n v="0"/>
    <n v="28"/>
    <n v="4"/>
    <n v="3"/>
    <n v="5"/>
    <n v="4"/>
    <n v="0"/>
    <n v="4"/>
    <s v="High"/>
    <s v="2-5 Years"/>
    <x v="1"/>
  </r>
  <r>
    <n v="45"/>
    <x v="1"/>
    <x v="0"/>
    <n v="192"/>
    <x v="1"/>
    <n v="10"/>
    <n v="2"/>
    <s v="Life Sciences"/>
    <n v="544"/>
    <n v="1"/>
    <s v="Male"/>
    <n v="69"/>
    <n v="3"/>
    <n v="1"/>
    <x v="1"/>
    <n v="4"/>
    <s v="Married"/>
    <n v="2654"/>
    <n v="9655"/>
    <n v="3"/>
    <x v="1"/>
    <n v="21"/>
    <n v="4"/>
    <n v="4"/>
    <n v="2"/>
    <n v="8"/>
    <n v="3"/>
    <n v="2"/>
    <n v="2"/>
    <n v="2"/>
    <n v="0"/>
    <n v="2"/>
    <s v="Low"/>
    <s v="2-5 Years"/>
    <x v="1"/>
  </r>
  <r>
    <n v="52"/>
    <x v="1"/>
    <x v="0"/>
    <n v="1490"/>
    <x v="1"/>
    <n v="4"/>
    <n v="2"/>
    <s v="Life Sciences"/>
    <n v="546"/>
    <n v="4"/>
    <s v="Female"/>
    <n v="30"/>
    <n v="3"/>
    <n v="4"/>
    <x v="5"/>
    <n v="4"/>
    <s v="Married"/>
    <n v="16555"/>
    <n v="10310"/>
    <n v="2"/>
    <x v="1"/>
    <n v="13"/>
    <n v="3"/>
    <n v="4"/>
    <n v="0"/>
    <n v="31"/>
    <n v="2"/>
    <n v="1"/>
    <n v="5"/>
    <n v="2"/>
    <n v="1"/>
    <n v="4"/>
    <s v="High"/>
    <s v="2-5 Years"/>
    <x v="1"/>
  </r>
  <r>
    <n v="42"/>
    <x v="1"/>
    <x v="1"/>
    <n v="532"/>
    <x v="1"/>
    <n v="29"/>
    <n v="2"/>
    <s v="Life Sciences"/>
    <n v="547"/>
    <n v="1"/>
    <s v="Female"/>
    <n v="92"/>
    <n v="3"/>
    <n v="2"/>
    <x v="1"/>
    <n v="3"/>
    <s v="Divorced"/>
    <n v="4556"/>
    <n v="12932"/>
    <n v="2"/>
    <x v="1"/>
    <n v="11"/>
    <n v="3"/>
    <n v="2"/>
    <n v="1"/>
    <n v="19"/>
    <n v="3"/>
    <n v="3"/>
    <n v="5"/>
    <n v="4"/>
    <n v="0"/>
    <n v="2"/>
    <s v="Medium"/>
    <s v="2-5 Years"/>
    <x v="0"/>
  </r>
  <r>
    <n v="30"/>
    <x v="1"/>
    <x v="0"/>
    <n v="317"/>
    <x v="1"/>
    <n v="2"/>
    <n v="3"/>
    <s v="Life Sciences"/>
    <n v="548"/>
    <n v="3"/>
    <s v="Female"/>
    <n v="43"/>
    <n v="1"/>
    <n v="2"/>
    <x v="3"/>
    <n v="4"/>
    <s v="Single"/>
    <n v="6091"/>
    <n v="24793"/>
    <n v="2"/>
    <x v="1"/>
    <n v="20"/>
    <n v="4"/>
    <n v="3"/>
    <n v="0"/>
    <n v="11"/>
    <n v="2"/>
    <n v="3"/>
    <n v="5"/>
    <n v="4"/>
    <n v="0"/>
    <n v="2"/>
    <s v="Medium"/>
    <s v="2-5 Years"/>
    <x v="2"/>
  </r>
  <r>
    <n v="60"/>
    <x v="1"/>
    <x v="0"/>
    <n v="422"/>
    <x v="1"/>
    <n v="7"/>
    <n v="3"/>
    <s v="Life Sciences"/>
    <n v="549"/>
    <n v="1"/>
    <s v="Female"/>
    <n v="41"/>
    <n v="3"/>
    <n v="5"/>
    <x v="5"/>
    <n v="1"/>
    <s v="Married"/>
    <n v="19566"/>
    <n v="3854"/>
    <n v="5"/>
    <x v="1"/>
    <n v="11"/>
    <n v="3"/>
    <n v="4"/>
    <n v="0"/>
    <n v="33"/>
    <n v="5"/>
    <n v="1"/>
    <n v="29"/>
    <n v="8"/>
    <n v="11"/>
    <n v="10"/>
    <s v="High"/>
    <s v="10+ Years"/>
    <x v="3"/>
  </r>
  <r>
    <n v="46"/>
    <x v="1"/>
    <x v="0"/>
    <n v="1485"/>
    <x v="1"/>
    <n v="18"/>
    <n v="3"/>
    <s v="Medical"/>
    <n v="550"/>
    <n v="3"/>
    <s v="Female"/>
    <n v="87"/>
    <n v="3"/>
    <n v="2"/>
    <x v="3"/>
    <n v="3"/>
    <s v="Divorced"/>
    <n v="4810"/>
    <n v="26314"/>
    <n v="2"/>
    <x v="1"/>
    <n v="14"/>
    <n v="3"/>
    <n v="3"/>
    <n v="1"/>
    <n v="19"/>
    <n v="5"/>
    <n v="2"/>
    <n v="10"/>
    <n v="7"/>
    <n v="0"/>
    <n v="8"/>
    <s v="Medium"/>
    <s v="6-10 Years"/>
    <x v="1"/>
  </r>
  <r>
    <n v="42"/>
    <x v="1"/>
    <x v="1"/>
    <n v="1368"/>
    <x v="1"/>
    <n v="28"/>
    <n v="4"/>
    <s v="Technical Degree"/>
    <n v="551"/>
    <n v="4"/>
    <s v="Female"/>
    <n v="88"/>
    <n v="2"/>
    <n v="2"/>
    <x v="4"/>
    <n v="4"/>
    <s v="Married"/>
    <n v="4523"/>
    <n v="4386"/>
    <n v="0"/>
    <x v="1"/>
    <n v="11"/>
    <n v="3"/>
    <n v="4"/>
    <n v="3"/>
    <n v="7"/>
    <n v="4"/>
    <n v="4"/>
    <n v="6"/>
    <n v="5"/>
    <n v="0"/>
    <n v="4"/>
    <s v="Medium"/>
    <s v="6-10 Years"/>
    <x v="0"/>
  </r>
  <r>
    <n v="24"/>
    <x v="0"/>
    <x v="0"/>
    <n v="1448"/>
    <x v="0"/>
    <n v="1"/>
    <n v="1"/>
    <s v="Technical Degree"/>
    <n v="554"/>
    <n v="1"/>
    <s v="Female"/>
    <n v="62"/>
    <n v="3"/>
    <n v="1"/>
    <x v="6"/>
    <n v="2"/>
    <s v="Single"/>
    <n v="3202"/>
    <n v="21972"/>
    <n v="1"/>
    <x v="0"/>
    <n v="16"/>
    <n v="3"/>
    <n v="2"/>
    <n v="0"/>
    <n v="6"/>
    <n v="4"/>
    <n v="3"/>
    <n v="5"/>
    <n v="3"/>
    <n v="1"/>
    <n v="4"/>
    <s v="Medium"/>
    <s v="2-5 Years"/>
    <x v="4"/>
  </r>
  <r>
    <n v="34"/>
    <x v="0"/>
    <x v="1"/>
    <n v="296"/>
    <x v="0"/>
    <n v="6"/>
    <n v="2"/>
    <s v="Marketing"/>
    <n v="555"/>
    <n v="4"/>
    <s v="Female"/>
    <n v="33"/>
    <n v="1"/>
    <n v="1"/>
    <x v="6"/>
    <n v="3"/>
    <s v="Divorced"/>
    <n v="2351"/>
    <n v="12253"/>
    <n v="0"/>
    <x v="1"/>
    <n v="16"/>
    <n v="3"/>
    <n v="4"/>
    <n v="1"/>
    <n v="3"/>
    <n v="3"/>
    <n v="2"/>
    <n v="2"/>
    <n v="2"/>
    <n v="1"/>
    <n v="0"/>
    <s v="Low"/>
    <s v="2-5 Years"/>
    <x v="2"/>
  </r>
  <r>
    <n v="38"/>
    <x v="1"/>
    <x v="1"/>
    <n v="1490"/>
    <x v="1"/>
    <n v="2"/>
    <n v="2"/>
    <s v="Life Sciences"/>
    <n v="556"/>
    <n v="4"/>
    <s v="Male"/>
    <n v="42"/>
    <n v="3"/>
    <n v="1"/>
    <x v="2"/>
    <n v="4"/>
    <s v="Married"/>
    <n v="1702"/>
    <n v="12106"/>
    <n v="1"/>
    <x v="0"/>
    <n v="23"/>
    <n v="4"/>
    <n v="3"/>
    <n v="1"/>
    <n v="1"/>
    <n v="3"/>
    <n v="3"/>
    <n v="1"/>
    <n v="0"/>
    <n v="0"/>
    <n v="0"/>
    <s v="Low"/>
    <s v="0-1 Years"/>
    <x v="0"/>
  </r>
  <r>
    <n v="40"/>
    <x v="1"/>
    <x v="0"/>
    <n v="1398"/>
    <x v="0"/>
    <n v="2"/>
    <n v="4"/>
    <s v="Life Sciences"/>
    <n v="558"/>
    <n v="3"/>
    <s v="Female"/>
    <n v="79"/>
    <n v="3"/>
    <n v="5"/>
    <x v="5"/>
    <n v="3"/>
    <s v="Married"/>
    <n v="18041"/>
    <n v="13022"/>
    <n v="0"/>
    <x v="1"/>
    <n v="14"/>
    <n v="3"/>
    <n v="4"/>
    <n v="0"/>
    <n v="21"/>
    <n v="2"/>
    <n v="3"/>
    <n v="20"/>
    <n v="15"/>
    <n v="1"/>
    <n v="12"/>
    <s v="High"/>
    <s v="10+ Years"/>
    <x v="0"/>
  </r>
  <r>
    <n v="26"/>
    <x v="1"/>
    <x v="0"/>
    <n v="1349"/>
    <x v="1"/>
    <n v="23"/>
    <n v="3"/>
    <s v="Life Sciences"/>
    <n v="560"/>
    <n v="1"/>
    <s v="Female"/>
    <n v="90"/>
    <n v="3"/>
    <n v="1"/>
    <x v="1"/>
    <n v="4"/>
    <s v="Divorced"/>
    <n v="2886"/>
    <n v="3032"/>
    <n v="1"/>
    <x v="1"/>
    <n v="22"/>
    <n v="4"/>
    <n v="2"/>
    <n v="2"/>
    <n v="3"/>
    <n v="3"/>
    <n v="1"/>
    <n v="3"/>
    <n v="2"/>
    <n v="0"/>
    <n v="2"/>
    <s v="Low"/>
    <s v="2-5 Years"/>
    <x v="2"/>
  </r>
  <r>
    <n v="30"/>
    <x v="1"/>
    <x v="2"/>
    <n v="1400"/>
    <x v="1"/>
    <n v="3"/>
    <n v="3"/>
    <s v="Life Sciences"/>
    <n v="562"/>
    <n v="3"/>
    <s v="Male"/>
    <n v="53"/>
    <n v="3"/>
    <n v="1"/>
    <x v="2"/>
    <n v="4"/>
    <s v="Married"/>
    <n v="2097"/>
    <n v="16734"/>
    <n v="4"/>
    <x v="1"/>
    <n v="15"/>
    <n v="3"/>
    <n v="3"/>
    <n v="1"/>
    <n v="9"/>
    <n v="3"/>
    <n v="1"/>
    <n v="5"/>
    <n v="3"/>
    <n v="1"/>
    <n v="4"/>
    <s v="Low"/>
    <s v="2-5 Years"/>
    <x v="2"/>
  </r>
  <r>
    <n v="29"/>
    <x v="1"/>
    <x v="0"/>
    <n v="986"/>
    <x v="1"/>
    <n v="3"/>
    <n v="4"/>
    <s v="Medical"/>
    <n v="564"/>
    <n v="2"/>
    <s v="Male"/>
    <n v="93"/>
    <n v="2"/>
    <n v="3"/>
    <x v="7"/>
    <n v="3"/>
    <s v="Married"/>
    <n v="11935"/>
    <n v="21526"/>
    <n v="1"/>
    <x v="1"/>
    <n v="18"/>
    <n v="3"/>
    <n v="3"/>
    <n v="0"/>
    <n v="10"/>
    <n v="2"/>
    <n v="3"/>
    <n v="10"/>
    <n v="2"/>
    <n v="0"/>
    <n v="7"/>
    <s v="High"/>
    <s v="6-10 Years"/>
    <x v="2"/>
  </r>
  <r>
    <n v="29"/>
    <x v="0"/>
    <x v="0"/>
    <n v="408"/>
    <x v="1"/>
    <n v="25"/>
    <n v="5"/>
    <s v="Technical Degree"/>
    <n v="565"/>
    <n v="3"/>
    <s v="Female"/>
    <n v="71"/>
    <n v="2"/>
    <n v="1"/>
    <x v="1"/>
    <n v="2"/>
    <s v="Married"/>
    <n v="2546"/>
    <n v="18300"/>
    <n v="5"/>
    <x v="1"/>
    <n v="16"/>
    <n v="3"/>
    <n v="2"/>
    <n v="0"/>
    <n v="6"/>
    <n v="2"/>
    <n v="4"/>
    <n v="2"/>
    <n v="2"/>
    <n v="1"/>
    <n v="1"/>
    <s v="Low"/>
    <s v="2-5 Years"/>
    <x v="2"/>
  </r>
  <r>
    <n v="19"/>
    <x v="0"/>
    <x v="0"/>
    <n v="489"/>
    <x v="2"/>
    <n v="2"/>
    <n v="2"/>
    <s v="Technical Degree"/>
    <n v="566"/>
    <n v="1"/>
    <s v="Male"/>
    <n v="52"/>
    <n v="2"/>
    <n v="1"/>
    <x v="8"/>
    <n v="4"/>
    <s v="Single"/>
    <n v="2564"/>
    <n v="18437"/>
    <n v="1"/>
    <x v="1"/>
    <n v="12"/>
    <n v="3"/>
    <n v="3"/>
    <n v="0"/>
    <n v="1"/>
    <n v="3"/>
    <n v="4"/>
    <n v="1"/>
    <n v="0"/>
    <n v="0"/>
    <n v="0"/>
    <s v="Low"/>
    <s v="0-1 Years"/>
    <x v="4"/>
  </r>
  <r>
    <n v="30"/>
    <x v="1"/>
    <x v="2"/>
    <n v="1398"/>
    <x v="0"/>
    <n v="22"/>
    <n v="4"/>
    <s v="Other"/>
    <n v="567"/>
    <n v="3"/>
    <s v="Female"/>
    <n v="69"/>
    <n v="3"/>
    <n v="3"/>
    <x v="0"/>
    <n v="1"/>
    <s v="Married"/>
    <n v="8412"/>
    <n v="2890"/>
    <n v="0"/>
    <x v="1"/>
    <n v="11"/>
    <n v="3"/>
    <n v="3"/>
    <n v="0"/>
    <n v="10"/>
    <n v="3"/>
    <n v="3"/>
    <n v="9"/>
    <n v="8"/>
    <n v="7"/>
    <n v="8"/>
    <s v="High"/>
    <s v="6-10 Years"/>
    <x v="2"/>
  </r>
  <r>
    <n v="57"/>
    <x v="1"/>
    <x v="0"/>
    <n v="210"/>
    <x v="0"/>
    <n v="29"/>
    <n v="3"/>
    <s v="Marketing"/>
    <n v="568"/>
    <n v="1"/>
    <s v="Male"/>
    <n v="56"/>
    <n v="2"/>
    <n v="4"/>
    <x v="5"/>
    <n v="4"/>
    <s v="Divorced"/>
    <n v="14118"/>
    <n v="22102"/>
    <n v="3"/>
    <x v="1"/>
    <n v="12"/>
    <n v="3"/>
    <n v="3"/>
    <n v="1"/>
    <n v="32"/>
    <n v="3"/>
    <n v="2"/>
    <n v="1"/>
    <n v="0"/>
    <n v="0"/>
    <n v="0"/>
    <s v="High"/>
    <s v="0-1 Years"/>
    <x v="3"/>
  </r>
  <r>
    <n v="50"/>
    <x v="1"/>
    <x v="0"/>
    <n v="1099"/>
    <x v="1"/>
    <n v="29"/>
    <n v="4"/>
    <s v="Life Sciences"/>
    <n v="569"/>
    <n v="2"/>
    <s v="Male"/>
    <n v="88"/>
    <n v="2"/>
    <n v="4"/>
    <x v="5"/>
    <n v="3"/>
    <s v="Married"/>
    <n v="17046"/>
    <n v="9314"/>
    <n v="0"/>
    <x v="1"/>
    <n v="15"/>
    <n v="3"/>
    <n v="2"/>
    <n v="1"/>
    <n v="28"/>
    <n v="2"/>
    <n v="3"/>
    <n v="27"/>
    <n v="10"/>
    <n v="15"/>
    <n v="7"/>
    <s v="High"/>
    <s v="10+ Years"/>
    <x v="1"/>
  </r>
  <r>
    <n v="30"/>
    <x v="1"/>
    <x v="2"/>
    <n v="1116"/>
    <x v="1"/>
    <n v="2"/>
    <n v="3"/>
    <s v="Medical"/>
    <n v="571"/>
    <n v="3"/>
    <s v="Female"/>
    <n v="49"/>
    <n v="3"/>
    <n v="1"/>
    <x v="2"/>
    <n v="4"/>
    <s v="Single"/>
    <n v="2564"/>
    <n v="7181"/>
    <n v="0"/>
    <x v="1"/>
    <n v="14"/>
    <n v="3"/>
    <n v="3"/>
    <n v="0"/>
    <n v="12"/>
    <n v="2"/>
    <n v="2"/>
    <n v="11"/>
    <n v="7"/>
    <n v="6"/>
    <n v="7"/>
    <s v="Low"/>
    <s v="10+ Years"/>
    <x v="2"/>
  </r>
  <r>
    <n v="60"/>
    <x v="1"/>
    <x v="1"/>
    <n v="1499"/>
    <x v="0"/>
    <n v="28"/>
    <n v="3"/>
    <s v="Marketing"/>
    <n v="573"/>
    <n v="3"/>
    <s v="Female"/>
    <n v="80"/>
    <n v="2"/>
    <n v="3"/>
    <x v="0"/>
    <n v="1"/>
    <s v="Married"/>
    <n v="10266"/>
    <n v="2845"/>
    <n v="4"/>
    <x v="1"/>
    <n v="19"/>
    <n v="3"/>
    <n v="4"/>
    <n v="0"/>
    <n v="22"/>
    <n v="5"/>
    <n v="4"/>
    <n v="18"/>
    <n v="13"/>
    <n v="13"/>
    <n v="11"/>
    <s v="High"/>
    <s v="10+ Years"/>
    <x v="3"/>
  </r>
  <r>
    <n v="47"/>
    <x v="1"/>
    <x v="0"/>
    <n v="983"/>
    <x v="1"/>
    <n v="2"/>
    <n v="2"/>
    <s v="Medical"/>
    <n v="574"/>
    <n v="1"/>
    <s v="Female"/>
    <n v="65"/>
    <n v="3"/>
    <n v="2"/>
    <x v="3"/>
    <n v="4"/>
    <s v="Divorced"/>
    <n v="5070"/>
    <n v="7389"/>
    <n v="5"/>
    <x v="1"/>
    <n v="13"/>
    <n v="3"/>
    <n v="3"/>
    <n v="3"/>
    <n v="20"/>
    <n v="2"/>
    <n v="3"/>
    <n v="5"/>
    <n v="0"/>
    <n v="0"/>
    <n v="4"/>
    <s v="Medium"/>
    <s v="2-5 Years"/>
    <x v="1"/>
  </r>
  <r>
    <n v="46"/>
    <x v="1"/>
    <x v="0"/>
    <n v="1009"/>
    <x v="1"/>
    <n v="2"/>
    <n v="3"/>
    <s v="Life Sciences"/>
    <n v="575"/>
    <n v="1"/>
    <s v="Male"/>
    <n v="51"/>
    <n v="3"/>
    <n v="4"/>
    <x v="7"/>
    <n v="3"/>
    <s v="Married"/>
    <n v="17861"/>
    <n v="2288"/>
    <n v="6"/>
    <x v="1"/>
    <n v="13"/>
    <n v="3"/>
    <n v="3"/>
    <n v="0"/>
    <n v="26"/>
    <n v="2"/>
    <n v="1"/>
    <n v="3"/>
    <n v="2"/>
    <n v="0"/>
    <n v="1"/>
    <s v="High"/>
    <s v="2-5 Years"/>
    <x v="1"/>
  </r>
  <r>
    <n v="35"/>
    <x v="1"/>
    <x v="0"/>
    <n v="144"/>
    <x v="1"/>
    <n v="22"/>
    <n v="3"/>
    <s v="Life Sciences"/>
    <n v="577"/>
    <n v="4"/>
    <s v="Male"/>
    <n v="46"/>
    <n v="1"/>
    <n v="1"/>
    <x v="2"/>
    <n v="3"/>
    <s v="Single"/>
    <n v="4230"/>
    <n v="19225"/>
    <n v="0"/>
    <x v="1"/>
    <n v="15"/>
    <n v="3"/>
    <n v="3"/>
    <n v="0"/>
    <n v="6"/>
    <n v="2"/>
    <n v="3"/>
    <n v="5"/>
    <n v="4"/>
    <n v="4"/>
    <n v="3"/>
    <s v="Medium"/>
    <s v="2-5 Years"/>
    <x v="0"/>
  </r>
  <r>
    <n v="54"/>
    <x v="1"/>
    <x v="0"/>
    <n v="548"/>
    <x v="1"/>
    <n v="8"/>
    <n v="4"/>
    <s v="Life Sciences"/>
    <n v="578"/>
    <n v="3"/>
    <s v="Female"/>
    <n v="42"/>
    <n v="3"/>
    <n v="2"/>
    <x v="2"/>
    <n v="3"/>
    <s v="Single"/>
    <n v="3780"/>
    <n v="23428"/>
    <n v="7"/>
    <x v="1"/>
    <n v="11"/>
    <n v="3"/>
    <n v="3"/>
    <n v="0"/>
    <n v="19"/>
    <n v="3"/>
    <n v="3"/>
    <n v="1"/>
    <n v="0"/>
    <n v="0"/>
    <n v="0"/>
    <s v="Medium"/>
    <s v="0-1 Years"/>
    <x v="1"/>
  </r>
  <r>
    <n v="34"/>
    <x v="1"/>
    <x v="0"/>
    <n v="1303"/>
    <x v="1"/>
    <n v="2"/>
    <n v="4"/>
    <s v="Life Sciences"/>
    <n v="579"/>
    <n v="4"/>
    <s v="Male"/>
    <n v="62"/>
    <n v="2"/>
    <n v="1"/>
    <x v="1"/>
    <n v="3"/>
    <s v="Divorced"/>
    <n v="2768"/>
    <n v="8416"/>
    <n v="3"/>
    <x v="1"/>
    <n v="12"/>
    <n v="3"/>
    <n v="3"/>
    <n v="1"/>
    <n v="14"/>
    <n v="3"/>
    <n v="3"/>
    <n v="7"/>
    <n v="3"/>
    <n v="5"/>
    <n v="7"/>
    <s v="Low"/>
    <s v="6-10 Years"/>
    <x v="2"/>
  </r>
  <r>
    <n v="46"/>
    <x v="1"/>
    <x v="0"/>
    <n v="1125"/>
    <x v="0"/>
    <n v="10"/>
    <n v="3"/>
    <s v="Marketing"/>
    <n v="580"/>
    <n v="3"/>
    <s v="Female"/>
    <n v="94"/>
    <n v="2"/>
    <n v="3"/>
    <x v="0"/>
    <n v="4"/>
    <s v="Married"/>
    <n v="9071"/>
    <n v="11563"/>
    <n v="2"/>
    <x v="0"/>
    <n v="19"/>
    <n v="3"/>
    <n v="3"/>
    <n v="1"/>
    <n v="15"/>
    <n v="3"/>
    <n v="3"/>
    <n v="3"/>
    <n v="2"/>
    <n v="1"/>
    <n v="2"/>
    <s v="High"/>
    <s v="2-5 Years"/>
    <x v="1"/>
  </r>
  <r>
    <n v="31"/>
    <x v="1"/>
    <x v="0"/>
    <n v="1274"/>
    <x v="1"/>
    <n v="9"/>
    <n v="1"/>
    <s v="Life Sciences"/>
    <n v="581"/>
    <n v="3"/>
    <s v="Male"/>
    <n v="33"/>
    <n v="3"/>
    <n v="3"/>
    <x v="3"/>
    <n v="2"/>
    <s v="Divorced"/>
    <n v="10648"/>
    <n v="14394"/>
    <n v="1"/>
    <x v="1"/>
    <n v="25"/>
    <n v="4"/>
    <n v="4"/>
    <n v="1"/>
    <n v="13"/>
    <n v="6"/>
    <n v="4"/>
    <n v="13"/>
    <n v="8"/>
    <n v="0"/>
    <n v="8"/>
    <s v="High"/>
    <s v="10+ Years"/>
    <x v="2"/>
  </r>
  <r>
    <n v="33"/>
    <x v="0"/>
    <x v="0"/>
    <n v="1277"/>
    <x v="1"/>
    <n v="15"/>
    <n v="1"/>
    <s v="Medical"/>
    <n v="582"/>
    <n v="2"/>
    <s v="Male"/>
    <n v="56"/>
    <n v="3"/>
    <n v="3"/>
    <x v="5"/>
    <n v="3"/>
    <s v="Married"/>
    <n v="13610"/>
    <n v="24619"/>
    <n v="7"/>
    <x v="0"/>
    <n v="12"/>
    <n v="3"/>
    <n v="4"/>
    <n v="0"/>
    <n v="15"/>
    <n v="2"/>
    <n v="4"/>
    <n v="7"/>
    <n v="6"/>
    <n v="7"/>
    <n v="7"/>
    <s v="High"/>
    <s v="6-10 Years"/>
    <x v="2"/>
  </r>
  <r>
    <n v="33"/>
    <x v="0"/>
    <x v="0"/>
    <n v="587"/>
    <x v="1"/>
    <n v="10"/>
    <n v="1"/>
    <s v="Medical"/>
    <n v="584"/>
    <n v="1"/>
    <s v="Male"/>
    <n v="38"/>
    <n v="1"/>
    <n v="1"/>
    <x v="2"/>
    <n v="4"/>
    <s v="Divorced"/>
    <n v="3408"/>
    <n v="6705"/>
    <n v="7"/>
    <x v="1"/>
    <n v="13"/>
    <n v="3"/>
    <n v="1"/>
    <n v="3"/>
    <n v="8"/>
    <n v="2"/>
    <n v="3"/>
    <n v="4"/>
    <n v="3"/>
    <n v="1"/>
    <n v="3"/>
    <s v="Medium"/>
    <s v="2-5 Years"/>
    <x v="2"/>
  </r>
  <r>
    <n v="30"/>
    <x v="1"/>
    <x v="0"/>
    <n v="413"/>
    <x v="0"/>
    <n v="7"/>
    <n v="1"/>
    <s v="Marketing"/>
    <n v="585"/>
    <n v="4"/>
    <s v="Male"/>
    <n v="57"/>
    <n v="3"/>
    <n v="1"/>
    <x v="6"/>
    <n v="2"/>
    <s v="Single"/>
    <n v="2983"/>
    <n v="18398"/>
    <n v="0"/>
    <x v="1"/>
    <n v="14"/>
    <n v="3"/>
    <n v="1"/>
    <n v="0"/>
    <n v="4"/>
    <n v="3"/>
    <n v="3"/>
    <n v="3"/>
    <n v="2"/>
    <n v="1"/>
    <n v="2"/>
    <s v="Low"/>
    <s v="2-5 Years"/>
    <x v="2"/>
  </r>
  <r>
    <n v="35"/>
    <x v="1"/>
    <x v="0"/>
    <n v="1276"/>
    <x v="1"/>
    <n v="16"/>
    <n v="3"/>
    <s v="Life Sciences"/>
    <n v="586"/>
    <n v="4"/>
    <s v="Male"/>
    <n v="72"/>
    <n v="3"/>
    <n v="3"/>
    <x v="4"/>
    <n v="3"/>
    <s v="Married"/>
    <n v="7632"/>
    <n v="14295"/>
    <n v="4"/>
    <x v="0"/>
    <n v="12"/>
    <n v="3"/>
    <n v="3"/>
    <n v="0"/>
    <n v="10"/>
    <n v="2"/>
    <n v="3"/>
    <n v="8"/>
    <n v="7"/>
    <n v="0"/>
    <n v="0"/>
    <s v="High"/>
    <s v="6-10 Years"/>
    <x v="0"/>
  </r>
  <r>
    <n v="31"/>
    <x v="0"/>
    <x v="1"/>
    <n v="534"/>
    <x v="1"/>
    <n v="20"/>
    <n v="3"/>
    <s v="Life Sciences"/>
    <n v="587"/>
    <n v="1"/>
    <s v="Male"/>
    <n v="66"/>
    <n v="3"/>
    <n v="3"/>
    <x v="4"/>
    <n v="3"/>
    <s v="Married"/>
    <n v="9824"/>
    <n v="22908"/>
    <n v="3"/>
    <x v="1"/>
    <n v="12"/>
    <n v="3"/>
    <n v="1"/>
    <n v="0"/>
    <n v="12"/>
    <n v="2"/>
    <n v="3"/>
    <n v="1"/>
    <n v="0"/>
    <n v="0"/>
    <n v="0"/>
    <s v="High"/>
    <s v="0-1 Years"/>
    <x v="2"/>
  </r>
  <r>
    <n v="34"/>
    <x v="0"/>
    <x v="1"/>
    <n v="988"/>
    <x v="2"/>
    <n v="23"/>
    <n v="3"/>
    <s v="Human Resources"/>
    <n v="590"/>
    <n v="2"/>
    <s v="Female"/>
    <n v="43"/>
    <n v="3"/>
    <n v="3"/>
    <x v="8"/>
    <n v="1"/>
    <s v="Divorced"/>
    <n v="9950"/>
    <n v="11533"/>
    <n v="9"/>
    <x v="0"/>
    <n v="15"/>
    <n v="3"/>
    <n v="3"/>
    <n v="3"/>
    <n v="11"/>
    <n v="2"/>
    <n v="3"/>
    <n v="3"/>
    <n v="2"/>
    <n v="0"/>
    <n v="2"/>
    <s v="High"/>
    <s v="2-5 Years"/>
    <x v="2"/>
  </r>
  <r>
    <n v="42"/>
    <x v="1"/>
    <x v="1"/>
    <n v="1474"/>
    <x v="1"/>
    <n v="5"/>
    <n v="2"/>
    <s v="Other"/>
    <n v="591"/>
    <n v="2"/>
    <s v="Male"/>
    <n v="97"/>
    <n v="3"/>
    <n v="1"/>
    <x v="2"/>
    <n v="3"/>
    <s v="Married"/>
    <n v="2093"/>
    <n v="9260"/>
    <n v="4"/>
    <x v="1"/>
    <n v="17"/>
    <n v="3"/>
    <n v="4"/>
    <n v="1"/>
    <n v="8"/>
    <n v="4"/>
    <n v="3"/>
    <n v="2"/>
    <n v="2"/>
    <n v="2"/>
    <n v="0"/>
    <s v="Low"/>
    <s v="2-5 Years"/>
    <x v="0"/>
  </r>
  <r>
    <n v="36"/>
    <x v="1"/>
    <x v="2"/>
    <n v="635"/>
    <x v="0"/>
    <n v="10"/>
    <n v="4"/>
    <s v="Medical"/>
    <n v="592"/>
    <n v="2"/>
    <s v="Male"/>
    <n v="32"/>
    <n v="3"/>
    <n v="3"/>
    <x v="0"/>
    <n v="4"/>
    <s v="Single"/>
    <n v="9980"/>
    <n v="15318"/>
    <n v="1"/>
    <x v="1"/>
    <n v="14"/>
    <n v="3"/>
    <n v="4"/>
    <n v="0"/>
    <n v="10"/>
    <n v="3"/>
    <n v="2"/>
    <n v="10"/>
    <n v="3"/>
    <n v="9"/>
    <n v="7"/>
    <s v="High"/>
    <s v="6-10 Years"/>
    <x v="0"/>
  </r>
  <r>
    <n v="22"/>
    <x v="0"/>
    <x v="1"/>
    <n v="1368"/>
    <x v="1"/>
    <n v="4"/>
    <n v="1"/>
    <s v="Technical Degree"/>
    <n v="593"/>
    <n v="3"/>
    <s v="Male"/>
    <n v="99"/>
    <n v="2"/>
    <n v="1"/>
    <x v="2"/>
    <n v="3"/>
    <s v="Single"/>
    <n v="3894"/>
    <n v="9129"/>
    <n v="5"/>
    <x v="1"/>
    <n v="16"/>
    <n v="3"/>
    <n v="3"/>
    <n v="0"/>
    <n v="4"/>
    <n v="3"/>
    <n v="3"/>
    <n v="2"/>
    <n v="2"/>
    <n v="1"/>
    <n v="2"/>
    <s v="Medium"/>
    <s v="2-5 Years"/>
    <x v="4"/>
  </r>
  <r>
    <n v="48"/>
    <x v="1"/>
    <x v="0"/>
    <n v="163"/>
    <x v="0"/>
    <n v="2"/>
    <n v="5"/>
    <s v="Marketing"/>
    <n v="595"/>
    <n v="2"/>
    <s v="Female"/>
    <n v="37"/>
    <n v="3"/>
    <n v="2"/>
    <x v="0"/>
    <n v="4"/>
    <s v="Married"/>
    <n v="4051"/>
    <n v="19658"/>
    <n v="2"/>
    <x v="1"/>
    <n v="14"/>
    <n v="3"/>
    <n v="1"/>
    <n v="1"/>
    <n v="14"/>
    <n v="2"/>
    <n v="3"/>
    <n v="9"/>
    <n v="7"/>
    <n v="6"/>
    <n v="7"/>
    <s v="Medium"/>
    <s v="6-10 Years"/>
    <x v="1"/>
  </r>
  <r>
    <n v="55"/>
    <x v="1"/>
    <x v="0"/>
    <n v="1117"/>
    <x v="0"/>
    <n v="18"/>
    <n v="5"/>
    <s v="Life Sciences"/>
    <n v="597"/>
    <n v="1"/>
    <s v="Female"/>
    <n v="83"/>
    <n v="3"/>
    <n v="4"/>
    <x v="5"/>
    <n v="2"/>
    <s v="Single"/>
    <n v="16835"/>
    <n v="9873"/>
    <n v="3"/>
    <x v="1"/>
    <n v="23"/>
    <n v="4"/>
    <n v="4"/>
    <n v="0"/>
    <n v="37"/>
    <n v="2"/>
    <n v="3"/>
    <n v="10"/>
    <n v="9"/>
    <n v="7"/>
    <n v="7"/>
    <s v="High"/>
    <s v="6-10 Years"/>
    <x v="3"/>
  </r>
  <r>
    <n v="41"/>
    <x v="1"/>
    <x v="2"/>
    <n v="267"/>
    <x v="0"/>
    <n v="10"/>
    <n v="2"/>
    <s v="Life Sciences"/>
    <n v="599"/>
    <n v="4"/>
    <s v="Male"/>
    <n v="56"/>
    <n v="3"/>
    <n v="2"/>
    <x v="0"/>
    <n v="4"/>
    <s v="Single"/>
    <n v="6230"/>
    <n v="13430"/>
    <n v="7"/>
    <x v="1"/>
    <n v="14"/>
    <n v="3"/>
    <n v="4"/>
    <n v="0"/>
    <n v="16"/>
    <n v="3"/>
    <n v="3"/>
    <n v="14"/>
    <n v="3"/>
    <n v="1"/>
    <n v="10"/>
    <s v="Medium"/>
    <s v="10+ Years"/>
    <x v="0"/>
  </r>
  <r>
    <n v="35"/>
    <x v="1"/>
    <x v="0"/>
    <n v="619"/>
    <x v="0"/>
    <n v="1"/>
    <n v="3"/>
    <s v="Marketing"/>
    <n v="600"/>
    <n v="2"/>
    <s v="Male"/>
    <n v="85"/>
    <n v="3"/>
    <n v="2"/>
    <x v="0"/>
    <n v="3"/>
    <s v="Married"/>
    <n v="4717"/>
    <n v="18659"/>
    <n v="9"/>
    <x v="1"/>
    <n v="11"/>
    <n v="3"/>
    <n v="3"/>
    <n v="0"/>
    <n v="15"/>
    <n v="2"/>
    <n v="3"/>
    <n v="11"/>
    <n v="9"/>
    <n v="6"/>
    <n v="9"/>
    <s v="Medium"/>
    <s v="10+ Years"/>
    <x v="0"/>
  </r>
  <r>
    <n v="40"/>
    <x v="1"/>
    <x v="0"/>
    <n v="302"/>
    <x v="1"/>
    <n v="6"/>
    <n v="3"/>
    <s v="Life Sciences"/>
    <n v="601"/>
    <n v="2"/>
    <s v="Female"/>
    <n v="75"/>
    <n v="3"/>
    <n v="4"/>
    <x v="3"/>
    <n v="3"/>
    <s v="Single"/>
    <n v="13237"/>
    <n v="20364"/>
    <n v="7"/>
    <x v="1"/>
    <n v="15"/>
    <n v="3"/>
    <n v="3"/>
    <n v="0"/>
    <n v="22"/>
    <n v="3"/>
    <n v="3"/>
    <n v="20"/>
    <n v="6"/>
    <n v="5"/>
    <n v="13"/>
    <s v="High"/>
    <s v="10+ Years"/>
    <x v="0"/>
  </r>
  <r>
    <n v="39"/>
    <x v="1"/>
    <x v="1"/>
    <n v="443"/>
    <x v="1"/>
    <n v="8"/>
    <n v="1"/>
    <s v="Life Sciences"/>
    <n v="602"/>
    <n v="3"/>
    <s v="Female"/>
    <n v="48"/>
    <n v="3"/>
    <n v="1"/>
    <x v="2"/>
    <n v="3"/>
    <s v="Married"/>
    <n v="3755"/>
    <n v="17872"/>
    <n v="1"/>
    <x v="1"/>
    <n v="11"/>
    <n v="3"/>
    <n v="1"/>
    <n v="1"/>
    <n v="8"/>
    <n v="3"/>
    <n v="3"/>
    <n v="8"/>
    <n v="3"/>
    <n v="0"/>
    <n v="7"/>
    <s v="Medium"/>
    <s v="6-10 Years"/>
    <x v="0"/>
  </r>
  <r>
    <n v="31"/>
    <x v="1"/>
    <x v="0"/>
    <n v="828"/>
    <x v="0"/>
    <n v="2"/>
    <n v="1"/>
    <s v="Life Sciences"/>
    <n v="604"/>
    <n v="2"/>
    <s v="Male"/>
    <n v="77"/>
    <n v="3"/>
    <n v="2"/>
    <x v="0"/>
    <n v="4"/>
    <s v="Single"/>
    <n v="6582"/>
    <n v="8346"/>
    <n v="4"/>
    <x v="0"/>
    <n v="13"/>
    <n v="3"/>
    <n v="3"/>
    <n v="0"/>
    <n v="10"/>
    <n v="2"/>
    <n v="4"/>
    <n v="6"/>
    <n v="5"/>
    <n v="0"/>
    <n v="5"/>
    <s v="Medium"/>
    <s v="6-10 Years"/>
    <x v="2"/>
  </r>
  <r>
    <n v="42"/>
    <x v="1"/>
    <x v="0"/>
    <n v="319"/>
    <x v="1"/>
    <n v="24"/>
    <n v="3"/>
    <s v="Medical"/>
    <n v="605"/>
    <n v="4"/>
    <s v="Male"/>
    <n v="56"/>
    <n v="3"/>
    <n v="3"/>
    <x v="3"/>
    <n v="1"/>
    <s v="Married"/>
    <n v="7406"/>
    <n v="6950"/>
    <n v="1"/>
    <x v="0"/>
    <n v="21"/>
    <n v="4"/>
    <n v="4"/>
    <n v="1"/>
    <n v="10"/>
    <n v="5"/>
    <n v="2"/>
    <n v="10"/>
    <n v="9"/>
    <n v="5"/>
    <n v="8"/>
    <s v="High"/>
    <s v="6-10 Years"/>
    <x v="0"/>
  </r>
  <r>
    <n v="45"/>
    <x v="1"/>
    <x v="0"/>
    <n v="561"/>
    <x v="0"/>
    <n v="2"/>
    <n v="3"/>
    <s v="Other"/>
    <n v="606"/>
    <n v="4"/>
    <s v="Male"/>
    <n v="61"/>
    <n v="3"/>
    <n v="2"/>
    <x v="0"/>
    <n v="2"/>
    <s v="Married"/>
    <n v="4805"/>
    <n v="16177"/>
    <n v="0"/>
    <x v="1"/>
    <n v="19"/>
    <n v="3"/>
    <n v="2"/>
    <n v="1"/>
    <n v="9"/>
    <n v="3"/>
    <n v="4"/>
    <n v="8"/>
    <n v="7"/>
    <n v="3"/>
    <n v="7"/>
    <s v="Medium"/>
    <s v="6-10 Years"/>
    <x v="1"/>
  </r>
  <r>
    <n v="26"/>
    <x v="0"/>
    <x v="1"/>
    <n v="426"/>
    <x v="2"/>
    <n v="17"/>
    <n v="4"/>
    <s v="Life Sciences"/>
    <n v="608"/>
    <n v="2"/>
    <s v="Female"/>
    <n v="58"/>
    <n v="3"/>
    <n v="1"/>
    <x v="8"/>
    <n v="3"/>
    <s v="Divorced"/>
    <n v="2741"/>
    <n v="22808"/>
    <n v="0"/>
    <x v="0"/>
    <n v="11"/>
    <n v="3"/>
    <n v="2"/>
    <n v="1"/>
    <n v="8"/>
    <n v="2"/>
    <n v="2"/>
    <n v="7"/>
    <n v="7"/>
    <n v="1"/>
    <n v="0"/>
    <s v="Low"/>
    <s v="6-10 Years"/>
    <x v="2"/>
  </r>
  <r>
    <n v="29"/>
    <x v="1"/>
    <x v="0"/>
    <n v="232"/>
    <x v="1"/>
    <n v="19"/>
    <n v="3"/>
    <s v="Technical Degree"/>
    <n v="611"/>
    <n v="4"/>
    <s v="Male"/>
    <n v="34"/>
    <n v="3"/>
    <n v="2"/>
    <x v="3"/>
    <n v="4"/>
    <s v="Divorced"/>
    <n v="4262"/>
    <n v="22645"/>
    <n v="4"/>
    <x v="1"/>
    <n v="12"/>
    <n v="3"/>
    <n v="2"/>
    <n v="2"/>
    <n v="8"/>
    <n v="2"/>
    <n v="4"/>
    <n v="3"/>
    <n v="2"/>
    <n v="1"/>
    <n v="2"/>
    <s v="Medium"/>
    <s v="2-5 Years"/>
    <x v="2"/>
  </r>
  <r>
    <n v="33"/>
    <x v="1"/>
    <x v="0"/>
    <n v="922"/>
    <x v="1"/>
    <n v="1"/>
    <n v="5"/>
    <s v="Medical"/>
    <n v="612"/>
    <n v="1"/>
    <s v="Female"/>
    <n v="95"/>
    <n v="4"/>
    <n v="4"/>
    <x v="7"/>
    <n v="3"/>
    <s v="Divorced"/>
    <n v="16184"/>
    <n v="22578"/>
    <n v="4"/>
    <x v="1"/>
    <n v="19"/>
    <n v="3"/>
    <n v="3"/>
    <n v="1"/>
    <n v="10"/>
    <n v="2"/>
    <n v="3"/>
    <n v="6"/>
    <n v="1"/>
    <n v="0"/>
    <n v="5"/>
    <s v="High"/>
    <s v="6-10 Years"/>
    <x v="2"/>
  </r>
  <r>
    <n v="31"/>
    <x v="1"/>
    <x v="0"/>
    <n v="688"/>
    <x v="0"/>
    <n v="7"/>
    <n v="3"/>
    <s v="Life Sciences"/>
    <n v="613"/>
    <n v="3"/>
    <s v="Male"/>
    <n v="44"/>
    <n v="2"/>
    <n v="3"/>
    <x v="5"/>
    <n v="4"/>
    <s v="Divorced"/>
    <n v="11557"/>
    <n v="25291"/>
    <n v="9"/>
    <x v="1"/>
    <n v="21"/>
    <n v="4"/>
    <n v="3"/>
    <n v="1"/>
    <n v="10"/>
    <n v="3"/>
    <n v="2"/>
    <n v="5"/>
    <n v="4"/>
    <n v="0"/>
    <n v="1"/>
    <s v="High"/>
    <s v="2-5 Years"/>
    <x v="2"/>
  </r>
  <r>
    <n v="18"/>
    <x v="0"/>
    <x v="1"/>
    <n v="1306"/>
    <x v="0"/>
    <n v="5"/>
    <n v="3"/>
    <s v="Marketing"/>
    <n v="614"/>
    <n v="2"/>
    <s v="Male"/>
    <n v="69"/>
    <n v="3"/>
    <n v="1"/>
    <x v="6"/>
    <n v="2"/>
    <s v="Single"/>
    <n v="1878"/>
    <n v="8059"/>
    <n v="1"/>
    <x v="0"/>
    <n v="14"/>
    <n v="3"/>
    <n v="4"/>
    <n v="0"/>
    <n v="0"/>
    <n v="3"/>
    <n v="3"/>
    <n v="0"/>
    <n v="0"/>
    <n v="0"/>
    <n v="0"/>
    <s v="Low"/>
    <s v="0-1 Years"/>
    <x v="4"/>
  </r>
  <r>
    <n v="40"/>
    <x v="1"/>
    <x v="2"/>
    <n v="1094"/>
    <x v="0"/>
    <n v="28"/>
    <n v="3"/>
    <s v="Other"/>
    <n v="615"/>
    <n v="3"/>
    <s v="Male"/>
    <n v="58"/>
    <n v="1"/>
    <n v="3"/>
    <x v="0"/>
    <n v="1"/>
    <s v="Divorced"/>
    <n v="10932"/>
    <n v="11373"/>
    <n v="3"/>
    <x v="1"/>
    <n v="15"/>
    <n v="3"/>
    <n v="3"/>
    <n v="1"/>
    <n v="20"/>
    <n v="2"/>
    <n v="3"/>
    <n v="1"/>
    <n v="0"/>
    <n v="0"/>
    <n v="1"/>
    <s v="High"/>
    <s v="0-1 Years"/>
    <x v="0"/>
  </r>
  <r>
    <n v="41"/>
    <x v="1"/>
    <x v="2"/>
    <n v="509"/>
    <x v="1"/>
    <n v="2"/>
    <n v="4"/>
    <s v="Other"/>
    <n v="616"/>
    <n v="1"/>
    <s v="Female"/>
    <n v="62"/>
    <n v="2"/>
    <n v="2"/>
    <x v="4"/>
    <n v="3"/>
    <s v="Single"/>
    <n v="6811"/>
    <n v="2112"/>
    <n v="2"/>
    <x v="0"/>
    <n v="17"/>
    <n v="3"/>
    <n v="1"/>
    <n v="0"/>
    <n v="10"/>
    <n v="3"/>
    <n v="3"/>
    <n v="8"/>
    <n v="7"/>
    <n v="0"/>
    <n v="7"/>
    <s v="Medium"/>
    <s v="6-10 Years"/>
    <x v="0"/>
  </r>
  <r>
    <n v="26"/>
    <x v="1"/>
    <x v="0"/>
    <n v="775"/>
    <x v="0"/>
    <n v="29"/>
    <n v="2"/>
    <s v="Medical"/>
    <n v="618"/>
    <n v="1"/>
    <s v="Male"/>
    <n v="45"/>
    <n v="3"/>
    <n v="2"/>
    <x v="0"/>
    <n v="3"/>
    <s v="Divorced"/>
    <n v="4306"/>
    <n v="4267"/>
    <n v="5"/>
    <x v="1"/>
    <n v="12"/>
    <n v="3"/>
    <n v="1"/>
    <n v="2"/>
    <n v="8"/>
    <n v="5"/>
    <n v="3"/>
    <n v="0"/>
    <n v="0"/>
    <n v="0"/>
    <n v="0"/>
    <s v="Medium"/>
    <s v="0-1 Years"/>
    <x v="2"/>
  </r>
  <r>
    <n v="35"/>
    <x v="1"/>
    <x v="0"/>
    <n v="195"/>
    <x v="0"/>
    <n v="1"/>
    <n v="3"/>
    <s v="Medical"/>
    <n v="620"/>
    <n v="1"/>
    <s v="Female"/>
    <n v="80"/>
    <n v="3"/>
    <n v="2"/>
    <x v="0"/>
    <n v="3"/>
    <s v="Single"/>
    <n v="4859"/>
    <n v="6698"/>
    <n v="1"/>
    <x v="1"/>
    <n v="16"/>
    <n v="3"/>
    <n v="4"/>
    <n v="0"/>
    <n v="5"/>
    <n v="3"/>
    <n v="3"/>
    <n v="5"/>
    <n v="4"/>
    <n v="0"/>
    <n v="3"/>
    <s v="Medium"/>
    <s v="2-5 Years"/>
    <x v="0"/>
  </r>
  <r>
    <n v="34"/>
    <x v="1"/>
    <x v="0"/>
    <n v="258"/>
    <x v="0"/>
    <n v="21"/>
    <n v="4"/>
    <s v="Life Sciences"/>
    <n v="621"/>
    <n v="4"/>
    <s v="Male"/>
    <n v="74"/>
    <n v="4"/>
    <n v="2"/>
    <x v="0"/>
    <n v="4"/>
    <s v="Single"/>
    <n v="5337"/>
    <n v="19921"/>
    <n v="1"/>
    <x v="1"/>
    <n v="12"/>
    <n v="3"/>
    <n v="4"/>
    <n v="0"/>
    <n v="10"/>
    <n v="3"/>
    <n v="3"/>
    <n v="10"/>
    <n v="7"/>
    <n v="5"/>
    <n v="7"/>
    <s v="Medium"/>
    <s v="6-10 Years"/>
    <x v="2"/>
  </r>
  <r>
    <n v="26"/>
    <x v="0"/>
    <x v="0"/>
    <n v="471"/>
    <x v="1"/>
    <n v="24"/>
    <n v="3"/>
    <s v="Technical Degree"/>
    <n v="622"/>
    <n v="3"/>
    <s v="Male"/>
    <n v="66"/>
    <n v="1"/>
    <n v="1"/>
    <x v="2"/>
    <n v="4"/>
    <s v="Single"/>
    <n v="2340"/>
    <n v="23213"/>
    <n v="1"/>
    <x v="0"/>
    <n v="18"/>
    <n v="3"/>
    <n v="2"/>
    <n v="0"/>
    <n v="1"/>
    <n v="3"/>
    <n v="1"/>
    <n v="1"/>
    <n v="0"/>
    <n v="0"/>
    <n v="0"/>
    <s v="Low"/>
    <s v="0-1 Years"/>
    <x v="2"/>
  </r>
  <r>
    <n v="37"/>
    <x v="1"/>
    <x v="0"/>
    <n v="799"/>
    <x v="1"/>
    <n v="1"/>
    <n v="3"/>
    <s v="Technical Degree"/>
    <n v="623"/>
    <n v="2"/>
    <s v="Female"/>
    <n v="59"/>
    <n v="3"/>
    <n v="3"/>
    <x v="3"/>
    <n v="4"/>
    <s v="Single"/>
    <n v="7491"/>
    <n v="23848"/>
    <n v="4"/>
    <x v="1"/>
    <n v="17"/>
    <n v="3"/>
    <n v="4"/>
    <n v="0"/>
    <n v="12"/>
    <n v="3"/>
    <n v="4"/>
    <n v="6"/>
    <n v="5"/>
    <n v="1"/>
    <n v="2"/>
    <s v="High"/>
    <s v="6-10 Years"/>
    <x v="0"/>
  </r>
  <r>
    <n v="46"/>
    <x v="1"/>
    <x v="1"/>
    <n v="1034"/>
    <x v="1"/>
    <n v="18"/>
    <n v="1"/>
    <s v="Medical"/>
    <n v="624"/>
    <n v="1"/>
    <s v="Female"/>
    <n v="86"/>
    <n v="3"/>
    <n v="3"/>
    <x v="4"/>
    <n v="3"/>
    <s v="Married"/>
    <n v="10527"/>
    <n v="8984"/>
    <n v="5"/>
    <x v="1"/>
    <n v="11"/>
    <n v="3"/>
    <n v="4"/>
    <n v="0"/>
    <n v="28"/>
    <n v="3"/>
    <n v="2"/>
    <n v="2"/>
    <n v="2"/>
    <n v="1"/>
    <n v="2"/>
    <s v="High"/>
    <s v="2-5 Years"/>
    <x v="1"/>
  </r>
  <r>
    <n v="41"/>
    <x v="1"/>
    <x v="0"/>
    <n v="1276"/>
    <x v="0"/>
    <n v="2"/>
    <n v="5"/>
    <s v="Life Sciences"/>
    <n v="625"/>
    <n v="2"/>
    <s v="Female"/>
    <n v="91"/>
    <n v="3"/>
    <n v="4"/>
    <x v="5"/>
    <n v="1"/>
    <s v="Married"/>
    <n v="16595"/>
    <n v="5626"/>
    <n v="7"/>
    <x v="1"/>
    <n v="16"/>
    <n v="3"/>
    <n v="2"/>
    <n v="1"/>
    <n v="22"/>
    <n v="2"/>
    <n v="3"/>
    <n v="18"/>
    <n v="16"/>
    <n v="11"/>
    <n v="8"/>
    <s v="High"/>
    <s v="10+ Years"/>
    <x v="0"/>
  </r>
  <r>
    <n v="37"/>
    <x v="1"/>
    <x v="2"/>
    <n v="142"/>
    <x v="0"/>
    <n v="9"/>
    <n v="4"/>
    <s v="Medical"/>
    <n v="626"/>
    <n v="1"/>
    <s v="Male"/>
    <n v="69"/>
    <n v="3"/>
    <n v="3"/>
    <x v="0"/>
    <n v="2"/>
    <s v="Divorced"/>
    <n v="8834"/>
    <n v="24666"/>
    <n v="1"/>
    <x v="1"/>
    <n v="13"/>
    <n v="3"/>
    <n v="4"/>
    <n v="1"/>
    <n v="9"/>
    <n v="6"/>
    <n v="3"/>
    <n v="9"/>
    <n v="5"/>
    <n v="7"/>
    <n v="7"/>
    <s v="High"/>
    <s v="6-10 Years"/>
    <x v="0"/>
  </r>
  <r>
    <n v="52"/>
    <x v="1"/>
    <x v="0"/>
    <n v="956"/>
    <x v="1"/>
    <n v="6"/>
    <n v="2"/>
    <s v="Technical Degree"/>
    <n v="630"/>
    <n v="4"/>
    <s v="Male"/>
    <n v="78"/>
    <n v="3"/>
    <n v="2"/>
    <x v="1"/>
    <n v="1"/>
    <s v="Divorced"/>
    <n v="5577"/>
    <n v="22087"/>
    <n v="3"/>
    <x v="0"/>
    <n v="12"/>
    <n v="3"/>
    <n v="2"/>
    <n v="2"/>
    <n v="18"/>
    <n v="3"/>
    <n v="3"/>
    <n v="10"/>
    <n v="9"/>
    <n v="6"/>
    <n v="9"/>
    <s v="Medium"/>
    <s v="6-10 Years"/>
    <x v="1"/>
  </r>
  <r>
    <n v="32"/>
    <x v="0"/>
    <x v="2"/>
    <n v="1474"/>
    <x v="0"/>
    <n v="11"/>
    <n v="4"/>
    <s v="Other"/>
    <n v="631"/>
    <n v="4"/>
    <s v="Male"/>
    <n v="60"/>
    <n v="4"/>
    <n v="2"/>
    <x v="0"/>
    <n v="3"/>
    <s v="Married"/>
    <n v="4707"/>
    <n v="23914"/>
    <n v="8"/>
    <x v="1"/>
    <n v="12"/>
    <n v="3"/>
    <n v="4"/>
    <n v="0"/>
    <n v="6"/>
    <n v="2"/>
    <n v="3"/>
    <n v="4"/>
    <n v="2"/>
    <n v="1"/>
    <n v="2"/>
    <s v="Medium"/>
    <s v="2-5 Years"/>
    <x v="2"/>
  </r>
  <r>
    <n v="24"/>
    <x v="1"/>
    <x v="1"/>
    <n v="535"/>
    <x v="0"/>
    <n v="24"/>
    <n v="3"/>
    <s v="Medical"/>
    <n v="632"/>
    <n v="4"/>
    <s v="Male"/>
    <n v="38"/>
    <n v="3"/>
    <n v="1"/>
    <x v="6"/>
    <n v="4"/>
    <s v="Married"/>
    <n v="2400"/>
    <n v="5530"/>
    <n v="0"/>
    <x v="1"/>
    <n v="13"/>
    <n v="3"/>
    <n v="3"/>
    <n v="2"/>
    <n v="3"/>
    <n v="3"/>
    <n v="3"/>
    <n v="2"/>
    <n v="2"/>
    <n v="2"/>
    <n v="1"/>
    <s v="Low"/>
    <s v="2-5 Years"/>
    <x v="4"/>
  </r>
  <r>
    <n v="38"/>
    <x v="1"/>
    <x v="0"/>
    <n v="1495"/>
    <x v="1"/>
    <n v="10"/>
    <n v="3"/>
    <s v="Medical"/>
    <n v="634"/>
    <n v="3"/>
    <s v="Female"/>
    <n v="76"/>
    <n v="3"/>
    <n v="2"/>
    <x v="4"/>
    <n v="3"/>
    <s v="Married"/>
    <n v="9824"/>
    <n v="22174"/>
    <n v="3"/>
    <x v="1"/>
    <n v="19"/>
    <n v="3"/>
    <n v="3"/>
    <n v="1"/>
    <n v="18"/>
    <n v="4"/>
    <n v="3"/>
    <n v="1"/>
    <n v="0"/>
    <n v="0"/>
    <n v="0"/>
    <s v="High"/>
    <s v="0-1 Years"/>
    <x v="0"/>
  </r>
  <r>
    <n v="37"/>
    <x v="1"/>
    <x v="0"/>
    <n v="446"/>
    <x v="1"/>
    <n v="1"/>
    <n v="4"/>
    <s v="Life Sciences"/>
    <n v="635"/>
    <n v="2"/>
    <s v="Female"/>
    <n v="65"/>
    <n v="3"/>
    <n v="2"/>
    <x v="3"/>
    <n v="2"/>
    <s v="Married"/>
    <n v="6447"/>
    <n v="15701"/>
    <n v="6"/>
    <x v="1"/>
    <n v="12"/>
    <n v="3"/>
    <n v="2"/>
    <n v="1"/>
    <n v="8"/>
    <n v="2"/>
    <n v="2"/>
    <n v="6"/>
    <n v="5"/>
    <n v="4"/>
    <n v="3"/>
    <s v="Medium"/>
    <s v="6-10 Years"/>
    <x v="0"/>
  </r>
  <r>
    <n v="49"/>
    <x v="1"/>
    <x v="0"/>
    <n v="1245"/>
    <x v="1"/>
    <n v="18"/>
    <n v="4"/>
    <s v="Life Sciences"/>
    <n v="638"/>
    <n v="4"/>
    <s v="Male"/>
    <n v="58"/>
    <n v="2"/>
    <n v="5"/>
    <x v="7"/>
    <n v="3"/>
    <s v="Divorced"/>
    <n v="19502"/>
    <n v="2125"/>
    <n v="1"/>
    <x v="0"/>
    <n v="17"/>
    <n v="3"/>
    <n v="3"/>
    <n v="1"/>
    <n v="31"/>
    <n v="5"/>
    <n v="3"/>
    <n v="31"/>
    <n v="9"/>
    <n v="0"/>
    <n v="9"/>
    <s v="High"/>
    <s v="10+ Years"/>
    <x v="1"/>
  </r>
  <r>
    <n v="24"/>
    <x v="1"/>
    <x v="0"/>
    <n v="691"/>
    <x v="1"/>
    <n v="23"/>
    <n v="3"/>
    <s v="Medical"/>
    <n v="639"/>
    <n v="2"/>
    <s v="Male"/>
    <n v="89"/>
    <n v="4"/>
    <n v="1"/>
    <x v="1"/>
    <n v="4"/>
    <s v="Married"/>
    <n v="2725"/>
    <n v="21630"/>
    <n v="1"/>
    <x v="0"/>
    <n v="11"/>
    <n v="3"/>
    <n v="2"/>
    <n v="2"/>
    <n v="6"/>
    <n v="3"/>
    <n v="3"/>
    <n v="6"/>
    <n v="5"/>
    <n v="1"/>
    <n v="4"/>
    <s v="Low"/>
    <s v="6-10 Years"/>
    <x v="4"/>
  </r>
  <r>
    <n v="26"/>
    <x v="1"/>
    <x v="0"/>
    <n v="703"/>
    <x v="0"/>
    <n v="28"/>
    <n v="2"/>
    <s v="Marketing"/>
    <n v="641"/>
    <n v="1"/>
    <s v="Male"/>
    <n v="66"/>
    <n v="3"/>
    <n v="2"/>
    <x v="0"/>
    <n v="2"/>
    <s v="Married"/>
    <n v="6272"/>
    <n v="7428"/>
    <n v="1"/>
    <x v="1"/>
    <n v="20"/>
    <n v="4"/>
    <n v="4"/>
    <n v="2"/>
    <n v="6"/>
    <n v="5"/>
    <n v="4"/>
    <n v="5"/>
    <n v="3"/>
    <n v="1"/>
    <n v="4"/>
    <s v="Medium"/>
    <s v="2-5 Years"/>
    <x v="2"/>
  </r>
  <r>
    <n v="24"/>
    <x v="1"/>
    <x v="0"/>
    <n v="823"/>
    <x v="1"/>
    <n v="17"/>
    <n v="2"/>
    <s v="Other"/>
    <n v="643"/>
    <n v="4"/>
    <s v="Male"/>
    <n v="94"/>
    <n v="2"/>
    <n v="1"/>
    <x v="2"/>
    <n v="2"/>
    <s v="Married"/>
    <n v="2127"/>
    <n v="9100"/>
    <n v="1"/>
    <x v="1"/>
    <n v="21"/>
    <n v="4"/>
    <n v="4"/>
    <n v="1"/>
    <n v="1"/>
    <n v="2"/>
    <n v="3"/>
    <n v="1"/>
    <n v="0"/>
    <n v="0"/>
    <n v="0"/>
    <s v="Low"/>
    <s v="0-1 Years"/>
    <x v="4"/>
  </r>
  <r>
    <n v="50"/>
    <x v="1"/>
    <x v="1"/>
    <n v="1246"/>
    <x v="2"/>
    <n v="3"/>
    <n v="3"/>
    <s v="Medical"/>
    <n v="644"/>
    <n v="1"/>
    <s v="Male"/>
    <n v="99"/>
    <n v="3"/>
    <n v="5"/>
    <x v="5"/>
    <n v="2"/>
    <s v="Married"/>
    <n v="18200"/>
    <n v="7999"/>
    <n v="1"/>
    <x v="1"/>
    <n v="11"/>
    <n v="3"/>
    <n v="3"/>
    <n v="1"/>
    <n v="32"/>
    <n v="2"/>
    <n v="3"/>
    <n v="32"/>
    <n v="5"/>
    <n v="10"/>
    <n v="7"/>
    <s v="High"/>
    <s v="10+ Years"/>
    <x v="1"/>
  </r>
  <r>
    <n v="25"/>
    <x v="1"/>
    <x v="0"/>
    <n v="622"/>
    <x v="0"/>
    <n v="13"/>
    <n v="1"/>
    <s v="Medical"/>
    <n v="645"/>
    <n v="2"/>
    <s v="Male"/>
    <n v="40"/>
    <n v="3"/>
    <n v="1"/>
    <x v="6"/>
    <n v="3"/>
    <s v="Married"/>
    <n v="2096"/>
    <n v="26376"/>
    <n v="1"/>
    <x v="1"/>
    <n v="11"/>
    <n v="3"/>
    <n v="3"/>
    <n v="0"/>
    <n v="7"/>
    <n v="1"/>
    <n v="3"/>
    <n v="7"/>
    <n v="4"/>
    <n v="0"/>
    <n v="6"/>
    <s v="Low"/>
    <s v="6-10 Years"/>
    <x v="2"/>
  </r>
  <r>
    <n v="24"/>
    <x v="0"/>
    <x v="1"/>
    <n v="1287"/>
    <x v="1"/>
    <n v="7"/>
    <n v="3"/>
    <s v="Life Sciences"/>
    <n v="647"/>
    <n v="1"/>
    <s v="Female"/>
    <n v="55"/>
    <n v="3"/>
    <n v="1"/>
    <x v="2"/>
    <n v="3"/>
    <s v="Married"/>
    <n v="2886"/>
    <n v="14168"/>
    <n v="1"/>
    <x v="0"/>
    <n v="16"/>
    <n v="3"/>
    <n v="4"/>
    <n v="1"/>
    <n v="6"/>
    <n v="4"/>
    <n v="3"/>
    <n v="6"/>
    <n v="3"/>
    <n v="1"/>
    <n v="2"/>
    <s v="Low"/>
    <s v="6-10 Years"/>
    <x v="4"/>
  </r>
  <r>
    <n v="30"/>
    <x v="0"/>
    <x v="1"/>
    <n v="448"/>
    <x v="0"/>
    <n v="12"/>
    <n v="4"/>
    <s v="Life Sciences"/>
    <n v="648"/>
    <n v="2"/>
    <s v="Male"/>
    <n v="74"/>
    <n v="2"/>
    <n v="1"/>
    <x v="6"/>
    <n v="1"/>
    <s v="Married"/>
    <n v="2033"/>
    <n v="14470"/>
    <n v="1"/>
    <x v="1"/>
    <n v="18"/>
    <n v="3"/>
    <n v="3"/>
    <n v="1"/>
    <n v="1"/>
    <n v="2"/>
    <n v="4"/>
    <n v="1"/>
    <n v="0"/>
    <n v="0"/>
    <n v="0"/>
    <s v="Low"/>
    <s v="0-1 Years"/>
    <x v="2"/>
  </r>
  <r>
    <n v="34"/>
    <x v="1"/>
    <x v="0"/>
    <n v="254"/>
    <x v="1"/>
    <n v="1"/>
    <n v="2"/>
    <s v="Life Sciences"/>
    <n v="649"/>
    <n v="2"/>
    <s v="Male"/>
    <n v="83"/>
    <n v="2"/>
    <n v="1"/>
    <x v="1"/>
    <n v="4"/>
    <s v="Married"/>
    <n v="3622"/>
    <n v="22794"/>
    <n v="1"/>
    <x v="0"/>
    <n v="13"/>
    <n v="3"/>
    <n v="4"/>
    <n v="1"/>
    <n v="6"/>
    <n v="3"/>
    <n v="3"/>
    <n v="6"/>
    <n v="5"/>
    <n v="1"/>
    <n v="3"/>
    <s v="Medium"/>
    <s v="6-10 Years"/>
    <x v="2"/>
  </r>
  <r>
    <n v="31"/>
    <x v="0"/>
    <x v="0"/>
    <n v="1365"/>
    <x v="0"/>
    <n v="13"/>
    <n v="4"/>
    <s v="Medical"/>
    <n v="650"/>
    <n v="2"/>
    <s v="Male"/>
    <n v="46"/>
    <n v="3"/>
    <n v="2"/>
    <x v="0"/>
    <n v="1"/>
    <s v="Divorced"/>
    <n v="4233"/>
    <n v="11512"/>
    <n v="2"/>
    <x v="1"/>
    <n v="17"/>
    <n v="3"/>
    <n v="3"/>
    <n v="0"/>
    <n v="9"/>
    <n v="2"/>
    <n v="1"/>
    <n v="3"/>
    <n v="1"/>
    <n v="1"/>
    <n v="2"/>
    <s v="Medium"/>
    <s v="2-5 Years"/>
    <x v="2"/>
  </r>
  <r>
    <n v="35"/>
    <x v="1"/>
    <x v="0"/>
    <n v="538"/>
    <x v="1"/>
    <n v="25"/>
    <n v="2"/>
    <s v="Other"/>
    <n v="652"/>
    <n v="1"/>
    <s v="Male"/>
    <n v="54"/>
    <n v="2"/>
    <n v="2"/>
    <x v="2"/>
    <n v="4"/>
    <s v="Single"/>
    <n v="3681"/>
    <n v="14004"/>
    <n v="4"/>
    <x v="1"/>
    <n v="14"/>
    <n v="3"/>
    <n v="4"/>
    <n v="0"/>
    <n v="9"/>
    <n v="3"/>
    <n v="3"/>
    <n v="3"/>
    <n v="2"/>
    <n v="0"/>
    <n v="2"/>
    <s v="Medium"/>
    <s v="2-5 Years"/>
    <x v="0"/>
  </r>
  <r>
    <n v="31"/>
    <x v="1"/>
    <x v="0"/>
    <n v="525"/>
    <x v="0"/>
    <n v="6"/>
    <n v="4"/>
    <s v="Medical"/>
    <n v="653"/>
    <n v="1"/>
    <s v="Male"/>
    <n v="66"/>
    <n v="4"/>
    <n v="2"/>
    <x v="0"/>
    <n v="4"/>
    <s v="Divorced"/>
    <n v="5460"/>
    <n v="6219"/>
    <n v="4"/>
    <x v="1"/>
    <n v="22"/>
    <n v="4"/>
    <n v="4"/>
    <n v="2"/>
    <n v="13"/>
    <n v="4"/>
    <n v="4"/>
    <n v="7"/>
    <n v="7"/>
    <n v="5"/>
    <n v="7"/>
    <s v="Medium"/>
    <s v="6-10 Years"/>
    <x v="2"/>
  </r>
  <r>
    <n v="27"/>
    <x v="1"/>
    <x v="0"/>
    <n v="798"/>
    <x v="1"/>
    <n v="6"/>
    <n v="4"/>
    <s v="Medical"/>
    <n v="655"/>
    <n v="1"/>
    <s v="Female"/>
    <n v="66"/>
    <n v="2"/>
    <n v="1"/>
    <x v="1"/>
    <n v="3"/>
    <s v="Divorced"/>
    <n v="2187"/>
    <n v="5013"/>
    <n v="0"/>
    <x v="1"/>
    <n v="12"/>
    <n v="3"/>
    <n v="3"/>
    <n v="2"/>
    <n v="6"/>
    <n v="5"/>
    <n v="2"/>
    <n v="5"/>
    <n v="3"/>
    <n v="0"/>
    <n v="3"/>
    <s v="Low"/>
    <s v="2-5 Years"/>
    <x v="2"/>
  </r>
  <r>
    <n v="37"/>
    <x v="1"/>
    <x v="0"/>
    <n v="558"/>
    <x v="0"/>
    <n v="2"/>
    <n v="3"/>
    <s v="Marketing"/>
    <n v="656"/>
    <n v="4"/>
    <s v="Male"/>
    <n v="75"/>
    <n v="3"/>
    <n v="2"/>
    <x v="0"/>
    <n v="3"/>
    <s v="Married"/>
    <n v="9602"/>
    <n v="3010"/>
    <n v="4"/>
    <x v="0"/>
    <n v="11"/>
    <n v="3"/>
    <n v="3"/>
    <n v="1"/>
    <n v="17"/>
    <n v="3"/>
    <n v="2"/>
    <n v="3"/>
    <n v="0"/>
    <n v="1"/>
    <n v="0"/>
    <s v="High"/>
    <s v="2-5 Years"/>
    <x v="0"/>
  </r>
  <r>
    <n v="20"/>
    <x v="1"/>
    <x v="0"/>
    <n v="959"/>
    <x v="1"/>
    <n v="1"/>
    <n v="3"/>
    <s v="Life Sciences"/>
    <n v="657"/>
    <n v="4"/>
    <s v="Female"/>
    <n v="83"/>
    <n v="2"/>
    <n v="1"/>
    <x v="1"/>
    <n v="2"/>
    <s v="Single"/>
    <n v="2836"/>
    <n v="11757"/>
    <n v="1"/>
    <x v="1"/>
    <n v="13"/>
    <n v="3"/>
    <n v="4"/>
    <n v="0"/>
    <n v="1"/>
    <n v="0"/>
    <n v="4"/>
    <n v="1"/>
    <n v="0"/>
    <n v="0"/>
    <n v="0"/>
    <s v="Low"/>
    <s v="0-1 Years"/>
    <x v="4"/>
  </r>
  <r>
    <n v="42"/>
    <x v="1"/>
    <x v="0"/>
    <n v="622"/>
    <x v="1"/>
    <n v="2"/>
    <n v="4"/>
    <s v="Life Sciences"/>
    <n v="659"/>
    <n v="3"/>
    <s v="Female"/>
    <n v="81"/>
    <n v="3"/>
    <n v="2"/>
    <x v="4"/>
    <n v="4"/>
    <s v="Married"/>
    <n v="4089"/>
    <n v="5718"/>
    <n v="1"/>
    <x v="1"/>
    <n v="13"/>
    <n v="3"/>
    <n v="2"/>
    <n v="2"/>
    <n v="10"/>
    <n v="4"/>
    <n v="3"/>
    <n v="10"/>
    <n v="2"/>
    <n v="2"/>
    <n v="2"/>
    <s v="Medium"/>
    <s v="6-10 Years"/>
    <x v="0"/>
  </r>
  <r>
    <n v="43"/>
    <x v="1"/>
    <x v="0"/>
    <n v="782"/>
    <x v="1"/>
    <n v="6"/>
    <n v="4"/>
    <s v="Other"/>
    <n v="661"/>
    <n v="2"/>
    <s v="Male"/>
    <n v="50"/>
    <n v="2"/>
    <n v="4"/>
    <x v="7"/>
    <n v="4"/>
    <s v="Divorced"/>
    <n v="16627"/>
    <n v="2671"/>
    <n v="4"/>
    <x v="0"/>
    <n v="14"/>
    <n v="3"/>
    <n v="3"/>
    <n v="1"/>
    <n v="21"/>
    <n v="3"/>
    <n v="2"/>
    <n v="1"/>
    <n v="0"/>
    <n v="0"/>
    <n v="0"/>
    <s v="High"/>
    <s v="0-1 Years"/>
    <x v="0"/>
  </r>
  <r>
    <n v="38"/>
    <x v="1"/>
    <x v="0"/>
    <n v="362"/>
    <x v="1"/>
    <n v="1"/>
    <n v="1"/>
    <s v="Life Sciences"/>
    <n v="662"/>
    <n v="3"/>
    <s v="Female"/>
    <n v="43"/>
    <n v="3"/>
    <n v="1"/>
    <x v="1"/>
    <n v="1"/>
    <s v="Single"/>
    <n v="2619"/>
    <n v="14561"/>
    <n v="3"/>
    <x v="1"/>
    <n v="17"/>
    <n v="3"/>
    <n v="4"/>
    <n v="0"/>
    <n v="8"/>
    <n v="3"/>
    <n v="2"/>
    <n v="0"/>
    <n v="0"/>
    <n v="0"/>
    <n v="0"/>
    <s v="Low"/>
    <s v="0-1 Years"/>
    <x v="0"/>
  </r>
  <r>
    <n v="43"/>
    <x v="1"/>
    <x v="1"/>
    <n v="1001"/>
    <x v="1"/>
    <n v="9"/>
    <n v="5"/>
    <s v="Medical"/>
    <n v="663"/>
    <n v="4"/>
    <s v="Male"/>
    <n v="72"/>
    <n v="3"/>
    <n v="2"/>
    <x v="2"/>
    <n v="3"/>
    <s v="Divorced"/>
    <n v="5679"/>
    <n v="19627"/>
    <n v="3"/>
    <x v="0"/>
    <n v="13"/>
    <n v="3"/>
    <n v="2"/>
    <n v="1"/>
    <n v="10"/>
    <n v="3"/>
    <n v="3"/>
    <n v="8"/>
    <n v="7"/>
    <n v="4"/>
    <n v="7"/>
    <s v="Medium"/>
    <s v="6-10 Years"/>
    <x v="0"/>
  </r>
  <r>
    <n v="48"/>
    <x v="1"/>
    <x v="0"/>
    <n v="1236"/>
    <x v="1"/>
    <n v="1"/>
    <n v="4"/>
    <s v="Life Sciences"/>
    <n v="664"/>
    <n v="4"/>
    <s v="Female"/>
    <n v="40"/>
    <n v="2"/>
    <n v="4"/>
    <x v="5"/>
    <n v="1"/>
    <s v="Married"/>
    <n v="15402"/>
    <n v="17997"/>
    <n v="7"/>
    <x v="1"/>
    <n v="11"/>
    <n v="3"/>
    <n v="1"/>
    <n v="1"/>
    <n v="21"/>
    <n v="3"/>
    <n v="1"/>
    <n v="3"/>
    <n v="2"/>
    <n v="0"/>
    <n v="2"/>
    <s v="High"/>
    <s v="2-5 Years"/>
    <x v="1"/>
  </r>
  <r>
    <n v="44"/>
    <x v="1"/>
    <x v="0"/>
    <n v="1112"/>
    <x v="2"/>
    <n v="1"/>
    <n v="4"/>
    <s v="Life Sciences"/>
    <n v="665"/>
    <n v="1"/>
    <s v="Female"/>
    <n v="50"/>
    <n v="2"/>
    <n v="2"/>
    <x v="8"/>
    <n v="3"/>
    <s v="Single"/>
    <n v="5985"/>
    <n v="26894"/>
    <n v="4"/>
    <x v="1"/>
    <n v="11"/>
    <n v="3"/>
    <n v="2"/>
    <n v="0"/>
    <n v="10"/>
    <n v="1"/>
    <n v="4"/>
    <n v="2"/>
    <n v="2"/>
    <n v="0"/>
    <n v="2"/>
    <s v="Medium"/>
    <s v="2-5 Years"/>
    <x v="0"/>
  </r>
  <r>
    <n v="34"/>
    <x v="1"/>
    <x v="0"/>
    <n v="204"/>
    <x v="0"/>
    <n v="14"/>
    <n v="3"/>
    <s v="Technical Degree"/>
    <n v="666"/>
    <n v="3"/>
    <s v="Female"/>
    <n v="31"/>
    <n v="3"/>
    <n v="1"/>
    <x v="6"/>
    <n v="3"/>
    <s v="Divorced"/>
    <n v="2579"/>
    <n v="2912"/>
    <n v="1"/>
    <x v="0"/>
    <n v="18"/>
    <n v="3"/>
    <n v="4"/>
    <n v="2"/>
    <n v="8"/>
    <n v="3"/>
    <n v="3"/>
    <n v="8"/>
    <n v="2"/>
    <n v="0"/>
    <n v="6"/>
    <s v="Low"/>
    <s v="6-10 Years"/>
    <x v="2"/>
  </r>
  <r>
    <n v="27"/>
    <x v="0"/>
    <x v="0"/>
    <n v="1420"/>
    <x v="0"/>
    <n v="2"/>
    <n v="1"/>
    <s v="Marketing"/>
    <n v="667"/>
    <n v="3"/>
    <s v="Male"/>
    <n v="85"/>
    <n v="3"/>
    <n v="1"/>
    <x v="6"/>
    <n v="1"/>
    <s v="Divorced"/>
    <n v="3041"/>
    <n v="16346"/>
    <n v="0"/>
    <x v="1"/>
    <n v="11"/>
    <n v="3"/>
    <n v="2"/>
    <n v="1"/>
    <n v="5"/>
    <n v="3"/>
    <n v="3"/>
    <n v="4"/>
    <n v="3"/>
    <n v="0"/>
    <n v="2"/>
    <s v="Medium"/>
    <s v="2-5 Years"/>
    <x v="2"/>
  </r>
  <r>
    <n v="21"/>
    <x v="1"/>
    <x v="0"/>
    <n v="1343"/>
    <x v="0"/>
    <n v="22"/>
    <n v="1"/>
    <s v="Technical Degree"/>
    <n v="669"/>
    <n v="3"/>
    <s v="Male"/>
    <n v="49"/>
    <n v="3"/>
    <n v="1"/>
    <x v="6"/>
    <n v="3"/>
    <s v="Single"/>
    <n v="3447"/>
    <n v="24444"/>
    <n v="1"/>
    <x v="1"/>
    <n v="11"/>
    <n v="3"/>
    <n v="3"/>
    <n v="0"/>
    <n v="3"/>
    <n v="2"/>
    <n v="3"/>
    <n v="3"/>
    <n v="2"/>
    <n v="1"/>
    <n v="2"/>
    <s v="Medium"/>
    <s v="2-5 Years"/>
    <x v="4"/>
  </r>
  <r>
    <n v="44"/>
    <x v="1"/>
    <x v="0"/>
    <n v="1315"/>
    <x v="1"/>
    <n v="3"/>
    <n v="4"/>
    <s v="Other"/>
    <n v="671"/>
    <n v="4"/>
    <s v="Male"/>
    <n v="35"/>
    <n v="3"/>
    <n v="5"/>
    <x v="5"/>
    <n v="4"/>
    <s v="Married"/>
    <n v="19513"/>
    <n v="9358"/>
    <n v="4"/>
    <x v="0"/>
    <n v="12"/>
    <n v="3"/>
    <n v="1"/>
    <n v="1"/>
    <n v="26"/>
    <n v="2"/>
    <n v="4"/>
    <n v="2"/>
    <n v="2"/>
    <n v="0"/>
    <n v="1"/>
    <s v="High"/>
    <s v="2-5 Years"/>
    <x v="0"/>
  </r>
  <r>
    <n v="22"/>
    <x v="1"/>
    <x v="0"/>
    <n v="604"/>
    <x v="1"/>
    <n v="6"/>
    <n v="1"/>
    <s v="Medical"/>
    <n v="675"/>
    <n v="1"/>
    <s v="Male"/>
    <n v="69"/>
    <n v="3"/>
    <n v="1"/>
    <x v="1"/>
    <n v="3"/>
    <s v="Married"/>
    <n v="2773"/>
    <n v="12145"/>
    <n v="0"/>
    <x v="1"/>
    <n v="20"/>
    <n v="4"/>
    <n v="4"/>
    <n v="0"/>
    <n v="3"/>
    <n v="3"/>
    <n v="3"/>
    <n v="2"/>
    <n v="2"/>
    <n v="2"/>
    <n v="2"/>
    <s v="Low"/>
    <s v="2-5 Years"/>
    <x v="4"/>
  </r>
  <r>
    <n v="33"/>
    <x v="1"/>
    <x v="0"/>
    <n v="1216"/>
    <x v="0"/>
    <n v="8"/>
    <n v="4"/>
    <s v="Marketing"/>
    <n v="677"/>
    <n v="3"/>
    <s v="Male"/>
    <n v="39"/>
    <n v="3"/>
    <n v="2"/>
    <x v="0"/>
    <n v="3"/>
    <s v="Divorced"/>
    <n v="7104"/>
    <n v="20431"/>
    <n v="0"/>
    <x v="1"/>
    <n v="12"/>
    <n v="3"/>
    <n v="4"/>
    <n v="0"/>
    <n v="6"/>
    <n v="3"/>
    <n v="3"/>
    <n v="5"/>
    <n v="0"/>
    <n v="1"/>
    <n v="2"/>
    <s v="High"/>
    <s v="2-5 Years"/>
    <x v="2"/>
  </r>
  <r>
    <n v="32"/>
    <x v="1"/>
    <x v="0"/>
    <n v="646"/>
    <x v="1"/>
    <n v="9"/>
    <n v="4"/>
    <s v="Life Sciences"/>
    <n v="679"/>
    <n v="1"/>
    <s v="Female"/>
    <n v="92"/>
    <n v="3"/>
    <n v="2"/>
    <x v="1"/>
    <n v="4"/>
    <s v="Married"/>
    <n v="6322"/>
    <n v="18089"/>
    <n v="1"/>
    <x v="0"/>
    <n v="12"/>
    <n v="3"/>
    <n v="4"/>
    <n v="1"/>
    <n v="6"/>
    <n v="2"/>
    <n v="2"/>
    <n v="6"/>
    <n v="4"/>
    <n v="0"/>
    <n v="5"/>
    <s v="Medium"/>
    <s v="6-10 Years"/>
    <x v="2"/>
  </r>
  <r>
    <n v="30"/>
    <x v="1"/>
    <x v="1"/>
    <n v="160"/>
    <x v="1"/>
    <n v="3"/>
    <n v="3"/>
    <s v="Medical"/>
    <n v="680"/>
    <n v="3"/>
    <s v="Female"/>
    <n v="71"/>
    <n v="3"/>
    <n v="1"/>
    <x v="1"/>
    <n v="3"/>
    <s v="Divorced"/>
    <n v="2083"/>
    <n v="22653"/>
    <n v="1"/>
    <x v="1"/>
    <n v="20"/>
    <n v="4"/>
    <n v="3"/>
    <n v="1"/>
    <n v="1"/>
    <n v="2"/>
    <n v="3"/>
    <n v="1"/>
    <n v="0"/>
    <n v="0"/>
    <n v="0"/>
    <s v="Low"/>
    <s v="0-1 Years"/>
    <x v="2"/>
  </r>
  <r>
    <n v="53"/>
    <x v="1"/>
    <x v="0"/>
    <n v="238"/>
    <x v="0"/>
    <n v="1"/>
    <n v="1"/>
    <s v="Medical"/>
    <n v="682"/>
    <n v="4"/>
    <s v="Female"/>
    <n v="34"/>
    <n v="3"/>
    <n v="2"/>
    <x v="0"/>
    <n v="1"/>
    <s v="Single"/>
    <n v="8381"/>
    <n v="7507"/>
    <n v="7"/>
    <x v="1"/>
    <n v="20"/>
    <n v="4"/>
    <n v="4"/>
    <n v="0"/>
    <n v="18"/>
    <n v="2"/>
    <n v="4"/>
    <n v="14"/>
    <n v="7"/>
    <n v="8"/>
    <n v="10"/>
    <s v="High"/>
    <s v="10+ Years"/>
    <x v="1"/>
  </r>
  <r>
    <n v="34"/>
    <x v="1"/>
    <x v="0"/>
    <n v="1397"/>
    <x v="1"/>
    <n v="1"/>
    <n v="5"/>
    <s v="Life Sciences"/>
    <n v="683"/>
    <n v="2"/>
    <s v="Male"/>
    <n v="42"/>
    <n v="3"/>
    <n v="1"/>
    <x v="1"/>
    <n v="4"/>
    <s v="Married"/>
    <n v="2691"/>
    <n v="7660"/>
    <n v="1"/>
    <x v="1"/>
    <n v="12"/>
    <n v="3"/>
    <n v="4"/>
    <n v="1"/>
    <n v="10"/>
    <n v="4"/>
    <n v="2"/>
    <n v="10"/>
    <n v="9"/>
    <n v="8"/>
    <n v="8"/>
    <s v="Low"/>
    <s v="6-10 Years"/>
    <x v="2"/>
  </r>
  <r>
    <n v="45"/>
    <x v="0"/>
    <x v="1"/>
    <n v="306"/>
    <x v="0"/>
    <n v="26"/>
    <n v="4"/>
    <s v="Life Sciences"/>
    <n v="684"/>
    <n v="1"/>
    <s v="Female"/>
    <n v="100"/>
    <n v="3"/>
    <n v="2"/>
    <x v="0"/>
    <n v="1"/>
    <s v="Married"/>
    <n v="4286"/>
    <n v="5630"/>
    <n v="2"/>
    <x v="1"/>
    <n v="14"/>
    <n v="3"/>
    <n v="4"/>
    <n v="2"/>
    <n v="5"/>
    <n v="4"/>
    <n v="3"/>
    <n v="1"/>
    <n v="1"/>
    <n v="0"/>
    <n v="0"/>
    <s v="Medium"/>
    <s v="0-1 Years"/>
    <x v="1"/>
  </r>
  <r>
    <n v="26"/>
    <x v="1"/>
    <x v="0"/>
    <n v="991"/>
    <x v="1"/>
    <n v="6"/>
    <n v="3"/>
    <s v="Life Sciences"/>
    <n v="686"/>
    <n v="3"/>
    <s v="Female"/>
    <n v="71"/>
    <n v="3"/>
    <n v="1"/>
    <x v="2"/>
    <n v="4"/>
    <s v="Married"/>
    <n v="2659"/>
    <n v="17759"/>
    <n v="1"/>
    <x v="0"/>
    <n v="13"/>
    <n v="3"/>
    <n v="3"/>
    <n v="1"/>
    <n v="3"/>
    <n v="2"/>
    <n v="3"/>
    <n v="3"/>
    <n v="2"/>
    <n v="0"/>
    <n v="2"/>
    <s v="Low"/>
    <s v="2-5 Years"/>
    <x v="2"/>
  </r>
  <r>
    <n v="37"/>
    <x v="1"/>
    <x v="0"/>
    <n v="482"/>
    <x v="1"/>
    <n v="3"/>
    <n v="3"/>
    <s v="Other"/>
    <n v="689"/>
    <n v="3"/>
    <s v="Male"/>
    <n v="36"/>
    <n v="3"/>
    <n v="3"/>
    <x v="3"/>
    <n v="3"/>
    <s v="Married"/>
    <n v="9434"/>
    <n v="9606"/>
    <n v="1"/>
    <x v="1"/>
    <n v="15"/>
    <n v="3"/>
    <n v="3"/>
    <n v="1"/>
    <n v="10"/>
    <n v="2"/>
    <n v="3"/>
    <n v="10"/>
    <n v="7"/>
    <n v="7"/>
    <n v="8"/>
    <s v="High"/>
    <s v="6-10 Years"/>
    <x v="0"/>
  </r>
  <r>
    <n v="29"/>
    <x v="1"/>
    <x v="0"/>
    <n v="1176"/>
    <x v="0"/>
    <n v="3"/>
    <n v="2"/>
    <s v="Medical"/>
    <n v="690"/>
    <n v="2"/>
    <s v="Female"/>
    <n v="62"/>
    <n v="3"/>
    <n v="2"/>
    <x v="0"/>
    <n v="3"/>
    <s v="Married"/>
    <n v="5561"/>
    <n v="3487"/>
    <n v="1"/>
    <x v="1"/>
    <n v="14"/>
    <n v="3"/>
    <n v="1"/>
    <n v="1"/>
    <n v="6"/>
    <n v="5"/>
    <n v="2"/>
    <n v="6"/>
    <n v="0"/>
    <n v="1"/>
    <n v="2"/>
    <s v="Medium"/>
    <s v="6-10 Years"/>
    <x v="2"/>
  </r>
  <r>
    <n v="35"/>
    <x v="1"/>
    <x v="0"/>
    <n v="1017"/>
    <x v="1"/>
    <n v="6"/>
    <n v="4"/>
    <s v="Life Sciences"/>
    <n v="691"/>
    <n v="2"/>
    <s v="Male"/>
    <n v="82"/>
    <n v="1"/>
    <n v="2"/>
    <x v="1"/>
    <n v="4"/>
    <s v="Single"/>
    <n v="6646"/>
    <n v="19368"/>
    <n v="1"/>
    <x v="1"/>
    <n v="13"/>
    <n v="3"/>
    <n v="2"/>
    <n v="0"/>
    <n v="17"/>
    <n v="3"/>
    <n v="3"/>
    <n v="17"/>
    <n v="11"/>
    <n v="11"/>
    <n v="8"/>
    <s v="Medium"/>
    <s v="10+ Years"/>
    <x v="0"/>
  </r>
  <r>
    <n v="33"/>
    <x v="1"/>
    <x v="1"/>
    <n v="1296"/>
    <x v="1"/>
    <n v="6"/>
    <n v="3"/>
    <s v="Life Sciences"/>
    <n v="692"/>
    <n v="3"/>
    <s v="Male"/>
    <n v="30"/>
    <n v="3"/>
    <n v="2"/>
    <x v="4"/>
    <n v="4"/>
    <s v="Divorced"/>
    <n v="7725"/>
    <n v="5335"/>
    <n v="3"/>
    <x v="1"/>
    <n v="23"/>
    <n v="4"/>
    <n v="3"/>
    <n v="1"/>
    <n v="15"/>
    <n v="2"/>
    <n v="1"/>
    <n v="13"/>
    <n v="11"/>
    <n v="4"/>
    <n v="7"/>
    <s v="High"/>
    <s v="10+ Years"/>
    <x v="2"/>
  </r>
  <r>
    <n v="54"/>
    <x v="1"/>
    <x v="0"/>
    <n v="397"/>
    <x v="2"/>
    <n v="19"/>
    <n v="4"/>
    <s v="Medical"/>
    <n v="698"/>
    <n v="3"/>
    <s v="Male"/>
    <n v="88"/>
    <n v="3"/>
    <n v="3"/>
    <x v="8"/>
    <n v="2"/>
    <s v="Married"/>
    <n v="10725"/>
    <n v="6729"/>
    <n v="2"/>
    <x v="1"/>
    <n v="15"/>
    <n v="3"/>
    <n v="3"/>
    <n v="1"/>
    <n v="16"/>
    <n v="1"/>
    <n v="4"/>
    <n v="9"/>
    <n v="7"/>
    <n v="7"/>
    <n v="1"/>
    <s v="High"/>
    <s v="6-10 Years"/>
    <x v="1"/>
  </r>
  <r>
    <n v="36"/>
    <x v="1"/>
    <x v="0"/>
    <n v="913"/>
    <x v="1"/>
    <n v="9"/>
    <n v="2"/>
    <s v="Medical"/>
    <n v="699"/>
    <n v="2"/>
    <s v="Male"/>
    <n v="48"/>
    <n v="2"/>
    <n v="2"/>
    <x v="3"/>
    <n v="2"/>
    <s v="Divorced"/>
    <n v="8847"/>
    <n v="13934"/>
    <n v="2"/>
    <x v="0"/>
    <n v="11"/>
    <n v="3"/>
    <n v="3"/>
    <n v="1"/>
    <n v="13"/>
    <n v="2"/>
    <n v="3"/>
    <n v="3"/>
    <n v="2"/>
    <n v="0"/>
    <n v="2"/>
    <s v="High"/>
    <s v="2-5 Years"/>
    <x v="0"/>
  </r>
  <r>
    <n v="27"/>
    <x v="1"/>
    <x v="0"/>
    <n v="1115"/>
    <x v="1"/>
    <n v="3"/>
    <n v="4"/>
    <s v="Medical"/>
    <n v="700"/>
    <n v="1"/>
    <s v="Male"/>
    <n v="54"/>
    <n v="2"/>
    <n v="1"/>
    <x v="1"/>
    <n v="4"/>
    <s v="Single"/>
    <n v="2045"/>
    <n v="15174"/>
    <n v="0"/>
    <x v="1"/>
    <n v="13"/>
    <n v="3"/>
    <n v="4"/>
    <n v="0"/>
    <n v="5"/>
    <n v="0"/>
    <n v="3"/>
    <n v="4"/>
    <n v="2"/>
    <n v="1"/>
    <n v="1"/>
    <s v="Low"/>
    <s v="2-5 Years"/>
    <x v="2"/>
  </r>
  <r>
    <n v="20"/>
    <x v="0"/>
    <x v="0"/>
    <n v="1362"/>
    <x v="1"/>
    <n v="10"/>
    <n v="1"/>
    <s v="Medical"/>
    <n v="701"/>
    <n v="4"/>
    <s v="Male"/>
    <n v="32"/>
    <n v="3"/>
    <n v="1"/>
    <x v="1"/>
    <n v="3"/>
    <s v="Single"/>
    <n v="1009"/>
    <n v="26999"/>
    <n v="1"/>
    <x v="0"/>
    <n v="11"/>
    <n v="3"/>
    <n v="4"/>
    <n v="0"/>
    <n v="1"/>
    <n v="5"/>
    <n v="3"/>
    <n v="1"/>
    <n v="0"/>
    <n v="1"/>
    <n v="1"/>
    <s v="Low"/>
    <s v="0-1 Years"/>
    <x v="4"/>
  </r>
  <r>
    <n v="33"/>
    <x v="0"/>
    <x v="1"/>
    <n v="1076"/>
    <x v="1"/>
    <n v="3"/>
    <n v="3"/>
    <s v="Life Sciences"/>
    <n v="702"/>
    <n v="1"/>
    <s v="Male"/>
    <n v="70"/>
    <n v="3"/>
    <n v="1"/>
    <x v="1"/>
    <n v="1"/>
    <s v="Single"/>
    <n v="3348"/>
    <n v="3164"/>
    <n v="1"/>
    <x v="0"/>
    <n v="11"/>
    <n v="3"/>
    <n v="1"/>
    <n v="0"/>
    <n v="10"/>
    <n v="3"/>
    <n v="3"/>
    <n v="10"/>
    <n v="8"/>
    <n v="9"/>
    <n v="7"/>
    <s v="Medium"/>
    <s v="6-10 Years"/>
    <x v="2"/>
  </r>
  <r>
    <n v="35"/>
    <x v="1"/>
    <x v="2"/>
    <n v="727"/>
    <x v="1"/>
    <n v="3"/>
    <n v="3"/>
    <s v="Life Sciences"/>
    <n v="704"/>
    <n v="3"/>
    <s v="Male"/>
    <n v="41"/>
    <n v="2"/>
    <n v="1"/>
    <x v="2"/>
    <n v="3"/>
    <s v="Married"/>
    <n v="1281"/>
    <n v="16900"/>
    <n v="1"/>
    <x v="1"/>
    <n v="18"/>
    <n v="3"/>
    <n v="3"/>
    <n v="2"/>
    <n v="1"/>
    <n v="3"/>
    <n v="3"/>
    <n v="1"/>
    <n v="0"/>
    <n v="0"/>
    <n v="0"/>
    <s v="Low"/>
    <s v="0-1 Years"/>
    <x v="0"/>
  </r>
  <r>
    <n v="23"/>
    <x v="1"/>
    <x v="0"/>
    <n v="885"/>
    <x v="1"/>
    <n v="4"/>
    <n v="3"/>
    <s v="Medical"/>
    <n v="705"/>
    <n v="1"/>
    <s v="Male"/>
    <n v="58"/>
    <n v="4"/>
    <n v="1"/>
    <x v="1"/>
    <n v="1"/>
    <s v="Married"/>
    <n v="2819"/>
    <n v="8544"/>
    <n v="2"/>
    <x v="1"/>
    <n v="16"/>
    <n v="3"/>
    <n v="1"/>
    <n v="1"/>
    <n v="5"/>
    <n v="3"/>
    <n v="4"/>
    <n v="3"/>
    <n v="2"/>
    <n v="0"/>
    <n v="2"/>
    <s v="Low"/>
    <s v="2-5 Years"/>
    <x v="4"/>
  </r>
  <r>
    <n v="25"/>
    <x v="1"/>
    <x v="0"/>
    <n v="810"/>
    <x v="0"/>
    <n v="8"/>
    <n v="3"/>
    <s v="Life Sciences"/>
    <n v="707"/>
    <n v="4"/>
    <s v="Male"/>
    <n v="57"/>
    <n v="4"/>
    <n v="2"/>
    <x v="0"/>
    <n v="2"/>
    <s v="Married"/>
    <n v="4851"/>
    <n v="15678"/>
    <n v="0"/>
    <x v="1"/>
    <n v="22"/>
    <n v="4"/>
    <n v="3"/>
    <n v="1"/>
    <n v="4"/>
    <n v="4"/>
    <n v="3"/>
    <n v="3"/>
    <n v="2"/>
    <n v="1"/>
    <n v="2"/>
    <s v="Medium"/>
    <s v="2-5 Years"/>
    <x v="2"/>
  </r>
  <r>
    <n v="38"/>
    <x v="1"/>
    <x v="0"/>
    <n v="243"/>
    <x v="0"/>
    <n v="7"/>
    <n v="4"/>
    <s v="Marketing"/>
    <n v="709"/>
    <n v="4"/>
    <s v="Female"/>
    <n v="46"/>
    <n v="2"/>
    <n v="2"/>
    <x v="0"/>
    <n v="4"/>
    <s v="Single"/>
    <n v="4028"/>
    <n v="7791"/>
    <n v="0"/>
    <x v="1"/>
    <n v="20"/>
    <n v="4"/>
    <n v="1"/>
    <n v="0"/>
    <n v="8"/>
    <n v="2"/>
    <n v="3"/>
    <n v="7"/>
    <n v="7"/>
    <n v="0"/>
    <n v="5"/>
    <s v="Medium"/>
    <s v="6-10 Years"/>
    <x v="0"/>
  </r>
  <r>
    <n v="29"/>
    <x v="1"/>
    <x v="1"/>
    <n v="806"/>
    <x v="1"/>
    <n v="1"/>
    <n v="4"/>
    <s v="Life Sciences"/>
    <n v="710"/>
    <n v="2"/>
    <s v="Male"/>
    <n v="76"/>
    <n v="1"/>
    <n v="1"/>
    <x v="1"/>
    <n v="4"/>
    <s v="Divorced"/>
    <n v="2720"/>
    <n v="18959"/>
    <n v="1"/>
    <x v="1"/>
    <n v="18"/>
    <n v="3"/>
    <n v="4"/>
    <n v="1"/>
    <n v="10"/>
    <n v="5"/>
    <n v="3"/>
    <n v="10"/>
    <n v="7"/>
    <n v="2"/>
    <n v="8"/>
    <s v="Low"/>
    <s v="6-10 Years"/>
    <x v="2"/>
  </r>
  <r>
    <n v="48"/>
    <x v="1"/>
    <x v="0"/>
    <n v="817"/>
    <x v="0"/>
    <n v="2"/>
    <n v="1"/>
    <s v="Marketing"/>
    <n v="712"/>
    <n v="2"/>
    <s v="Male"/>
    <n v="56"/>
    <n v="4"/>
    <n v="2"/>
    <x v="0"/>
    <n v="2"/>
    <s v="Married"/>
    <n v="8120"/>
    <n v="18597"/>
    <n v="3"/>
    <x v="1"/>
    <n v="12"/>
    <n v="3"/>
    <n v="4"/>
    <n v="0"/>
    <n v="12"/>
    <n v="3"/>
    <n v="3"/>
    <n v="2"/>
    <n v="2"/>
    <n v="2"/>
    <n v="2"/>
    <s v="High"/>
    <s v="2-5 Years"/>
    <x v="1"/>
  </r>
  <r>
    <n v="27"/>
    <x v="1"/>
    <x v="1"/>
    <n v="1410"/>
    <x v="0"/>
    <n v="3"/>
    <n v="1"/>
    <s v="Medical"/>
    <n v="714"/>
    <n v="4"/>
    <s v="Female"/>
    <n v="71"/>
    <n v="4"/>
    <n v="2"/>
    <x v="0"/>
    <n v="4"/>
    <s v="Divorced"/>
    <n v="4647"/>
    <n v="16673"/>
    <n v="1"/>
    <x v="0"/>
    <n v="20"/>
    <n v="4"/>
    <n v="2"/>
    <n v="2"/>
    <n v="6"/>
    <n v="3"/>
    <n v="3"/>
    <n v="6"/>
    <n v="5"/>
    <n v="0"/>
    <n v="4"/>
    <s v="Medium"/>
    <s v="6-10 Years"/>
    <x v="2"/>
  </r>
  <r>
    <n v="37"/>
    <x v="1"/>
    <x v="0"/>
    <n v="1225"/>
    <x v="1"/>
    <n v="10"/>
    <n v="2"/>
    <s v="Life Sciences"/>
    <n v="715"/>
    <n v="4"/>
    <s v="Male"/>
    <n v="80"/>
    <n v="4"/>
    <n v="1"/>
    <x v="1"/>
    <n v="4"/>
    <s v="Single"/>
    <n v="4680"/>
    <n v="15232"/>
    <n v="3"/>
    <x v="1"/>
    <n v="17"/>
    <n v="3"/>
    <n v="1"/>
    <n v="0"/>
    <n v="4"/>
    <n v="2"/>
    <n v="3"/>
    <n v="1"/>
    <n v="0"/>
    <n v="0"/>
    <n v="0"/>
    <s v="Medium"/>
    <s v="0-1 Years"/>
    <x v="0"/>
  </r>
  <r>
    <n v="50"/>
    <x v="1"/>
    <x v="0"/>
    <n v="1207"/>
    <x v="1"/>
    <n v="28"/>
    <n v="1"/>
    <s v="Medical"/>
    <n v="716"/>
    <n v="4"/>
    <s v="Male"/>
    <n v="74"/>
    <n v="4"/>
    <n v="1"/>
    <x v="2"/>
    <n v="3"/>
    <s v="Married"/>
    <n v="3221"/>
    <n v="3297"/>
    <n v="1"/>
    <x v="0"/>
    <n v="11"/>
    <n v="3"/>
    <n v="3"/>
    <n v="3"/>
    <n v="20"/>
    <n v="3"/>
    <n v="3"/>
    <n v="20"/>
    <n v="8"/>
    <n v="3"/>
    <n v="8"/>
    <s v="Medium"/>
    <s v="10+ Years"/>
    <x v="1"/>
  </r>
  <r>
    <n v="34"/>
    <x v="1"/>
    <x v="0"/>
    <n v="1442"/>
    <x v="1"/>
    <n v="9"/>
    <n v="3"/>
    <s v="Medical"/>
    <n v="717"/>
    <n v="4"/>
    <s v="Female"/>
    <n v="46"/>
    <n v="2"/>
    <n v="3"/>
    <x v="4"/>
    <n v="2"/>
    <s v="Single"/>
    <n v="8621"/>
    <n v="17654"/>
    <n v="1"/>
    <x v="1"/>
    <n v="14"/>
    <n v="3"/>
    <n v="2"/>
    <n v="0"/>
    <n v="9"/>
    <n v="3"/>
    <n v="4"/>
    <n v="8"/>
    <n v="7"/>
    <n v="7"/>
    <n v="7"/>
    <s v="High"/>
    <s v="6-10 Years"/>
    <x v="2"/>
  </r>
  <r>
    <n v="24"/>
    <x v="0"/>
    <x v="0"/>
    <n v="693"/>
    <x v="0"/>
    <n v="3"/>
    <n v="2"/>
    <s v="Life Sciences"/>
    <n v="720"/>
    <n v="1"/>
    <s v="Female"/>
    <n v="65"/>
    <n v="3"/>
    <n v="2"/>
    <x v="0"/>
    <n v="3"/>
    <s v="Single"/>
    <n v="4577"/>
    <n v="24785"/>
    <n v="9"/>
    <x v="1"/>
    <n v="14"/>
    <n v="3"/>
    <n v="1"/>
    <n v="0"/>
    <n v="4"/>
    <n v="3"/>
    <n v="3"/>
    <n v="2"/>
    <n v="2"/>
    <n v="2"/>
    <n v="0"/>
    <s v="Medium"/>
    <s v="2-5 Years"/>
    <x v="4"/>
  </r>
  <r>
    <n v="39"/>
    <x v="1"/>
    <x v="0"/>
    <n v="408"/>
    <x v="1"/>
    <n v="2"/>
    <n v="4"/>
    <s v="Technical Degree"/>
    <n v="721"/>
    <n v="4"/>
    <s v="Female"/>
    <n v="80"/>
    <n v="2"/>
    <n v="2"/>
    <x v="4"/>
    <n v="3"/>
    <s v="Single"/>
    <n v="4553"/>
    <n v="20978"/>
    <n v="1"/>
    <x v="1"/>
    <n v="11"/>
    <n v="3"/>
    <n v="1"/>
    <n v="0"/>
    <n v="20"/>
    <n v="4"/>
    <n v="3"/>
    <n v="20"/>
    <n v="7"/>
    <n v="11"/>
    <n v="10"/>
    <s v="Medium"/>
    <s v="10+ Years"/>
    <x v="0"/>
  </r>
  <r>
    <n v="32"/>
    <x v="1"/>
    <x v="0"/>
    <n v="929"/>
    <x v="0"/>
    <n v="10"/>
    <n v="3"/>
    <s v="Marketing"/>
    <n v="722"/>
    <n v="4"/>
    <s v="Male"/>
    <n v="55"/>
    <n v="3"/>
    <n v="2"/>
    <x v="0"/>
    <n v="4"/>
    <s v="Single"/>
    <n v="5396"/>
    <n v="21703"/>
    <n v="1"/>
    <x v="1"/>
    <n v="12"/>
    <n v="3"/>
    <n v="4"/>
    <n v="0"/>
    <n v="10"/>
    <n v="2"/>
    <n v="2"/>
    <n v="10"/>
    <n v="7"/>
    <n v="0"/>
    <n v="8"/>
    <s v="Medium"/>
    <s v="6-10 Years"/>
    <x v="2"/>
  </r>
  <r>
    <n v="50"/>
    <x v="0"/>
    <x v="1"/>
    <n v="562"/>
    <x v="0"/>
    <n v="8"/>
    <n v="2"/>
    <s v="Technical Degree"/>
    <n v="723"/>
    <n v="2"/>
    <s v="Male"/>
    <n v="50"/>
    <n v="3"/>
    <n v="2"/>
    <x v="0"/>
    <n v="3"/>
    <s v="Married"/>
    <n v="6796"/>
    <n v="23452"/>
    <n v="3"/>
    <x v="0"/>
    <n v="14"/>
    <n v="3"/>
    <n v="1"/>
    <n v="1"/>
    <n v="18"/>
    <n v="4"/>
    <n v="3"/>
    <n v="4"/>
    <n v="3"/>
    <n v="1"/>
    <n v="3"/>
    <s v="Medium"/>
    <s v="2-5 Years"/>
    <x v="1"/>
  </r>
  <r>
    <n v="38"/>
    <x v="1"/>
    <x v="0"/>
    <n v="827"/>
    <x v="1"/>
    <n v="1"/>
    <n v="4"/>
    <s v="Life Sciences"/>
    <n v="724"/>
    <n v="2"/>
    <s v="Female"/>
    <n v="33"/>
    <n v="4"/>
    <n v="2"/>
    <x v="4"/>
    <n v="4"/>
    <s v="Single"/>
    <n v="7625"/>
    <n v="19383"/>
    <n v="0"/>
    <x v="1"/>
    <n v="13"/>
    <n v="3"/>
    <n v="3"/>
    <n v="0"/>
    <n v="10"/>
    <n v="4"/>
    <n v="2"/>
    <n v="9"/>
    <n v="7"/>
    <n v="1"/>
    <n v="8"/>
    <s v="High"/>
    <s v="6-10 Years"/>
    <x v="0"/>
  </r>
  <r>
    <n v="27"/>
    <x v="1"/>
    <x v="0"/>
    <n v="608"/>
    <x v="1"/>
    <n v="1"/>
    <n v="2"/>
    <s v="Life Sciences"/>
    <n v="725"/>
    <n v="3"/>
    <s v="Female"/>
    <n v="68"/>
    <n v="3"/>
    <n v="3"/>
    <x v="3"/>
    <n v="1"/>
    <s v="Married"/>
    <n v="7412"/>
    <n v="6009"/>
    <n v="1"/>
    <x v="1"/>
    <n v="11"/>
    <n v="3"/>
    <n v="4"/>
    <n v="0"/>
    <n v="9"/>
    <n v="3"/>
    <n v="3"/>
    <n v="9"/>
    <n v="7"/>
    <n v="0"/>
    <n v="7"/>
    <s v="High"/>
    <s v="6-10 Years"/>
    <x v="2"/>
  </r>
  <r>
    <n v="32"/>
    <x v="1"/>
    <x v="0"/>
    <n v="1018"/>
    <x v="1"/>
    <n v="3"/>
    <n v="2"/>
    <s v="Life Sciences"/>
    <n v="727"/>
    <n v="3"/>
    <s v="Female"/>
    <n v="39"/>
    <n v="3"/>
    <n v="3"/>
    <x v="7"/>
    <n v="4"/>
    <s v="Single"/>
    <n v="11159"/>
    <n v="19373"/>
    <n v="3"/>
    <x v="1"/>
    <n v="15"/>
    <n v="3"/>
    <n v="4"/>
    <n v="0"/>
    <n v="10"/>
    <n v="6"/>
    <n v="3"/>
    <n v="7"/>
    <n v="7"/>
    <n v="7"/>
    <n v="7"/>
    <s v="High"/>
    <s v="6-10 Years"/>
    <x v="2"/>
  </r>
  <r>
    <n v="47"/>
    <x v="1"/>
    <x v="0"/>
    <n v="703"/>
    <x v="0"/>
    <n v="14"/>
    <n v="4"/>
    <s v="Marketing"/>
    <n v="728"/>
    <n v="4"/>
    <s v="Male"/>
    <n v="42"/>
    <n v="3"/>
    <n v="2"/>
    <x v="0"/>
    <n v="1"/>
    <s v="Single"/>
    <n v="4960"/>
    <n v="11825"/>
    <n v="2"/>
    <x v="1"/>
    <n v="12"/>
    <n v="3"/>
    <n v="4"/>
    <n v="0"/>
    <n v="20"/>
    <n v="2"/>
    <n v="3"/>
    <n v="7"/>
    <n v="7"/>
    <n v="1"/>
    <n v="7"/>
    <s v="Medium"/>
    <s v="6-10 Years"/>
    <x v="1"/>
  </r>
  <r>
    <n v="40"/>
    <x v="1"/>
    <x v="1"/>
    <n v="580"/>
    <x v="0"/>
    <n v="5"/>
    <n v="4"/>
    <s v="Life Sciences"/>
    <n v="729"/>
    <n v="4"/>
    <s v="Male"/>
    <n v="48"/>
    <n v="2"/>
    <n v="3"/>
    <x v="0"/>
    <n v="1"/>
    <s v="Married"/>
    <n v="10475"/>
    <n v="23772"/>
    <n v="5"/>
    <x v="0"/>
    <n v="21"/>
    <n v="4"/>
    <n v="3"/>
    <n v="1"/>
    <n v="20"/>
    <n v="2"/>
    <n v="3"/>
    <n v="18"/>
    <n v="13"/>
    <n v="1"/>
    <n v="12"/>
    <s v="High"/>
    <s v="10+ Years"/>
    <x v="0"/>
  </r>
  <r>
    <n v="53"/>
    <x v="1"/>
    <x v="0"/>
    <n v="970"/>
    <x v="1"/>
    <n v="7"/>
    <n v="3"/>
    <s v="Life Sciences"/>
    <n v="730"/>
    <n v="3"/>
    <s v="Male"/>
    <n v="59"/>
    <n v="4"/>
    <n v="4"/>
    <x v="7"/>
    <n v="3"/>
    <s v="Married"/>
    <n v="14814"/>
    <n v="13514"/>
    <n v="3"/>
    <x v="1"/>
    <n v="19"/>
    <n v="3"/>
    <n v="3"/>
    <n v="0"/>
    <n v="32"/>
    <n v="3"/>
    <n v="3"/>
    <n v="5"/>
    <n v="1"/>
    <n v="1"/>
    <n v="3"/>
    <s v="High"/>
    <s v="2-5 Years"/>
    <x v="1"/>
  </r>
  <r>
    <n v="41"/>
    <x v="1"/>
    <x v="0"/>
    <n v="427"/>
    <x v="2"/>
    <n v="10"/>
    <n v="4"/>
    <s v="Human Resources"/>
    <n v="731"/>
    <n v="2"/>
    <s v="Male"/>
    <n v="73"/>
    <n v="2"/>
    <n v="5"/>
    <x v="5"/>
    <n v="4"/>
    <s v="Divorced"/>
    <n v="19141"/>
    <n v="8861"/>
    <n v="3"/>
    <x v="1"/>
    <n v="15"/>
    <n v="3"/>
    <n v="2"/>
    <n v="3"/>
    <n v="23"/>
    <n v="2"/>
    <n v="2"/>
    <n v="21"/>
    <n v="6"/>
    <n v="12"/>
    <n v="6"/>
    <s v="High"/>
    <s v="10+ Years"/>
    <x v="0"/>
  </r>
  <r>
    <n v="60"/>
    <x v="1"/>
    <x v="0"/>
    <n v="1179"/>
    <x v="0"/>
    <n v="16"/>
    <n v="4"/>
    <s v="Marketing"/>
    <n v="732"/>
    <n v="1"/>
    <s v="Male"/>
    <n v="84"/>
    <n v="3"/>
    <n v="2"/>
    <x v="0"/>
    <n v="1"/>
    <s v="Single"/>
    <n v="5405"/>
    <n v="11924"/>
    <n v="8"/>
    <x v="1"/>
    <n v="14"/>
    <n v="3"/>
    <n v="4"/>
    <n v="0"/>
    <n v="10"/>
    <n v="1"/>
    <n v="3"/>
    <n v="2"/>
    <n v="2"/>
    <n v="2"/>
    <n v="2"/>
    <s v="Medium"/>
    <s v="2-5 Years"/>
    <x v="3"/>
  </r>
  <r>
    <n v="27"/>
    <x v="1"/>
    <x v="1"/>
    <n v="294"/>
    <x v="1"/>
    <n v="10"/>
    <n v="2"/>
    <s v="Life Sciences"/>
    <n v="733"/>
    <n v="4"/>
    <s v="Male"/>
    <n v="32"/>
    <n v="3"/>
    <n v="3"/>
    <x v="3"/>
    <n v="1"/>
    <s v="Divorced"/>
    <n v="8793"/>
    <n v="4809"/>
    <n v="1"/>
    <x v="1"/>
    <n v="21"/>
    <n v="4"/>
    <n v="3"/>
    <n v="2"/>
    <n v="9"/>
    <n v="4"/>
    <n v="2"/>
    <n v="9"/>
    <n v="7"/>
    <n v="1"/>
    <n v="7"/>
    <s v="High"/>
    <s v="6-10 Years"/>
    <x v="2"/>
  </r>
  <r>
    <n v="41"/>
    <x v="1"/>
    <x v="0"/>
    <n v="314"/>
    <x v="2"/>
    <n v="1"/>
    <n v="3"/>
    <s v="Human Resources"/>
    <n v="734"/>
    <n v="4"/>
    <s v="Male"/>
    <n v="59"/>
    <n v="2"/>
    <n v="5"/>
    <x v="5"/>
    <n v="3"/>
    <s v="Married"/>
    <n v="19189"/>
    <n v="19562"/>
    <n v="1"/>
    <x v="1"/>
    <n v="12"/>
    <n v="3"/>
    <n v="2"/>
    <n v="1"/>
    <n v="22"/>
    <n v="3"/>
    <n v="3"/>
    <n v="22"/>
    <n v="7"/>
    <n v="2"/>
    <n v="10"/>
    <s v="High"/>
    <s v="10+ Years"/>
    <x v="0"/>
  </r>
  <r>
    <n v="50"/>
    <x v="1"/>
    <x v="0"/>
    <n v="316"/>
    <x v="0"/>
    <n v="8"/>
    <n v="4"/>
    <s v="Marketing"/>
    <n v="738"/>
    <n v="4"/>
    <s v="Male"/>
    <n v="54"/>
    <n v="3"/>
    <n v="1"/>
    <x v="6"/>
    <n v="2"/>
    <s v="Married"/>
    <n v="3875"/>
    <n v="9983"/>
    <n v="7"/>
    <x v="1"/>
    <n v="15"/>
    <n v="3"/>
    <n v="4"/>
    <n v="1"/>
    <n v="4"/>
    <n v="2"/>
    <n v="3"/>
    <n v="2"/>
    <n v="2"/>
    <n v="2"/>
    <n v="2"/>
    <s v="Medium"/>
    <s v="2-5 Years"/>
    <x v="1"/>
  </r>
  <r>
    <n v="28"/>
    <x v="0"/>
    <x v="0"/>
    <n v="654"/>
    <x v="1"/>
    <n v="1"/>
    <n v="2"/>
    <s v="Life Sciences"/>
    <n v="741"/>
    <n v="1"/>
    <s v="Female"/>
    <n v="67"/>
    <n v="1"/>
    <n v="1"/>
    <x v="1"/>
    <n v="2"/>
    <s v="Single"/>
    <n v="2216"/>
    <n v="3872"/>
    <n v="7"/>
    <x v="0"/>
    <n v="13"/>
    <n v="3"/>
    <n v="4"/>
    <n v="0"/>
    <n v="10"/>
    <n v="4"/>
    <n v="3"/>
    <n v="7"/>
    <n v="7"/>
    <n v="3"/>
    <n v="7"/>
    <s v="Low"/>
    <s v="6-10 Years"/>
    <x v="2"/>
  </r>
  <r>
    <n v="36"/>
    <x v="1"/>
    <x v="2"/>
    <n v="427"/>
    <x v="1"/>
    <n v="8"/>
    <n v="3"/>
    <s v="Life Sciences"/>
    <n v="742"/>
    <n v="1"/>
    <s v="Female"/>
    <n v="63"/>
    <n v="4"/>
    <n v="3"/>
    <x v="7"/>
    <n v="1"/>
    <s v="Married"/>
    <n v="11713"/>
    <n v="20335"/>
    <n v="9"/>
    <x v="1"/>
    <n v="14"/>
    <n v="3"/>
    <n v="1"/>
    <n v="1"/>
    <n v="10"/>
    <n v="2"/>
    <n v="3"/>
    <n v="8"/>
    <n v="7"/>
    <n v="0"/>
    <n v="5"/>
    <s v="High"/>
    <s v="6-10 Years"/>
    <x v="0"/>
  </r>
  <r>
    <n v="38"/>
    <x v="1"/>
    <x v="0"/>
    <n v="168"/>
    <x v="1"/>
    <n v="1"/>
    <n v="3"/>
    <s v="Life Sciences"/>
    <n v="743"/>
    <n v="3"/>
    <s v="Female"/>
    <n v="81"/>
    <n v="3"/>
    <n v="3"/>
    <x v="3"/>
    <n v="3"/>
    <s v="Single"/>
    <n v="7861"/>
    <n v="15397"/>
    <n v="4"/>
    <x v="0"/>
    <n v="14"/>
    <n v="3"/>
    <n v="4"/>
    <n v="0"/>
    <n v="10"/>
    <n v="4"/>
    <n v="4"/>
    <n v="1"/>
    <n v="0"/>
    <n v="0"/>
    <n v="0"/>
    <s v="High"/>
    <s v="0-1 Years"/>
    <x v="0"/>
  </r>
  <r>
    <n v="44"/>
    <x v="1"/>
    <x v="2"/>
    <n v="381"/>
    <x v="1"/>
    <n v="24"/>
    <n v="3"/>
    <s v="Medical"/>
    <n v="744"/>
    <n v="1"/>
    <s v="Male"/>
    <n v="49"/>
    <n v="1"/>
    <n v="1"/>
    <x v="2"/>
    <n v="3"/>
    <s v="Single"/>
    <n v="3708"/>
    <n v="2104"/>
    <n v="2"/>
    <x v="1"/>
    <n v="14"/>
    <n v="3"/>
    <n v="3"/>
    <n v="0"/>
    <n v="9"/>
    <n v="5"/>
    <n v="3"/>
    <n v="5"/>
    <n v="2"/>
    <n v="1"/>
    <n v="4"/>
    <s v="Medium"/>
    <s v="2-5 Years"/>
    <x v="0"/>
  </r>
  <r>
    <n v="47"/>
    <x v="1"/>
    <x v="1"/>
    <n v="217"/>
    <x v="0"/>
    <n v="3"/>
    <n v="3"/>
    <s v="Medical"/>
    <n v="746"/>
    <n v="4"/>
    <s v="Female"/>
    <n v="49"/>
    <n v="3"/>
    <n v="4"/>
    <x v="0"/>
    <n v="3"/>
    <s v="Divorced"/>
    <n v="13770"/>
    <n v="10225"/>
    <n v="9"/>
    <x v="0"/>
    <n v="12"/>
    <n v="3"/>
    <n v="4"/>
    <n v="2"/>
    <n v="28"/>
    <n v="2"/>
    <n v="2"/>
    <n v="22"/>
    <n v="2"/>
    <n v="11"/>
    <n v="13"/>
    <s v="High"/>
    <s v="10+ Years"/>
    <x v="1"/>
  </r>
  <r>
    <n v="30"/>
    <x v="1"/>
    <x v="0"/>
    <n v="501"/>
    <x v="0"/>
    <n v="27"/>
    <n v="5"/>
    <s v="Marketing"/>
    <n v="747"/>
    <n v="3"/>
    <s v="Male"/>
    <n v="99"/>
    <n v="3"/>
    <n v="2"/>
    <x v="0"/>
    <n v="4"/>
    <s v="Divorced"/>
    <n v="5304"/>
    <n v="25275"/>
    <n v="7"/>
    <x v="1"/>
    <n v="23"/>
    <n v="4"/>
    <n v="4"/>
    <n v="1"/>
    <n v="10"/>
    <n v="2"/>
    <n v="2"/>
    <n v="8"/>
    <n v="7"/>
    <n v="7"/>
    <n v="7"/>
    <s v="Medium"/>
    <s v="6-10 Years"/>
    <x v="2"/>
  </r>
  <r>
    <n v="29"/>
    <x v="1"/>
    <x v="0"/>
    <n v="1396"/>
    <x v="0"/>
    <n v="10"/>
    <n v="3"/>
    <s v="Life Sciences"/>
    <n v="749"/>
    <n v="3"/>
    <s v="Male"/>
    <n v="99"/>
    <n v="3"/>
    <n v="1"/>
    <x v="6"/>
    <n v="3"/>
    <s v="Single"/>
    <n v="2642"/>
    <n v="2755"/>
    <n v="1"/>
    <x v="1"/>
    <n v="11"/>
    <n v="3"/>
    <n v="3"/>
    <n v="0"/>
    <n v="1"/>
    <n v="6"/>
    <n v="3"/>
    <n v="1"/>
    <n v="0"/>
    <n v="0"/>
    <n v="0"/>
    <s v="Low"/>
    <s v="0-1 Years"/>
    <x v="2"/>
  </r>
  <r>
    <n v="42"/>
    <x v="0"/>
    <x v="1"/>
    <n v="933"/>
    <x v="1"/>
    <n v="19"/>
    <n v="3"/>
    <s v="Medical"/>
    <n v="752"/>
    <n v="3"/>
    <s v="Male"/>
    <n v="57"/>
    <n v="4"/>
    <n v="1"/>
    <x v="1"/>
    <n v="3"/>
    <s v="Divorced"/>
    <n v="2759"/>
    <n v="20366"/>
    <n v="6"/>
    <x v="0"/>
    <n v="12"/>
    <n v="3"/>
    <n v="4"/>
    <n v="0"/>
    <n v="7"/>
    <n v="2"/>
    <n v="3"/>
    <n v="2"/>
    <n v="2"/>
    <n v="2"/>
    <n v="2"/>
    <s v="Low"/>
    <s v="2-5 Years"/>
    <x v="0"/>
  </r>
  <r>
    <n v="43"/>
    <x v="1"/>
    <x v="1"/>
    <n v="775"/>
    <x v="0"/>
    <n v="15"/>
    <n v="3"/>
    <s v="Life Sciences"/>
    <n v="754"/>
    <n v="4"/>
    <s v="Male"/>
    <n v="47"/>
    <n v="2"/>
    <n v="2"/>
    <x v="0"/>
    <n v="4"/>
    <s v="Married"/>
    <n v="6804"/>
    <n v="23683"/>
    <n v="3"/>
    <x v="1"/>
    <n v="18"/>
    <n v="3"/>
    <n v="3"/>
    <n v="1"/>
    <n v="7"/>
    <n v="5"/>
    <n v="3"/>
    <n v="2"/>
    <n v="2"/>
    <n v="2"/>
    <n v="2"/>
    <s v="Medium"/>
    <s v="2-5 Years"/>
    <x v="0"/>
  </r>
  <r>
    <n v="34"/>
    <x v="1"/>
    <x v="0"/>
    <n v="970"/>
    <x v="1"/>
    <n v="8"/>
    <n v="2"/>
    <s v="Medical"/>
    <n v="757"/>
    <n v="2"/>
    <s v="Female"/>
    <n v="96"/>
    <n v="3"/>
    <n v="2"/>
    <x v="4"/>
    <n v="3"/>
    <s v="Single"/>
    <n v="6142"/>
    <n v="7360"/>
    <n v="3"/>
    <x v="1"/>
    <n v="11"/>
    <n v="3"/>
    <n v="4"/>
    <n v="0"/>
    <n v="10"/>
    <n v="2"/>
    <n v="3"/>
    <n v="5"/>
    <n v="1"/>
    <n v="4"/>
    <n v="3"/>
    <s v="Medium"/>
    <s v="2-5 Years"/>
    <x v="2"/>
  </r>
  <r>
    <n v="23"/>
    <x v="1"/>
    <x v="0"/>
    <n v="650"/>
    <x v="1"/>
    <n v="9"/>
    <n v="1"/>
    <s v="Medical"/>
    <n v="758"/>
    <n v="2"/>
    <s v="Male"/>
    <n v="37"/>
    <n v="3"/>
    <n v="1"/>
    <x v="2"/>
    <n v="1"/>
    <s v="Married"/>
    <n v="2500"/>
    <n v="4344"/>
    <n v="1"/>
    <x v="1"/>
    <n v="14"/>
    <n v="3"/>
    <n v="4"/>
    <n v="1"/>
    <n v="5"/>
    <n v="2"/>
    <n v="4"/>
    <n v="4"/>
    <n v="3"/>
    <n v="0"/>
    <n v="2"/>
    <s v="Low"/>
    <s v="2-5 Years"/>
    <x v="4"/>
  </r>
  <r>
    <n v="39"/>
    <x v="1"/>
    <x v="0"/>
    <n v="141"/>
    <x v="2"/>
    <n v="3"/>
    <n v="3"/>
    <s v="Human Resources"/>
    <n v="760"/>
    <n v="3"/>
    <s v="Female"/>
    <n v="44"/>
    <n v="4"/>
    <n v="2"/>
    <x v="8"/>
    <n v="2"/>
    <s v="Married"/>
    <n v="6389"/>
    <n v="18767"/>
    <n v="9"/>
    <x v="1"/>
    <n v="15"/>
    <n v="3"/>
    <n v="3"/>
    <n v="1"/>
    <n v="12"/>
    <n v="3"/>
    <n v="1"/>
    <n v="8"/>
    <n v="3"/>
    <n v="3"/>
    <n v="6"/>
    <s v="Medium"/>
    <s v="6-10 Years"/>
    <x v="0"/>
  </r>
  <r>
    <n v="56"/>
    <x v="1"/>
    <x v="0"/>
    <n v="832"/>
    <x v="1"/>
    <n v="9"/>
    <n v="3"/>
    <s v="Medical"/>
    <n v="762"/>
    <n v="3"/>
    <s v="Male"/>
    <n v="81"/>
    <n v="3"/>
    <n v="4"/>
    <x v="4"/>
    <n v="4"/>
    <s v="Married"/>
    <n v="11103"/>
    <n v="20420"/>
    <n v="7"/>
    <x v="1"/>
    <n v="11"/>
    <n v="3"/>
    <n v="3"/>
    <n v="0"/>
    <n v="30"/>
    <n v="1"/>
    <n v="2"/>
    <n v="10"/>
    <n v="7"/>
    <n v="1"/>
    <n v="1"/>
    <s v="High"/>
    <s v="6-10 Years"/>
    <x v="3"/>
  </r>
  <r>
    <n v="40"/>
    <x v="1"/>
    <x v="0"/>
    <n v="804"/>
    <x v="1"/>
    <n v="2"/>
    <n v="1"/>
    <s v="Medical"/>
    <n v="763"/>
    <n v="4"/>
    <s v="Female"/>
    <n v="86"/>
    <n v="2"/>
    <n v="1"/>
    <x v="1"/>
    <n v="4"/>
    <s v="Single"/>
    <n v="2342"/>
    <n v="22929"/>
    <n v="0"/>
    <x v="0"/>
    <n v="20"/>
    <n v="4"/>
    <n v="4"/>
    <n v="0"/>
    <n v="5"/>
    <n v="2"/>
    <n v="2"/>
    <n v="4"/>
    <n v="2"/>
    <n v="2"/>
    <n v="3"/>
    <s v="Low"/>
    <s v="2-5 Years"/>
    <x v="0"/>
  </r>
  <r>
    <n v="27"/>
    <x v="1"/>
    <x v="0"/>
    <n v="975"/>
    <x v="1"/>
    <n v="7"/>
    <n v="3"/>
    <s v="Medical"/>
    <n v="764"/>
    <n v="4"/>
    <s v="Female"/>
    <n v="55"/>
    <n v="2"/>
    <n v="2"/>
    <x v="4"/>
    <n v="1"/>
    <s v="Single"/>
    <n v="6811"/>
    <n v="23398"/>
    <n v="8"/>
    <x v="1"/>
    <n v="19"/>
    <n v="3"/>
    <n v="1"/>
    <n v="0"/>
    <n v="9"/>
    <n v="2"/>
    <n v="1"/>
    <n v="7"/>
    <n v="6"/>
    <n v="0"/>
    <n v="7"/>
    <s v="Medium"/>
    <s v="6-10 Years"/>
    <x v="2"/>
  </r>
  <r>
    <n v="29"/>
    <x v="1"/>
    <x v="0"/>
    <n v="1090"/>
    <x v="0"/>
    <n v="10"/>
    <n v="3"/>
    <s v="Marketing"/>
    <n v="766"/>
    <n v="4"/>
    <s v="Male"/>
    <n v="83"/>
    <n v="3"/>
    <n v="1"/>
    <x v="6"/>
    <n v="2"/>
    <s v="Divorced"/>
    <n v="2297"/>
    <n v="17967"/>
    <n v="1"/>
    <x v="1"/>
    <n v="14"/>
    <n v="3"/>
    <n v="4"/>
    <n v="2"/>
    <n v="2"/>
    <n v="2"/>
    <n v="3"/>
    <n v="2"/>
    <n v="2"/>
    <n v="2"/>
    <n v="2"/>
    <s v="Low"/>
    <s v="2-5 Years"/>
    <x v="2"/>
  </r>
  <r>
    <n v="53"/>
    <x v="1"/>
    <x v="0"/>
    <n v="346"/>
    <x v="1"/>
    <n v="6"/>
    <n v="3"/>
    <s v="Life Sciences"/>
    <n v="769"/>
    <n v="4"/>
    <s v="Male"/>
    <n v="86"/>
    <n v="3"/>
    <n v="2"/>
    <x v="2"/>
    <n v="4"/>
    <s v="Single"/>
    <n v="2450"/>
    <n v="10919"/>
    <n v="2"/>
    <x v="1"/>
    <n v="17"/>
    <n v="3"/>
    <n v="4"/>
    <n v="0"/>
    <n v="19"/>
    <n v="4"/>
    <n v="3"/>
    <n v="2"/>
    <n v="2"/>
    <n v="2"/>
    <n v="2"/>
    <s v="Low"/>
    <s v="2-5 Years"/>
    <x v="1"/>
  </r>
  <r>
    <n v="35"/>
    <x v="1"/>
    <x v="2"/>
    <n v="1225"/>
    <x v="1"/>
    <n v="2"/>
    <n v="4"/>
    <s v="Life Sciences"/>
    <n v="771"/>
    <n v="4"/>
    <s v="Female"/>
    <n v="61"/>
    <n v="3"/>
    <n v="2"/>
    <x v="4"/>
    <n v="1"/>
    <s v="Divorced"/>
    <n v="5093"/>
    <n v="4761"/>
    <n v="2"/>
    <x v="1"/>
    <n v="11"/>
    <n v="3"/>
    <n v="1"/>
    <n v="1"/>
    <n v="16"/>
    <n v="2"/>
    <n v="4"/>
    <n v="1"/>
    <n v="0"/>
    <n v="0"/>
    <n v="0"/>
    <s v="Medium"/>
    <s v="0-1 Years"/>
    <x v="0"/>
  </r>
  <r>
    <n v="32"/>
    <x v="1"/>
    <x v="1"/>
    <n v="430"/>
    <x v="1"/>
    <n v="24"/>
    <n v="4"/>
    <s v="Life Sciences"/>
    <n v="772"/>
    <n v="1"/>
    <s v="Male"/>
    <n v="80"/>
    <n v="3"/>
    <n v="2"/>
    <x v="2"/>
    <n v="4"/>
    <s v="Married"/>
    <n v="5309"/>
    <n v="21146"/>
    <n v="1"/>
    <x v="1"/>
    <n v="15"/>
    <n v="3"/>
    <n v="4"/>
    <n v="2"/>
    <n v="10"/>
    <n v="2"/>
    <n v="3"/>
    <n v="10"/>
    <n v="8"/>
    <n v="4"/>
    <n v="7"/>
    <s v="Medium"/>
    <s v="6-10 Years"/>
    <x v="2"/>
  </r>
  <r>
    <n v="38"/>
    <x v="1"/>
    <x v="0"/>
    <n v="268"/>
    <x v="1"/>
    <n v="2"/>
    <n v="5"/>
    <s v="Medical"/>
    <n v="773"/>
    <n v="4"/>
    <s v="Male"/>
    <n v="92"/>
    <n v="3"/>
    <n v="1"/>
    <x v="1"/>
    <n v="3"/>
    <s v="Married"/>
    <n v="3057"/>
    <n v="20471"/>
    <n v="6"/>
    <x v="0"/>
    <n v="13"/>
    <n v="3"/>
    <n v="2"/>
    <n v="1"/>
    <n v="6"/>
    <n v="0"/>
    <n v="1"/>
    <n v="1"/>
    <n v="0"/>
    <n v="0"/>
    <n v="1"/>
    <s v="Medium"/>
    <s v="0-1 Years"/>
    <x v="0"/>
  </r>
  <r>
    <n v="34"/>
    <x v="1"/>
    <x v="0"/>
    <n v="167"/>
    <x v="1"/>
    <n v="8"/>
    <n v="5"/>
    <s v="Life Sciences"/>
    <n v="775"/>
    <n v="2"/>
    <s v="Female"/>
    <n v="32"/>
    <n v="3"/>
    <n v="2"/>
    <x v="3"/>
    <n v="1"/>
    <s v="Divorced"/>
    <n v="5121"/>
    <n v="4187"/>
    <n v="3"/>
    <x v="1"/>
    <n v="14"/>
    <n v="3"/>
    <n v="3"/>
    <n v="1"/>
    <n v="7"/>
    <n v="3"/>
    <n v="3"/>
    <n v="0"/>
    <n v="0"/>
    <n v="0"/>
    <n v="0"/>
    <s v="Medium"/>
    <s v="0-1 Years"/>
    <x v="2"/>
  </r>
  <r>
    <n v="52"/>
    <x v="1"/>
    <x v="0"/>
    <n v="621"/>
    <x v="0"/>
    <n v="3"/>
    <n v="4"/>
    <s v="Marketing"/>
    <n v="776"/>
    <n v="3"/>
    <s v="Male"/>
    <n v="31"/>
    <n v="2"/>
    <n v="4"/>
    <x v="5"/>
    <n v="1"/>
    <s v="Married"/>
    <n v="16856"/>
    <n v="10084"/>
    <n v="1"/>
    <x v="1"/>
    <n v="11"/>
    <n v="3"/>
    <n v="1"/>
    <n v="0"/>
    <n v="34"/>
    <n v="3"/>
    <n v="4"/>
    <n v="34"/>
    <n v="6"/>
    <n v="1"/>
    <n v="16"/>
    <s v="High"/>
    <s v="10+ Years"/>
    <x v="1"/>
  </r>
  <r>
    <n v="33"/>
    <x v="0"/>
    <x v="0"/>
    <n v="527"/>
    <x v="1"/>
    <n v="1"/>
    <n v="4"/>
    <s v="Other"/>
    <n v="780"/>
    <n v="4"/>
    <s v="Male"/>
    <n v="63"/>
    <n v="3"/>
    <n v="1"/>
    <x v="1"/>
    <n v="4"/>
    <s v="Single"/>
    <n v="2686"/>
    <n v="5207"/>
    <n v="1"/>
    <x v="0"/>
    <n v="13"/>
    <n v="3"/>
    <n v="3"/>
    <n v="0"/>
    <n v="10"/>
    <n v="2"/>
    <n v="2"/>
    <n v="10"/>
    <n v="9"/>
    <n v="7"/>
    <n v="8"/>
    <s v="Low"/>
    <s v="6-10 Years"/>
    <x v="2"/>
  </r>
  <r>
    <n v="25"/>
    <x v="1"/>
    <x v="0"/>
    <n v="883"/>
    <x v="0"/>
    <n v="26"/>
    <n v="1"/>
    <s v="Medical"/>
    <n v="781"/>
    <n v="3"/>
    <s v="Female"/>
    <n v="32"/>
    <n v="3"/>
    <n v="2"/>
    <x v="0"/>
    <n v="4"/>
    <s v="Single"/>
    <n v="6180"/>
    <n v="22807"/>
    <n v="1"/>
    <x v="1"/>
    <n v="23"/>
    <n v="4"/>
    <n v="2"/>
    <n v="0"/>
    <n v="6"/>
    <n v="5"/>
    <n v="2"/>
    <n v="6"/>
    <n v="5"/>
    <n v="1"/>
    <n v="4"/>
    <s v="Medium"/>
    <s v="6-10 Years"/>
    <x v="2"/>
  </r>
  <r>
    <n v="45"/>
    <x v="1"/>
    <x v="0"/>
    <n v="954"/>
    <x v="0"/>
    <n v="2"/>
    <n v="2"/>
    <s v="Technical Degree"/>
    <n v="783"/>
    <n v="2"/>
    <s v="Male"/>
    <n v="46"/>
    <n v="1"/>
    <n v="2"/>
    <x v="6"/>
    <n v="3"/>
    <s v="Single"/>
    <n v="6632"/>
    <n v="12388"/>
    <n v="0"/>
    <x v="1"/>
    <n v="13"/>
    <n v="3"/>
    <n v="1"/>
    <n v="0"/>
    <n v="9"/>
    <n v="3"/>
    <n v="3"/>
    <n v="8"/>
    <n v="7"/>
    <n v="3"/>
    <n v="1"/>
    <s v="Medium"/>
    <s v="6-10 Years"/>
    <x v="1"/>
  </r>
  <r>
    <n v="23"/>
    <x v="1"/>
    <x v="0"/>
    <n v="310"/>
    <x v="1"/>
    <n v="10"/>
    <n v="1"/>
    <s v="Medical"/>
    <n v="784"/>
    <n v="1"/>
    <s v="Male"/>
    <n v="79"/>
    <n v="4"/>
    <n v="1"/>
    <x v="1"/>
    <n v="3"/>
    <s v="Single"/>
    <n v="3505"/>
    <n v="19630"/>
    <n v="1"/>
    <x v="1"/>
    <n v="18"/>
    <n v="3"/>
    <n v="4"/>
    <n v="0"/>
    <n v="2"/>
    <n v="3"/>
    <n v="3"/>
    <n v="2"/>
    <n v="2"/>
    <n v="0"/>
    <n v="2"/>
    <s v="Medium"/>
    <s v="2-5 Years"/>
    <x v="4"/>
  </r>
  <r>
    <n v="47"/>
    <x v="0"/>
    <x v="1"/>
    <n v="719"/>
    <x v="0"/>
    <n v="27"/>
    <n v="2"/>
    <s v="Life Sciences"/>
    <n v="785"/>
    <n v="2"/>
    <s v="Female"/>
    <n v="77"/>
    <n v="4"/>
    <n v="2"/>
    <x v="0"/>
    <n v="3"/>
    <s v="Single"/>
    <n v="6397"/>
    <n v="10339"/>
    <n v="4"/>
    <x v="0"/>
    <n v="12"/>
    <n v="3"/>
    <n v="4"/>
    <n v="0"/>
    <n v="8"/>
    <n v="2"/>
    <n v="3"/>
    <n v="5"/>
    <n v="4"/>
    <n v="1"/>
    <n v="3"/>
    <s v="Medium"/>
    <s v="2-5 Years"/>
    <x v="1"/>
  </r>
  <r>
    <n v="34"/>
    <x v="1"/>
    <x v="0"/>
    <n v="304"/>
    <x v="0"/>
    <n v="2"/>
    <n v="3"/>
    <s v="Other"/>
    <n v="786"/>
    <n v="4"/>
    <s v="Male"/>
    <n v="60"/>
    <n v="3"/>
    <n v="2"/>
    <x v="0"/>
    <n v="4"/>
    <s v="Single"/>
    <n v="6274"/>
    <n v="18686"/>
    <n v="1"/>
    <x v="1"/>
    <n v="22"/>
    <n v="4"/>
    <n v="3"/>
    <n v="0"/>
    <n v="6"/>
    <n v="5"/>
    <n v="3"/>
    <n v="6"/>
    <n v="5"/>
    <n v="1"/>
    <n v="4"/>
    <s v="Medium"/>
    <s v="6-10 Years"/>
    <x v="2"/>
  </r>
  <r>
    <n v="55"/>
    <x v="0"/>
    <x v="0"/>
    <n v="725"/>
    <x v="1"/>
    <n v="2"/>
    <n v="3"/>
    <s v="Medical"/>
    <n v="787"/>
    <n v="4"/>
    <s v="Male"/>
    <n v="78"/>
    <n v="3"/>
    <n v="5"/>
    <x v="5"/>
    <n v="1"/>
    <s v="Married"/>
    <n v="19859"/>
    <n v="21199"/>
    <n v="5"/>
    <x v="0"/>
    <n v="13"/>
    <n v="3"/>
    <n v="4"/>
    <n v="1"/>
    <n v="24"/>
    <n v="2"/>
    <n v="3"/>
    <n v="5"/>
    <n v="2"/>
    <n v="1"/>
    <n v="4"/>
    <s v="High"/>
    <s v="2-5 Years"/>
    <x v="3"/>
  </r>
  <r>
    <n v="36"/>
    <x v="1"/>
    <x v="2"/>
    <n v="1434"/>
    <x v="0"/>
    <n v="8"/>
    <n v="4"/>
    <s v="Life Sciences"/>
    <n v="789"/>
    <n v="1"/>
    <s v="Male"/>
    <n v="76"/>
    <n v="2"/>
    <n v="3"/>
    <x v="0"/>
    <n v="1"/>
    <s v="Single"/>
    <n v="7587"/>
    <n v="14229"/>
    <n v="1"/>
    <x v="1"/>
    <n v="15"/>
    <n v="3"/>
    <n v="2"/>
    <n v="0"/>
    <n v="10"/>
    <n v="1"/>
    <n v="3"/>
    <n v="10"/>
    <n v="7"/>
    <n v="0"/>
    <n v="9"/>
    <s v="High"/>
    <s v="6-10 Years"/>
    <x v="0"/>
  </r>
  <r>
    <n v="52"/>
    <x v="1"/>
    <x v="2"/>
    <n v="715"/>
    <x v="1"/>
    <n v="19"/>
    <n v="4"/>
    <s v="Medical"/>
    <n v="791"/>
    <n v="4"/>
    <s v="Male"/>
    <n v="41"/>
    <n v="3"/>
    <n v="1"/>
    <x v="1"/>
    <n v="4"/>
    <s v="Married"/>
    <n v="4258"/>
    <n v="26589"/>
    <n v="0"/>
    <x v="1"/>
    <n v="18"/>
    <n v="3"/>
    <n v="1"/>
    <n v="1"/>
    <n v="5"/>
    <n v="3"/>
    <n v="3"/>
    <n v="4"/>
    <n v="3"/>
    <n v="1"/>
    <n v="2"/>
    <s v="Medium"/>
    <s v="2-5 Years"/>
    <x v="1"/>
  </r>
  <r>
    <n v="26"/>
    <x v="1"/>
    <x v="1"/>
    <n v="575"/>
    <x v="1"/>
    <n v="1"/>
    <n v="2"/>
    <s v="Life Sciences"/>
    <n v="792"/>
    <n v="1"/>
    <s v="Female"/>
    <n v="71"/>
    <n v="1"/>
    <n v="1"/>
    <x v="2"/>
    <n v="4"/>
    <s v="Divorced"/>
    <n v="4364"/>
    <n v="5288"/>
    <n v="3"/>
    <x v="1"/>
    <n v="14"/>
    <n v="3"/>
    <n v="1"/>
    <n v="1"/>
    <n v="5"/>
    <n v="2"/>
    <n v="3"/>
    <n v="2"/>
    <n v="2"/>
    <n v="2"/>
    <n v="0"/>
    <s v="Medium"/>
    <s v="2-5 Years"/>
    <x v="2"/>
  </r>
  <r>
    <n v="29"/>
    <x v="1"/>
    <x v="0"/>
    <n v="657"/>
    <x v="1"/>
    <n v="27"/>
    <n v="3"/>
    <s v="Medical"/>
    <n v="793"/>
    <n v="2"/>
    <s v="Female"/>
    <n v="66"/>
    <n v="3"/>
    <n v="2"/>
    <x v="4"/>
    <n v="3"/>
    <s v="Married"/>
    <n v="4335"/>
    <n v="25549"/>
    <n v="4"/>
    <x v="1"/>
    <n v="12"/>
    <n v="3"/>
    <n v="1"/>
    <n v="1"/>
    <n v="11"/>
    <n v="3"/>
    <n v="2"/>
    <n v="8"/>
    <n v="7"/>
    <n v="1"/>
    <n v="1"/>
    <s v="Medium"/>
    <s v="6-10 Years"/>
    <x v="2"/>
  </r>
  <r>
    <n v="26"/>
    <x v="0"/>
    <x v="0"/>
    <n v="1146"/>
    <x v="0"/>
    <n v="8"/>
    <n v="3"/>
    <s v="Technical Degree"/>
    <n v="796"/>
    <n v="4"/>
    <s v="Male"/>
    <n v="38"/>
    <n v="2"/>
    <n v="2"/>
    <x v="0"/>
    <n v="1"/>
    <s v="Single"/>
    <n v="5326"/>
    <n v="3064"/>
    <n v="6"/>
    <x v="1"/>
    <n v="17"/>
    <n v="3"/>
    <n v="3"/>
    <n v="0"/>
    <n v="6"/>
    <n v="2"/>
    <n v="2"/>
    <n v="4"/>
    <n v="3"/>
    <n v="1"/>
    <n v="2"/>
    <s v="Medium"/>
    <s v="2-5 Years"/>
    <x v="2"/>
  </r>
  <r>
    <n v="34"/>
    <x v="1"/>
    <x v="0"/>
    <n v="182"/>
    <x v="1"/>
    <n v="1"/>
    <n v="4"/>
    <s v="Life Sciences"/>
    <n v="797"/>
    <n v="2"/>
    <s v="Female"/>
    <n v="72"/>
    <n v="4"/>
    <n v="1"/>
    <x v="1"/>
    <n v="4"/>
    <s v="Single"/>
    <n v="3280"/>
    <n v="13551"/>
    <n v="2"/>
    <x v="1"/>
    <n v="16"/>
    <n v="3"/>
    <n v="3"/>
    <n v="0"/>
    <n v="10"/>
    <n v="2"/>
    <n v="3"/>
    <n v="4"/>
    <n v="2"/>
    <n v="1"/>
    <n v="3"/>
    <s v="Medium"/>
    <s v="2-5 Years"/>
    <x v="2"/>
  </r>
  <r>
    <n v="54"/>
    <x v="1"/>
    <x v="0"/>
    <n v="376"/>
    <x v="1"/>
    <n v="19"/>
    <n v="4"/>
    <s v="Medical"/>
    <n v="799"/>
    <n v="4"/>
    <s v="Female"/>
    <n v="95"/>
    <n v="3"/>
    <n v="2"/>
    <x v="3"/>
    <n v="1"/>
    <s v="Divorced"/>
    <n v="5485"/>
    <n v="22670"/>
    <n v="9"/>
    <x v="0"/>
    <n v="11"/>
    <n v="3"/>
    <n v="2"/>
    <n v="2"/>
    <n v="9"/>
    <n v="4"/>
    <n v="3"/>
    <n v="5"/>
    <n v="3"/>
    <n v="1"/>
    <n v="4"/>
    <s v="Medium"/>
    <s v="2-5 Years"/>
    <x v="1"/>
  </r>
  <r>
    <n v="27"/>
    <x v="1"/>
    <x v="1"/>
    <n v="829"/>
    <x v="0"/>
    <n v="8"/>
    <n v="1"/>
    <s v="Marketing"/>
    <n v="800"/>
    <n v="3"/>
    <s v="Male"/>
    <n v="84"/>
    <n v="3"/>
    <n v="2"/>
    <x v="0"/>
    <n v="4"/>
    <s v="Married"/>
    <n v="4342"/>
    <n v="24008"/>
    <n v="0"/>
    <x v="1"/>
    <n v="19"/>
    <n v="3"/>
    <n v="2"/>
    <n v="1"/>
    <n v="5"/>
    <n v="3"/>
    <n v="3"/>
    <n v="4"/>
    <n v="2"/>
    <n v="1"/>
    <n v="1"/>
    <s v="Medium"/>
    <s v="2-5 Years"/>
    <x v="2"/>
  </r>
  <r>
    <n v="37"/>
    <x v="1"/>
    <x v="0"/>
    <n v="571"/>
    <x v="1"/>
    <n v="10"/>
    <n v="1"/>
    <s v="Life Sciences"/>
    <n v="802"/>
    <n v="4"/>
    <s v="Female"/>
    <n v="82"/>
    <n v="3"/>
    <n v="1"/>
    <x v="1"/>
    <n v="1"/>
    <s v="Divorced"/>
    <n v="2782"/>
    <n v="19905"/>
    <n v="0"/>
    <x v="0"/>
    <n v="13"/>
    <n v="3"/>
    <n v="2"/>
    <n v="2"/>
    <n v="6"/>
    <n v="3"/>
    <n v="2"/>
    <n v="5"/>
    <n v="3"/>
    <n v="4"/>
    <n v="3"/>
    <s v="Low"/>
    <s v="2-5 Years"/>
    <x v="0"/>
  </r>
  <r>
    <n v="38"/>
    <x v="1"/>
    <x v="1"/>
    <n v="240"/>
    <x v="1"/>
    <n v="2"/>
    <n v="4"/>
    <s v="Life Sciences"/>
    <n v="803"/>
    <n v="1"/>
    <s v="Female"/>
    <n v="75"/>
    <n v="4"/>
    <n v="2"/>
    <x v="3"/>
    <n v="1"/>
    <s v="Single"/>
    <n v="5980"/>
    <n v="26085"/>
    <n v="6"/>
    <x v="0"/>
    <n v="12"/>
    <n v="3"/>
    <n v="4"/>
    <n v="0"/>
    <n v="17"/>
    <n v="2"/>
    <n v="3"/>
    <n v="15"/>
    <n v="7"/>
    <n v="4"/>
    <n v="12"/>
    <s v="Medium"/>
    <s v="10+ Years"/>
    <x v="0"/>
  </r>
  <r>
    <n v="34"/>
    <x v="1"/>
    <x v="0"/>
    <n v="121"/>
    <x v="1"/>
    <n v="2"/>
    <n v="4"/>
    <s v="Medical"/>
    <n v="804"/>
    <n v="3"/>
    <s v="Female"/>
    <n v="86"/>
    <n v="2"/>
    <n v="1"/>
    <x v="1"/>
    <n v="1"/>
    <s v="Single"/>
    <n v="4381"/>
    <n v="7530"/>
    <n v="1"/>
    <x v="1"/>
    <n v="11"/>
    <n v="3"/>
    <n v="3"/>
    <n v="0"/>
    <n v="6"/>
    <n v="3"/>
    <n v="3"/>
    <n v="6"/>
    <n v="5"/>
    <n v="1"/>
    <n v="3"/>
    <s v="Medium"/>
    <s v="6-10 Years"/>
    <x v="2"/>
  </r>
  <r>
    <n v="35"/>
    <x v="1"/>
    <x v="0"/>
    <n v="384"/>
    <x v="0"/>
    <n v="8"/>
    <n v="4"/>
    <s v="Life Sciences"/>
    <n v="805"/>
    <n v="1"/>
    <s v="Female"/>
    <n v="72"/>
    <n v="3"/>
    <n v="1"/>
    <x v="6"/>
    <n v="4"/>
    <s v="Married"/>
    <n v="2572"/>
    <n v="20317"/>
    <n v="1"/>
    <x v="1"/>
    <n v="16"/>
    <n v="3"/>
    <n v="2"/>
    <n v="1"/>
    <n v="3"/>
    <n v="1"/>
    <n v="2"/>
    <n v="3"/>
    <n v="2"/>
    <n v="0"/>
    <n v="2"/>
    <s v="Low"/>
    <s v="2-5 Years"/>
    <x v="0"/>
  </r>
  <r>
    <n v="30"/>
    <x v="1"/>
    <x v="0"/>
    <n v="921"/>
    <x v="1"/>
    <n v="1"/>
    <n v="3"/>
    <s v="Life Sciences"/>
    <n v="806"/>
    <n v="4"/>
    <s v="Male"/>
    <n v="38"/>
    <n v="1"/>
    <n v="1"/>
    <x v="2"/>
    <n v="3"/>
    <s v="Married"/>
    <n v="3833"/>
    <n v="24375"/>
    <n v="3"/>
    <x v="1"/>
    <n v="21"/>
    <n v="4"/>
    <n v="3"/>
    <n v="2"/>
    <n v="7"/>
    <n v="2"/>
    <n v="3"/>
    <n v="2"/>
    <n v="2"/>
    <n v="0"/>
    <n v="2"/>
    <s v="Medium"/>
    <s v="2-5 Years"/>
    <x v="2"/>
  </r>
  <r>
    <n v="40"/>
    <x v="1"/>
    <x v="1"/>
    <n v="791"/>
    <x v="1"/>
    <n v="2"/>
    <n v="2"/>
    <s v="Medical"/>
    <n v="807"/>
    <n v="3"/>
    <s v="Female"/>
    <n v="38"/>
    <n v="4"/>
    <n v="2"/>
    <x v="4"/>
    <n v="2"/>
    <s v="Married"/>
    <n v="4244"/>
    <n v="9931"/>
    <n v="1"/>
    <x v="1"/>
    <n v="24"/>
    <n v="4"/>
    <n v="4"/>
    <n v="1"/>
    <n v="8"/>
    <n v="2"/>
    <n v="3"/>
    <n v="8"/>
    <n v="7"/>
    <n v="3"/>
    <n v="7"/>
    <s v="Medium"/>
    <s v="6-10 Years"/>
    <x v="0"/>
  </r>
  <r>
    <n v="34"/>
    <x v="1"/>
    <x v="0"/>
    <n v="1111"/>
    <x v="0"/>
    <n v="8"/>
    <n v="2"/>
    <s v="Life Sciences"/>
    <n v="808"/>
    <n v="3"/>
    <s v="Female"/>
    <n v="93"/>
    <n v="3"/>
    <n v="2"/>
    <x v="0"/>
    <n v="1"/>
    <s v="Married"/>
    <n v="6500"/>
    <n v="13305"/>
    <n v="5"/>
    <x v="1"/>
    <n v="17"/>
    <n v="3"/>
    <n v="2"/>
    <n v="1"/>
    <n v="6"/>
    <n v="1"/>
    <n v="3"/>
    <n v="3"/>
    <n v="2"/>
    <n v="1"/>
    <n v="2"/>
    <s v="Medium"/>
    <s v="2-5 Years"/>
    <x v="2"/>
  </r>
  <r>
    <n v="42"/>
    <x v="1"/>
    <x v="1"/>
    <n v="570"/>
    <x v="1"/>
    <n v="8"/>
    <n v="3"/>
    <s v="Life Sciences"/>
    <n v="809"/>
    <n v="2"/>
    <s v="Male"/>
    <n v="66"/>
    <n v="3"/>
    <n v="5"/>
    <x v="5"/>
    <n v="4"/>
    <s v="Divorced"/>
    <n v="18430"/>
    <n v="16225"/>
    <n v="1"/>
    <x v="1"/>
    <n v="13"/>
    <n v="3"/>
    <n v="2"/>
    <n v="1"/>
    <n v="24"/>
    <n v="4"/>
    <n v="2"/>
    <n v="24"/>
    <n v="7"/>
    <n v="14"/>
    <n v="9"/>
    <s v="High"/>
    <s v="10+ Years"/>
    <x v="0"/>
  </r>
  <r>
    <n v="23"/>
    <x v="0"/>
    <x v="0"/>
    <n v="1243"/>
    <x v="1"/>
    <n v="6"/>
    <n v="3"/>
    <s v="Life Sciences"/>
    <n v="811"/>
    <n v="3"/>
    <s v="Male"/>
    <n v="63"/>
    <n v="4"/>
    <n v="1"/>
    <x v="2"/>
    <n v="1"/>
    <s v="Married"/>
    <n v="1601"/>
    <n v="3445"/>
    <n v="1"/>
    <x v="0"/>
    <n v="21"/>
    <n v="4"/>
    <n v="3"/>
    <n v="2"/>
    <n v="1"/>
    <n v="2"/>
    <n v="3"/>
    <n v="0"/>
    <n v="0"/>
    <n v="0"/>
    <n v="0"/>
    <s v="Low"/>
    <s v="0-1 Years"/>
    <x v="4"/>
  </r>
  <r>
    <n v="24"/>
    <x v="1"/>
    <x v="2"/>
    <n v="1092"/>
    <x v="1"/>
    <n v="9"/>
    <n v="3"/>
    <s v="Life Sciences"/>
    <n v="812"/>
    <n v="3"/>
    <s v="Male"/>
    <n v="60"/>
    <n v="2"/>
    <n v="1"/>
    <x v="2"/>
    <n v="2"/>
    <s v="Divorced"/>
    <n v="2694"/>
    <n v="26551"/>
    <n v="1"/>
    <x v="1"/>
    <n v="11"/>
    <n v="3"/>
    <n v="3"/>
    <n v="3"/>
    <n v="1"/>
    <n v="4"/>
    <n v="3"/>
    <n v="1"/>
    <n v="0"/>
    <n v="0"/>
    <n v="0"/>
    <s v="Low"/>
    <s v="0-1 Years"/>
    <x v="4"/>
  </r>
  <r>
    <n v="52"/>
    <x v="1"/>
    <x v="0"/>
    <n v="1325"/>
    <x v="1"/>
    <n v="11"/>
    <n v="4"/>
    <s v="Life Sciences"/>
    <n v="813"/>
    <n v="4"/>
    <s v="Female"/>
    <n v="82"/>
    <n v="3"/>
    <n v="2"/>
    <x v="2"/>
    <n v="3"/>
    <s v="Married"/>
    <n v="3149"/>
    <n v="21821"/>
    <n v="8"/>
    <x v="1"/>
    <n v="20"/>
    <n v="4"/>
    <n v="2"/>
    <n v="1"/>
    <n v="9"/>
    <n v="3"/>
    <n v="3"/>
    <n v="5"/>
    <n v="2"/>
    <n v="1"/>
    <n v="4"/>
    <s v="Medium"/>
    <s v="2-5 Years"/>
    <x v="1"/>
  </r>
  <r>
    <n v="50"/>
    <x v="1"/>
    <x v="0"/>
    <n v="691"/>
    <x v="1"/>
    <n v="2"/>
    <n v="3"/>
    <s v="Medical"/>
    <n v="815"/>
    <n v="3"/>
    <s v="Male"/>
    <n v="64"/>
    <n v="3"/>
    <n v="4"/>
    <x v="7"/>
    <n v="3"/>
    <s v="Married"/>
    <n v="17639"/>
    <n v="6881"/>
    <n v="5"/>
    <x v="1"/>
    <n v="16"/>
    <n v="3"/>
    <n v="4"/>
    <n v="0"/>
    <n v="30"/>
    <n v="3"/>
    <n v="3"/>
    <n v="4"/>
    <n v="3"/>
    <n v="0"/>
    <n v="3"/>
    <s v="High"/>
    <s v="2-5 Years"/>
    <x v="1"/>
  </r>
  <r>
    <n v="29"/>
    <x v="0"/>
    <x v="0"/>
    <n v="805"/>
    <x v="1"/>
    <n v="1"/>
    <n v="2"/>
    <s v="Life Sciences"/>
    <n v="816"/>
    <n v="2"/>
    <s v="Female"/>
    <n v="36"/>
    <n v="2"/>
    <n v="1"/>
    <x v="2"/>
    <n v="1"/>
    <s v="Married"/>
    <n v="2319"/>
    <n v="6689"/>
    <n v="1"/>
    <x v="0"/>
    <n v="11"/>
    <n v="3"/>
    <n v="4"/>
    <n v="1"/>
    <n v="1"/>
    <n v="1"/>
    <n v="3"/>
    <n v="1"/>
    <n v="0"/>
    <n v="0"/>
    <n v="0"/>
    <s v="Low"/>
    <s v="0-1 Years"/>
    <x v="2"/>
  </r>
  <r>
    <n v="33"/>
    <x v="1"/>
    <x v="0"/>
    <n v="213"/>
    <x v="1"/>
    <n v="7"/>
    <n v="3"/>
    <s v="Medical"/>
    <n v="817"/>
    <n v="3"/>
    <s v="Male"/>
    <n v="49"/>
    <n v="3"/>
    <n v="3"/>
    <x v="7"/>
    <n v="3"/>
    <s v="Married"/>
    <n v="11691"/>
    <n v="25995"/>
    <n v="0"/>
    <x v="1"/>
    <n v="11"/>
    <n v="3"/>
    <n v="4"/>
    <n v="0"/>
    <n v="14"/>
    <n v="3"/>
    <n v="4"/>
    <n v="13"/>
    <n v="9"/>
    <n v="3"/>
    <n v="7"/>
    <s v="High"/>
    <s v="10+ Years"/>
    <x v="2"/>
  </r>
  <r>
    <n v="33"/>
    <x v="0"/>
    <x v="0"/>
    <n v="118"/>
    <x v="0"/>
    <n v="16"/>
    <n v="3"/>
    <s v="Marketing"/>
    <n v="819"/>
    <n v="1"/>
    <s v="Female"/>
    <n v="69"/>
    <n v="3"/>
    <n v="2"/>
    <x v="0"/>
    <n v="1"/>
    <s v="Single"/>
    <n v="5324"/>
    <n v="26507"/>
    <n v="5"/>
    <x v="1"/>
    <n v="15"/>
    <n v="3"/>
    <n v="3"/>
    <n v="0"/>
    <n v="6"/>
    <n v="3"/>
    <n v="3"/>
    <n v="3"/>
    <n v="2"/>
    <n v="0"/>
    <n v="2"/>
    <s v="Medium"/>
    <s v="2-5 Years"/>
    <x v="2"/>
  </r>
  <r>
    <n v="47"/>
    <x v="1"/>
    <x v="0"/>
    <n v="202"/>
    <x v="1"/>
    <n v="2"/>
    <n v="2"/>
    <s v="Other"/>
    <n v="820"/>
    <n v="3"/>
    <s v="Female"/>
    <n v="33"/>
    <n v="3"/>
    <n v="4"/>
    <x v="5"/>
    <n v="4"/>
    <s v="Married"/>
    <n v="16752"/>
    <n v="12982"/>
    <n v="1"/>
    <x v="0"/>
    <n v="11"/>
    <n v="3"/>
    <n v="3"/>
    <n v="1"/>
    <n v="26"/>
    <n v="3"/>
    <n v="2"/>
    <n v="26"/>
    <n v="14"/>
    <n v="3"/>
    <n v="0"/>
    <s v="High"/>
    <s v="10+ Years"/>
    <x v="1"/>
  </r>
  <r>
    <n v="36"/>
    <x v="1"/>
    <x v="0"/>
    <n v="676"/>
    <x v="1"/>
    <n v="1"/>
    <n v="3"/>
    <s v="Other"/>
    <n v="823"/>
    <n v="3"/>
    <s v="Female"/>
    <n v="35"/>
    <n v="3"/>
    <n v="2"/>
    <x v="3"/>
    <n v="2"/>
    <s v="Married"/>
    <n v="5228"/>
    <n v="23361"/>
    <n v="0"/>
    <x v="1"/>
    <n v="15"/>
    <n v="3"/>
    <n v="1"/>
    <n v="1"/>
    <n v="10"/>
    <n v="2"/>
    <n v="3"/>
    <n v="9"/>
    <n v="7"/>
    <n v="0"/>
    <n v="5"/>
    <s v="Medium"/>
    <s v="6-10 Years"/>
    <x v="0"/>
  </r>
  <r>
    <n v="29"/>
    <x v="1"/>
    <x v="0"/>
    <n v="1252"/>
    <x v="1"/>
    <n v="23"/>
    <n v="2"/>
    <s v="Life Sciences"/>
    <n v="824"/>
    <n v="3"/>
    <s v="Male"/>
    <n v="81"/>
    <n v="4"/>
    <n v="1"/>
    <x v="1"/>
    <n v="3"/>
    <s v="Married"/>
    <n v="2700"/>
    <n v="23779"/>
    <n v="1"/>
    <x v="1"/>
    <n v="24"/>
    <n v="4"/>
    <n v="3"/>
    <n v="1"/>
    <n v="10"/>
    <n v="3"/>
    <n v="3"/>
    <n v="10"/>
    <n v="7"/>
    <n v="0"/>
    <n v="7"/>
    <s v="Low"/>
    <s v="6-10 Years"/>
    <x v="2"/>
  </r>
  <r>
    <n v="58"/>
    <x v="0"/>
    <x v="0"/>
    <n v="286"/>
    <x v="1"/>
    <n v="2"/>
    <n v="4"/>
    <s v="Life Sciences"/>
    <n v="825"/>
    <n v="4"/>
    <s v="Male"/>
    <n v="31"/>
    <n v="3"/>
    <n v="5"/>
    <x v="7"/>
    <n v="2"/>
    <s v="Single"/>
    <n v="19246"/>
    <n v="25761"/>
    <n v="7"/>
    <x v="0"/>
    <n v="12"/>
    <n v="3"/>
    <n v="4"/>
    <n v="0"/>
    <n v="40"/>
    <n v="2"/>
    <n v="3"/>
    <n v="31"/>
    <n v="15"/>
    <n v="13"/>
    <n v="8"/>
    <s v="High"/>
    <s v="10+ Years"/>
    <x v="3"/>
  </r>
  <r>
    <n v="35"/>
    <x v="1"/>
    <x v="0"/>
    <n v="1258"/>
    <x v="1"/>
    <n v="1"/>
    <n v="4"/>
    <s v="Life Sciences"/>
    <n v="826"/>
    <n v="4"/>
    <s v="Female"/>
    <n v="40"/>
    <n v="4"/>
    <n v="1"/>
    <x v="1"/>
    <n v="3"/>
    <s v="Single"/>
    <n v="2506"/>
    <n v="13301"/>
    <n v="3"/>
    <x v="1"/>
    <n v="13"/>
    <n v="3"/>
    <n v="3"/>
    <n v="0"/>
    <n v="7"/>
    <n v="0"/>
    <n v="3"/>
    <n v="2"/>
    <n v="2"/>
    <n v="2"/>
    <n v="2"/>
    <s v="Low"/>
    <s v="2-5 Years"/>
    <x v="0"/>
  </r>
  <r>
    <n v="42"/>
    <x v="1"/>
    <x v="0"/>
    <n v="932"/>
    <x v="1"/>
    <n v="1"/>
    <n v="2"/>
    <s v="Life Sciences"/>
    <n v="827"/>
    <n v="4"/>
    <s v="Female"/>
    <n v="43"/>
    <n v="2"/>
    <n v="2"/>
    <x v="3"/>
    <n v="4"/>
    <s v="Married"/>
    <n v="6062"/>
    <n v="4051"/>
    <n v="9"/>
    <x v="0"/>
    <n v="13"/>
    <n v="3"/>
    <n v="4"/>
    <n v="1"/>
    <n v="8"/>
    <n v="4"/>
    <n v="3"/>
    <n v="4"/>
    <n v="3"/>
    <n v="0"/>
    <n v="2"/>
    <s v="Medium"/>
    <s v="2-5 Years"/>
    <x v="0"/>
  </r>
  <r>
    <n v="28"/>
    <x v="0"/>
    <x v="0"/>
    <n v="890"/>
    <x v="1"/>
    <n v="2"/>
    <n v="4"/>
    <s v="Medical"/>
    <n v="828"/>
    <n v="3"/>
    <s v="Male"/>
    <n v="46"/>
    <n v="3"/>
    <n v="1"/>
    <x v="1"/>
    <n v="3"/>
    <s v="Single"/>
    <n v="4382"/>
    <n v="16374"/>
    <n v="6"/>
    <x v="1"/>
    <n v="17"/>
    <n v="3"/>
    <n v="4"/>
    <n v="0"/>
    <n v="5"/>
    <n v="3"/>
    <n v="2"/>
    <n v="2"/>
    <n v="2"/>
    <n v="2"/>
    <n v="1"/>
    <s v="Medium"/>
    <s v="2-5 Years"/>
    <x v="2"/>
  </r>
  <r>
    <n v="36"/>
    <x v="1"/>
    <x v="0"/>
    <n v="1041"/>
    <x v="2"/>
    <n v="13"/>
    <n v="3"/>
    <s v="Human Resources"/>
    <n v="829"/>
    <n v="3"/>
    <s v="Male"/>
    <n v="36"/>
    <n v="3"/>
    <n v="1"/>
    <x v="8"/>
    <n v="2"/>
    <s v="Married"/>
    <n v="2143"/>
    <n v="25527"/>
    <n v="4"/>
    <x v="1"/>
    <n v="13"/>
    <n v="3"/>
    <n v="2"/>
    <n v="1"/>
    <n v="8"/>
    <n v="2"/>
    <n v="3"/>
    <n v="5"/>
    <n v="2"/>
    <n v="0"/>
    <n v="4"/>
    <s v="Low"/>
    <s v="2-5 Years"/>
    <x v="0"/>
  </r>
  <r>
    <n v="32"/>
    <x v="1"/>
    <x v="0"/>
    <n v="859"/>
    <x v="1"/>
    <n v="4"/>
    <n v="3"/>
    <s v="Life Sciences"/>
    <n v="830"/>
    <n v="3"/>
    <s v="Female"/>
    <n v="98"/>
    <n v="2"/>
    <n v="2"/>
    <x v="3"/>
    <n v="3"/>
    <s v="Married"/>
    <n v="6162"/>
    <n v="19124"/>
    <n v="1"/>
    <x v="1"/>
    <n v="12"/>
    <n v="3"/>
    <n v="3"/>
    <n v="1"/>
    <n v="14"/>
    <n v="3"/>
    <n v="3"/>
    <n v="14"/>
    <n v="13"/>
    <n v="6"/>
    <n v="8"/>
    <s v="Medium"/>
    <s v="10+ Years"/>
    <x v="2"/>
  </r>
  <r>
    <n v="40"/>
    <x v="1"/>
    <x v="1"/>
    <n v="720"/>
    <x v="1"/>
    <n v="16"/>
    <n v="4"/>
    <s v="Medical"/>
    <n v="832"/>
    <n v="1"/>
    <s v="Male"/>
    <n v="51"/>
    <n v="2"/>
    <n v="2"/>
    <x v="2"/>
    <n v="3"/>
    <s v="Single"/>
    <n v="5094"/>
    <n v="11983"/>
    <n v="6"/>
    <x v="1"/>
    <n v="14"/>
    <n v="3"/>
    <n v="4"/>
    <n v="0"/>
    <n v="10"/>
    <n v="6"/>
    <n v="3"/>
    <n v="1"/>
    <n v="0"/>
    <n v="0"/>
    <n v="0"/>
    <s v="Medium"/>
    <s v="0-1 Years"/>
    <x v="0"/>
  </r>
  <r>
    <n v="30"/>
    <x v="1"/>
    <x v="0"/>
    <n v="946"/>
    <x v="1"/>
    <n v="2"/>
    <n v="3"/>
    <s v="Medical"/>
    <n v="833"/>
    <n v="3"/>
    <s v="Female"/>
    <n v="52"/>
    <n v="2"/>
    <n v="2"/>
    <x v="3"/>
    <n v="4"/>
    <s v="Single"/>
    <n v="6877"/>
    <n v="20234"/>
    <n v="5"/>
    <x v="0"/>
    <n v="24"/>
    <n v="4"/>
    <n v="2"/>
    <n v="0"/>
    <n v="12"/>
    <n v="4"/>
    <n v="2"/>
    <n v="0"/>
    <n v="0"/>
    <n v="0"/>
    <n v="0"/>
    <s v="Medium"/>
    <s v="0-1 Years"/>
    <x v="2"/>
  </r>
  <r>
    <n v="45"/>
    <x v="1"/>
    <x v="0"/>
    <n v="252"/>
    <x v="1"/>
    <n v="2"/>
    <n v="3"/>
    <s v="Life Sciences"/>
    <n v="834"/>
    <n v="2"/>
    <s v="Female"/>
    <n v="95"/>
    <n v="2"/>
    <n v="1"/>
    <x v="1"/>
    <n v="3"/>
    <s v="Single"/>
    <n v="2274"/>
    <n v="6153"/>
    <n v="1"/>
    <x v="1"/>
    <n v="14"/>
    <n v="3"/>
    <n v="4"/>
    <n v="0"/>
    <n v="1"/>
    <n v="3"/>
    <n v="3"/>
    <n v="1"/>
    <n v="0"/>
    <n v="0"/>
    <n v="0"/>
    <s v="Low"/>
    <s v="0-1 Years"/>
    <x v="1"/>
  </r>
  <r>
    <n v="42"/>
    <x v="1"/>
    <x v="0"/>
    <n v="933"/>
    <x v="1"/>
    <n v="29"/>
    <n v="3"/>
    <s v="Life Sciences"/>
    <n v="836"/>
    <n v="2"/>
    <s v="Male"/>
    <n v="98"/>
    <n v="3"/>
    <n v="2"/>
    <x v="3"/>
    <n v="2"/>
    <s v="Married"/>
    <n v="4434"/>
    <n v="11806"/>
    <n v="1"/>
    <x v="1"/>
    <n v="13"/>
    <n v="3"/>
    <n v="4"/>
    <n v="1"/>
    <n v="10"/>
    <n v="3"/>
    <n v="2"/>
    <n v="9"/>
    <n v="8"/>
    <n v="7"/>
    <n v="8"/>
    <s v="Medium"/>
    <s v="6-10 Years"/>
    <x v="0"/>
  </r>
  <r>
    <n v="38"/>
    <x v="1"/>
    <x v="1"/>
    <n v="471"/>
    <x v="1"/>
    <n v="12"/>
    <n v="3"/>
    <s v="Life Sciences"/>
    <n v="837"/>
    <n v="1"/>
    <s v="Male"/>
    <n v="45"/>
    <n v="2"/>
    <n v="2"/>
    <x v="4"/>
    <n v="1"/>
    <s v="Divorced"/>
    <n v="6288"/>
    <n v="4284"/>
    <n v="2"/>
    <x v="1"/>
    <n v="15"/>
    <n v="3"/>
    <n v="3"/>
    <n v="1"/>
    <n v="13"/>
    <n v="3"/>
    <n v="2"/>
    <n v="4"/>
    <n v="3"/>
    <n v="1"/>
    <n v="2"/>
    <s v="Medium"/>
    <s v="2-5 Years"/>
    <x v="0"/>
  </r>
  <r>
    <n v="34"/>
    <x v="1"/>
    <x v="1"/>
    <n v="702"/>
    <x v="1"/>
    <n v="16"/>
    <n v="4"/>
    <s v="Life Sciences"/>
    <n v="838"/>
    <n v="3"/>
    <s v="Female"/>
    <n v="100"/>
    <n v="2"/>
    <n v="1"/>
    <x v="1"/>
    <n v="4"/>
    <s v="Single"/>
    <n v="2553"/>
    <n v="8306"/>
    <n v="1"/>
    <x v="1"/>
    <n v="16"/>
    <n v="3"/>
    <n v="3"/>
    <n v="0"/>
    <n v="6"/>
    <n v="3"/>
    <n v="3"/>
    <n v="5"/>
    <n v="2"/>
    <n v="1"/>
    <n v="3"/>
    <s v="Low"/>
    <s v="2-5 Years"/>
    <x v="2"/>
  </r>
  <r>
    <n v="49"/>
    <x v="0"/>
    <x v="0"/>
    <n v="1184"/>
    <x v="0"/>
    <n v="11"/>
    <n v="3"/>
    <s v="Marketing"/>
    <n v="840"/>
    <n v="3"/>
    <s v="Female"/>
    <n v="43"/>
    <n v="3"/>
    <n v="3"/>
    <x v="0"/>
    <n v="4"/>
    <s v="Married"/>
    <n v="7654"/>
    <n v="5860"/>
    <n v="1"/>
    <x v="1"/>
    <n v="18"/>
    <n v="3"/>
    <n v="1"/>
    <n v="2"/>
    <n v="9"/>
    <n v="3"/>
    <n v="4"/>
    <n v="9"/>
    <n v="8"/>
    <n v="7"/>
    <n v="7"/>
    <s v="High"/>
    <s v="6-10 Years"/>
    <x v="1"/>
  </r>
  <r>
    <n v="55"/>
    <x v="0"/>
    <x v="0"/>
    <n v="436"/>
    <x v="0"/>
    <n v="2"/>
    <n v="1"/>
    <s v="Medical"/>
    <n v="842"/>
    <n v="3"/>
    <s v="Male"/>
    <n v="37"/>
    <n v="3"/>
    <n v="2"/>
    <x v="0"/>
    <n v="4"/>
    <s v="Single"/>
    <n v="5160"/>
    <n v="21519"/>
    <n v="4"/>
    <x v="1"/>
    <n v="16"/>
    <n v="3"/>
    <n v="3"/>
    <n v="0"/>
    <n v="12"/>
    <n v="3"/>
    <n v="2"/>
    <n v="9"/>
    <n v="7"/>
    <n v="7"/>
    <n v="3"/>
    <s v="Medium"/>
    <s v="6-10 Years"/>
    <x v="3"/>
  </r>
  <r>
    <n v="43"/>
    <x v="1"/>
    <x v="0"/>
    <n v="589"/>
    <x v="1"/>
    <n v="14"/>
    <n v="2"/>
    <s v="Life Sciences"/>
    <n v="843"/>
    <n v="2"/>
    <s v="Male"/>
    <n v="94"/>
    <n v="3"/>
    <n v="4"/>
    <x v="7"/>
    <n v="1"/>
    <s v="Married"/>
    <n v="17159"/>
    <n v="5200"/>
    <n v="6"/>
    <x v="1"/>
    <n v="24"/>
    <n v="4"/>
    <n v="3"/>
    <n v="1"/>
    <n v="22"/>
    <n v="3"/>
    <n v="3"/>
    <n v="4"/>
    <n v="1"/>
    <n v="1"/>
    <n v="0"/>
    <s v="High"/>
    <s v="2-5 Years"/>
    <x v="0"/>
  </r>
  <r>
    <n v="27"/>
    <x v="1"/>
    <x v="0"/>
    <n v="269"/>
    <x v="1"/>
    <n v="5"/>
    <n v="1"/>
    <s v="Technical Degree"/>
    <n v="844"/>
    <n v="3"/>
    <s v="Male"/>
    <n v="42"/>
    <n v="2"/>
    <n v="3"/>
    <x v="7"/>
    <n v="4"/>
    <s v="Divorced"/>
    <n v="12808"/>
    <n v="8842"/>
    <n v="1"/>
    <x v="0"/>
    <n v="16"/>
    <n v="3"/>
    <n v="2"/>
    <n v="1"/>
    <n v="9"/>
    <n v="3"/>
    <n v="3"/>
    <n v="9"/>
    <n v="8"/>
    <n v="0"/>
    <n v="8"/>
    <s v="High"/>
    <s v="6-10 Years"/>
    <x v="2"/>
  </r>
  <r>
    <n v="35"/>
    <x v="1"/>
    <x v="0"/>
    <n v="950"/>
    <x v="1"/>
    <n v="7"/>
    <n v="3"/>
    <s v="Other"/>
    <n v="845"/>
    <n v="3"/>
    <s v="Male"/>
    <n v="59"/>
    <n v="3"/>
    <n v="3"/>
    <x v="3"/>
    <n v="3"/>
    <s v="Single"/>
    <n v="10221"/>
    <n v="18869"/>
    <n v="3"/>
    <x v="1"/>
    <n v="21"/>
    <n v="4"/>
    <n v="2"/>
    <n v="0"/>
    <n v="17"/>
    <n v="3"/>
    <n v="4"/>
    <n v="8"/>
    <n v="5"/>
    <n v="1"/>
    <n v="6"/>
    <s v="High"/>
    <s v="6-10 Years"/>
    <x v="0"/>
  </r>
  <r>
    <n v="28"/>
    <x v="1"/>
    <x v="0"/>
    <n v="760"/>
    <x v="0"/>
    <n v="2"/>
    <n v="4"/>
    <s v="Marketing"/>
    <n v="846"/>
    <n v="2"/>
    <s v="Female"/>
    <n v="81"/>
    <n v="3"/>
    <n v="2"/>
    <x v="0"/>
    <n v="2"/>
    <s v="Married"/>
    <n v="4779"/>
    <n v="3698"/>
    <n v="1"/>
    <x v="0"/>
    <n v="20"/>
    <n v="4"/>
    <n v="1"/>
    <n v="0"/>
    <n v="8"/>
    <n v="2"/>
    <n v="3"/>
    <n v="8"/>
    <n v="7"/>
    <n v="7"/>
    <n v="5"/>
    <s v="Medium"/>
    <s v="6-10 Years"/>
    <x v="2"/>
  </r>
  <r>
    <n v="34"/>
    <x v="1"/>
    <x v="0"/>
    <n v="829"/>
    <x v="2"/>
    <n v="3"/>
    <n v="2"/>
    <s v="Human Resources"/>
    <n v="847"/>
    <n v="3"/>
    <s v="Male"/>
    <n v="88"/>
    <n v="3"/>
    <n v="1"/>
    <x v="8"/>
    <n v="4"/>
    <s v="Married"/>
    <n v="3737"/>
    <n v="2243"/>
    <n v="0"/>
    <x v="1"/>
    <n v="19"/>
    <n v="3"/>
    <n v="3"/>
    <n v="1"/>
    <n v="4"/>
    <n v="1"/>
    <n v="1"/>
    <n v="3"/>
    <n v="2"/>
    <n v="0"/>
    <n v="2"/>
    <s v="Medium"/>
    <s v="2-5 Years"/>
    <x v="2"/>
  </r>
  <r>
    <n v="26"/>
    <x v="0"/>
    <x v="1"/>
    <n v="887"/>
    <x v="1"/>
    <n v="5"/>
    <n v="2"/>
    <s v="Medical"/>
    <n v="848"/>
    <n v="3"/>
    <s v="Female"/>
    <n v="88"/>
    <n v="2"/>
    <n v="1"/>
    <x v="1"/>
    <n v="3"/>
    <s v="Married"/>
    <n v="2366"/>
    <n v="20898"/>
    <n v="1"/>
    <x v="0"/>
    <n v="14"/>
    <n v="3"/>
    <n v="1"/>
    <n v="1"/>
    <n v="8"/>
    <n v="2"/>
    <n v="3"/>
    <n v="8"/>
    <n v="7"/>
    <n v="1"/>
    <n v="7"/>
    <s v="Low"/>
    <s v="6-10 Years"/>
    <x v="2"/>
  </r>
  <r>
    <n v="27"/>
    <x v="1"/>
    <x v="2"/>
    <n v="443"/>
    <x v="1"/>
    <n v="3"/>
    <n v="3"/>
    <s v="Medical"/>
    <n v="850"/>
    <n v="4"/>
    <s v="Male"/>
    <n v="50"/>
    <n v="3"/>
    <n v="1"/>
    <x v="1"/>
    <n v="4"/>
    <s v="Married"/>
    <n v="1706"/>
    <n v="16571"/>
    <n v="1"/>
    <x v="1"/>
    <n v="11"/>
    <n v="3"/>
    <n v="3"/>
    <n v="3"/>
    <n v="0"/>
    <n v="6"/>
    <n v="2"/>
    <n v="0"/>
    <n v="0"/>
    <n v="0"/>
    <n v="0"/>
    <s v="Low"/>
    <s v="0-1 Years"/>
    <x v="2"/>
  </r>
  <r>
    <n v="51"/>
    <x v="1"/>
    <x v="0"/>
    <n v="1318"/>
    <x v="0"/>
    <n v="26"/>
    <n v="4"/>
    <s v="Marketing"/>
    <n v="851"/>
    <n v="1"/>
    <s v="Female"/>
    <n v="66"/>
    <n v="3"/>
    <n v="4"/>
    <x v="5"/>
    <n v="3"/>
    <s v="Married"/>
    <n v="16307"/>
    <n v="5594"/>
    <n v="2"/>
    <x v="1"/>
    <n v="14"/>
    <n v="3"/>
    <n v="3"/>
    <n v="1"/>
    <n v="29"/>
    <n v="2"/>
    <n v="2"/>
    <n v="20"/>
    <n v="6"/>
    <n v="4"/>
    <n v="17"/>
    <s v="High"/>
    <s v="10+ Years"/>
    <x v="1"/>
  </r>
  <r>
    <n v="44"/>
    <x v="1"/>
    <x v="0"/>
    <n v="625"/>
    <x v="1"/>
    <n v="4"/>
    <n v="3"/>
    <s v="Medical"/>
    <n v="852"/>
    <n v="4"/>
    <s v="Male"/>
    <n v="50"/>
    <n v="3"/>
    <n v="2"/>
    <x v="4"/>
    <n v="2"/>
    <s v="Single"/>
    <n v="5933"/>
    <n v="5197"/>
    <n v="9"/>
    <x v="1"/>
    <n v="12"/>
    <n v="3"/>
    <n v="4"/>
    <n v="0"/>
    <n v="10"/>
    <n v="2"/>
    <n v="2"/>
    <n v="5"/>
    <n v="2"/>
    <n v="2"/>
    <n v="3"/>
    <s v="Medium"/>
    <s v="2-5 Years"/>
    <x v="0"/>
  </r>
  <r>
    <n v="25"/>
    <x v="1"/>
    <x v="0"/>
    <n v="180"/>
    <x v="1"/>
    <n v="2"/>
    <n v="1"/>
    <s v="Medical"/>
    <n v="854"/>
    <n v="1"/>
    <s v="Male"/>
    <n v="65"/>
    <n v="4"/>
    <n v="1"/>
    <x v="1"/>
    <n v="1"/>
    <s v="Single"/>
    <n v="3424"/>
    <n v="21632"/>
    <n v="7"/>
    <x v="1"/>
    <n v="13"/>
    <n v="3"/>
    <n v="3"/>
    <n v="0"/>
    <n v="6"/>
    <n v="3"/>
    <n v="2"/>
    <n v="4"/>
    <n v="3"/>
    <n v="0"/>
    <n v="1"/>
    <s v="Medium"/>
    <s v="2-5 Years"/>
    <x v="2"/>
  </r>
  <r>
    <n v="33"/>
    <x v="1"/>
    <x v="0"/>
    <n v="586"/>
    <x v="0"/>
    <n v="1"/>
    <n v="3"/>
    <s v="Medical"/>
    <n v="855"/>
    <n v="1"/>
    <s v="Male"/>
    <n v="48"/>
    <n v="4"/>
    <n v="2"/>
    <x v="0"/>
    <n v="1"/>
    <s v="Divorced"/>
    <n v="4037"/>
    <n v="21816"/>
    <n v="1"/>
    <x v="1"/>
    <n v="22"/>
    <n v="4"/>
    <n v="1"/>
    <n v="1"/>
    <n v="9"/>
    <n v="5"/>
    <n v="3"/>
    <n v="9"/>
    <n v="8"/>
    <n v="0"/>
    <n v="8"/>
    <s v="Medium"/>
    <s v="6-10 Years"/>
    <x v="2"/>
  </r>
  <r>
    <n v="35"/>
    <x v="1"/>
    <x v="0"/>
    <n v="1343"/>
    <x v="1"/>
    <n v="27"/>
    <n v="1"/>
    <s v="Medical"/>
    <n v="856"/>
    <n v="3"/>
    <s v="Female"/>
    <n v="53"/>
    <n v="2"/>
    <n v="1"/>
    <x v="1"/>
    <n v="1"/>
    <s v="Single"/>
    <n v="2559"/>
    <n v="17852"/>
    <n v="1"/>
    <x v="1"/>
    <n v="11"/>
    <n v="3"/>
    <n v="4"/>
    <n v="0"/>
    <n v="6"/>
    <n v="3"/>
    <n v="2"/>
    <n v="6"/>
    <n v="5"/>
    <n v="1"/>
    <n v="1"/>
    <s v="Low"/>
    <s v="6-10 Years"/>
    <x v="0"/>
  </r>
  <r>
    <n v="36"/>
    <x v="1"/>
    <x v="0"/>
    <n v="928"/>
    <x v="0"/>
    <n v="1"/>
    <n v="2"/>
    <s v="Life Sciences"/>
    <n v="857"/>
    <n v="2"/>
    <s v="Male"/>
    <n v="56"/>
    <n v="3"/>
    <n v="2"/>
    <x v="0"/>
    <n v="4"/>
    <s v="Married"/>
    <n v="6201"/>
    <n v="2823"/>
    <n v="1"/>
    <x v="0"/>
    <n v="14"/>
    <n v="3"/>
    <n v="4"/>
    <n v="1"/>
    <n v="18"/>
    <n v="1"/>
    <n v="2"/>
    <n v="18"/>
    <n v="14"/>
    <n v="4"/>
    <n v="11"/>
    <s v="Medium"/>
    <s v="10+ Years"/>
    <x v="0"/>
  </r>
  <r>
    <n v="32"/>
    <x v="1"/>
    <x v="0"/>
    <n v="117"/>
    <x v="0"/>
    <n v="13"/>
    <n v="4"/>
    <s v="Life Sciences"/>
    <n v="859"/>
    <n v="2"/>
    <s v="Male"/>
    <n v="73"/>
    <n v="3"/>
    <n v="2"/>
    <x v="0"/>
    <n v="4"/>
    <s v="Divorced"/>
    <n v="4403"/>
    <n v="9250"/>
    <n v="2"/>
    <x v="1"/>
    <n v="11"/>
    <n v="3"/>
    <n v="3"/>
    <n v="1"/>
    <n v="8"/>
    <n v="3"/>
    <n v="2"/>
    <n v="5"/>
    <n v="2"/>
    <n v="0"/>
    <n v="3"/>
    <s v="Medium"/>
    <s v="2-5 Years"/>
    <x v="2"/>
  </r>
  <r>
    <n v="30"/>
    <x v="1"/>
    <x v="1"/>
    <n v="1012"/>
    <x v="1"/>
    <n v="5"/>
    <n v="4"/>
    <s v="Life Sciences"/>
    <n v="861"/>
    <n v="2"/>
    <s v="Male"/>
    <n v="75"/>
    <n v="2"/>
    <n v="1"/>
    <x v="1"/>
    <n v="4"/>
    <s v="Divorced"/>
    <n v="3761"/>
    <n v="2373"/>
    <n v="9"/>
    <x v="1"/>
    <n v="12"/>
    <n v="3"/>
    <n v="2"/>
    <n v="1"/>
    <n v="10"/>
    <n v="3"/>
    <n v="2"/>
    <n v="5"/>
    <n v="4"/>
    <n v="0"/>
    <n v="3"/>
    <s v="Medium"/>
    <s v="2-5 Years"/>
    <x v="2"/>
  </r>
  <r>
    <n v="53"/>
    <x v="1"/>
    <x v="0"/>
    <n v="661"/>
    <x v="0"/>
    <n v="7"/>
    <n v="2"/>
    <s v="Marketing"/>
    <n v="862"/>
    <n v="1"/>
    <s v="Female"/>
    <n v="78"/>
    <n v="2"/>
    <n v="3"/>
    <x v="0"/>
    <n v="4"/>
    <s v="Married"/>
    <n v="10934"/>
    <n v="20715"/>
    <n v="7"/>
    <x v="0"/>
    <n v="18"/>
    <n v="3"/>
    <n v="4"/>
    <n v="1"/>
    <n v="35"/>
    <n v="3"/>
    <n v="3"/>
    <n v="5"/>
    <n v="2"/>
    <n v="0"/>
    <n v="4"/>
    <s v="High"/>
    <s v="2-5 Years"/>
    <x v="1"/>
  </r>
  <r>
    <n v="45"/>
    <x v="1"/>
    <x v="0"/>
    <n v="930"/>
    <x v="0"/>
    <n v="9"/>
    <n v="3"/>
    <s v="Marketing"/>
    <n v="864"/>
    <n v="4"/>
    <s v="Male"/>
    <n v="74"/>
    <n v="3"/>
    <n v="3"/>
    <x v="0"/>
    <n v="1"/>
    <s v="Divorced"/>
    <n v="10761"/>
    <n v="19239"/>
    <n v="4"/>
    <x v="0"/>
    <n v="12"/>
    <n v="3"/>
    <n v="3"/>
    <n v="1"/>
    <n v="18"/>
    <n v="2"/>
    <n v="3"/>
    <n v="5"/>
    <n v="4"/>
    <n v="0"/>
    <n v="2"/>
    <s v="High"/>
    <s v="2-5 Years"/>
    <x v="1"/>
  </r>
  <r>
    <n v="32"/>
    <x v="1"/>
    <x v="0"/>
    <n v="638"/>
    <x v="1"/>
    <n v="8"/>
    <n v="2"/>
    <s v="Medical"/>
    <n v="865"/>
    <n v="3"/>
    <s v="Female"/>
    <n v="91"/>
    <n v="4"/>
    <n v="2"/>
    <x v="1"/>
    <n v="3"/>
    <s v="Married"/>
    <n v="5175"/>
    <n v="22162"/>
    <n v="5"/>
    <x v="1"/>
    <n v="12"/>
    <n v="3"/>
    <n v="3"/>
    <n v="1"/>
    <n v="9"/>
    <n v="3"/>
    <n v="2"/>
    <n v="5"/>
    <n v="3"/>
    <n v="1"/>
    <n v="3"/>
    <s v="Medium"/>
    <s v="2-5 Years"/>
    <x v="2"/>
  </r>
  <r>
    <n v="52"/>
    <x v="1"/>
    <x v="1"/>
    <n v="890"/>
    <x v="1"/>
    <n v="25"/>
    <n v="4"/>
    <s v="Medical"/>
    <n v="867"/>
    <n v="3"/>
    <s v="Female"/>
    <n v="81"/>
    <n v="2"/>
    <n v="4"/>
    <x v="3"/>
    <n v="4"/>
    <s v="Married"/>
    <n v="13826"/>
    <n v="19028"/>
    <n v="3"/>
    <x v="1"/>
    <n v="22"/>
    <n v="4"/>
    <n v="3"/>
    <n v="0"/>
    <n v="31"/>
    <n v="3"/>
    <n v="3"/>
    <n v="9"/>
    <n v="8"/>
    <n v="0"/>
    <n v="0"/>
    <s v="High"/>
    <s v="6-10 Years"/>
    <x v="1"/>
  </r>
  <r>
    <n v="37"/>
    <x v="1"/>
    <x v="0"/>
    <n v="342"/>
    <x v="0"/>
    <n v="16"/>
    <n v="4"/>
    <s v="Marketing"/>
    <n v="868"/>
    <n v="4"/>
    <s v="Male"/>
    <n v="66"/>
    <n v="2"/>
    <n v="2"/>
    <x v="0"/>
    <n v="3"/>
    <s v="Divorced"/>
    <n v="6334"/>
    <n v="24558"/>
    <n v="4"/>
    <x v="1"/>
    <n v="19"/>
    <n v="3"/>
    <n v="4"/>
    <n v="2"/>
    <n v="9"/>
    <n v="2"/>
    <n v="3"/>
    <n v="1"/>
    <n v="0"/>
    <n v="0"/>
    <n v="0"/>
    <s v="Medium"/>
    <s v="0-1 Years"/>
    <x v="0"/>
  </r>
  <r>
    <n v="28"/>
    <x v="1"/>
    <x v="0"/>
    <n v="1169"/>
    <x v="2"/>
    <n v="8"/>
    <n v="2"/>
    <s v="Medical"/>
    <n v="869"/>
    <n v="2"/>
    <s v="Male"/>
    <n v="63"/>
    <n v="2"/>
    <n v="1"/>
    <x v="8"/>
    <n v="4"/>
    <s v="Divorced"/>
    <n v="4936"/>
    <n v="23965"/>
    <n v="1"/>
    <x v="1"/>
    <n v="13"/>
    <n v="3"/>
    <n v="4"/>
    <n v="1"/>
    <n v="6"/>
    <n v="6"/>
    <n v="3"/>
    <n v="5"/>
    <n v="1"/>
    <n v="0"/>
    <n v="4"/>
    <s v="Medium"/>
    <s v="2-5 Years"/>
    <x v="2"/>
  </r>
  <r>
    <n v="22"/>
    <x v="1"/>
    <x v="0"/>
    <n v="1230"/>
    <x v="1"/>
    <n v="1"/>
    <n v="2"/>
    <s v="Life Sciences"/>
    <n v="872"/>
    <n v="4"/>
    <s v="Male"/>
    <n v="33"/>
    <n v="2"/>
    <n v="2"/>
    <x v="3"/>
    <n v="4"/>
    <s v="Married"/>
    <n v="4775"/>
    <n v="19146"/>
    <n v="6"/>
    <x v="1"/>
    <n v="22"/>
    <n v="4"/>
    <n v="1"/>
    <n v="2"/>
    <n v="4"/>
    <n v="2"/>
    <n v="1"/>
    <n v="2"/>
    <n v="2"/>
    <n v="2"/>
    <n v="2"/>
    <s v="Medium"/>
    <s v="2-5 Years"/>
    <x v="4"/>
  </r>
  <r>
    <n v="44"/>
    <x v="1"/>
    <x v="0"/>
    <n v="986"/>
    <x v="1"/>
    <n v="8"/>
    <n v="4"/>
    <s v="Life Sciences"/>
    <n v="874"/>
    <n v="1"/>
    <s v="Male"/>
    <n v="62"/>
    <n v="4"/>
    <n v="1"/>
    <x v="2"/>
    <n v="4"/>
    <s v="Married"/>
    <n v="2818"/>
    <n v="5044"/>
    <n v="2"/>
    <x v="0"/>
    <n v="24"/>
    <n v="4"/>
    <n v="3"/>
    <n v="1"/>
    <n v="10"/>
    <n v="2"/>
    <n v="2"/>
    <n v="3"/>
    <n v="2"/>
    <n v="0"/>
    <n v="2"/>
    <s v="Low"/>
    <s v="2-5 Years"/>
    <x v="0"/>
  </r>
  <r>
    <n v="42"/>
    <x v="1"/>
    <x v="1"/>
    <n v="1271"/>
    <x v="1"/>
    <n v="2"/>
    <n v="1"/>
    <s v="Medical"/>
    <n v="875"/>
    <n v="2"/>
    <s v="Male"/>
    <n v="35"/>
    <n v="3"/>
    <n v="1"/>
    <x v="1"/>
    <n v="4"/>
    <s v="Single"/>
    <n v="2515"/>
    <n v="9068"/>
    <n v="5"/>
    <x v="0"/>
    <n v="14"/>
    <n v="3"/>
    <n v="4"/>
    <n v="0"/>
    <n v="8"/>
    <n v="2"/>
    <n v="3"/>
    <n v="2"/>
    <n v="1"/>
    <n v="2"/>
    <n v="2"/>
    <s v="Low"/>
    <s v="2-5 Years"/>
    <x v="0"/>
  </r>
  <r>
    <n v="36"/>
    <x v="1"/>
    <x v="0"/>
    <n v="1278"/>
    <x v="2"/>
    <n v="8"/>
    <n v="3"/>
    <s v="Life Sciences"/>
    <n v="878"/>
    <n v="1"/>
    <s v="Male"/>
    <n v="77"/>
    <n v="2"/>
    <n v="1"/>
    <x v="8"/>
    <n v="1"/>
    <s v="Married"/>
    <n v="2342"/>
    <n v="8635"/>
    <n v="0"/>
    <x v="1"/>
    <n v="21"/>
    <n v="4"/>
    <n v="3"/>
    <n v="0"/>
    <n v="6"/>
    <n v="3"/>
    <n v="3"/>
    <n v="5"/>
    <n v="4"/>
    <n v="0"/>
    <n v="3"/>
    <s v="Low"/>
    <s v="2-5 Years"/>
    <x v="0"/>
  </r>
  <r>
    <n v="25"/>
    <x v="1"/>
    <x v="0"/>
    <n v="141"/>
    <x v="0"/>
    <n v="3"/>
    <n v="1"/>
    <s v="Other"/>
    <n v="879"/>
    <n v="3"/>
    <s v="Male"/>
    <n v="98"/>
    <n v="3"/>
    <n v="2"/>
    <x v="0"/>
    <n v="1"/>
    <s v="Married"/>
    <n v="4194"/>
    <n v="14363"/>
    <n v="1"/>
    <x v="0"/>
    <n v="18"/>
    <n v="3"/>
    <n v="4"/>
    <n v="0"/>
    <n v="5"/>
    <n v="3"/>
    <n v="3"/>
    <n v="5"/>
    <n v="3"/>
    <n v="0"/>
    <n v="3"/>
    <s v="Medium"/>
    <s v="2-5 Years"/>
    <x v="2"/>
  </r>
  <r>
    <n v="35"/>
    <x v="1"/>
    <x v="0"/>
    <n v="607"/>
    <x v="1"/>
    <n v="9"/>
    <n v="3"/>
    <s v="Life Sciences"/>
    <n v="880"/>
    <n v="4"/>
    <s v="Female"/>
    <n v="66"/>
    <n v="2"/>
    <n v="3"/>
    <x v="3"/>
    <n v="3"/>
    <s v="Married"/>
    <n v="10685"/>
    <n v="23457"/>
    <n v="1"/>
    <x v="0"/>
    <n v="20"/>
    <n v="4"/>
    <n v="2"/>
    <n v="1"/>
    <n v="17"/>
    <n v="2"/>
    <n v="3"/>
    <n v="17"/>
    <n v="14"/>
    <n v="5"/>
    <n v="15"/>
    <s v="High"/>
    <s v="10+ Years"/>
    <x v="0"/>
  </r>
  <r>
    <n v="35"/>
    <x v="0"/>
    <x v="1"/>
    <n v="130"/>
    <x v="1"/>
    <n v="25"/>
    <n v="4"/>
    <s v="Life Sciences"/>
    <n v="881"/>
    <n v="4"/>
    <s v="Female"/>
    <n v="96"/>
    <n v="3"/>
    <n v="1"/>
    <x v="1"/>
    <n v="2"/>
    <s v="Divorced"/>
    <n v="2022"/>
    <n v="16612"/>
    <n v="1"/>
    <x v="0"/>
    <n v="19"/>
    <n v="3"/>
    <n v="1"/>
    <n v="1"/>
    <n v="10"/>
    <n v="3"/>
    <n v="2"/>
    <n v="10"/>
    <n v="2"/>
    <n v="7"/>
    <n v="8"/>
    <s v="Low"/>
    <s v="6-10 Years"/>
    <x v="0"/>
  </r>
  <r>
    <n v="32"/>
    <x v="1"/>
    <x v="2"/>
    <n v="300"/>
    <x v="1"/>
    <n v="1"/>
    <n v="3"/>
    <s v="Life Sciences"/>
    <n v="882"/>
    <n v="4"/>
    <s v="Male"/>
    <n v="61"/>
    <n v="3"/>
    <n v="1"/>
    <x v="2"/>
    <n v="4"/>
    <s v="Divorced"/>
    <n v="2314"/>
    <n v="9148"/>
    <n v="0"/>
    <x v="1"/>
    <n v="12"/>
    <n v="3"/>
    <n v="2"/>
    <n v="1"/>
    <n v="4"/>
    <n v="2"/>
    <n v="3"/>
    <n v="3"/>
    <n v="0"/>
    <n v="0"/>
    <n v="2"/>
    <s v="Low"/>
    <s v="2-5 Years"/>
    <x v="2"/>
  </r>
  <r>
    <n v="25"/>
    <x v="1"/>
    <x v="0"/>
    <n v="583"/>
    <x v="0"/>
    <n v="4"/>
    <n v="1"/>
    <s v="Marketing"/>
    <n v="885"/>
    <n v="3"/>
    <s v="Male"/>
    <n v="87"/>
    <n v="2"/>
    <n v="2"/>
    <x v="0"/>
    <n v="1"/>
    <s v="Married"/>
    <n v="4256"/>
    <n v="18154"/>
    <n v="1"/>
    <x v="1"/>
    <n v="12"/>
    <n v="3"/>
    <n v="1"/>
    <n v="0"/>
    <n v="5"/>
    <n v="1"/>
    <n v="4"/>
    <n v="5"/>
    <n v="2"/>
    <n v="0"/>
    <n v="3"/>
    <s v="Medium"/>
    <s v="2-5 Years"/>
    <x v="2"/>
  </r>
  <r>
    <n v="49"/>
    <x v="1"/>
    <x v="0"/>
    <n v="1418"/>
    <x v="1"/>
    <n v="1"/>
    <n v="3"/>
    <s v="Technical Degree"/>
    <n v="887"/>
    <n v="3"/>
    <s v="Female"/>
    <n v="36"/>
    <n v="3"/>
    <n v="1"/>
    <x v="1"/>
    <n v="1"/>
    <s v="Married"/>
    <n v="3580"/>
    <n v="10554"/>
    <n v="2"/>
    <x v="1"/>
    <n v="16"/>
    <n v="3"/>
    <n v="2"/>
    <n v="1"/>
    <n v="7"/>
    <n v="2"/>
    <n v="3"/>
    <n v="4"/>
    <n v="2"/>
    <n v="0"/>
    <n v="2"/>
    <s v="Medium"/>
    <s v="2-5 Years"/>
    <x v="1"/>
  </r>
  <r>
    <n v="24"/>
    <x v="1"/>
    <x v="2"/>
    <n v="1269"/>
    <x v="1"/>
    <n v="4"/>
    <n v="1"/>
    <s v="Life Sciences"/>
    <n v="888"/>
    <n v="1"/>
    <s v="Male"/>
    <n v="46"/>
    <n v="2"/>
    <n v="1"/>
    <x v="2"/>
    <n v="4"/>
    <s v="Married"/>
    <n v="3162"/>
    <n v="10778"/>
    <n v="0"/>
    <x v="1"/>
    <n v="17"/>
    <n v="3"/>
    <n v="4"/>
    <n v="0"/>
    <n v="6"/>
    <n v="2"/>
    <n v="2"/>
    <n v="5"/>
    <n v="2"/>
    <n v="3"/>
    <n v="4"/>
    <s v="Medium"/>
    <s v="2-5 Years"/>
    <x v="4"/>
  </r>
  <r>
    <n v="32"/>
    <x v="1"/>
    <x v="1"/>
    <n v="379"/>
    <x v="0"/>
    <n v="5"/>
    <n v="2"/>
    <s v="Life Sciences"/>
    <n v="889"/>
    <n v="2"/>
    <s v="Male"/>
    <n v="48"/>
    <n v="3"/>
    <n v="2"/>
    <x v="0"/>
    <n v="2"/>
    <s v="Married"/>
    <n v="6524"/>
    <n v="8891"/>
    <n v="1"/>
    <x v="1"/>
    <n v="14"/>
    <n v="3"/>
    <n v="4"/>
    <n v="1"/>
    <n v="10"/>
    <n v="3"/>
    <n v="3"/>
    <n v="10"/>
    <n v="8"/>
    <n v="5"/>
    <n v="3"/>
    <s v="Medium"/>
    <s v="6-10 Years"/>
    <x v="2"/>
  </r>
  <r>
    <n v="38"/>
    <x v="1"/>
    <x v="0"/>
    <n v="395"/>
    <x v="0"/>
    <n v="9"/>
    <n v="3"/>
    <s v="Marketing"/>
    <n v="893"/>
    <n v="2"/>
    <s v="Male"/>
    <n v="98"/>
    <n v="2"/>
    <n v="1"/>
    <x v="6"/>
    <n v="2"/>
    <s v="Married"/>
    <n v="2899"/>
    <n v="12102"/>
    <n v="0"/>
    <x v="1"/>
    <n v="19"/>
    <n v="3"/>
    <n v="4"/>
    <n v="1"/>
    <n v="3"/>
    <n v="3"/>
    <n v="3"/>
    <n v="2"/>
    <n v="2"/>
    <n v="1"/>
    <n v="2"/>
    <s v="Low"/>
    <s v="2-5 Years"/>
    <x v="0"/>
  </r>
  <r>
    <n v="42"/>
    <x v="1"/>
    <x v="0"/>
    <n v="1265"/>
    <x v="1"/>
    <n v="3"/>
    <n v="3"/>
    <s v="Life Sciences"/>
    <n v="894"/>
    <n v="3"/>
    <s v="Female"/>
    <n v="95"/>
    <n v="4"/>
    <n v="2"/>
    <x v="2"/>
    <n v="4"/>
    <s v="Married"/>
    <n v="5231"/>
    <n v="23726"/>
    <n v="2"/>
    <x v="0"/>
    <n v="13"/>
    <n v="3"/>
    <n v="2"/>
    <n v="1"/>
    <n v="17"/>
    <n v="1"/>
    <n v="2"/>
    <n v="5"/>
    <n v="3"/>
    <n v="1"/>
    <n v="3"/>
    <s v="Medium"/>
    <s v="2-5 Years"/>
    <x v="0"/>
  </r>
  <r>
    <n v="31"/>
    <x v="1"/>
    <x v="0"/>
    <n v="1222"/>
    <x v="1"/>
    <n v="11"/>
    <n v="4"/>
    <s v="Life Sciences"/>
    <n v="895"/>
    <n v="4"/>
    <s v="Male"/>
    <n v="48"/>
    <n v="3"/>
    <n v="1"/>
    <x v="1"/>
    <n v="4"/>
    <s v="Married"/>
    <n v="2356"/>
    <n v="14871"/>
    <n v="3"/>
    <x v="0"/>
    <n v="19"/>
    <n v="3"/>
    <n v="2"/>
    <n v="1"/>
    <n v="8"/>
    <n v="2"/>
    <n v="3"/>
    <n v="6"/>
    <n v="4"/>
    <n v="0"/>
    <n v="2"/>
    <s v="Low"/>
    <s v="6-10 Years"/>
    <x v="2"/>
  </r>
  <r>
    <n v="29"/>
    <x v="0"/>
    <x v="0"/>
    <n v="341"/>
    <x v="0"/>
    <n v="1"/>
    <n v="3"/>
    <s v="Medical"/>
    <n v="896"/>
    <n v="2"/>
    <s v="Female"/>
    <n v="48"/>
    <n v="2"/>
    <n v="1"/>
    <x v="6"/>
    <n v="3"/>
    <s v="Divorced"/>
    <n v="2800"/>
    <n v="23522"/>
    <n v="6"/>
    <x v="0"/>
    <n v="19"/>
    <n v="3"/>
    <n v="3"/>
    <n v="3"/>
    <n v="5"/>
    <n v="3"/>
    <n v="3"/>
    <n v="3"/>
    <n v="2"/>
    <n v="0"/>
    <n v="2"/>
    <s v="Low"/>
    <s v="2-5 Years"/>
    <x v="2"/>
  </r>
  <r>
    <n v="53"/>
    <x v="1"/>
    <x v="0"/>
    <n v="868"/>
    <x v="0"/>
    <n v="8"/>
    <n v="3"/>
    <s v="Marketing"/>
    <n v="897"/>
    <n v="1"/>
    <s v="Male"/>
    <n v="73"/>
    <n v="3"/>
    <n v="4"/>
    <x v="0"/>
    <n v="4"/>
    <s v="Married"/>
    <n v="11836"/>
    <n v="22789"/>
    <n v="5"/>
    <x v="1"/>
    <n v="14"/>
    <n v="3"/>
    <n v="3"/>
    <n v="1"/>
    <n v="28"/>
    <n v="3"/>
    <n v="3"/>
    <n v="2"/>
    <n v="0"/>
    <n v="2"/>
    <n v="2"/>
    <s v="High"/>
    <s v="2-5 Years"/>
    <x v="1"/>
  </r>
  <r>
    <n v="35"/>
    <x v="1"/>
    <x v="0"/>
    <n v="672"/>
    <x v="1"/>
    <n v="25"/>
    <n v="3"/>
    <s v="Technical Degree"/>
    <n v="899"/>
    <n v="4"/>
    <s v="Male"/>
    <n v="78"/>
    <n v="2"/>
    <n v="3"/>
    <x v="3"/>
    <n v="2"/>
    <s v="Married"/>
    <n v="10903"/>
    <n v="9129"/>
    <n v="3"/>
    <x v="1"/>
    <n v="16"/>
    <n v="3"/>
    <n v="1"/>
    <n v="0"/>
    <n v="16"/>
    <n v="2"/>
    <n v="3"/>
    <n v="13"/>
    <n v="10"/>
    <n v="4"/>
    <n v="8"/>
    <s v="High"/>
    <s v="10+ Years"/>
    <x v="0"/>
  </r>
  <r>
    <n v="37"/>
    <x v="1"/>
    <x v="1"/>
    <n v="1231"/>
    <x v="0"/>
    <n v="21"/>
    <n v="2"/>
    <s v="Medical"/>
    <n v="900"/>
    <n v="3"/>
    <s v="Female"/>
    <n v="54"/>
    <n v="3"/>
    <n v="1"/>
    <x v="6"/>
    <n v="4"/>
    <s v="Married"/>
    <n v="2973"/>
    <n v="21222"/>
    <n v="5"/>
    <x v="1"/>
    <n v="15"/>
    <n v="3"/>
    <n v="2"/>
    <n v="1"/>
    <n v="10"/>
    <n v="3"/>
    <n v="3"/>
    <n v="5"/>
    <n v="4"/>
    <n v="0"/>
    <n v="0"/>
    <s v="Low"/>
    <s v="2-5 Years"/>
    <x v="0"/>
  </r>
  <r>
    <n v="53"/>
    <x v="1"/>
    <x v="0"/>
    <n v="102"/>
    <x v="1"/>
    <n v="23"/>
    <n v="4"/>
    <s v="Life Sciences"/>
    <n v="901"/>
    <n v="4"/>
    <s v="Female"/>
    <n v="72"/>
    <n v="3"/>
    <n v="4"/>
    <x v="7"/>
    <n v="4"/>
    <s v="Single"/>
    <n v="14275"/>
    <n v="20206"/>
    <n v="6"/>
    <x v="1"/>
    <n v="18"/>
    <n v="3"/>
    <n v="3"/>
    <n v="0"/>
    <n v="33"/>
    <n v="0"/>
    <n v="3"/>
    <n v="12"/>
    <n v="9"/>
    <n v="3"/>
    <n v="8"/>
    <s v="High"/>
    <s v="10+ Years"/>
    <x v="1"/>
  </r>
  <r>
    <n v="43"/>
    <x v="1"/>
    <x v="1"/>
    <n v="422"/>
    <x v="1"/>
    <n v="1"/>
    <n v="3"/>
    <s v="Life Sciences"/>
    <n v="902"/>
    <n v="4"/>
    <s v="Female"/>
    <n v="33"/>
    <n v="3"/>
    <n v="2"/>
    <x v="4"/>
    <n v="4"/>
    <s v="Married"/>
    <n v="5562"/>
    <n v="21782"/>
    <n v="4"/>
    <x v="1"/>
    <n v="13"/>
    <n v="3"/>
    <n v="2"/>
    <n v="1"/>
    <n v="12"/>
    <n v="2"/>
    <n v="2"/>
    <n v="5"/>
    <n v="2"/>
    <n v="2"/>
    <n v="2"/>
    <s v="Medium"/>
    <s v="2-5 Years"/>
    <x v="0"/>
  </r>
  <r>
    <n v="47"/>
    <x v="1"/>
    <x v="0"/>
    <n v="249"/>
    <x v="0"/>
    <n v="2"/>
    <n v="2"/>
    <s v="Marketing"/>
    <n v="903"/>
    <n v="3"/>
    <s v="Female"/>
    <n v="35"/>
    <n v="3"/>
    <n v="2"/>
    <x v="0"/>
    <n v="4"/>
    <s v="Married"/>
    <n v="4537"/>
    <n v="17783"/>
    <n v="0"/>
    <x v="0"/>
    <n v="22"/>
    <n v="4"/>
    <n v="1"/>
    <n v="1"/>
    <n v="8"/>
    <n v="2"/>
    <n v="3"/>
    <n v="7"/>
    <n v="6"/>
    <n v="7"/>
    <n v="7"/>
    <s v="Medium"/>
    <s v="6-10 Years"/>
    <x v="1"/>
  </r>
  <r>
    <n v="37"/>
    <x v="1"/>
    <x v="2"/>
    <n v="1252"/>
    <x v="0"/>
    <n v="19"/>
    <n v="2"/>
    <s v="Medical"/>
    <n v="904"/>
    <n v="1"/>
    <s v="Male"/>
    <n v="32"/>
    <n v="3"/>
    <n v="3"/>
    <x v="0"/>
    <n v="2"/>
    <s v="Single"/>
    <n v="7642"/>
    <n v="4814"/>
    <n v="1"/>
    <x v="0"/>
    <n v="13"/>
    <n v="3"/>
    <n v="4"/>
    <n v="0"/>
    <n v="10"/>
    <n v="2"/>
    <n v="3"/>
    <n v="10"/>
    <n v="0"/>
    <n v="0"/>
    <n v="9"/>
    <s v="High"/>
    <s v="6-10 Years"/>
    <x v="0"/>
  </r>
  <r>
    <n v="50"/>
    <x v="1"/>
    <x v="2"/>
    <n v="881"/>
    <x v="1"/>
    <n v="2"/>
    <n v="4"/>
    <s v="Life Sciences"/>
    <n v="905"/>
    <n v="1"/>
    <s v="Male"/>
    <n v="98"/>
    <n v="3"/>
    <n v="4"/>
    <x v="5"/>
    <n v="1"/>
    <s v="Divorced"/>
    <n v="17924"/>
    <n v="4544"/>
    <n v="1"/>
    <x v="1"/>
    <n v="11"/>
    <n v="3"/>
    <n v="4"/>
    <n v="1"/>
    <n v="31"/>
    <n v="3"/>
    <n v="3"/>
    <n v="31"/>
    <n v="6"/>
    <n v="14"/>
    <n v="7"/>
    <s v="High"/>
    <s v="10+ Years"/>
    <x v="1"/>
  </r>
  <r>
    <n v="39"/>
    <x v="1"/>
    <x v="0"/>
    <n v="1383"/>
    <x v="2"/>
    <n v="2"/>
    <n v="3"/>
    <s v="Life Sciences"/>
    <n v="909"/>
    <n v="4"/>
    <s v="Female"/>
    <n v="42"/>
    <n v="2"/>
    <n v="2"/>
    <x v="8"/>
    <n v="4"/>
    <s v="Married"/>
    <n v="5204"/>
    <n v="7790"/>
    <n v="8"/>
    <x v="1"/>
    <n v="11"/>
    <n v="3"/>
    <n v="3"/>
    <n v="2"/>
    <n v="13"/>
    <n v="2"/>
    <n v="3"/>
    <n v="5"/>
    <n v="4"/>
    <n v="0"/>
    <n v="4"/>
    <s v="Medium"/>
    <s v="2-5 Years"/>
    <x v="0"/>
  </r>
  <r>
    <n v="33"/>
    <x v="1"/>
    <x v="0"/>
    <n v="1075"/>
    <x v="2"/>
    <n v="3"/>
    <n v="2"/>
    <s v="Human Resources"/>
    <n v="910"/>
    <n v="4"/>
    <s v="Male"/>
    <n v="57"/>
    <n v="3"/>
    <n v="1"/>
    <x v="8"/>
    <n v="2"/>
    <s v="Divorced"/>
    <n v="2277"/>
    <n v="22650"/>
    <n v="3"/>
    <x v="0"/>
    <n v="11"/>
    <n v="3"/>
    <n v="3"/>
    <n v="1"/>
    <n v="7"/>
    <n v="4"/>
    <n v="4"/>
    <n v="4"/>
    <n v="3"/>
    <n v="0"/>
    <n v="3"/>
    <s v="Low"/>
    <s v="2-5 Years"/>
    <x v="2"/>
  </r>
  <r>
    <n v="32"/>
    <x v="0"/>
    <x v="0"/>
    <n v="374"/>
    <x v="1"/>
    <n v="25"/>
    <n v="4"/>
    <s v="Life Sciences"/>
    <n v="911"/>
    <n v="1"/>
    <s v="Male"/>
    <n v="87"/>
    <n v="3"/>
    <n v="1"/>
    <x v="2"/>
    <n v="4"/>
    <s v="Single"/>
    <n v="2795"/>
    <n v="18016"/>
    <n v="1"/>
    <x v="0"/>
    <n v="24"/>
    <n v="4"/>
    <n v="3"/>
    <n v="0"/>
    <n v="1"/>
    <n v="2"/>
    <n v="1"/>
    <n v="1"/>
    <n v="0"/>
    <n v="0"/>
    <n v="1"/>
    <s v="Low"/>
    <s v="0-1 Years"/>
    <x v="2"/>
  </r>
  <r>
    <n v="29"/>
    <x v="1"/>
    <x v="0"/>
    <n v="1086"/>
    <x v="1"/>
    <n v="7"/>
    <n v="1"/>
    <s v="Medical"/>
    <n v="912"/>
    <n v="1"/>
    <s v="Female"/>
    <n v="62"/>
    <n v="2"/>
    <n v="1"/>
    <x v="2"/>
    <n v="4"/>
    <s v="Divorced"/>
    <n v="2532"/>
    <n v="6054"/>
    <n v="6"/>
    <x v="1"/>
    <n v="14"/>
    <n v="3"/>
    <n v="3"/>
    <n v="3"/>
    <n v="8"/>
    <n v="5"/>
    <n v="3"/>
    <n v="4"/>
    <n v="3"/>
    <n v="0"/>
    <n v="3"/>
    <s v="Low"/>
    <s v="2-5 Years"/>
    <x v="2"/>
  </r>
  <r>
    <n v="44"/>
    <x v="1"/>
    <x v="0"/>
    <n v="661"/>
    <x v="1"/>
    <n v="9"/>
    <n v="2"/>
    <s v="Life Sciences"/>
    <n v="913"/>
    <n v="2"/>
    <s v="Male"/>
    <n v="61"/>
    <n v="3"/>
    <n v="1"/>
    <x v="1"/>
    <n v="1"/>
    <s v="Married"/>
    <n v="2559"/>
    <n v="7508"/>
    <n v="1"/>
    <x v="0"/>
    <n v="13"/>
    <n v="3"/>
    <n v="4"/>
    <n v="0"/>
    <n v="8"/>
    <n v="0"/>
    <n v="3"/>
    <n v="8"/>
    <n v="7"/>
    <n v="7"/>
    <n v="1"/>
    <s v="Low"/>
    <s v="6-10 Years"/>
    <x v="0"/>
  </r>
  <r>
    <n v="28"/>
    <x v="1"/>
    <x v="0"/>
    <n v="821"/>
    <x v="0"/>
    <n v="5"/>
    <n v="4"/>
    <s v="Medical"/>
    <n v="916"/>
    <n v="1"/>
    <s v="Male"/>
    <n v="98"/>
    <n v="3"/>
    <n v="2"/>
    <x v="0"/>
    <n v="4"/>
    <s v="Single"/>
    <n v="4908"/>
    <n v="24252"/>
    <n v="1"/>
    <x v="1"/>
    <n v="14"/>
    <n v="3"/>
    <n v="2"/>
    <n v="0"/>
    <n v="4"/>
    <n v="3"/>
    <n v="3"/>
    <n v="4"/>
    <n v="2"/>
    <n v="0"/>
    <n v="2"/>
    <s v="Medium"/>
    <s v="2-5 Years"/>
    <x v="2"/>
  </r>
  <r>
    <n v="58"/>
    <x v="0"/>
    <x v="1"/>
    <n v="781"/>
    <x v="1"/>
    <n v="2"/>
    <n v="1"/>
    <s v="Life Sciences"/>
    <n v="918"/>
    <n v="4"/>
    <s v="Male"/>
    <n v="57"/>
    <n v="2"/>
    <n v="1"/>
    <x v="2"/>
    <n v="4"/>
    <s v="Divorced"/>
    <n v="2380"/>
    <n v="13384"/>
    <n v="9"/>
    <x v="0"/>
    <n v="14"/>
    <n v="3"/>
    <n v="4"/>
    <n v="1"/>
    <n v="3"/>
    <n v="3"/>
    <n v="2"/>
    <n v="1"/>
    <n v="0"/>
    <n v="0"/>
    <n v="0"/>
    <s v="Low"/>
    <s v="0-1 Years"/>
    <x v="3"/>
  </r>
  <r>
    <n v="43"/>
    <x v="1"/>
    <x v="0"/>
    <n v="177"/>
    <x v="1"/>
    <n v="8"/>
    <n v="3"/>
    <s v="Life Sciences"/>
    <n v="920"/>
    <n v="1"/>
    <s v="Female"/>
    <n v="55"/>
    <n v="3"/>
    <n v="2"/>
    <x v="3"/>
    <n v="2"/>
    <s v="Divorced"/>
    <n v="4765"/>
    <n v="23814"/>
    <n v="4"/>
    <x v="1"/>
    <n v="21"/>
    <n v="4"/>
    <n v="3"/>
    <n v="1"/>
    <n v="4"/>
    <n v="2"/>
    <n v="4"/>
    <n v="1"/>
    <n v="0"/>
    <n v="0"/>
    <n v="0"/>
    <s v="Medium"/>
    <s v="0-1 Years"/>
    <x v="0"/>
  </r>
  <r>
    <n v="20"/>
    <x v="0"/>
    <x v="0"/>
    <n v="500"/>
    <x v="0"/>
    <n v="2"/>
    <n v="3"/>
    <s v="Medical"/>
    <n v="922"/>
    <n v="3"/>
    <s v="Female"/>
    <n v="49"/>
    <n v="2"/>
    <n v="1"/>
    <x v="6"/>
    <n v="3"/>
    <s v="Single"/>
    <n v="2044"/>
    <n v="22052"/>
    <n v="1"/>
    <x v="1"/>
    <n v="13"/>
    <n v="3"/>
    <n v="4"/>
    <n v="0"/>
    <n v="2"/>
    <n v="3"/>
    <n v="2"/>
    <n v="2"/>
    <n v="2"/>
    <n v="0"/>
    <n v="2"/>
    <s v="Low"/>
    <s v="2-5 Years"/>
    <x v="4"/>
  </r>
  <r>
    <n v="21"/>
    <x v="0"/>
    <x v="0"/>
    <n v="1427"/>
    <x v="1"/>
    <n v="18"/>
    <n v="1"/>
    <s v="Other"/>
    <n v="923"/>
    <n v="4"/>
    <s v="Female"/>
    <n v="65"/>
    <n v="3"/>
    <n v="1"/>
    <x v="1"/>
    <n v="4"/>
    <s v="Single"/>
    <n v="2693"/>
    <n v="8870"/>
    <n v="1"/>
    <x v="1"/>
    <n v="19"/>
    <n v="3"/>
    <n v="1"/>
    <n v="0"/>
    <n v="1"/>
    <n v="3"/>
    <n v="2"/>
    <n v="1"/>
    <n v="0"/>
    <n v="0"/>
    <n v="0"/>
    <s v="Low"/>
    <s v="0-1 Years"/>
    <x v="4"/>
  </r>
  <r>
    <n v="36"/>
    <x v="1"/>
    <x v="0"/>
    <n v="1425"/>
    <x v="1"/>
    <n v="14"/>
    <n v="1"/>
    <s v="Life Sciences"/>
    <n v="924"/>
    <n v="3"/>
    <s v="Male"/>
    <n v="68"/>
    <n v="3"/>
    <n v="2"/>
    <x v="4"/>
    <n v="4"/>
    <s v="Married"/>
    <n v="6586"/>
    <n v="4821"/>
    <n v="0"/>
    <x v="0"/>
    <n v="17"/>
    <n v="3"/>
    <n v="1"/>
    <n v="1"/>
    <n v="17"/>
    <n v="2"/>
    <n v="2"/>
    <n v="16"/>
    <n v="8"/>
    <n v="4"/>
    <n v="11"/>
    <s v="Medium"/>
    <s v="10+ Years"/>
    <x v="0"/>
  </r>
  <r>
    <n v="47"/>
    <x v="1"/>
    <x v="0"/>
    <n v="1454"/>
    <x v="0"/>
    <n v="2"/>
    <n v="4"/>
    <s v="Life Sciences"/>
    <n v="925"/>
    <n v="4"/>
    <s v="Female"/>
    <n v="65"/>
    <n v="2"/>
    <n v="1"/>
    <x v="6"/>
    <n v="4"/>
    <s v="Single"/>
    <n v="3294"/>
    <n v="13137"/>
    <n v="1"/>
    <x v="0"/>
    <n v="18"/>
    <n v="3"/>
    <n v="1"/>
    <n v="0"/>
    <n v="3"/>
    <n v="3"/>
    <n v="2"/>
    <n v="3"/>
    <n v="2"/>
    <n v="1"/>
    <n v="2"/>
    <s v="Medium"/>
    <s v="2-5 Years"/>
    <x v="1"/>
  </r>
  <r>
    <n v="22"/>
    <x v="0"/>
    <x v="0"/>
    <n v="617"/>
    <x v="1"/>
    <n v="3"/>
    <n v="1"/>
    <s v="Life Sciences"/>
    <n v="926"/>
    <n v="2"/>
    <s v="Female"/>
    <n v="34"/>
    <n v="3"/>
    <n v="2"/>
    <x v="3"/>
    <n v="3"/>
    <s v="Married"/>
    <n v="4171"/>
    <n v="10022"/>
    <n v="0"/>
    <x v="0"/>
    <n v="19"/>
    <n v="3"/>
    <n v="1"/>
    <n v="1"/>
    <n v="4"/>
    <n v="3"/>
    <n v="4"/>
    <n v="3"/>
    <n v="2"/>
    <n v="0"/>
    <n v="2"/>
    <s v="Medium"/>
    <s v="2-5 Years"/>
    <x v="4"/>
  </r>
  <r>
    <n v="41"/>
    <x v="0"/>
    <x v="0"/>
    <n v="1085"/>
    <x v="1"/>
    <n v="2"/>
    <n v="4"/>
    <s v="Life Sciences"/>
    <n v="927"/>
    <n v="2"/>
    <s v="Female"/>
    <n v="57"/>
    <n v="1"/>
    <n v="1"/>
    <x v="2"/>
    <n v="4"/>
    <s v="Divorced"/>
    <n v="2778"/>
    <n v="17725"/>
    <n v="4"/>
    <x v="0"/>
    <n v="13"/>
    <n v="3"/>
    <n v="3"/>
    <n v="1"/>
    <n v="10"/>
    <n v="1"/>
    <n v="2"/>
    <n v="7"/>
    <n v="7"/>
    <n v="1"/>
    <n v="0"/>
    <s v="Low"/>
    <s v="6-10 Years"/>
    <x v="0"/>
  </r>
  <r>
    <n v="28"/>
    <x v="1"/>
    <x v="0"/>
    <n v="995"/>
    <x v="1"/>
    <n v="9"/>
    <n v="3"/>
    <s v="Medical"/>
    <n v="930"/>
    <n v="3"/>
    <s v="Female"/>
    <n v="77"/>
    <n v="3"/>
    <n v="1"/>
    <x v="1"/>
    <n v="3"/>
    <s v="Divorced"/>
    <n v="2377"/>
    <n v="9834"/>
    <n v="5"/>
    <x v="1"/>
    <n v="18"/>
    <n v="3"/>
    <n v="2"/>
    <n v="1"/>
    <n v="6"/>
    <n v="2"/>
    <n v="3"/>
    <n v="2"/>
    <n v="2"/>
    <n v="2"/>
    <n v="2"/>
    <s v="Low"/>
    <s v="2-5 Years"/>
    <x v="2"/>
  </r>
  <r>
    <n v="39"/>
    <x v="0"/>
    <x v="0"/>
    <n v="1122"/>
    <x v="1"/>
    <n v="6"/>
    <n v="3"/>
    <s v="Medical"/>
    <n v="932"/>
    <n v="4"/>
    <s v="Male"/>
    <n v="70"/>
    <n v="3"/>
    <n v="1"/>
    <x v="2"/>
    <n v="1"/>
    <s v="Married"/>
    <n v="2404"/>
    <n v="4303"/>
    <n v="7"/>
    <x v="0"/>
    <n v="21"/>
    <n v="4"/>
    <n v="4"/>
    <n v="0"/>
    <n v="8"/>
    <n v="2"/>
    <n v="1"/>
    <n v="2"/>
    <n v="2"/>
    <n v="2"/>
    <n v="2"/>
    <s v="Low"/>
    <s v="2-5 Years"/>
    <x v="0"/>
  </r>
  <r>
    <n v="27"/>
    <x v="1"/>
    <x v="0"/>
    <n v="618"/>
    <x v="1"/>
    <n v="4"/>
    <n v="3"/>
    <s v="Life Sciences"/>
    <n v="933"/>
    <n v="2"/>
    <s v="Female"/>
    <n v="76"/>
    <n v="3"/>
    <n v="1"/>
    <x v="1"/>
    <n v="3"/>
    <s v="Single"/>
    <n v="2318"/>
    <n v="17808"/>
    <n v="1"/>
    <x v="1"/>
    <n v="19"/>
    <n v="3"/>
    <n v="3"/>
    <n v="0"/>
    <n v="1"/>
    <n v="2"/>
    <n v="3"/>
    <n v="1"/>
    <n v="1"/>
    <n v="0"/>
    <n v="0"/>
    <s v="Low"/>
    <s v="0-1 Years"/>
    <x v="2"/>
  </r>
  <r>
    <n v="34"/>
    <x v="1"/>
    <x v="0"/>
    <n v="546"/>
    <x v="1"/>
    <n v="10"/>
    <n v="3"/>
    <s v="Life Sciences"/>
    <n v="934"/>
    <n v="2"/>
    <s v="Male"/>
    <n v="83"/>
    <n v="3"/>
    <n v="1"/>
    <x v="2"/>
    <n v="2"/>
    <s v="Divorced"/>
    <n v="2008"/>
    <n v="6896"/>
    <n v="1"/>
    <x v="1"/>
    <n v="14"/>
    <n v="3"/>
    <n v="2"/>
    <n v="2"/>
    <n v="1"/>
    <n v="3"/>
    <n v="3"/>
    <n v="1"/>
    <n v="0"/>
    <n v="1"/>
    <n v="0"/>
    <s v="Low"/>
    <s v="0-1 Years"/>
    <x v="2"/>
  </r>
  <r>
    <n v="42"/>
    <x v="1"/>
    <x v="0"/>
    <n v="462"/>
    <x v="0"/>
    <n v="14"/>
    <n v="2"/>
    <s v="Medical"/>
    <n v="936"/>
    <n v="3"/>
    <s v="Female"/>
    <n v="68"/>
    <n v="2"/>
    <n v="2"/>
    <x v="0"/>
    <n v="3"/>
    <s v="Single"/>
    <n v="6244"/>
    <n v="7824"/>
    <n v="7"/>
    <x v="1"/>
    <n v="17"/>
    <n v="3"/>
    <n v="1"/>
    <n v="0"/>
    <n v="10"/>
    <n v="6"/>
    <n v="3"/>
    <n v="5"/>
    <n v="4"/>
    <n v="0"/>
    <n v="3"/>
    <s v="Medium"/>
    <s v="2-5 Years"/>
    <x v="0"/>
  </r>
  <r>
    <n v="33"/>
    <x v="1"/>
    <x v="0"/>
    <n v="1198"/>
    <x v="1"/>
    <n v="1"/>
    <n v="4"/>
    <s v="Other"/>
    <n v="939"/>
    <n v="3"/>
    <s v="Male"/>
    <n v="100"/>
    <n v="2"/>
    <n v="1"/>
    <x v="1"/>
    <n v="1"/>
    <s v="Single"/>
    <n v="2799"/>
    <n v="3339"/>
    <n v="3"/>
    <x v="0"/>
    <n v="11"/>
    <n v="3"/>
    <n v="2"/>
    <n v="0"/>
    <n v="6"/>
    <n v="1"/>
    <n v="3"/>
    <n v="3"/>
    <n v="2"/>
    <n v="0"/>
    <n v="2"/>
    <s v="Low"/>
    <s v="2-5 Years"/>
    <x v="2"/>
  </r>
  <r>
    <n v="58"/>
    <x v="1"/>
    <x v="0"/>
    <n v="1272"/>
    <x v="1"/>
    <n v="5"/>
    <n v="3"/>
    <s v="Technical Degree"/>
    <n v="940"/>
    <n v="3"/>
    <s v="Female"/>
    <n v="37"/>
    <n v="2"/>
    <n v="3"/>
    <x v="4"/>
    <n v="2"/>
    <s v="Divorced"/>
    <n v="10552"/>
    <n v="9255"/>
    <n v="2"/>
    <x v="0"/>
    <n v="13"/>
    <n v="3"/>
    <n v="4"/>
    <n v="1"/>
    <n v="24"/>
    <n v="3"/>
    <n v="3"/>
    <n v="6"/>
    <n v="0"/>
    <n v="0"/>
    <n v="4"/>
    <s v="High"/>
    <s v="6-10 Years"/>
    <x v="3"/>
  </r>
  <r>
    <n v="31"/>
    <x v="1"/>
    <x v="0"/>
    <n v="154"/>
    <x v="0"/>
    <n v="7"/>
    <n v="4"/>
    <s v="Life Sciences"/>
    <n v="941"/>
    <n v="2"/>
    <s v="Male"/>
    <n v="41"/>
    <n v="2"/>
    <n v="1"/>
    <x v="6"/>
    <n v="3"/>
    <s v="Married"/>
    <n v="2329"/>
    <n v="11737"/>
    <n v="3"/>
    <x v="1"/>
    <n v="15"/>
    <n v="3"/>
    <n v="2"/>
    <n v="0"/>
    <n v="13"/>
    <n v="2"/>
    <n v="4"/>
    <n v="7"/>
    <n v="7"/>
    <n v="5"/>
    <n v="2"/>
    <s v="Low"/>
    <s v="6-10 Years"/>
    <x v="2"/>
  </r>
  <r>
    <n v="35"/>
    <x v="1"/>
    <x v="0"/>
    <n v="1137"/>
    <x v="1"/>
    <n v="21"/>
    <n v="1"/>
    <s v="Life Sciences"/>
    <n v="942"/>
    <n v="4"/>
    <s v="Female"/>
    <n v="51"/>
    <n v="3"/>
    <n v="2"/>
    <x v="4"/>
    <n v="4"/>
    <s v="Married"/>
    <n v="4014"/>
    <n v="19170"/>
    <n v="1"/>
    <x v="0"/>
    <n v="25"/>
    <n v="4"/>
    <n v="4"/>
    <n v="1"/>
    <n v="10"/>
    <n v="2"/>
    <n v="1"/>
    <n v="10"/>
    <n v="6"/>
    <n v="0"/>
    <n v="7"/>
    <s v="Medium"/>
    <s v="6-10 Years"/>
    <x v="0"/>
  </r>
  <r>
    <n v="49"/>
    <x v="1"/>
    <x v="0"/>
    <n v="527"/>
    <x v="1"/>
    <n v="8"/>
    <n v="2"/>
    <s v="Other"/>
    <n v="944"/>
    <n v="1"/>
    <s v="Female"/>
    <n v="51"/>
    <n v="3"/>
    <n v="3"/>
    <x v="2"/>
    <n v="2"/>
    <s v="Married"/>
    <n v="7403"/>
    <n v="22477"/>
    <n v="4"/>
    <x v="1"/>
    <n v="11"/>
    <n v="3"/>
    <n v="3"/>
    <n v="1"/>
    <n v="29"/>
    <n v="3"/>
    <n v="2"/>
    <n v="26"/>
    <n v="9"/>
    <n v="1"/>
    <n v="7"/>
    <s v="High"/>
    <s v="10+ Years"/>
    <x v="1"/>
  </r>
  <r>
    <n v="48"/>
    <x v="1"/>
    <x v="0"/>
    <n v="1469"/>
    <x v="1"/>
    <n v="20"/>
    <n v="4"/>
    <s v="Medical"/>
    <n v="945"/>
    <n v="4"/>
    <s v="Male"/>
    <n v="51"/>
    <n v="3"/>
    <n v="1"/>
    <x v="1"/>
    <n v="3"/>
    <s v="Married"/>
    <n v="2259"/>
    <n v="5543"/>
    <n v="4"/>
    <x v="1"/>
    <n v="17"/>
    <n v="3"/>
    <n v="1"/>
    <n v="2"/>
    <n v="13"/>
    <n v="2"/>
    <n v="2"/>
    <n v="0"/>
    <n v="0"/>
    <n v="0"/>
    <n v="0"/>
    <s v="Low"/>
    <s v="0-1 Years"/>
    <x v="1"/>
  </r>
  <r>
    <n v="31"/>
    <x v="1"/>
    <x v="2"/>
    <n v="1188"/>
    <x v="0"/>
    <n v="20"/>
    <n v="2"/>
    <s v="Marketing"/>
    <n v="947"/>
    <n v="4"/>
    <s v="Female"/>
    <n v="45"/>
    <n v="3"/>
    <n v="2"/>
    <x v="0"/>
    <n v="3"/>
    <s v="Married"/>
    <n v="6932"/>
    <n v="24406"/>
    <n v="1"/>
    <x v="1"/>
    <n v="13"/>
    <n v="3"/>
    <n v="4"/>
    <n v="1"/>
    <n v="9"/>
    <n v="2"/>
    <n v="2"/>
    <n v="9"/>
    <n v="8"/>
    <n v="0"/>
    <n v="0"/>
    <s v="Medium"/>
    <s v="6-10 Years"/>
    <x v="2"/>
  </r>
  <r>
    <n v="36"/>
    <x v="1"/>
    <x v="0"/>
    <n v="188"/>
    <x v="1"/>
    <n v="7"/>
    <n v="4"/>
    <s v="Other"/>
    <n v="949"/>
    <n v="2"/>
    <s v="Male"/>
    <n v="65"/>
    <n v="3"/>
    <n v="1"/>
    <x v="1"/>
    <n v="4"/>
    <s v="Single"/>
    <n v="4678"/>
    <n v="23293"/>
    <n v="2"/>
    <x v="1"/>
    <n v="18"/>
    <n v="3"/>
    <n v="3"/>
    <n v="0"/>
    <n v="8"/>
    <n v="6"/>
    <n v="3"/>
    <n v="6"/>
    <n v="2"/>
    <n v="0"/>
    <n v="1"/>
    <s v="Medium"/>
    <s v="6-10 Years"/>
    <x v="0"/>
  </r>
  <r>
    <n v="38"/>
    <x v="1"/>
    <x v="0"/>
    <n v="1333"/>
    <x v="1"/>
    <n v="1"/>
    <n v="3"/>
    <s v="Technical Degree"/>
    <n v="950"/>
    <n v="4"/>
    <s v="Female"/>
    <n v="80"/>
    <n v="3"/>
    <n v="3"/>
    <x v="7"/>
    <n v="1"/>
    <s v="Married"/>
    <n v="13582"/>
    <n v="16292"/>
    <n v="1"/>
    <x v="1"/>
    <n v="13"/>
    <n v="3"/>
    <n v="2"/>
    <n v="1"/>
    <n v="15"/>
    <n v="3"/>
    <n v="3"/>
    <n v="15"/>
    <n v="12"/>
    <n v="5"/>
    <n v="11"/>
    <s v="High"/>
    <s v="10+ Years"/>
    <x v="0"/>
  </r>
  <r>
    <n v="32"/>
    <x v="1"/>
    <x v="2"/>
    <n v="1184"/>
    <x v="1"/>
    <n v="1"/>
    <n v="3"/>
    <s v="Life Sciences"/>
    <n v="951"/>
    <n v="3"/>
    <s v="Female"/>
    <n v="70"/>
    <n v="2"/>
    <n v="1"/>
    <x v="2"/>
    <n v="2"/>
    <s v="Married"/>
    <n v="2332"/>
    <n v="3974"/>
    <n v="6"/>
    <x v="1"/>
    <n v="20"/>
    <n v="4"/>
    <n v="3"/>
    <n v="0"/>
    <n v="5"/>
    <n v="3"/>
    <n v="3"/>
    <n v="3"/>
    <n v="0"/>
    <n v="0"/>
    <n v="2"/>
    <s v="Low"/>
    <s v="2-5 Years"/>
    <x v="2"/>
  </r>
  <r>
    <n v="25"/>
    <x v="0"/>
    <x v="0"/>
    <n v="867"/>
    <x v="0"/>
    <n v="19"/>
    <n v="2"/>
    <s v="Marketing"/>
    <n v="952"/>
    <n v="3"/>
    <s v="Male"/>
    <n v="36"/>
    <n v="2"/>
    <n v="1"/>
    <x v="6"/>
    <n v="2"/>
    <s v="Married"/>
    <n v="2413"/>
    <n v="18798"/>
    <n v="1"/>
    <x v="0"/>
    <n v="18"/>
    <n v="3"/>
    <n v="3"/>
    <n v="3"/>
    <n v="1"/>
    <n v="2"/>
    <n v="3"/>
    <n v="1"/>
    <n v="0"/>
    <n v="0"/>
    <n v="0"/>
    <s v="Low"/>
    <s v="0-1 Years"/>
    <x v="2"/>
  </r>
  <r>
    <n v="40"/>
    <x v="1"/>
    <x v="0"/>
    <n v="658"/>
    <x v="0"/>
    <n v="10"/>
    <n v="4"/>
    <s v="Marketing"/>
    <n v="954"/>
    <n v="1"/>
    <s v="Male"/>
    <n v="67"/>
    <n v="2"/>
    <n v="3"/>
    <x v="0"/>
    <n v="2"/>
    <s v="Divorced"/>
    <n v="9705"/>
    <n v="20652"/>
    <n v="2"/>
    <x v="1"/>
    <n v="12"/>
    <n v="3"/>
    <n v="2"/>
    <n v="1"/>
    <n v="11"/>
    <n v="2"/>
    <n v="2"/>
    <n v="1"/>
    <n v="0"/>
    <n v="0"/>
    <n v="0"/>
    <s v="High"/>
    <s v="0-1 Years"/>
    <x v="0"/>
  </r>
  <r>
    <n v="26"/>
    <x v="1"/>
    <x v="1"/>
    <n v="1283"/>
    <x v="0"/>
    <n v="1"/>
    <n v="3"/>
    <s v="Medical"/>
    <n v="956"/>
    <n v="3"/>
    <s v="Male"/>
    <n v="52"/>
    <n v="2"/>
    <n v="2"/>
    <x v="0"/>
    <n v="1"/>
    <s v="Single"/>
    <n v="4294"/>
    <n v="11148"/>
    <n v="1"/>
    <x v="1"/>
    <n v="12"/>
    <n v="3"/>
    <n v="2"/>
    <n v="0"/>
    <n v="7"/>
    <n v="2"/>
    <n v="3"/>
    <n v="7"/>
    <n v="7"/>
    <n v="0"/>
    <n v="7"/>
    <s v="Medium"/>
    <s v="6-10 Years"/>
    <x v="2"/>
  </r>
  <r>
    <n v="41"/>
    <x v="1"/>
    <x v="0"/>
    <n v="263"/>
    <x v="1"/>
    <n v="6"/>
    <n v="3"/>
    <s v="Medical"/>
    <n v="957"/>
    <n v="4"/>
    <s v="Male"/>
    <n v="59"/>
    <n v="3"/>
    <n v="1"/>
    <x v="2"/>
    <n v="1"/>
    <s v="Single"/>
    <n v="4721"/>
    <n v="3119"/>
    <n v="2"/>
    <x v="0"/>
    <n v="13"/>
    <n v="3"/>
    <n v="3"/>
    <n v="0"/>
    <n v="20"/>
    <n v="3"/>
    <n v="3"/>
    <n v="18"/>
    <n v="13"/>
    <n v="2"/>
    <n v="17"/>
    <s v="Medium"/>
    <s v="10+ Years"/>
    <x v="0"/>
  </r>
  <r>
    <n v="36"/>
    <x v="1"/>
    <x v="0"/>
    <n v="938"/>
    <x v="1"/>
    <n v="2"/>
    <n v="4"/>
    <s v="Medical"/>
    <n v="958"/>
    <n v="3"/>
    <s v="Male"/>
    <n v="79"/>
    <n v="3"/>
    <n v="1"/>
    <x v="2"/>
    <n v="3"/>
    <s v="Single"/>
    <n v="2519"/>
    <n v="12287"/>
    <n v="4"/>
    <x v="1"/>
    <n v="21"/>
    <n v="4"/>
    <n v="3"/>
    <n v="0"/>
    <n v="16"/>
    <n v="6"/>
    <n v="3"/>
    <n v="11"/>
    <n v="8"/>
    <n v="3"/>
    <n v="9"/>
    <s v="Low"/>
    <s v="10+ Years"/>
    <x v="0"/>
  </r>
  <r>
    <n v="19"/>
    <x v="0"/>
    <x v="0"/>
    <n v="419"/>
    <x v="0"/>
    <n v="21"/>
    <n v="3"/>
    <s v="Other"/>
    <n v="959"/>
    <n v="4"/>
    <s v="Male"/>
    <n v="37"/>
    <n v="2"/>
    <n v="1"/>
    <x v="6"/>
    <n v="2"/>
    <s v="Single"/>
    <n v="2121"/>
    <n v="9947"/>
    <n v="1"/>
    <x v="0"/>
    <n v="13"/>
    <n v="3"/>
    <n v="2"/>
    <n v="0"/>
    <n v="1"/>
    <n v="3"/>
    <n v="4"/>
    <n v="1"/>
    <n v="0"/>
    <n v="0"/>
    <n v="0"/>
    <s v="Low"/>
    <s v="0-1 Years"/>
    <x v="4"/>
  </r>
  <r>
    <n v="20"/>
    <x v="0"/>
    <x v="0"/>
    <n v="129"/>
    <x v="1"/>
    <n v="4"/>
    <n v="3"/>
    <s v="Technical Degree"/>
    <n v="960"/>
    <n v="1"/>
    <s v="Male"/>
    <n v="84"/>
    <n v="3"/>
    <n v="1"/>
    <x v="2"/>
    <n v="1"/>
    <s v="Single"/>
    <n v="2973"/>
    <n v="13008"/>
    <n v="1"/>
    <x v="1"/>
    <n v="19"/>
    <n v="3"/>
    <n v="2"/>
    <n v="0"/>
    <n v="1"/>
    <n v="2"/>
    <n v="3"/>
    <n v="1"/>
    <n v="0"/>
    <n v="0"/>
    <n v="0"/>
    <s v="Low"/>
    <s v="0-1 Years"/>
    <x v="4"/>
  </r>
  <r>
    <n v="31"/>
    <x v="1"/>
    <x v="0"/>
    <n v="616"/>
    <x v="1"/>
    <n v="12"/>
    <n v="3"/>
    <s v="Medical"/>
    <n v="961"/>
    <n v="4"/>
    <s v="Female"/>
    <n v="41"/>
    <n v="3"/>
    <n v="2"/>
    <x v="4"/>
    <n v="4"/>
    <s v="Married"/>
    <n v="5855"/>
    <n v="17369"/>
    <n v="0"/>
    <x v="0"/>
    <n v="11"/>
    <n v="3"/>
    <n v="3"/>
    <n v="2"/>
    <n v="10"/>
    <n v="2"/>
    <n v="1"/>
    <n v="9"/>
    <n v="7"/>
    <n v="8"/>
    <n v="5"/>
    <s v="Medium"/>
    <s v="6-10 Years"/>
    <x v="2"/>
  </r>
  <r>
    <n v="40"/>
    <x v="1"/>
    <x v="1"/>
    <n v="1469"/>
    <x v="1"/>
    <n v="9"/>
    <n v="4"/>
    <s v="Medical"/>
    <n v="964"/>
    <n v="4"/>
    <s v="Male"/>
    <n v="35"/>
    <n v="3"/>
    <n v="1"/>
    <x v="1"/>
    <n v="2"/>
    <s v="Divorced"/>
    <n v="3617"/>
    <n v="25063"/>
    <n v="8"/>
    <x v="0"/>
    <n v="14"/>
    <n v="3"/>
    <n v="4"/>
    <n v="1"/>
    <n v="3"/>
    <n v="2"/>
    <n v="3"/>
    <n v="1"/>
    <n v="1"/>
    <n v="0"/>
    <n v="0"/>
    <s v="Medium"/>
    <s v="0-1 Years"/>
    <x v="0"/>
  </r>
  <r>
    <n v="32"/>
    <x v="1"/>
    <x v="0"/>
    <n v="498"/>
    <x v="1"/>
    <n v="3"/>
    <n v="4"/>
    <s v="Medical"/>
    <n v="966"/>
    <n v="3"/>
    <s v="Female"/>
    <n v="93"/>
    <n v="3"/>
    <n v="2"/>
    <x v="3"/>
    <n v="1"/>
    <s v="Married"/>
    <n v="6725"/>
    <n v="13554"/>
    <n v="1"/>
    <x v="1"/>
    <n v="12"/>
    <n v="3"/>
    <n v="3"/>
    <n v="1"/>
    <n v="8"/>
    <n v="2"/>
    <n v="4"/>
    <n v="8"/>
    <n v="7"/>
    <n v="6"/>
    <n v="3"/>
    <s v="Medium"/>
    <s v="6-10 Years"/>
    <x v="2"/>
  </r>
  <r>
    <n v="36"/>
    <x v="0"/>
    <x v="0"/>
    <n v="530"/>
    <x v="0"/>
    <n v="3"/>
    <n v="1"/>
    <s v="Life Sciences"/>
    <n v="967"/>
    <n v="3"/>
    <s v="Male"/>
    <n v="51"/>
    <n v="2"/>
    <n v="3"/>
    <x v="0"/>
    <n v="4"/>
    <s v="Married"/>
    <n v="10325"/>
    <n v="5518"/>
    <n v="1"/>
    <x v="0"/>
    <n v="11"/>
    <n v="3"/>
    <n v="1"/>
    <n v="1"/>
    <n v="16"/>
    <n v="6"/>
    <n v="3"/>
    <n v="16"/>
    <n v="7"/>
    <n v="3"/>
    <n v="7"/>
    <s v="High"/>
    <s v="10+ Years"/>
    <x v="0"/>
  </r>
  <r>
    <n v="33"/>
    <x v="1"/>
    <x v="0"/>
    <n v="1069"/>
    <x v="1"/>
    <n v="1"/>
    <n v="3"/>
    <s v="Life Sciences"/>
    <n v="969"/>
    <n v="2"/>
    <s v="Female"/>
    <n v="42"/>
    <n v="2"/>
    <n v="2"/>
    <x v="4"/>
    <n v="4"/>
    <s v="Single"/>
    <n v="6949"/>
    <n v="12291"/>
    <n v="0"/>
    <x v="1"/>
    <n v="14"/>
    <n v="3"/>
    <n v="1"/>
    <n v="0"/>
    <n v="6"/>
    <n v="3"/>
    <n v="3"/>
    <n v="5"/>
    <n v="0"/>
    <n v="1"/>
    <n v="4"/>
    <s v="Medium"/>
    <s v="2-5 Years"/>
    <x v="2"/>
  </r>
  <r>
    <n v="37"/>
    <x v="0"/>
    <x v="0"/>
    <n v="625"/>
    <x v="0"/>
    <n v="1"/>
    <n v="4"/>
    <s v="Life Sciences"/>
    <n v="970"/>
    <n v="1"/>
    <s v="Male"/>
    <n v="46"/>
    <n v="2"/>
    <n v="3"/>
    <x v="0"/>
    <n v="3"/>
    <s v="Married"/>
    <n v="10609"/>
    <n v="14922"/>
    <n v="5"/>
    <x v="1"/>
    <n v="11"/>
    <n v="3"/>
    <n v="3"/>
    <n v="0"/>
    <n v="17"/>
    <n v="2"/>
    <n v="1"/>
    <n v="14"/>
    <n v="1"/>
    <n v="11"/>
    <n v="7"/>
    <s v="High"/>
    <s v="10+ Years"/>
    <x v="0"/>
  </r>
  <r>
    <n v="45"/>
    <x v="1"/>
    <x v="2"/>
    <n v="805"/>
    <x v="1"/>
    <n v="4"/>
    <n v="2"/>
    <s v="Life Sciences"/>
    <n v="972"/>
    <n v="3"/>
    <s v="Male"/>
    <n v="57"/>
    <n v="3"/>
    <n v="2"/>
    <x v="2"/>
    <n v="2"/>
    <s v="Married"/>
    <n v="4447"/>
    <n v="23163"/>
    <n v="1"/>
    <x v="1"/>
    <n v="12"/>
    <n v="3"/>
    <n v="2"/>
    <n v="0"/>
    <n v="9"/>
    <n v="5"/>
    <n v="2"/>
    <n v="9"/>
    <n v="7"/>
    <n v="0"/>
    <n v="8"/>
    <s v="Medium"/>
    <s v="6-10 Years"/>
    <x v="1"/>
  </r>
  <r>
    <n v="29"/>
    <x v="1"/>
    <x v="1"/>
    <n v="1404"/>
    <x v="0"/>
    <n v="20"/>
    <n v="3"/>
    <s v="Technical Degree"/>
    <n v="974"/>
    <n v="3"/>
    <s v="Female"/>
    <n v="84"/>
    <n v="3"/>
    <n v="1"/>
    <x v="6"/>
    <n v="4"/>
    <s v="Married"/>
    <n v="2157"/>
    <n v="18203"/>
    <n v="1"/>
    <x v="1"/>
    <n v="15"/>
    <n v="3"/>
    <n v="2"/>
    <n v="1"/>
    <n v="3"/>
    <n v="5"/>
    <n v="3"/>
    <n v="3"/>
    <n v="1"/>
    <n v="0"/>
    <n v="2"/>
    <s v="Low"/>
    <s v="2-5 Years"/>
    <x v="2"/>
  </r>
  <r>
    <n v="35"/>
    <x v="1"/>
    <x v="0"/>
    <n v="1219"/>
    <x v="0"/>
    <n v="18"/>
    <n v="3"/>
    <s v="Medical"/>
    <n v="975"/>
    <n v="3"/>
    <s v="Female"/>
    <n v="86"/>
    <n v="3"/>
    <n v="2"/>
    <x v="0"/>
    <n v="3"/>
    <s v="Married"/>
    <n v="4601"/>
    <n v="6179"/>
    <n v="1"/>
    <x v="1"/>
    <n v="16"/>
    <n v="3"/>
    <n v="2"/>
    <n v="0"/>
    <n v="5"/>
    <n v="3"/>
    <n v="3"/>
    <n v="5"/>
    <n v="2"/>
    <n v="1"/>
    <n v="0"/>
    <s v="Medium"/>
    <s v="2-5 Years"/>
    <x v="0"/>
  </r>
  <r>
    <n v="52"/>
    <x v="1"/>
    <x v="0"/>
    <n v="1053"/>
    <x v="1"/>
    <n v="1"/>
    <n v="2"/>
    <s v="Life Sciences"/>
    <n v="976"/>
    <n v="4"/>
    <s v="Male"/>
    <n v="70"/>
    <n v="3"/>
    <n v="4"/>
    <x v="5"/>
    <n v="4"/>
    <s v="Married"/>
    <n v="17099"/>
    <n v="13829"/>
    <n v="2"/>
    <x v="1"/>
    <n v="15"/>
    <n v="3"/>
    <n v="2"/>
    <n v="1"/>
    <n v="26"/>
    <n v="2"/>
    <n v="2"/>
    <n v="9"/>
    <n v="8"/>
    <n v="7"/>
    <n v="8"/>
    <s v="High"/>
    <s v="6-10 Years"/>
    <x v="1"/>
  </r>
  <r>
    <n v="58"/>
    <x v="0"/>
    <x v="0"/>
    <n v="289"/>
    <x v="1"/>
    <n v="2"/>
    <n v="3"/>
    <s v="Technical Degree"/>
    <n v="977"/>
    <n v="4"/>
    <s v="Male"/>
    <n v="51"/>
    <n v="3"/>
    <n v="1"/>
    <x v="1"/>
    <n v="3"/>
    <s v="Single"/>
    <n v="2479"/>
    <n v="26227"/>
    <n v="4"/>
    <x v="1"/>
    <n v="24"/>
    <n v="4"/>
    <n v="1"/>
    <n v="0"/>
    <n v="7"/>
    <n v="4"/>
    <n v="3"/>
    <n v="1"/>
    <n v="0"/>
    <n v="0"/>
    <n v="0"/>
    <s v="Low"/>
    <s v="0-1 Years"/>
    <x v="3"/>
  </r>
  <r>
    <n v="53"/>
    <x v="1"/>
    <x v="0"/>
    <n v="1376"/>
    <x v="0"/>
    <n v="2"/>
    <n v="2"/>
    <s v="Medical"/>
    <n v="981"/>
    <n v="3"/>
    <s v="Male"/>
    <n v="45"/>
    <n v="3"/>
    <n v="4"/>
    <x v="5"/>
    <n v="3"/>
    <s v="Divorced"/>
    <n v="14852"/>
    <n v="13938"/>
    <n v="6"/>
    <x v="1"/>
    <n v="13"/>
    <n v="3"/>
    <n v="3"/>
    <n v="1"/>
    <n v="22"/>
    <n v="3"/>
    <n v="4"/>
    <n v="17"/>
    <n v="13"/>
    <n v="15"/>
    <n v="2"/>
    <s v="High"/>
    <s v="10+ Years"/>
    <x v="1"/>
  </r>
  <r>
    <n v="30"/>
    <x v="1"/>
    <x v="0"/>
    <n v="231"/>
    <x v="0"/>
    <n v="8"/>
    <n v="2"/>
    <s v="Other"/>
    <n v="982"/>
    <n v="3"/>
    <s v="Male"/>
    <n v="62"/>
    <n v="3"/>
    <n v="3"/>
    <x v="0"/>
    <n v="3"/>
    <s v="Divorced"/>
    <n v="7264"/>
    <n v="9977"/>
    <n v="5"/>
    <x v="1"/>
    <n v="11"/>
    <n v="3"/>
    <n v="1"/>
    <n v="1"/>
    <n v="10"/>
    <n v="2"/>
    <n v="4"/>
    <n v="8"/>
    <n v="4"/>
    <n v="7"/>
    <n v="7"/>
    <s v="High"/>
    <s v="6-10 Years"/>
    <x v="2"/>
  </r>
  <r>
    <n v="38"/>
    <x v="1"/>
    <x v="2"/>
    <n v="152"/>
    <x v="0"/>
    <n v="10"/>
    <n v="3"/>
    <s v="Technical Degree"/>
    <n v="983"/>
    <n v="3"/>
    <s v="Female"/>
    <n v="85"/>
    <n v="3"/>
    <n v="2"/>
    <x v="0"/>
    <n v="4"/>
    <s v="Single"/>
    <n v="5666"/>
    <n v="19899"/>
    <n v="1"/>
    <x v="0"/>
    <n v="13"/>
    <n v="3"/>
    <n v="2"/>
    <n v="0"/>
    <n v="6"/>
    <n v="1"/>
    <n v="3"/>
    <n v="5"/>
    <n v="3"/>
    <n v="1"/>
    <n v="3"/>
    <s v="Medium"/>
    <s v="2-5 Years"/>
    <x v="0"/>
  </r>
  <r>
    <n v="35"/>
    <x v="1"/>
    <x v="0"/>
    <n v="882"/>
    <x v="0"/>
    <n v="3"/>
    <n v="4"/>
    <s v="Life Sciences"/>
    <n v="984"/>
    <n v="4"/>
    <s v="Male"/>
    <n v="92"/>
    <n v="3"/>
    <n v="3"/>
    <x v="0"/>
    <n v="4"/>
    <s v="Divorced"/>
    <n v="7823"/>
    <n v="6812"/>
    <n v="6"/>
    <x v="1"/>
    <n v="13"/>
    <n v="3"/>
    <n v="2"/>
    <n v="1"/>
    <n v="12"/>
    <n v="2"/>
    <n v="3"/>
    <n v="10"/>
    <n v="9"/>
    <n v="0"/>
    <n v="8"/>
    <s v="High"/>
    <s v="6-10 Years"/>
    <x v="0"/>
  </r>
  <r>
    <n v="39"/>
    <x v="1"/>
    <x v="0"/>
    <n v="903"/>
    <x v="0"/>
    <n v="2"/>
    <n v="5"/>
    <s v="Life Sciences"/>
    <n v="985"/>
    <n v="1"/>
    <s v="Male"/>
    <n v="41"/>
    <n v="4"/>
    <n v="3"/>
    <x v="0"/>
    <n v="3"/>
    <s v="Single"/>
    <n v="7880"/>
    <n v="2560"/>
    <n v="0"/>
    <x v="1"/>
    <n v="18"/>
    <n v="3"/>
    <n v="4"/>
    <n v="0"/>
    <n v="9"/>
    <n v="3"/>
    <n v="3"/>
    <n v="8"/>
    <n v="7"/>
    <n v="0"/>
    <n v="7"/>
    <s v="High"/>
    <s v="6-10 Years"/>
    <x v="0"/>
  </r>
  <r>
    <n v="40"/>
    <x v="0"/>
    <x v="2"/>
    <n v="1479"/>
    <x v="0"/>
    <n v="24"/>
    <n v="3"/>
    <s v="Life Sciences"/>
    <n v="986"/>
    <n v="2"/>
    <s v="Female"/>
    <n v="100"/>
    <n v="4"/>
    <n v="4"/>
    <x v="0"/>
    <n v="2"/>
    <s v="Single"/>
    <n v="13194"/>
    <n v="17071"/>
    <n v="4"/>
    <x v="0"/>
    <n v="16"/>
    <n v="3"/>
    <n v="4"/>
    <n v="0"/>
    <n v="22"/>
    <n v="2"/>
    <n v="2"/>
    <n v="1"/>
    <n v="0"/>
    <n v="0"/>
    <n v="0"/>
    <s v="High"/>
    <s v="0-1 Years"/>
    <x v="0"/>
  </r>
  <r>
    <n v="47"/>
    <x v="1"/>
    <x v="1"/>
    <n v="1379"/>
    <x v="1"/>
    <n v="16"/>
    <n v="4"/>
    <s v="Medical"/>
    <n v="987"/>
    <n v="3"/>
    <s v="Male"/>
    <n v="64"/>
    <n v="4"/>
    <n v="2"/>
    <x v="3"/>
    <n v="3"/>
    <s v="Divorced"/>
    <n v="5067"/>
    <n v="6759"/>
    <n v="1"/>
    <x v="0"/>
    <n v="19"/>
    <n v="3"/>
    <n v="3"/>
    <n v="0"/>
    <n v="20"/>
    <n v="3"/>
    <n v="4"/>
    <n v="19"/>
    <n v="10"/>
    <n v="2"/>
    <n v="7"/>
    <s v="Medium"/>
    <s v="10+ Years"/>
    <x v="1"/>
  </r>
  <r>
    <n v="36"/>
    <x v="1"/>
    <x v="2"/>
    <n v="1229"/>
    <x v="0"/>
    <n v="8"/>
    <n v="4"/>
    <s v="Technical Degree"/>
    <n v="990"/>
    <n v="1"/>
    <s v="Male"/>
    <n v="84"/>
    <n v="3"/>
    <n v="2"/>
    <x v="0"/>
    <n v="4"/>
    <s v="Divorced"/>
    <n v="5079"/>
    <n v="25952"/>
    <n v="4"/>
    <x v="1"/>
    <n v="13"/>
    <n v="3"/>
    <n v="4"/>
    <n v="2"/>
    <n v="12"/>
    <n v="3"/>
    <n v="3"/>
    <n v="7"/>
    <n v="7"/>
    <n v="0"/>
    <n v="7"/>
    <s v="Medium"/>
    <s v="6-10 Years"/>
    <x v="0"/>
  </r>
  <r>
    <n v="31"/>
    <x v="0"/>
    <x v="2"/>
    <n v="335"/>
    <x v="1"/>
    <n v="9"/>
    <n v="2"/>
    <s v="Medical"/>
    <n v="991"/>
    <n v="3"/>
    <s v="Male"/>
    <n v="46"/>
    <n v="2"/>
    <n v="1"/>
    <x v="1"/>
    <n v="1"/>
    <s v="Single"/>
    <n v="2321"/>
    <n v="10322"/>
    <n v="0"/>
    <x v="0"/>
    <n v="22"/>
    <n v="4"/>
    <n v="1"/>
    <n v="0"/>
    <n v="4"/>
    <n v="0"/>
    <n v="3"/>
    <n v="3"/>
    <n v="2"/>
    <n v="1"/>
    <n v="2"/>
    <s v="Low"/>
    <s v="2-5 Years"/>
    <x v="2"/>
  </r>
  <r>
    <n v="33"/>
    <x v="1"/>
    <x v="2"/>
    <n v="722"/>
    <x v="0"/>
    <n v="17"/>
    <n v="3"/>
    <s v="Life Sciences"/>
    <n v="992"/>
    <n v="4"/>
    <s v="Male"/>
    <n v="38"/>
    <n v="3"/>
    <n v="4"/>
    <x v="5"/>
    <n v="3"/>
    <s v="Single"/>
    <n v="17444"/>
    <n v="20489"/>
    <n v="1"/>
    <x v="1"/>
    <n v="11"/>
    <n v="3"/>
    <n v="4"/>
    <n v="0"/>
    <n v="10"/>
    <n v="2"/>
    <n v="3"/>
    <n v="10"/>
    <n v="8"/>
    <n v="6"/>
    <n v="0"/>
    <s v="High"/>
    <s v="6-10 Years"/>
    <x v="2"/>
  </r>
  <r>
    <n v="29"/>
    <x v="0"/>
    <x v="0"/>
    <n v="906"/>
    <x v="1"/>
    <n v="10"/>
    <n v="3"/>
    <s v="Life Sciences"/>
    <n v="994"/>
    <n v="4"/>
    <s v="Female"/>
    <n v="92"/>
    <n v="2"/>
    <n v="1"/>
    <x v="1"/>
    <n v="1"/>
    <s v="Single"/>
    <n v="2404"/>
    <n v="11479"/>
    <n v="6"/>
    <x v="0"/>
    <n v="20"/>
    <n v="4"/>
    <n v="3"/>
    <n v="0"/>
    <n v="3"/>
    <n v="5"/>
    <n v="3"/>
    <n v="0"/>
    <n v="0"/>
    <n v="0"/>
    <n v="0"/>
    <s v="Low"/>
    <s v="0-1 Years"/>
    <x v="2"/>
  </r>
  <r>
    <n v="33"/>
    <x v="1"/>
    <x v="0"/>
    <n v="461"/>
    <x v="1"/>
    <n v="13"/>
    <n v="1"/>
    <s v="Life Sciences"/>
    <n v="995"/>
    <n v="2"/>
    <s v="Female"/>
    <n v="53"/>
    <n v="3"/>
    <n v="1"/>
    <x v="1"/>
    <n v="4"/>
    <s v="Single"/>
    <n v="3452"/>
    <n v="17241"/>
    <n v="3"/>
    <x v="1"/>
    <n v="18"/>
    <n v="3"/>
    <n v="1"/>
    <n v="0"/>
    <n v="5"/>
    <n v="4"/>
    <n v="3"/>
    <n v="3"/>
    <n v="2"/>
    <n v="0"/>
    <n v="2"/>
    <s v="Medium"/>
    <s v="2-5 Years"/>
    <x v="2"/>
  </r>
  <r>
    <n v="45"/>
    <x v="1"/>
    <x v="0"/>
    <n v="974"/>
    <x v="1"/>
    <n v="1"/>
    <n v="4"/>
    <s v="Medical"/>
    <n v="996"/>
    <n v="4"/>
    <s v="Female"/>
    <n v="91"/>
    <n v="3"/>
    <n v="1"/>
    <x v="2"/>
    <n v="4"/>
    <s v="Divorced"/>
    <n v="2270"/>
    <n v="11005"/>
    <n v="3"/>
    <x v="1"/>
    <n v="14"/>
    <n v="3"/>
    <n v="4"/>
    <n v="2"/>
    <n v="8"/>
    <n v="2"/>
    <n v="3"/>
    <n v="5"/>
    <n v="3"/>
    <n v="0"/>
    <n v="2"/>
    <s v="Low"/>
    <s v="2-5 Years"/>
    <x v="1"/>
  </r>
  <r>
    <n v="50"/>
    <x v="1"/>
    <x v="0"/>
    <n v="1126"/>
    <x v="1"/>
    <n v="1"/>
    <n v="2"/>
    <s v="Medical"/>
    <n v="997"/>
    <n v="4"/>
    <s v="Male"/>
    <n v="66"/>
    <n v="3"/>
    <n v="4"/>
    <x v="7"/>
    <n v="4"/>
    <s v="Divorced"/>
    <n v="17399"/>
    <n v="6615"/>
    <n v="9"/>
    <x v="1"/>
    <n v="22"/>
    <n v="4"/>
    <n v="3"/>
    <n v="1"/>
    <n v="32"/>
    <n v="1"/>
    <n v="2"/>
    <n v="5"/>
    <n v="4"/>
    <n v="1"/>
    <n v="3"/>
    <s v="High"/>
    <s v="2-5 Years"/>
    <x v="1"/>
  </r>
  <r>
    <n v="33"/>
    <x v="1"/>
    <x v="1"/>
    <n v="827"/>
    <x v="1"/>
    <n v="1"/>
    <n v="4"/>
    <s v="Other"/>
    <n v="998"/>
    <n v="3"/>
    <s v="Female"/>
    <n v="84"/>
    <n v="4"/>
    <n v="2"/>
    <x v="4"/>
    <n v="2"/>
    <s v="Married"/>
    <n v="5488"/>
    <n v="20161"/>
    <n v="1"/>
    <x v="0"/>
    <n v="13"/>
    <n v="3"/>
    <n v="1"/>
    <n v="1"/>
    <n v="6"/>
    <n v="2"/>
    <n v="3"/>
    <n v="6"/>
    <n v="5"/>
    <n v="1"/>
    <n v="2"/>
    <s v="Medium"/>
    <s v="6-10 Years"/>
    <x v="2"/>
  </r>
  <r>
    <n v="41"/>
    <x v="1"/>
    <x v="1"/>
    <n v="840"/>
    <x v="1"/>
    <n v="9"/>
    <n v="3"/>
    <s v="Medical"/>
    <n v="999"/>
    <n v="1"/>
    <s v="Male"/>
    <n v="64"/>
    <n v="3"/>
    <n v="5"/>
    <x v="7"/>
    <n v="3"/>
    <s v="Divorced"/>
    <n v="19419"/>
    <n v="3735"/>
    <n v="2"/>
    <x v="1"/>
    <n v="17"/>
    <n v="3"/>
    <n v="2"/>
    <n v="1"/>
    <n v="21"/>
    <n v="2"/>
    <n v="4"/>
    <n v="18"/>
    <n v="16"/>
    <n v="0"/>
    <n v="11"/>
    <s v="High"/>
    <s v="10+ Years"/>
    <x v="0"/>
  </r>
  <r>
    <n v="27"/>
    <x v="1"/>
    <x v="0"/>
    <n v="1134"/>
    <x v="1"/>
    <n v="16"/>
    <n v="4"/>
    <s v="Technical Degree"/>
    <n v="1001"/>
    <n v="3"/>
    <s v="Female"/>
    <n v="37"/>
    <n v="3"/>
    <n v="1"/>
    <x v="2"/>
    <n v="2"/>
    <s v="Married"/>
    <n v="2811"/>
    <n v="12086"/>
    <n v="9"/>
    <x v="1"/>
    <n v="14"/>
    <n v="3"/>
    <n v="2"/>
    <n v="1"/>
    <n v="4"/>
    <n v="2"/>
    <n v="3"/>
    <n v="2"/>
    <n v="2"/>
    <n v="2"/>
    <n v="2"/>
    <s v="Low"/>
    <s v="2-5 Years"/>
    <x v="2"/>
  </r>
  <r>
    <n v="45"/>
    <x v="1"/>
    <x v="2"/>
    <n v="248"/>
    <x v="1"/>
    <n v="23"/>
    <n v="2"/>
    <s v="Life Sciences"/>
    <n v="1002"/>
    <n v="4"/>
    <s v="Male"/>
    <n v="42"/>
    <n v="3"/>
    <n v="2"/>
    <x v="2"/>
    <n v="1"/>
    <s v="Married"/>
    <n v="3633"/>
    <n v="14039"/>
    <n v="1"/>
    <x v="0"/>
    <n v="15"/>
    <n v="3"/>
    <n v="3"/>
    <n v="1"/>
    <n v="9"/>
    <n v="2"/>
    <n v="3"/>
    <n v="9"/>
    <n v="8"/>
    <n v="0"/>
    <n v="8"/>
    <s v="Medium"/>
    <s v="6-10 Years"/>
    <x v="1"/>
  </r>
  <r>
    <n v="47"/>
    <x v="1"/>
    <x v="0"/>
    <n v="955"/>
    <x v="0"/>
    <n v="4"/>
    <n v="2"/>
    <s v="Life Sciences"/>
    <n v="1003"/>
    <n v="4"/>
    <s v="Female"/>
    <n v="83"/>
    <n v="3"/>
    <n v="2"/>
    <x v="0"/>
    <n v="4"/>
    <s v="Single"/>
    <n v="4163"/>
    <n v="8571"/>
    <n v="1"/>
    <x v="0"/>
    <n v="17"/>
    <n v="3"/>
    <n v="3"/>
    <n v="0"/>
    <n v="9"/>
    <n v="0"/>
    <n v="3"/>
    <n v="9"/>
    <n v="0"/>
    <n v="0"/>
    <n v="7"/>
    <s v="Medium"/>
    <s v="6-10 Years"/>
    <x v="1"/>
  </r>
  <r>
    <n v="30"/>
    <x v="0"/>
    <x v="0"/>
    <n v="138"/>
    <x v="1"/>
    <n v="22"/>
    <n v="3"/>
    <s v="Life Sciences"/>
    <n v="1004"/>
    <n v="1"/>
    <s v="Female"/>
    <n v="48"/>
    <n v="3"/>
    <n v="1"/>
    <x v="1"/>
    <n v="3"/>
    <s v="Married"/>
    <n v="2132"/>
    <n v="11539"/>
    <n v="4"/>
    <x v="0"/>
    <n v="11"/>
    <n v="3"/>
    <n v="2"/>
    <n v="0"/>
    <n v="7"/>
    <n v="2"/>
    <n v="3"/>
    <n v="5"/>
    <n v="2"/>
    <n v="0"/>
    <n v="1"/>
    <s v="Low"/>
    <s v="2-5 Years"/>
    <x v="2"/>
  </r>
  <r>
    <n v="50"/>
    <x v="1"/>
    <x v="0"/>
    <n v="939"/>
    <x v="1"/>
    <n v="24"/>
    <n v="3"/>
    <s v="Life Sciences"/>
    <n v="1005"/>
    <n v="4"/>
    <s v="Male"/>
    <n v="95"/>
    <n v="3"/>
    <n v="4"/>
    <x v="3"/>
    <n v="3"/>
    <s v="Married"/>
    <n v="13973"/>
    <n v="4161"/>
    <n v="3"/>
    <x v="0"/>
    <n v="18"/>
    <n v="3"/>
    <n v="4"/>
    <n v="1"/>
    <n v="22"/>
    <n v="2"/>
    <n v="3"/>
    <n v="12"/>
    <n v="11"/>
    <n v="1"/>
    <n v="5"/>
    <s v="High"/>
    <s v="10+ Years"/>
    <x v="1"/>
  </r>
  <r>
    <n v="38"/>
    <x v="1"/>
    <x v="1"/>
    <n v="1391"/>
    <x v="1"/>
    <n v="10"/>
    <n v="1"/>
    <s v="Medical"/>
    <n v="1006"/>
    <n v="3"/>
    <s v="Male"/>
    <n v="66"/>
    <n v="3"/>
    <n v="1"/>
    <x v="1"/>
    <n v="3"/>
    <s v="Married"/>
    <n v="2684"/>
    <n v="12127"/>
    <n v="0"/>
    <x v="1"/>
    <n v="17"/>
    <n v="3"/>
    <n v="2"/>
    <n v="1"/>
    <n v="3"/>
    <n v="0"/>
    <n v="2"/>
    <n v="2"/>
    <n v="1"/>
    <n v="0"/>
    <n v="2"/>
    <s v="Low"/>
    <s v="2-5 Years"/>
    <x v="0"/>
  </r>
  <r>
    <n v="46"/>
    <x v="1"/>
    <x v="0"/>
    <n v="566"/>
    <x v="1"/>
    <n v="7"/>
    <n v="2"/>
    <s v="Medical"/>
    <n v="1007"/>
    <n v="4"/>
    <s v="Male"/>
    <n v="75"/>
    <n v="3"/>
    <n v="3"/>
    <x v="3"/>
    <n v="3"/>
    <s v="Divorced"/>
    <n v="10845"/>
    <n v="24208"/>
    <n v="6"/>
    <x v="1"/>
    <n v="13"/>
    <n v="3"/>
    <n v="2"/>
    <n v="1"/>
    <n v="13"/>
    <n v="3"/>
    <n v="3"/>
    <n v="8"/>
    <n v="7"/>
    <n v="0"/>
    <n v="7"/>
    <s v="High"/>
    <s v="6-10 Years"/>
    <x v="1"/>
  </r>
  <r>
    <n v="24"/>
    <x v="1"/>
    <x v="0"/>
    <n v="1206"/>
    <x v="1"/>
    <n v="17"/>
    <n v="1"/>
    <s v="Medical"/>
    <n v="1009"/>
    <n v="4"/>
    <s v="Female"/>
    <n v="41"/>
    <n v="2"/>
    <n v="2"/>
    <x v="3"/>
    <n v="3"/>
    <s v="Divorced"/>
    <n v="4377"/>
    <n v="24117"/>
    <n v="1"/>
    <x v="1"/>
    <n v="15"/>
    <n v="3"/>
    <n v="2"/>
    <n v="2"/>
    <n v="5"/>
    <n v="6"/>
    <n v="3"/>
    <n v="4"/>
    <n v="2"/>
    <n v="3"/>
    <n v="2"/>
    <s v="Medium"/>
    <s v="2-5 Years"/>
    <x v="4"/>
  </r>
  <r>
    <n v="35"/>
    <x v="0"/>
    <x v="0"/>
    <n v="622"/>
    <x v="1"/>
    <n v="14"/>
    <n v="4"/>
    <s v="Other"/>
    <n v="1010"/>
    <n v="3"/>
    <s v="Male"/>
    <n v="39"/>
    <n v="2"/>
    <n v="1"/>
    <x v="2"/>
    <n v="2"/>
    <s v="Divorced"/>
    <n v="3743"/>
    <n v="10074"/>
    <n v="1"/>
    <x v="0"/>
    <n v="24"/>
    <n v="4"/>
    <n v="4"/>
    <n v="1"/>
    <n v="5"/>
    <n v="2"/>
    <n v="1"/>
    <n v="4"/>
    <n v="2"/>
    <n v="0"/>
    <n v="2"/>
    <s v="Medium"/>
    <s v="2-5 Years"/>
    <x v="0"/>
  </r>
  <r>
    <n v="31"/>
    <x v="1"/>
    <x v="1"/>
    <n v="853"/>
    <x v="1"/>
    <n v="1"/>
    <n v="1"/>
    <s v="Life Sciences"/>
    <n v="1011"/>
    <n v="3"/>
    <s v="Female"/>
    <n v="96"/>
    <n v="3"/>
    <n v="2"/>
    <x v="3"/>
    <n v="1"/>
    <s v="Married"/>
    <n v="4148"/>
    <n v="11275"/>
    <n v="1"/>
    <x v="1"/>
    <n v="12"/>
    <n v="3"/>
    <n v="3"/>
    <n v="1"/>
    <n v="4"/>
    <n v="1"/>
    <n v="3"/>
    <n v="4"/>
    <n v="3"/>
    <n v="0"/>
    <n v="3"/>
    <s v="Medium"/>
    <s v="2-5 Years"/>
    <x v="2"/>
  </r>
  <r>
    <n v="18"/>
    <x v="1"/>
    <x v="2"/>
    <n v="287"/>
    <x v="1"/>
    <n v="5"/>
    <n v="2"/>
    <s v="Life Sciences"/>
    <n v="1012"/>
    <n v="2"/>
    <s v="Male"/>
    <n v="73"/>
    <n v="3"/>
    <n v="1"/>
    <x v="1"/>
    <n v="4"/>
    <s v="Single"/>
    <n v="1051"/>
    <n v="13493"/>
    <n v="1"/>
    <x v="1"/>
    <n v="15"/>
    <n v="3"/>
    <n v="4"/>
    <n v="0"/>
    <n v="0"/>
    <n v="2"/>
    <n v="3"/>
    <n v="0"/>
    <n v="0"/>
    <n v="0"/>
    <n v="0"/>
    <s v="Low"/>
    <s v="0-1 Years"/>
    <x v="4"/>
  </r>
  <r>
    <n v="54"/>
    <x v="1"/>
    <x v="0"/>
    <n v="1441"/>
    <x v="1"/>
    <n v="17"/>
    <n v="3"/>
    <s v="Technical Degree"/>
    <n v="1013"/>
    <n v="3"/>
    <s v="Female"/>
    <n v="56"/>
    <n v="3"/>
    <n v="3"/>
    <x v="3"/>
    <n v="3"/>
    <s v="Married"/>
    <n v="10739"/>
    <n v="13943"/>
    <n v="8"/>
    <x v="1"/>
    <n v="11"/>
    <n v="3"/>
    <n v="3"/>
    <n v="1"/>
    <n v="22"/>
    <n v="2"/>
    <n v="3"/>
    <n v="10"/>
    <n v="7"/>
    <n v="0"/>
    <n v="8"/>
    <s v="High"/>
    <s v="6-10 Years"/>
    <x v="1"/>
  </r>
  <r>
    <n v="35"/>
    <x v="1"/>
    <x v="0"/>
    <n v="583"/>
    <x v="1"/>
    <n v="25"/>
    <n v="4"/>
    <s v="Medical"/>
    <n v="1014"/>
    <n v="3"/>
    <s v="Female"/>
    <n v="57"/>
    <n v="3"/>
    <n v="3"/>
    <x v="4"/>
    <n v="3"/>
    <s v="Divorced"/>
    <n v="10388"/>
    <n v="6975"/>
    <n v="1"/>
    <x v="0"/>
    <n v="11"/>
    <n v="3"/>
    <n v="3"/>
    <n v="1"/>
    <n v="16"/>
    <n v="3"/>
    <n v="2"/>
    <n v="16"/>
    <n v="10"/>
    <n v="10"/>
    <n v="1"/>
    <s v="High"/>
    <s v="10+ Years"/>
    <x v="0"/>
  </r>
  <r>
    <n v="30"/>
    <x v="1"/>
    <x v="0"/>
    <n v="153"/>
    <x v="1"/>
    <n v="8"/>
    <n v="2"/>
    <s v="Life Sciences"/>
    <n v="1015"/>
    <n v="2"/>
    <s v="Female"/>
    <n v="73"/>
    <n v="4"/>
    <n v="3"/>
    <x v="7"/>
    <n v="1"/>
    <s v="Married"/>
    <n v="11416"/>
    <n v="17802"/>
    <n v="0"/>
    <x v="0"/>
    <n v="12"/>
    <n v="3"/>
    <n v="3"/>
    <n v="3"/>
    <n v="9"/>
    <n v="4"/>
    <n v="2"/>
    <n v="8"/>
    <n v="7"/>
    <n v="1"/>
    <n v="7"/>
    <s v="High"/>
    <s v="6-10 Years"/>
    <x v="2"/>
  </r>
  <r>
    <n v="20"/>
    <x v="0"/>
    <x v="0"/>
    <n v="1097"/>
    <x v="1"/>
    <n v="11"/>
    <n v="3"/>
    <s v="Medical"/>
    <n v="1016"/>
    <n v="4"/>
    <s v="Female"/>
    <n v="98"/>
    <n v="2"/>
    <n v="1"/>
    <x v="1"/>
    <n v="1"/>
    <s v="Single"/>
    <n v="2600"/>
    <n v="18275"/>
    <n v="1"/>
    <x v="0"/>
    <n v="15"/>
    <n v="3"/>
    <n v="1"/>
    <n v="0"/>
    <n v="1"/>
    <n v="2"/>
    <n v="3"/>
    <n v="1"/>
    <n v="0"/>
    <n v="0"/>
    <n v="0"/>
    <s v="Low"/>
    <s v="0-1 Years"/>
    <x v="4"/>
  </r>
  <r>
    <n v="30"/>
    <x v="0"/>
    <x v="1"/>
    <n v="109"/>
    <x v="1"/>
    <n v="5"/>
    <n v="3"/>
    <s v="Medical"/>
    <n v="1017"/>
    <n v="2"/>
    <s v="Female"/>
    <n v="60"/>
    <n v="3"/>
    <n v="1"/>
    <x v="2"/>
    <n v="2"/>
    <s v="Single"/>
    <n v="2422"/>
    <n v="25725"/>
    <n v="0"/>
    <x v="1"/>
    <n v="17"/>
    <n v="3"/>
    <n v="1"/>
    <n v="0"/>
    <n v="4"/>
    <n v="3"/>
    <n v="3"/>
    <n v="3"/>
    <n v="2"/>
    <n v="1"/>
    <n v="2"/>
    <s v="Low"/>
    <s v="2-5 Years"/>
    <x v="2"/>
  </r>
  <r>
    <n v="26"/>
    <x v="1"/>
    <x v="0"/>
    <n v="1066"/>
    <x v="1"/>
    <n v="2"/>
    <n v="2"/>
    <s v="Medical"/>
    <n v="1018"/>
    <n v="4"/>
    <s v="Male"/>
    <n v="32"/>
    <n v="4"/>
    <n v="2"/>
    <x v="3"/>
    <n v="4"/>
    <s v="Married"/>
    <n v="5472"/>
    <n v="3334"/>
    <n v="1"/>
    <x v="1"/>
    <n v="12"/>
    <n v="3"/>
    <n v="2"/>
    <n v="0"/>
    <n v="8"/>
    <n v="2"/>
    <n v="3"/>
    <n v="8"/>
    <n v="7"/>
    <n v="1"/>
    <n v="3"/>
    <s v="Medium"/>
    <s v="6-10 Years"/>
    <x v="2"/>
  </r>
  <r>
    <n v="22"/>
    <x v="1"/>
    <x v="0"/>
    <n v="217"/>
    <x v="1"/>
    <n v="8"/>
    <n v="1"/>
    <s v="Life Sciences"/>
    <n v="1019"/>
    <n v="2"/>
    <s v="Male"/>
    <n v="94"/>
    <n v="1"/>
    <n v="1"/>
    <x v="2"/>
    <n v="1"/>
    <s v="Married"/>
    <n v="2451"/>
    <n v="6881"/>
    <n v="1"/>
    <x v="1"/>
    <n v="15"/>
    <n v="3"/>
    <n v="1"/>
    <n v="1"/>
    <n v="4"/>
    <n v="3"/>
    <n v="2"/>
    <n v="4"/>
    <n v="3"/>
    <n v="1"/>
    <n v="1"/>
    <s v="Low"/>
    <s v="2-5 Years"/>
    <x v="4"/>
  </r>
  <r>
    <n v="48"/>
    <x v="1"/>
    <x v="0"/>
    <n v="277"/>
    <x v="1"/>
    <n v="6"/>
    <n v="3"/>
    <s v="Life Sciences"/>
    <n v="1022"/>
    <n v="1"/>
    <s v="Male"/>
    <n v="97"/>
    <n v="2"/>
    <n v="2"/>
    <x v="4"/>
    <n v="3"/>
    <s v="Single"/>
    <n v="4240"/>
    <n v="13119"/>
    <n v="2"/>
    <x v="1"/>
    <n v="13"/>
    <n v="3"/>
    <n v="4"/>
    <n v="0"/>
    <n v="19"/>
    <n v="0"/>
    <n v="3"/>
    <n v="2"/>
    <n v="2"/>
    <n v="2"/>
    <n v="2"/>
    <s v="Medium"/>
    <s v="2-5 Years"/>
    <x v="1"/>
  </r>
  <r>
    <n v="48"/>
    <x v="1"/>
    <x v="0"/>
    <n v="1355"/>
    <x v="1"/>
    <n v="4"/>
    <n v="4"/>
    <s v="Life Sciences"/>
    <n v="1024"/>
    <n v="3"/>
    <s v="Male"/>
    <n v="78"/>
    <n v="2"/>
    <n v="3"/>
    <x v="4"/>
    <n v="3"/>
    <s v="Single"/>
    <n v="10999"/>
    <n v="22245"/>
    <n v="7"/>
    <x v="1"/>
    <n v="14"/>
    <n v="3"/>
    <n v="2"/>
    <n v="0"/>
    <n v="27"/>
    <n v="3"/>
    <n v="3"/>
    <n v="15"/>
    <n v="11"/>
    <n v="4"/>
    <n v="8"/>
    <s v="High"/>
    <s v="10+ Years"/>
    <x v="1"/>
  </r>
  <r>
    <n v="41"/>
    <x v="1"/>
    <x v="0"/>
    <n v="549"/>
    <x v="1"/>
    <n v="7"/>
    <n v="2"/>
    <s v="Medical"/>
    <n v="1025"/>
    <n v="4"/>
    <s v="Female"/>
    <n v="42"/>
    <n v="3"/>
    <n v="2"/>
    <x v="3"/>
    <n v="3"/>
    <s v="Single"/>
    <n v="5003"/>
    <n v="23371"/>
    <n v="6"/>
    <x v="1"/>
    <n v="14"/>
    <n v="3"/>
    <n v="2"/>
    <n v="0"/>
    <n v="8"/>
    <n v="6"/>
    <n v="3"/>
    <n v="2"/>
    <n v="2"/>
    <n v="2"/>
    <n v="1"/>
    <s v="Medium"/>
    <s v="2-5 Years"/>
    <x v="0"/>
  </r>
  <r>
    <n v="39"/>
    <x v="1"/>
    <x v="0"/>
    <n v="466"/>
    <x v="1"/>
    <n v="1"/>
    <n v="1"/>
    <s v="Life Sciences"/>
    <n v="1026"/>
    <n v="4"/>
    <s v="Female"/>
    <n v="65"/>
    <n v="2"/>
    <n v="4"/>
    <x v="3"/>
    <n v="4"/>
    <s v="Married"/>
    <n v="12742"/>
    <n v="7060"/>
    <n v="1"/>
    <x v="1"/>
    <n v="16"/>
    <n v="3"/>
    <n v="3"/>
    <n v="1"/>
    <n v="21"/>
    <n v="3"/>
    <n v="3"/>
    <n v="21"/>
    <n v="6"/>
    <n v="11"/>
    <n v="8"/>
    <s v="High"/>
    <s v="10+ Years"/>
    <x v="0"/>
  </r>
  <r>
    <n v="27"/>
    <x v="1"/>
    <x v="0"/>
    <n v="1055"/>
    <x v="1"/>
    <n v="2"/>
    <n v="4"/>
    <s v="Life Sciences"/>
    <n v="1027"/>
    <n v="1"/>
    <s v="Female"/>
    <n v="47"/>
    <n v="3"/>
    <n v="2"/>
    <x v="3"/>
    <n v="4"/>
    <s v="Married"/>
    <n v="4227"/>
    <n v="4658"/>
    <n v="0"/>
    <x v="1"/>
    <n v="18"/>
    <n v="3"/>
    <n v="2"/>
    <n v="1"/>
    <n v="4"/>
    <n v="2"/>
    <n v="3"/>
    <n v="3"/>
    <n v="2"/>
    <n v="2"/>
    <n v="2"/>
    <s v="Medium"/>
    <s v="2-5 Years"/>
    <x v="2"/>
  </r>
  <r>
    <n v="35"/>
    <x v="1"/>
    <x v="0"/>
    <n v="802"/>
    <x v="1"/>
    <n v="10"/>
    <n v="3"/>
    <s v="Other"/>
    <n v="1028"/>
    <n v="2"/>
    <s v="Male"/>
    <n v="45"/>
    <n v="3"/>
    <n v="1"/>
    <x v="2"/>
    <n v="4"/>
    <s v="Divorced"/>
    <n v="3917"/>
    <n v="9541"/>
    <n v="1"/>
    <x v="1"/>
    <n v="20"/>
    <n v="4"/>
    <n v="1"/>
    <n v="1"/>
    <n v="3"/>
    <n v="4"/>
    <n v="2"/>
    <n v="3"/>
    <n v="2"/>
    <n v="1"/>
    <n v="2"/>
    <s v="Medium"/>
    <s v="2-5 Years"/>
    <x v="0"/>
  </r>
  <r>
    <n v="42"/>
    <x v="1"/>
    <x v="0"/>
    <n v="265"/>
    <x v="0"/>
    <n v="5"/>
    <n v="2"/>
    <s v="Marketing"/>
    <n v="1029"/>
    <n v="4"/>
    <s v="Male"/>
    <n v="90"/>
    <n v="3"/>
    <n v="5"/>
    <x v="5"/>
    <n v="3"/>
    <s v="Married"/>
    <n v="18303"/>
    <n v="7770"/>
    <n v="6"/>
    <x v="1"/>
    <n v="13"/>
    <n v="3"/>
    <n v="2"/>
    <n v="0"/>
    <n v="21"/>
    <n v="3"/>
    <n v="4"/>
    <n v="1"/>
    <n v="0"/>
    <n v="0"/>
    <n v="0"/>
    <s v="High"/>
    <s v="0-1 Years"/>
    <x v="0"/>
  </r>
  <r>
    <n v="50"/>
    <x v="1"/>
    <x v="0"/>
    <n v="804"/>
    <x v="1"/>
    <n v="9"/>
    <n v="3"/>
    <s v="Life Sciences"/>
    <n v="1030"/>
    <n v="1"/>
    <s v="Male"/>
    <n v="64"/>
    <n v="3"/>
    <n v="1"/>
    <x v="2"/>
    <n v="4"/>
    <s v="Married"/>
    <n v="2380"/>
    <n v="20165"/>
    <n v="4"/>
    <x v="1"/>
    <n v="18"/>
    <n v="3"/>
    <n v="2"/>
    <n v="0"/>
    <n v="8"/>
    <n v="5"/>
    <n v="3"/>
    <n v="1"/>
    <n v="0"/>
    <n v="0"/>
    <n v="0"/>
    <s v="Low"/>
    <s v="0-1 Years"/>
    <x v="1"/>
  </r>
  <r>
    <n v="59"/>
    <x v="1"/>
    <x v="0"/>
    <n v="715"/>
    <x v="1"/>
    <n v="2"/>
    <n v="3"/>
    <s v="Life Sciences"/>
    <n v="1032"/>
    <n v="3"/>
    <s v="Female"/>
    <n v="69"/>
    <n v="2"/>
    <n v="4"/>
    <x v="3"/>
    <n v="4"/>
    <s v="Single"/>
    <n v="13726"/>
    <n v="21829"/>
    <n v="3"/>
    <x v="0"/>
    <n v="13"/>
    <n v="3"/>
    <n v="1"/>
    <n v="0"/>
    <n v="30"/>
    <n v="4"/>
    <n v="3"/>
    <n v="5"/>
    <n v="3"/>
    <n v="4"/>
    <n v="3"/>
    <s v="High"/>
    <s v="2-5 Years"/>
    <x v="3"/>
  </r>
  <r>
    <n v="37"/>
    <x v="0"/>
    <x v="0"/>
    <n v="1141"/>
    <x v="1"/>
    <n v="11"/>
    <n v="2"/>
    <s v="Medical"/>
    <n v="1033"/>
    <n v="1"/>
    <s v="Female"/>
    <n v="61"/>
    <n v="1"/>
    <n v="2"/>
    <x v="4"/>
    <n v="2"/>
    <s v="Married"/>
    <n v="4777"/>
    <n v="14382"/>
    <n v="5"/>
    <x v="1"/>
    <n v="15"/>
    <n v="3"/>
    <n v="1"/>
    <n v="0"/>
    <n v="15"/>
    <n v="2"/>
    <n v="1"/>
    <n v="1"/>
    <n v="0"/>
    <n v="0"/>
    <n v="0"/>
    <s v="Medium"/>
    <s v="0-1 Years"/>
    <x v="0"/>
  </r>
  <r>
    <n v="55"/>
    <x v="1"/>
    <x v="1"/>
    <n v="135"/>
    <x v="1"/>
    <n v="18"/>
    <n v="4"/>
    <s v="Medical"/>
    <n v="1034"/>
    <n v="3"/>
    <s v="Male"/>
    <n v="62"/>
    <n v="3"/>
    <n v="2"/>
    <x v="4"/>
    <n v="2"/>
    <s v="Married"/>
    <n v="6385"/>
    <n v="12992"/>
    <n v="3"/>
    <x v="0"/>
    <n v="14"/>
    <n v="3"/>
    <n v="4"/>
    <n v="2"/>
    <n v="17"/>
    <n v="3"/>
    <n v="3"/>
    <n v="8"/>
    <n v="7"/>
    <n v="6"/>
    <n v="7"/>
    <s v="Medium"/>
    <s v="6-10 Years"/>
    <x v="3"/>
  </r>
  <r>
    <n v="41"/>
    <x v="1"/>
    <x v="2"/>
    <n v="247"/>
    <x v="1"/>
    <n v="7"/>
    <n v="1"/>
    <s v="Life Sciences"/>
    <n v="1035"/>
    <n v="2"/>
    <s v="Female"/>
    <n v="55"/>
    <n v="1"/>
    <n v="5"/>
    <x v="7"/>
    <n v="3"/>
    <s v="Divorced"/>
    <n v="19973"/>
    <n v="20284"/>
    <n v="1"/>
    <x v="1"/>
    <n v="22"/>
    <n v="4"/>
    <n v="2"/>
    <n v="2"/>
    <n v="21"/>
    <n v="3"/>
    <n v="3"/>
    <n v="21"/>
    <n v="16"/>
    <n v="5"/>
    <n v="10"/>
    <s v="High"/>
    <s v="10+ Years"/>
    <x v="0"/>
  </r>
  <r>
    <n v="38"/>
    <x v="1"/>
    <x v="0"/>
    <n v="1035"/>
    <x v="0"/>
    <n v="3"/>
    <n v="4"/>
    <s v="Life Sciences"/>
    <n v="1036"/>
    <n v="2"/>
    <s v="Male"/>
    <n v="42"/>
    <n v="3"/>
    <n v="2"/>
    <x v="0"/>
    <n v="4"/>
    <s v="Single"/>
    <n v="6861"/>
    <n v="4981"/>
    <n v="8"/>
    <x v="0"/>
    <n v="12"/>
    <n v="3"/>
    <n v="3"/>
    <n v="0"/>
    <n v="19"/>
    <n v="1"/>
    <n v="3"/>
    <n v="1"/>
    <n v="0"/>
    <n v="0"/>
    <n v="0"/>
    <s v="Medium"/>
    <s v="0-1 Years"/>
    <x v="0"/>
  </r>
  <r>
    <n v="26"/>
    <x v="0"/>
    <x v="2"/>
    <n v="265"/>
    <x v="0"/>
    <n v="29"/>
    <n v="2"/>
    <s v="Medical"/>
    <n v="1037"/>
    <n v="2"/>
    <s v="Male"/>
    <n v="79"/>
    <n v="1"/>
    <n v="2"/>
    <x v="0"/>
    <n v="1"/>
    <s v="Single"/>
    <n v="4969"/>
    <n v="21813"/>
    <n v="8"/>
    <x v="1"/>
    <n v="18"/>
    <n v="3"/>
    <n v="4"/>
    <n v="0"/>
    <n v="7"/>
    <n v="6"/>
    <n v="3"/>
    <n v="2"/>
    <n v="2"/>
    <n v="2"/>
    <n v="2"/>
    <s v="Medium"/>
    <s v="2-5 Years"/>
    <x v="2"/>
  </r>
  <r>
    <n v="52"/>
    <x v="0"/>
    <x v="0"/>
    <n v="266"/>
    <x v="0"/>
    <n v="2"/>
    <n v="1"/>
    <s v="Marketing"/>
    <n v="1038"/>
    <n v="1"/>
    <s v="Female"/>
    <n v="57"/>
    <n v="1"/>
    <n v="5"/>
    <x v="5"/>
    <n v="4"/>
    <s v="Married"/>
    <n v="19845"/>
    <n v="25846"/>
    <n v="1"/>
    <x v="1"/>
    <n v="15"/>
    <n v="3"/>
    <n v="4"/>
    <n v="1"/>
    <n v="33"/>
    <n v="3"/>
    <n v="3"/>
    <n v="32"/>
    <n v="14"/>
    <n v="6"/>
    <n v="9"/>
    <s v="High"/>
    <s v="10+ Years"/>
    <x v="1"/>
  </r>
  <r>
    <n v="44"/>
    <x v="1"/>
    <x v="0"/>
    <n v="1448"/>
    <x v="0"/>
    <n v="28"/>
    <n v="3"/>
    <s v="Medical"/>
    <n v="1039"/>
    <n v="4"/>
    <s v="Female"/>
    <n v="53"/>
    <n v="4"/>
    <n v="4"/>
    <x v="0"/>
    <n v="4"/>
    <s v="Married"/>
    <n v="13320"/>
    <n v="11737"/>
    <n v="3"/>
    <x v="0"/>
    <n v="18"/>
    <n v="3"/>
    <n v="3"/>
    <n v="1"/>
    <n v="23"/>
    <n v="2"/>
    <n v="3"/>
    <n v="12"/>
    <n v="11"/>
    <n v="11"/>
    <n v="11"/>
    <s v="High"/>
    <s v="10+ Years"/>
    <x v="0"/>
  </r>
  <r>
    <n v="50"/>
    <x v="1"/>
    <x v="2"/>
    <n v="145"/>
    <x v="0"/>
    <n v="1"/>
    <n v="3"/>
    <s v="Life Sciences"/>
    <n v="1040"/>
    <n v="4"/>
    <s v="Female"/>
    <n v="95"/>
    <n v="3"/>
    <n v="2"/>
    <x v="0"/>
    <n v="3"/>
    <s v="Married"/>
    <n v="6347"/>
    <n v="24920"/>
    <n v="0"/>
    <x v="1"/>
    <n v="12"/>
    <n v="3"/>
    <n v="1"/>
    <n v="1"/>
    <n v="19"/>
    <n v="3"/>
    <n v="3"/>
    <n v="18"/>
    <n v="7"/>
    <n v="0"/>
    <n v="13"/>
    <s v="Medium"/>
    <s v="10+ Years"/>
    <x v="1"/>
  </r>
  <r>
    <n v="36"/>
    <x v="0"/>
    <x v="0"/>
    <n v="885"/>
    <x v="1"/>
    <n v="16"/>
    <n v="4"/>
    <s v="Life Sciences"/>
    <n v="1042"/>
    <n v="3"/>
    <s v="Female"/>
    <n v="43"/>
    <n v="4"/>
    <n v="1"/>
    <x v="2"/>
    <n v="1"/>
    <s v="Single"/>
    <n v="2743"/>
    <n v="8269"/>
    <n v="1"/>
    <x v="1"/>
    <n v="16"/>
    <n v="3"/>
    <n v="3"/>
    <n v="0"/>
    <n v="18"/>
    <n v="1"/>
    <n v="3"/>
    <n v="17"/>
    <n v="13"/>
    <n v="15"/>
    <n v="14"/>
    <s v="Low"/>
    <s v="10+ Years"/>
    <x v="0"/>
  </r>
  <r>
    <n v="39"/>
    <x v="1"/>
    <x v="1"/>
    <n v="945"/>
    <x v="1"/>
    <n v="22"/>
    <n v="3"/>
    <s v="Medical"/>
    <n v="1043"/>
    <n v="4"/>
    <s v="Female"/>
    <n v="82"/>
    <n v="3"/>
    <n v="3"/>
    <x v="3"/>
    <n v="1"/>
    <s v="Single"/>
    <n v="10880"/>
    <n v="5083"/>
    <n v="1"/>
    <x v="0"/>
    <n v="13"/>
    <n v="3"/>
    <n v="3"/>
    <n v="0"/>
    <n v="21"/>
    <n v="2"/>
    <n v="3"/>
    <n v="21"/>
    <n v="6"/>
    <n v="2"/>
    <n v="8"/>
    <s v="High"/>
    <s v="10+ Years"/>
    <x v="0"/>
  </r>
  <r>
    <n v="33"/>
    <x v="1"/>
    <x v="2"/>
    <n v="1038"/>
    <x v="0"/>
    <n v="8"/>
    <n v="1"/>
    <s v="Life Sciences"/>
    <n v="1044"/>
    <n v="2"/>
    <s v="Female"/>
    <n v="88"/>
    <n v="2"/>
    <n v="1"/>
    <x v="6"/>
    <n v="4"/>
    <s v="Single"/>
    <n v="2342"/>
    <n v="21437"/>
    <n v="0"/>
    <x v="1"/>
    <n v="19"/>
    <n v="3"/>
    <n v="4"/>
    <n v="0"/>
    <n v="3"/>
    <n v="2"/>
    <n v="2"/>
    <n v="2"/>
    <n v="2"/>
    <n v="2"/>
    <n v="2"/>
    <s v="Low"/>
    <s v="2-5 Years"/>
    <x v="2"/>
  </r>
  <r>
    <n v="45"/>
    <x v="1"/>
    <x v="0"/>
    <n v="1234"/>
    <x v="0"/>
    <n v="11"/>
    <n v="2"/>
    <s v="Life Sciences"/>
    <n v="1045"/>
    <n v="4"/>
    <s v="Female"/>
    <n v="90"/>
    <n v="3"/>
    <n v="4"/>
    <x v="5"/>
    <n v="4"/>
    <s v="Married"/>
    <n v="17650"/>
    <n v="5404"/>
    <n v="3"/>
    <x v="1"/>
    <n v="13"/>
    <n v="3"/>
    <n v="2"/>
    <n v="1"/>
    <n v="26"/>
    <n v="4"/>
    <n v="4"/>
    <n v="9"/>
    <n v="3"/>
    <n v="1"/>
    <n v="1"/>
    <s v="High"/>
    <s v="6-10 Years"/>
    <x v="1"/>
  </r>
  <r>
    <n v="32"/>
    <x v="1"/>
    <x v="2"/>
    <n v="1109"/>
    <x v="1"/>
    <n v="29"/>
    <n v="4"/>
    <s v="Medical"/>
    <n v="1046"/>
    <n v="4"/>
    <s v="Female"/>
    <n v="69"/>
    <n v="3"/>
    <n v="1"/>
    <x v="2"/>
    <n v="3"/>
    <s v="Single"/>
    <n v="4025"/>
    <n v="11135"/>
    <n v="9"/>
    <x v="1"/>
    <n v="12"/>
    <n v="3"/>
    <n v="2"/>
    <n v="0"/>
    <n v="10"/>
    <n v="2"/>
    <n v="3"/>
    <n v="8"/>
    <n v="7"/>
    <n v="7"/>
    <n v="7"/>
    <s v="Medium"/>
    <s v="6-10 Years"/>
    <x v="2"/>
  </r>
  <r>
    <n v="34"/>
    <x v="1"/>
    <x v="0"/>
    <n v="216"/>
    <x v="0"/>
    <n v="1"/>
    <n v="4"/>
    <s v="Marketing"/>
    <n v="1047"/>
    <n v="2"/>
    <s v="Male"/>
    <n v="75"/>
    <n v="4"/>
    <n v="2"/>
    <x v="0"/>
    <n v="4"/>
    <s v="Divorced"/>
    <n v="9725"/>
    <n v="12278"/>
    <n v="0"/>
    <x v="1"/>
    <n v="11"/>
    <n v="3"/>
    <n v="4"/>
    <n v="1"/>
    <n v="16"/>
    <n v="2"/>
    <n v="2"/>
    <n v="15"/>
    <n v="1"/>
    <n v="0"/>
    <n v="9"/>
    <s v="High"/>
    <s v="10+ Years"/>
    <x v="2"/>
  </r>
  <r>
    <n v="59"/>
    <x v="1"/>
    <x v="0"/>
    <n v="1089"/>
    <x v="0"/>
    <n v="1"/>
    <n v="2"/>
    <s v="Technical Degree"/>
    <n v="1048"/>
    <n v="2"/>
    <s v="Male"/>
    <n v="66"/>
    <n v="3"/>
    <n v="3"/>
    <x v="5"/>
    <n v="4"/>
    <s v="Married"/>
    <n v="11904"/>
    <n v="11038"/>
    <n v="3"/>
    <x v="0"/>
    <n v="14"/>
    <n v="3"/>
    <n v="3"/>
    <n v="1"/>
    <n v="14"/>
    <n v="1"/>
    <n v="1"/>
    <n v="6"/>
    <n v="4"/>
    <n v="0"/>
    <n v="4"/>
    <s v="High"/>
    <s v="6-10 Years"/>
    <x v="3"/>
  </r>
  <r>
    <n v="45"/>
    <x v="1"/>
    <x v="0"/>
    <n v="788"/>
    <x v="2"/>
    <n v="24"/>
    <n v="4"/>
    <s v="Medical"/>
    <n v="1049"/>
    <n v="2"/>
    <s v="Male"/>
    <n v="36"/>
    <n v="3"/>
    <n v="1"/>
    <x v="8"/>
    <n v="2"/>
    <s v="Single"/>
    <n v="2177"/>
    <n v="8318"/>
    <n v="1"/>
    <x v="1"/>
    <n v="16"/>
    <n v="3"/>
    <n v="1"/>
    <n v="0"/>
    <n v="6"/>
    <n v="3"/>
    <n v="3"/>
    <n v="6"/>
    <n v="3"/>
    <n v="0"/>
    <n v="4"/>
    <s v="Low"/>
    <s v="6-10 Years"/>
    <x v="1"/>
  </r>
  <r>
    <n v="53"/>
    <x v="1"/>
    <x v="1"/>
    <n v="124"/>
    <x v="0"/>
    <n v="2"/>
    <n v="3"/>
    <s v="Marketing"/>
    <n v="1050"/>
    <n v="3"/>
    <s v="Female"/>
    <n v="38"/>
    <n v="2"/>
    <n v="3"/>
    <x v="0"/>
    <n v="2"/>
    <s v="Married"/>
    <n v="7525"/>
    <n v="23537"/>
    <n v="2"/>
    <x v="1"/>
    <n v="12"/>
    <n v="3"/>
    <n v="1"/>
    <n v="1"/>
    <n v="30"/>
    <n v="2"/>
    <n v="3"/>
    <n v="15"/>
    <n v="7"/>
    <n v="6"/>
    <n v="12"/>
    <s v="High"/>
    <s v="10+ Years"/>
    <x v="1"/>
  </r>
  <r>
    <n v="36"/>
    <x v="0"/>
    <x v="0"/>
    <n v="660"/>
    <x v="1"/>
    <n v="15"/>
    <n v="3"/>
    <s v="Other"/>
    <n v="1052"/>
    <n v="1"/>
    <s v="Male"/>
    <n v="81"/>
    <n v="3"/>
    <n v="2"/>
    <x v="2"/>
    <n v="3"/>
    <s v="Divorced"/>
    <n v="4834"/>
    <n v="7858"/>
    <n v="7"/>
    <x v="1"/>
    <n v="14"/>
    <n v="3"/>
    <n v="2"/>
    <n v="1"/>
    <n v="9"/>
    <n v="3"/>
    <n v="2"/>
    <n v="1"/>
    <n v="0"/>
    <n v="0"/>
    <n v="0"/>
    <s v="Medium"/>
    <s v="0-1 Years"/>
    <x v="0"/>
  </r>
  <r>
    <n v="26"/>
    <x v="0"/>
    <x v="1"/>
    <n v="342"/>
    <x v="1"/>
    <n v="2"/>
    <n v="3"/>
    <s v="Life Sciences"/>
    <n v="1053"/>
    <n v="1"/>
    <s v="Male"/>
    <n v="57"/>
    <n v="3"/>
    <n v="1"/>
    <x v="1"/>
    <n v="1"/>
    <s v="Married"/>
    <n v="2042"/>
    <n v="15346"/>
    <n v="6"/>
    <x v="0"/>
    <n v="14"/>
    <n v="3"/>
    <n v="2"/>
    <n v="1"/>
    <n v="6"/>
    <n v="2"/>
    <n v="3"/>
    <n v="3"/>
    <n v="2"/>
    <n v="1"/>
    <n v="2"/>
    <s v="Low"/>
    <s v="2-5 Years"/>
    <x v="2"/>
  </r>
  <r>
    <n v="34"/>
    <x v="1"/>
    <x v="0"/>
    <n v="1333"/>
    <x v="0"/>
    <n v="10"/>
    <n v="4"/>
    <s v="Life Sciences"/>
    <n v="1055"/>
    <n v="3"/>
    <s v="Female"/>
    <n v="87"/>
    <n v="3"/>
    <n v="1"/>
    <x v="6"/>
    <n v="3"/>
    <s v="Married"/>
    <n v="2220"/>
    <n v="18410"/>
    <n v="1"/>
    <x v="0"/>
    <n v="19"/>
    <n v="3"/>
    <n v="4"/>
    <n v="1"/>
    <n v="1"/>
    <n v="2"/>
    <n v="3"/>
    <n v="1"/>
    <n v="1"/>
    <n v="0"/>
    <n v="0"/>
    <s v="Low"/>
    <s v="0-1 Years"/>
    <x v="2"/>
  </r>
  <r>
    <n v="28"/>
    <x v="1"/>
    <x v="0"/>
    <n v="1144"/>
    <x v="0"/>
    <n v="10"/>
    <n v="1"/>
    <s v="Medical"/>
    <n v="1056"/>
    <n v="4"/>
    <s v="Male"/>
    <n v="74"/>
    <n v="3"/>
    <n v="1"/>
    <x v="6"/>
    <n v="2"/>
    <s v="Married"/>
    <n v="1052"/>
    <n v="23384"/>
    <n v="1"/>
    <x v="1"/>
    <n v="22"/>
    <n v="4"/>
    <n v="2"/>
    <n v="0"/>
    <n v="1"/>
    <n v="5"/>
    <n v="3"/>
    <n v="1"/>
    <n v="0"/>
    <n v="0"/>
    <n v="0"/>
    <s v="Low"/>
    <s v="0-1 Years"/>
    <x v="2"/>
  </r>
  <r>
    <n v="38"/>
    <x v="1"/>
    <x v="1"/>
    <n v="1186"/>
    <x v="1"/>
    <n v="3"/>
    <n v="4"/>
    <s v="Other"/>
    <n v="1060"/>
    <n v="3"/>
    <s v="Male"/>
    <n v="44"/>
    <n v="3"/>
    <n v="1"/>
    <x v="1"/>
    <n v="3"/>
    <s v="Married"/>
    <n v="2821"/>
    <n v="2997"/>
    <n v="3"/>
    <x v="1"/>
    <n v="16"/>
    <n v="3"/>
    <n v="1"/>
    <n v="1"/>
    <n v="8"/>
    <n v="2"/>
    <n v="3"/>
    <n v="2"/>
    <n v="2"/>
    <n v="2"/>
    <n v="2"/>
    <s v="Low"/>
    <s v="2-5 Years"/>
    <x v="0"/>
  </r>
  <r>
    <n v="50"/>
    <x v="1"/>
    <x v="0"/>
    <n v="1464"/>
    <x v="1"/>
    <n v="2"/>
    <n v="4"/>
    <s v="Medical"/>
    <n v="1061"/>
    <n v="2"/>
    <s v="Male"/>
    <n v="62"/>
    <n v="3"/>
    <n v="5"/>
    <x v="7"/>
    <n v="3"/>
    <s v="Married"/>
    <n v="19237"/>
    <n v="12853"/>
    <n v="2"/>
    <x v="0"/>
    <n v="11"/>
    <n v="3"/>
    <n v="4"/>
    <n v="1"/>
    <n v="29"/>
    <n v="2"/>
    <n v="2"/>
    <n v="8"/>
    <n v="1"/>
    <n v="7"/>
    <n v="7"/>
    <s v="High"/>
    <s v="6-10 Years"/>
    <x v="1"/>
  </r>
  <r>
    <n v="37"/>
    <x v="1"/>
    <x v="0"/>
    <n v="124"/>
    <x v="1"/>
    <n v="3"/>
    <n v="3"/>
    <s v="Other"/>
    <n v="1062"/>
    <n v="4"/>
    <s v="Female"/>
    <n v="35"/>
    <n v="3"/>
    <n v="2"/>
    <x v="4"/>
    <n v="2"/>
    <s v="Single"/>
    <n v="4107"/>
    <n v="13848"/>
    <n v="3"/>
    <x v="1"/>
    <n v="15"/>
    <n v="3"/>
    <n v="1"/>
    <n v="0"/>
    <n v="8"/>
    <n v="3"/>
    <n v="2"/>
    <n v="4"/>
    <n v="3"/>
    <n v="0"/>
    <n v="1"/>
    <s v="Medium"/>
    <s v="2-5 Years"/>
    <x v="0"/>
  </r>
  <r>
    <n v="40"/>
    <x v="1"/>
    <x v="0"/>
    <n v="300"/>
    <x v="0"/>
    <n v="26"/>
    <n v="3"/>
    <s v="Marketing"/>
    <n v="1066"/>
    <n v="3"/>
    <s v="Male"/>
    <n v="74"/>
    <n v="3"/>
    <n v="2"/>
    <x v="0"/>
    <n v="1"/>
    <s v="Married"/>
    <n v="8396"/>
    <n v="22217"/>
    <n v="1"/>
    <x v="1"/>
    <n v="14"/>
    <n v="3"/>
    <n v="2"/>
    <n v="1"/>
    <n v="8"/>
    <n v="3"/>
    <n v="2"/>
    <n v="7"/>
    <n v="7"/>
    <n v="7"/>
    <n v="5"/>
    <s v="High"/>
    <s v="6-10 Years"/>
    <x v="0"/>
  </r>
  <r>
    <n v="26"/>
    <x v="1"/>
    <x v="1"/>
    <n v="921"/>
    <x v="1"/>
    <n v="1"/>
    <n v="1"/>
    <s v="Medical"/>
    <n v="1068"/>
    <n v="1"/>
    <s v="Female"/>
    <n v="66"/>
    <n v="2"/>
    <n v="1"/>
    <x v="1"/>
    <n v="3"/>
    <s v="Divorced"/>
    <n v="2007"/>
    <n v="25265"/>
    <n v="1"/>
    <x v="1"/>
    <n v="13"/>
    <n v="3"/>
    <n v="3"/>
    <n v="2"/>
    <n v="5"/>
    <n v="5"/>
    <n v="3"/>
    <n v="5"/>
    <n v="3"/>
    <n v="1"/>
    <n v="3"/>
    <s v="Low"/>
    <s v="2-5 Years"/>
    <x v="2"/>
  </r>
  <r>
    <n v="46"/>
    <x v="1"/>
    <x v="0"/>
    <n v="430"/>
    <x v="1"/>
    <n v="1"/>
    <n v="4"/>
    <s v="Medical"/>
    <n v="1069"/>
    <n v="4"/>
    <s v="Male"/>
    <n v="40"/>
    <n v="3"/>
    <n v="5"/>
    <x v="7"/>
    <n v="4"/>
    <s v="Divorced"/>
    <n v="19627"/>
    <n v="21445"/>
    <n v="9"/>
    <x v="1"/>
    <n v="17"/>
    <n v="3"/>
    <n v="4"/>
    <n v="2"/>
    <n v="23"/>
    <n v="0"/>
    <n v="3"/>
    <n v="2"/>
    <n v="2"/>
    <n v="2"/>
    <n v="2"/>
    <s v="High"/>
    <s v="2-5 Years"/>
    <x v="1"/>
  </r>
  <r>
    <n v="54"/>
    <x v="1"/>
    <x v="0"/>
    <n v="1082"/>
    <x v="0"/>
    <n v="2"/>
    <n v="4"/>
    <s v="Life Sciences"/>
    <n v="1070"/>
    <n v="3"/>
    <s v="Female"/>
    <n v="41"/>
    <n v="2"/>
    <n v="3"/>
    <x v="0"/>
    <n v="3"/>
    <s v="Married"/>
    <n v="10686"/>
    <n v="8392"/>
    <n v="6"/>
    <x v="1"/>
    <n v="11"/>
    <n v="3"/>
    <n v="2"/>
    <n v="1"/>
    <n v="13"/>
    <n v="4"/>
    <n v="3"/>
    <n v="9"/>
    <n v="4"/>
    <n v="7"/>
    <n v="0"/>
    <s v="High"/>
    <s v="6-10 Years"/>
    <x v="1"/>
  </r>
  <r>
    <n v="56"/>
    <x v="1"/>
    <x v="1"/>
    <n v="1240"/>
    <x v="1"/>
    <n v="9"/>
    <n v="3"/>
    <s v="Medical"/>
    <n v="1071"/>
    <n v="1"/>
    <s v="Female"/>
    <n v="63"/>
    <n v="3"/>
    <n v="1"/>
    <x v="1"/>
    <n v="3"/>
    <s v="Married"/>
    <n v="2942"/>
    <n v="12154"/>
    <n v="2"/>
    <x v="1"/>
    <n v="19"/>
    <n v="3"/>
    <n v="2"/>
    <n v="1"/>
    <n v="18"/>
    <n v="4"/>
    <n v="3"/>
    <n v="5"/>
    <n v="4"/>
    <n v="0"/>
    <n v="3"/>
    <s v="Low"/>
    <s v="2-5 Years"/>
    <x v="3"/>
  </r>
  <r>
    <n v="36"/>
    <x v="1"/>
    <x v="0"/>
    <n v="796"/>
    <x v="1"/>
    <n v="12"/>
    <n v="5"/>
    <s v="Medical"/>
    <n v="1073"/>
    <n v="4"/>
    <s v="Female"/>
    <n v="51"/>
    <n v="2"/>
    <n v="3"/>
    <x v="3"/>
    <n v="4"/>
    <s v="Single"/>
    <n v="8858"/>
    <n v="15669"/>
    <n v="0"/>
    <x v="1"/>
    <n v="11"/>
    <n v="3"/>
    <n v="2"/>
    <n v="0"/>
    <n v="15"/>
    <n v="2"/>
    <n v="2"/>
    <n v="14"/>
    <n v="8"/>
    <n v="7"/>
    <n v="8"/>
    <s v="High"/>
    <s v="10+ Years"/>
    <x v="0"/>
  </r>
  <r>
    <n v="55"/>
    <x v="1"/>
    <x v="2"/>
    <n v="444"/>
    <x v="1"/>
    <n v="2"/>
    <n v="1"/>
    <s v="Medical"/>
    <n v="1074"/>
    <n v="3"/>
    <s v="Male"/>
    <n v="40"/>
    <n v="2"/>
    <n v="4"/>
    <x v="5"/>
    <n v="1"/>
    <s v="Single"/>
    <n v="16756"/>
    <n v="17323"/>
    <n v="7"/>
    <x v="1"/>
    <n v="15"/>
    <n v="3"/>
    <n v="2"/>
    <n v="0"/>
    <n v="31"/>
    <n v="3"/>
    <n v="4"/>
    <n v="9"/>
    <n v="7"/>
    <n v="6"/>
    <n v="2"/>
    <s v="High"/>
    <s v="6-10 Years"/>
    <x v="3"/>
  </r>
  <r>
    <n v="43"/>
    <x v="1"/>
    <x v="0"/>
    <n v="415"/>
    <x v="0"/>
    <n v="25"/>
    <n v="3"/>
    <s v="Medical"/>
    <n v="1076"/>
    <n v="3"/>
    <s v="Male"/>
    <n v="79"/>
    <n v="2"/>
    <n v="3"/>
    <x v="0"/>
    <n v="4"/>
    <s v="Divorced"/>
    <n v="10798"/>
    <n v="5268"/>
    <n v="5"/>
    <x v="1"/>
    <n v="13"/>
    <n v="3"/>
    <n v="3"/>
    <n v="1"/>
    <n v="18"/>
    <n v="5"/>
    <n v="3"/>
    <n v="1"/>
    <n v="0"/>
    <n v="0"/>
    <n v="0"/>
    <s v="High"/>
    <s v="0-1 Years"/>
    <x v="0"/>
  </r>
  <r>
    <n v="20"/>
    <x v="0"/>
    <x v="1"/>
    <n v="769"/>
    <x v="0"/>
    <n v="9"/>
    <n v="3"/>
    <s v="Marketing"/>
    <n v="1077"/>
    <n v="4"/>
    <s v="Female"/>
    <n v="54"/>
    <n v="3"/>
    <n v="1"/>
    <x v="6"/>
    <n v="4"/>
    <s v="Single"/>
    <n v="2323"/>
    <n v="17205"/>
    <n v="1"/>
    <x v="0"/>
    <n v="14"/>
    <n v="3"/>
    <n v="2"/>
    <n v="0"/>
    <n v="2"/>
    <n v="3"/>
    <n v="3"/>
    <n v="2"/>
    <n v="2"/>
    <n v="0"/>
    <n v="2"/>
    <s v="Low"/>
    <s v="2-5 Years"/>
    <x v="4"/>
  </r>
  <r>
    <n v="21"/>
    <x v="0"/>
    <x v="0"/>
    <n v="1334"/>
    <x v="1"/>
    <n v="10"/>
    <n v="3"/>
    <s v="Life Sciences"/>
    <n v="1079"/>
    <n v="3"/>
    <s v="Female"/>
    <n v="36"/>
    <n v="2"/>
    <n v="1"/>
    <x v="2"/>
    <n v="1"/>
    <s v="Single"/>
    <n v="1416"/>
    <n v="17258"/>
    <n v="1"/>
    <x v="1"/>
    <n v="13"/>
    <n v="3"/>
    <n v="1"/>
    <n v="0"/>
    <n v="1"/>
    <n v="6"/>
    <n v="2"/>
    <n v="1"/>
    <n v="0"/>
    <n v="1"/>
    <n v="0"/>
    <s v="Low"/>
    <s v="0-1 Years"/>
    <x v="4"/>
  </r>
  <r>
    <n v="46"/>
    <x v="1"/>
    <x v="0"/>
    <n v="1003"/>
    <x v="1"/>
    <n v="8"/>
    <n v="4"/>
    <s v="Life Sciences"/>
    <n v="1080"/>
    <n v="4"/>
    <s v="Female"/>
    <n v="74"/>
    <n v="2"/>
    <n v="2"/>
    <x v="1"/>
    <n v="1"/>
    <s v="Divorced"/>
    <n v="4615"/>
    <n v="21029"/>
    <n v="8"/>
    <x v="0"/>
    <n v="23"/>
    <n v="4"/>
    <n v="1"/>
    <n v="3"/>
    <n v="19"/>
    <n v="2"/>
    <n v="3"/>
    <n v="16"/>
    <n v="13"/>
    <n v="1"/>
    <n v="7"/>
    <s v="Medium"/>
    <s v="10+ Years"/>
    <x v="1"/>
  </r>
  <r>
    <n v="51"/>
    <x v="0"/>
    <x v="0"/>
    <n v="1323"/>
    <x v="1"/>
    <n v="4"/>
    <n v="4"/>
    <s v="Life Sciences"/>
    <n v="1081"/>
    <n v="1"/>
    <s v="Male"/>
    <n v="34"/>
    <n v="3"/>
    <n v="1"/>
    <x v="1"/>
    <n v="3"/>
    <s v="Married"/>
    <n v="2461"/>
    <n v="10332"/>
    <n v="9"/>
    <x v="0"/>
    <n v="12"/>
    <n v="3"/>
    <n v="3"/>
    <n v="3"/>
    <n v="18"/>
    <n v="2"/>
    <n v="4"/>
    <n v="10"/>
    <n v="0"/>
    <n v="2"/>
    <n v="7"/>
    <s v="Low"/>
    <s v="6-10 Years"/>
    <x v="1"/>
  </r>
  <r>
    <n v="28"/>
    <x v="0"/>
    <x v="2"/>
    <n v="1366"/>
    <x v="1"/>
    <n v="24"/>
    <n v="2"/>
    <s v="Technical Degree"/>
    <n v="1082"/>
    <n v="2"/>
    <s v="Male"/>
    <n v="72"/>
    <n v="2"/>
    <n v="3"/>
    <x v="4"/>
    <n v="1"/>
    <s v="Single"/>
    <n v="8722"/>
    <n v="12355"/>
    <n v="1"/>
    <x v="1"/>
    <n v="12"/>
    <n v="3"/>
    <n v="1"/>
    <n v="0"/>
    <n v="10"/>
    <n v="2"/>
    <n v="2"/>
    <n v="10"/>
    <n v="7"/>
    <n v="1"/>
    <n v="9"/>
    <s v="High"/>
    <s v="6-10 Years"/>
    <x v="2"/>
  </r>
  <r>
    <n v="26"/>
    <x v="1"/>
    <x v="0"/>
    <n v="192"/>
    <x v="1"/>
    <n v="1"/>
    <n v="2"/>
    <s v="Medical"/>
    <n v="1083"/>
    <n v="1"/>
    <s v="Male"/>
    <n v="59"/>
    <n v="2"/>
    <n v="1"/>
    <x v="2"/>
    <n v="1"/>
    <s v="Married"/>
    <n v="3955"/>
    <n v="11141"/>
    <n v="1"/>
    <x v="1"/>
    <n v="16"/>
    <n v="3"/>
    <n v="1"/>
    <n v="2"/>
    <n v="6"/>
    <n v="2"/>
    <n v="3"/>
    <n v="5"/>
    <n v="3"/>
    <n v="1"/>
    <n v="3"/>
    <s v="Medium"/>
    <s v="2-5 Years"/>
    <x v="2"/>
  </r>
  <r>
    <n v="30"/>
    <x v="1"/>
    <x v="0"/>
    <n v="1176"/>
    <x v="1"/>
    <n v="20"/>
    <n v="3"/>
    <s v="Other"/>
    <n v="1084"/>
    <n v="3"/>
    <s v="Male"/>
    <n v="85"/>
    <n v="3"/>
    <n v="2"/>
    <x v="3"/>
    <n v="1"/>
    <s v="Married"/>
    <n v="9957"/>
    <n v="9096"/>
    <n v="0"/>
    <x v="1"/>
    <n v="15"/>
    <n v="3"/>
    <n v="3"/>
    <n v="1"/>
    <n v="7"/>
    <n v="1"/>
    <n v="2"/>
    <n v="6"/>
    <n v="2"/>
    <n v="0"/>
    <n v="2"/>
    <s v="High"/>
    <s v="6-10 Years"/>
    <x v="2"/>
  </r>
  <r>
    <n v="41"/>
    <x v="1"/>
    <x v="0"/>
    <n v="509"/>
    <x v="1"/>
    <n v="7"/>
    <n v="2"/>
    <s v="Technical Degree"/>
    <n v="1085"/>
    <n v="2"/>
    <s v="Female"/>
    <n v="43"/>
    <n v="4"/>
    <n v="1"/>
    <x v="1"/>
    <n v="3"/>
    <s v="Married"/>
    <n v="3376"/>
    <n v="18863"/>
    <n v="1"/>
    <x v="1"/>
    <n v="13"/>
    <n v="3"/>
    <n v="3"/>
    <n v="0"/>
    <n v="10"/>
    <n v="3"/>
    <n v="3"/>
    <n v="10"/>
    <n v="6"/>
    <n v="0"/>
    <n v="8"/>
    <s v="Medium"/>
    <s v="6-10 Years"/>
    <x v="0"/>
  </r>
  <r>
    <n v="38"/>
    <x v="1"/>
    <x v="0"/>
    <n v="330"/>
    <x v="1"/>
    <n v="17"/>
    <n v="1"/>
    <s v="Life Sciences"/>
    <n v="1088"/>
    <n v="3"/>
    <s v="Female"/>
    <n v="65"/>
    <n v="2"/>
    <n v="3"/>
    <x v="4"/>
    <n v="3"/>
    <s v="Married"/>
    <n v="8823"/>
    <n v="24608"/>
    <n v="0"/>
    <x v="1"/>
    <n v="18"/>
    <n v="3"/>
    <n v="1"/>
    <n v="1"/>
    <n v="20"/>
    <n v="4"/>
    <n v="2"/>
    <n v="19"/>
    <n v="9"/>
    <n v="1"/>
    <n v="9"/>
    <s v="High"/>
    <s v="10+ Years"/>
    <x v="0"/>
  </r>
  <r>
    <n v="40"/>
    <x v="1"/>
    <x v="0"/>
    <n v="1492"/>
    <x v="1"/>
    <n v="20"/>
    <n v="4"/>
    <s v="Technical Degree"/>
    <n v="1092"/>
    <n v="1"/>
    <s v="Male"/>
    <n v="61"/>
    <n v="3"/>
    <n v="3"/>
    <x v="4"/>
    <n v="4"/>
    <s v="Married"/>
    <n v="10322"/>
    <n v="26542"/>
    <n v="4"/>
    <x v="1"/>
    <n v="20"/>
    <n v="4"/>
    <n v="4"/>
    <n v="1"/>
    <n v="14"/>
    <n v="6"/>
    <n v="3"/>
    <n v="11"/>
    <n v="10"/>
    <n v="11"/>
    <n v="1"/>
    <s v="High"/>
    <s v="10+ Years"/>
    <x v="0"/>
  </r>
  <r>
    <n v="27"/>
    <x v="1"/>
    <x v="2"/>
    <n v="1277"/>
    <x v="1"/>
    <n v="8"/>
    <n v="5"/>
    <s v="Life Sciences"/>
    <n v="1094"/>
    <n v="1"/>
    <s v="Male"/>
    <n v="87"/>
    <n v="1"/>
    <n v="1"/>
    <x v="2"/>
    <n v="3"/>
    <s v="Married"/>
    <n v="4621"/>
    <n v="5869"/>
    <n v="1"/>
    <x v="1"/>
    <n v="19"/>
    <n v="3"/>
    <n v="4"/>
    <n v="3"/>
    <n v="3"/>
    <n v="4"/>
    <n v="3"/>
    <n v="3"/>
    <n v="2"/>
    <n v="1"/>
    <n v="2"/>
    <s v="Medium"/>
    <s v="2-5 Years"/>
    <x v="2"/>
  </r>
  <r>
    <n v="55"/>
    <x v="1"/>
    <x v="1"/>
    <n v="1091"/>
    <x v="1"/>
    <n v="2"/>
    <n v="1"/>
    <s v="Life Sciences"/>
    <n v="1096"/>
    <n v="4"/>
    <s v="Male"/>
    <n v="65"/>
    <n v="3"/>
    <n v="3"/>
    <x v="3"/>
    <n v="2"/>
    <s v="Married"/>
    <n v="10976"/>
    <n v="15813"/>
    <n v="3"/>
    <x v="1"/>
    <n v="18"/>
    <n v="3"/>
    <n v="2"/>
    <n v="1"/>
    <n v="23"/>
    <n v="4"/>
    <n v="3"/>
    <n v="3"/>
    <n v="2"/>
    <n v="1"/>
    <n v="2"/>
    <s v="High"/>
    <s v="2-5 Years"/>
    <x v="3"/>
  </r>
  <r>
    <n v="28"/>
    <x v="1"/>
    <x v="0"/>
    <n v="857"/>
    <x v="1"/>
    <n v="10"/>
    <n v="3"/>
    <s v="Other"/>
    <n v="1097"/>
    <n v="3"/>
    <s v="Female"/>
    <n v="59"/>
    <n v="3"/>
    <n v="2"/>
    <x v="1"/>
    <n v="3"/>
    <s v="Single"/>
    <n v="3660"/>
    <n v="7909"/>
    <n v="3"/>
    <x v="1"/>
    <n v="13"/>
    <n v="3"/>
    <n v="4"/>
    <n v="0"/>
    <n v="10"/>
    <n v="4"/>
    <n v="4"/>
    <n v="8"/>
    <n v="7"/>
    <n v="1"/>
    <n v="7"/>
    <s v="Medium"/>
    <s v="6-10 Years"/>
    <x v="2"/>
  </r>
  <r>
    <n v="44"/>
    <x v="0"/>
    <x v="0"/>
    <n v="1376"/>
    <x v="2"/>
    <n v="1"/>
    <n v="2"/>
    <s v="Medical"/>
    <n v="1098"/>
    <n v="2"/>
    <s v="Male"/>
    <n v="91"/>
    <n v="2"/>
    <n v="3"/>
    <x v="8"/>
    <n v="1"/>
    <s v="Married"/>
    <n v="10482"/>
    <n v="2326"/>
    <n v="9"/>
    <x v="1"/>
    <n v="14"/>
    <n v="3"/>
    <n v="4"/>
    <n v="1"/>
    <n v="24"/>
    <n v="1"/>
    <n v="3"/>
    <n v="20"/>
    <n v="6"/>
    <n v="3"/>
    <n v="6"/>
    <s v="High"/>
    <s v="10+ Years"/>
    <x v="0"/>
  </r>
  <r>
    <n v="33"/>
    <x v="1"/>
    <x v="0"/>
    <n v="654"/>
    <x v="1"/>
    <n v="5"/>
    <n v="3"/>
    <s v="Life Sciences"/>
    <n v="1099"/>
    <n v="4"/>
    <s v="Male"/>
    <n v="34"/>
    <n v="2"/>
    <n v="3"/>
    <x v="4"/>
    <n v="4"/>
    <s v="Divorced"/>
    <n v="7119"/>
    <n v="21214"/>
    <n v="4"/>
    <x v="1"/>
    <n v="15"/>
    <n v="3"/>
    <n v="3"/>
    <n v="1"/>
    <n v="9"/>
    <n v="2"/>
    <n v="3"/>
    <n v="3"/>
    <n v="2"/>
    <n v="1"/>
    <n v="2"/>
    <s v="High"/>
    <s v="2-5 Years"/>
    <x v="2"/>
  </r>
  <r>
    <n v="35"/>
    <x v="0"/>
    <x v="0"/>
    <n v="1204"/>
    <x v="0"/>
    <n v="4"/>
    <n v="3"/>
    <s v="Technical Degree"/>
    <n v="1100"/>
    <n v="4"/>
    <s v="Male"/>
    <n v="86"/>
    <n v="3"/>
    <n v="3"/>
    <x v="0"/>
    <n v="1"/>
    <s v="Single"/>
    <n v="9582"/>
    <n v="10333"/>
    <n v="0"/>
    <x v="0"/>
    <n v="22"/>
    <n v="4"/>
    <n v="1"/>
    <n v="0"/>
    <n v="9"/>
    <n v="2"/>
    <n v="3"/>
    <n v="8"/>
    <n v="7"/>
    <n v="4"/>
    <n v="7"/>
    <s v="High"/>
    <s v="6-10 Years"/>
    <x v="0"/>
  </r>
  <r>
    <n v="33"/>
    <x v="0"/>
    <x v="1"/>
    <n v="827"/>
    <x v="1"/>
    <n v="29"/>
    <n v="4"/>
    <s v="Medical"/>
    <n v="1101"/>
    <n v="1"/>
    <s v="Female"/>
    <n v="54"/>
    <n v="2"/>
    <n v="2"/>
    <x v="1"/>
    <n v="3"/>
    <s v="Single"/>
    <n v="4508"/>
    <n v="3129"/>
    <n v="1"/>
    <x v="1"/>
    <n v="22"/>
    <n v="4"/>
    <n v="2"/>
    <n v="0"/>
    <n v="14"/>
    <n v="4"/>
    <n v="3"/>
    <n v="13"/>
    <n v="7"/>
    <n v="3"/>
    <n v="8"/>
    <s v="Medium"/>
    <s v="10+ Years"/>
    <x v="2"/>
  </r>
  <r>
    <n v="28"/>
    <x v="1"/>
    <x v="0"/>
    <n v="895"/>
    <x v="1"/>
    <n v="15"/>
    <n v="2"/>
    <s v="Life Sciences"/>
    <n v="1102"/>
    <n v="1"/>
    <s v="Male"/>
    <n v="50"/>
    <n v="3"/>
    <n v="1"/>
    <x v="2"/>
    <n v="3"/>
    <s v="Divorced"/>
    <n v="2207"/>
    <n v="22482"/>
    <n v="1"/>
    <x v="1"/>
    <n v="16"/>
    <n v="3"/>
    <n v="4"/>
    <n v="1"/>
    <n v="4"/>
    <n v="5"/>
    <n v="2"/>
    <n v="4"/>
    <n v="2"/>
    <n v="2"/>
    <n v="2"/>
    <s v="Low"/>
    <s v="2-5 Years"/>
    <x v="2"/>
  </r>
  <r>
    <n v="34"/>
    <x v="1"/>
    <x v="1"/>
    <n v="618"/>
    <x v="1"/>
    <n v="3"/>
    <n v="1"/>
    <s v="Life Sciences"/>
    <n v="1103"/>
    <n v="1"/>
    <s v="Male"/>
    <n v="45"/>
    <n v="3"/>
    <n v="2"/>
    <x v="4"/>
    <n v="4"/>
    <s v="Single"/>
    <n v="7756"/>
    <n v="22266"/>
    <n v="0"/>
    <x v="1"/>
    <n v="17"/>
    <n v="3"/>
    <n v="3"/>
    <n v="0"/>
    <n v="7"/>
    <n v="1"/>
    <n v="2"/>
    <n v="6"/>
    <n v="2"/>
    <n v="0"/>
    <n v="4"/>
    <s v="High"/>
    <s v="6-10 Years"/>
    <x v="2"/>
  </r>
  <r>
    <n v="37"/>
    <x v="1"/>
    <x v="0"/>
    <n v="309"/>
    <x v="0"/>
    <n v="10"/>
    <n v="4"/>
    <s v="Life Sciences"/>
    <n v="1105"/>
    <n v="4"/>
    <s v="Female"/>
    <n v="88"/>
    <n v="2"/>
    <n v="2"/>
    <x v="0"/>
    <n v="4"/>
    <s v="Divorced"/>
    <n v="6694"/>
    <n v="24223"/>
    <n v="2"/>
    <x v="0"/>
    <n v="14"/>
    <n v="3"/>
    <n v="3"/>
    <n v="3"/>
    <n v="8"/>
    <n v="5"/>
    <n v="3"/>
    <n v="1"/>
    <n v="0"/>
    <n v="0"/>
    <n v="0"/>
    <s v="Medium"/>
    <s v="0-1 Years"/>
    <x v="0"/>
  </r>
  <r>
    <n v="25"/>
    <x v="0"/>
    <x v="0"/>
    <n v="1219"/>
    <x v="1"/>
    <n v="4"/>
    <n v="1"/>
    <s v="Technical Degree"/>
    <n v="1106"/>
    <n v="4"/>
    <s v="Male"/>
    <n v="32"/>
    <n v="3"/>
    <n v="1"/>
    <x v="2"/>
    <n v="4"/>
    <s v="Married"/>
    <n v="3691"/>
    <n v="4605"/>
    <n v="1"/>
    <x v="0"/>
    <n v="15"/>
    <n v="3"/>
    <n v="2"/>
    <n v="1"/>
    <n v="7"/>
    <n v="3"/>
    <n v="4"/>
    <n v="7"/>
    <n v="7"/>
    <n v="5"/>
    <n v="6"/>
    <s v="Medium"/>
    <s v="6-10 Years"/>
    <x v="2"/>
  </r>
  <r>
    <n v="26"/>
    <x v="0"/>
    <x v="0"/>
    <n v="1330"/>
    <x v="1"/>
    <n v="21"/>
    <n v="3"/>
    <s v="Medical"/>
    <n v="1107"/>
    <n v="1"/>
    <s v="Male"/>
    <n v="37"/>
    <n v="3"/>
    <n v="1"/>
    <x v="2"/>
    <n v="3"/>
    <s v="Divorced"/>
    <n v="2377"/>
    <n v="19373"/>
    <n v="1"/>
    <x v="1"/>
    <n v="20"/>
    <n v="4"/>
    <n v="3"/>
    <n v="1"/>
    <n v="1"/>
    <n v="0"/>
    <n v="2"/>
    <n v="1"/>
    <n v="1"/>
    <n v="0"/>
    <n v="0"/>
    <s v="Low"/>
    <s v="0-1 Years"/>
    <x v="2"/>
  </r>
  <r>
    <n v="33"/>
    <x v="0"/>
    <x v="0"/>
    <n v="1017"/>
    <x v="1"/>
    <n v="25"/>
    <n v="3"/>
    <s v="Medical"/>
    <n v="1108"/>
    <n v="1"/>
    <s v="Male"/>
    <n v="55"/>
    <n v="2"/>
    <n v="1"/>
    <x v="1"/>
    <n v="2"/>
    <s v="Single"/>
    <n v="2313"/>
    <n v="2993"/>
    <n v="4"/>
    <x v="0"/>
    <n v="20"/>
    <n v="4"/>
    <n v="2"/>
    <n v="0"/>
    <n v="5"/>
    <n v="0"/>
    <n v="3"/>
    <n v="2"/>
    <n v="2"/>
    <n v="2"/>
    <n v="2"/>
    <s v="Low"/>
    <s v="2-5 Years"/>
    <x v="2"/>
  </r>
  <r>
    <n v="42"/>
    <x v="1"/>
    <x v="0"/>
    <n v="469"/>
    <x v="1"/>
    <n v="2"/>
    <n v="2"/>
    <s v="Medical"/>
    <n v="1109"/>
    <n v="4"/>
    <s v="Male"/>
    <n v="35"/>
    <n v="3"/>
    <n v="4"/>
    <x v="5"/>
    <n v="1"/>
    <s v="Married"/>
    <n v="17665"/>
    <n v="14399"/>
    <n v="0"/>
    <x v="1"/>
    <n v="17"/>
    <n v="3"/>
    <n v="4"/>
    <n v="1"/>
    <n v="23"/>
    <n v="3"/>
    <n v="3"/>
    <n v="22"/>
    <n v="6"/>
    <n v="13"/>
    <n v="7"/>
    <s v="High"/>
    <s v="10+ Years"/>
    <x v="0"/>
  </r>
  <r>
    <n v="28"/>
    <x v="0"/>
    <x v="1"/>
    <n v="1009"/>
    <x v="1"/>
    <n v="1"/>
    <n v="3"/>
    <s v="Medical"/>
    <n v="1111"/>
    <n v="1"/>
    <s v="Male"/>
    <n v="45"/>
    <n v="2"/>
    <n v="1"/>
    <x v="2"/>
    <n v="2"/>
    <s v="Divorced"/>
    <n v="2596"/>
    <n v="7160"/>
    <n v="1"/>
    <x v="1"/>
    <n v="15"/>
    <n v="3"/>
    <n v="1"/>
    <n v="2"/>
    <n v="1"/>
    <n v="2"/>
    <n v="3"/>
    <n v="1"/>
    <n v="0"/>
    <n v="0"/>
    <n v="0"/>
    <s v="Low"/>
    <s v="0-1 Years"/>
    <x v="2"/>
  </r>
  <r>
    <n v="50"/>
    <x v="0"/>
    <x v="1"/>
    <n v="959"/>
    <x v="0"/>
    <n v="1"/>
    <n v="4"/>
    <s v="Other"/>
    <n v="1113"/>
    <n v="4"/>
    <s v="Male"/>
    <n v="81"/>
    <n v="3"/>
    <n v="2"/>
    <x v="0"/>
    <n v="3"/>
    <s v="Single"/>
    <n v="4728"/>
    <n v="17251"/>
    <n v="3"/>
    <x v="0"/>
    <n v="14"/>
    <n v="3"/>
    <n v="4"/>
    <n v="0"/>
    <n v="5"/>
    <n v="4"/>
    <n v="3"/>
    <n v="0"/>
    <n v="0"/>
    <n v="0"/>
    <n v="0"/>
    <s v="Medium"/>
    <s v="0-1 Years"/>
    <x v="1"/>
  </r>
  <r>
    <n v="33"/>
    <x v="1"/>
    <x v="1"/>
    <n v="970"/>
    <x v="0"/>
    <n v="7"/>
    <n v="3"/>
    <s v="Life Sciences"/>
    <n v="1114"/>
    <n v="4"/>
    <s v="Female"/>
    <n v="30"/>
    <n v="3"/>
    <n v="2"/>
    <x v="0"/>
    <n v="2"/>
    <s v="Married"/>
    <n v="4302"/>
    <n v="13401"/>
    <n v="0"/>
    <x v="1"/>
    <n v="17"/>
    <n v="3"/>
    <n v="3"/>
    <n v="1"/>
    <n v="4"/>
    <n v="3"/>
    <n v="3"/>
    <n v="3"/>
    <n v="2"/>
    <n v="0"/>
    <n v="2"/>
    <s v="Medium"/>
    <s v="2-5 Years"/>
    <x v="2"/>
  </r>
  <r>
    <n v="34"/>
    <x v="1"/>
    <x v="2"/>
    <n v="697"/>
    <x v="1"/>
    <n v="3"/>
    <n v="4"/>
    <s v="Life Sciences"/>
    <n v="1115"/>
    <n v="3"/>
    <s v="Male"/>
    <n v="40"/>
    <n v="2"/>
    <n v="1"/>
    <x v="1"/>
    <n v="4"/>
    <s v="Married"/>
    <n v="2979"/>
    <n v="22478"/>
    <n v="3"/>
    <x v="1"/>
    <n v="17"/>
    <n v="3"/>
    <n v="4"/>
    <n v="3"/>
    <n v="6"/>
    <n v="2"/>
    <n v="3"/>
    <n v="0"/>
    <n v="0"/>
    <n v="0"/>
    <n v="0"/>
    <s v="Low"/>
    <s v="0-1 Years"/>
    <x v="2"/>
  </r>
  <r>
    <n v="48"/>
    <x v="1"/>
    <x v="2"/>
    <n v="1262"/>
    <x v="1"/>
    <n v="1"/>
    <n v="4"/>
    <s v="Medical"/>
    <n v="1116"/>
    <n v="1"/>
    <s v="Male"/>
    <n v="35"/>
    <n v="4"/>
    <n v="4"/>
    <x v="5"/>
    <n v="4"/>
    <s v="Single"/>
    <n v="16885"/>
    <n v="16154"/>
    <n v="2"/>
    <x v="1"/>
    <n v="22"/>
    <n v="4"/>
    <n v="3"/>
    <n v="0"/>
    <n v="27"/>
    <n v="3"/>
    <n v="2"/>
    <n v="5"/>
    <n v="4"/>
    <n v="2"/>
    <n v="1"/>
    <s v="High"/>
    <s v="2-5 Years"/>
    <x v="1"/>
  </r>
  <r>
    <n v="45"/>
    <x v="1"/>
    <x v="2"/>
    <n v="1050"/>
    <x v="0"/>
    <n v="9"/>
    <n v="4"/>
    <s v="Life Sciences"/>
    <n v="1117"/>
    <n v="2"/>
    <s v="Female"/>
    <n v="65"/>
    <n v="2"/>
    <n v="2"/>
    <x v="0"/>
    <n v="3"/>
    <s v="Married"/>
    <n v="5593"/>
    <n v="17970"/>
    <n v="1"/>
    <x v="1"/>
    <n v="13"/>
    <n v="3"/>
    <n v="4"/>
    <n v="1"/>
    <n v="15"/>
    <n v="2"/>
    <n v="3"/>
    <n v="15"/>
    <n v="10"/>
    <n v="4"/>
    <n v="12"/>
    <s v="Medium"/>
    <s v="10+ Years"/>
    <x v="1"/>
  </r>
  <r>
    <n v="52"/>
    <x v="1"/>
    <x v="0"/>
    <n v="994"/>
    <x v="1"/>
    <n v="7"/>
    <n v="4"/>
    <s v="Life Sciences"/>
    <n v="1118"/>
    <n v="2"/>
    <s v="Male"/>
    <n v="87"/>
    <n v="3"/>
    <n v="3"/>
    <x v="4"/>
    <n v="2"/>
    <s v="Single"/>
    <n v="10445"/>
    <n v="15322"/>
    <n v="7"/>
    <x v="1"/>
    <n v="19"/>
    <n v="3"/>
    <n v="4"/>
    <n v="0"/>
    <n v="18"/>
    <n v="4"/>
    <n v="3"/>
    <n v="8"/>
    <n v="6"/>
    <n v="4"/>
    <n v="0"/>
    <s v="High"/>
    <s v="6-10 Years"/>
    <x v="1"/>
  </r>
  <r>
    <n v="38"/>
    <x v="1"/>
    <x v="0"/>
    <n v="770"/>
    <x v="0"/>
    <n v="10"/>
    <n v="4"/>
    <s v="Marketing"/>
    <n v="1119"/>
    <n v="3"/>
    <s v="Male"/>
    <n v="73"/>
    <n v="2"/>
    <n v="3"/>
    <x v="0"/>
    <n v="3"/>
    <s v="Divorced"/>
    <n v="8740"/>
    <n v="5569"/>
    <n v="0"/>
    <x v="0"/>
    <n v="14"/>
    <n v="3"/>
    <n v="2"/>
    <n v="2"/>
    <n v="9"/>
    <n v="2"/>
    <n v="3"/>
    <n v="8"/>
    <n v="7"/>
    <n v="2"/>
    <n v="7"/>
    <s v="High"/>
    <s v="6-10 Years"/>
    <x v="0"/>
  </r>
  <r>
    <n v="29"/>
    <x v="1"/>
    <x v="0"/>
    <n v="1107"/>
    <x v="1"/>
    <n v="28"/>
    <n v="4"/>
    <s v="Life Sciences"/>
    <n v="1120"/>
    <n v="3"/>
    <s v="Female"/>
    <n v="93"/>
    <n v="3"/>
    <n v="1"/>
    <x v="1"/>
    <n v="4"/>
    <s v="Divorced"/>
    <n v="2514"/>
    <n v="26968"/>
    <n v="4"/>
    <x v="1"/>
    <n v="22"/>
    <n v="4"/>
    <n v="1"/>
    <n v="1"/>
    <n v="11"/>
    <n v="1"/>
    <n v="3"/>
    <n v="7"/>
    <n v="5"/>
    <n v="1"/>
    <n v="7"/>
    <s v="Low"/>
    <s v="6-10 Years"/>
    <x v="2"/>
  </r>
  <r>
    <n v="28"/>
    <x v="1"/>
    <x v="0"/>
    <n v="950"/>
    <x v="1"/>
    <n v="3"/>
    <n v="3"/>
    <s v="Medical"/>
    <n v="1121"/>
    <n v="4"/>
    <s v="Female"/>
    <n v="93"/>
    <n v="3"/>
    <n v="3"/>
    <x v="3"/>
    <n v="2"/>
    <s v="Divorced"/>
    <n v="7655"/>
    <n v="8039"/>
    <n v="0"/>
    <x v="1"/>
    <n v="17"/>
    <n v="3"/>
    <n v="2"/>
    <n v="3"/>
    <n v="10"/>
    <n v="3"/>
    <n v="2"/>
    <n v="9"/>
    <n v="7"/>
    <n v="1"/>
    <n v="7"/>
    <s v="High"/>
    <s v="6-10 Years"/>
    <x v="2"/>
  </r>
  <r>
    <n v="46"/>
    <x v="1"/>
    <x v="0"/>
    <n v="406"/>
    <x v="0"/>
    <n v="3"/>
    <n v="1"/>
    <s v="Marketing"/>
    <n v="1124"/>
    <n v="1"/>
    <s v="Male"/>
    <n v="52"/>
    <n v="3"/>
    <n v="4"/>
    <x v="5"/>
    <n v="3"/>
    <s v="Married"/>
    <n v="17465"/>
    <n v="15596"/>
    <n v="3"/>
    <x v="1"/>
    <n v="12"/>
    <n v="3"/>
    <n v="4"/>
    <n v="1"/>
    <n v="23"/>
    <n v="3"/>
    <n v="3"/>
    <n v="12"/>
    <n v="9"/>
    <n v="4"/>
    <n v="9"/>
    <s v="High"/>
    <s v="10+ Years"/>
    <x v="1"/>
  </r>
  <r>
    <n v="38"/>
    <x v="1"/>
    <x v="0"/>
    <n v="130"/>
    <x v="0"/>
    <n v="2"/>
    <n v="2"/>
    <s v="Marketing"/>
    <n v="1125"/>
    <n v="4"/>
    <s v="Male"/>
    <n v="32"/>
    <n v="3"/>
    <n v="3"/>
    <x v="0"/>
    <n v="2"/>
    <s v="Single"/>
    <n v="7351"/>
    <n v="20619"/>
    <n v="7"/>
    <x v="1"/>
    <n v="16"/>
    <n v="3"/>
    <n v="3"/>
    <n v="0"/>
    <n v="10"/>
    <n v="2"/>
    <n v="3"/>
    <n v="1"/>
    <n v="0"/>
    <n v="0"/>
    <n v="0"/>
    <s v="High"/>
    <s v="0-1 Years"/>
    <x v="0"/>
  </r>
  <r>
    <n v="43"/>
    <x v="1"/>
    <x v="1"/>
    <n v="1082"/>
    <x v="1"/>
    <n v="27"/>
    <n v="3"/>
    <s v="Life Sciences"/>
    <n v="1126"/>
    <n v="3"/>
    <s v="Female"/>
    <n v="83"/>
    <n v="3"/>
    <n v="3"/>
    <x v="3"/>
    <n v="1"/>
    <s v="Married"/>
    <n v="10820"/>
    <n v="11535"/>
    <n v="8"/>
    <x v="1"/>
    <n v="11"/>
    <n v="3"/>
    <n v="3"/>
    <n v="1"/>
    <n v="18"/>
    <n v="1"/>
    <n v="3"/>
    <n v="8"/>
    <n v="7"/>
    <n v="0"/>
    <n v="1"/>
    <s v="High"/>
    <s v="6-10 Years"/>
    <x v="0"/>
  </r>
  <r>
    <n v="39"/>
    <x v="0"/>
    <x v="1"/>
    <n v="203"/>
    <x v="1"/>
    <n v="2"/>
    <n v="3"/>
    <s v="Life Sciences"/>
    <n v="1127"/>
    <n v="1"/>
    <s v="Male"/>
    <n v="84"/>
    <n v="3"/>
    <n v="4"/>
    <x v="4"/>
    <n v="4"/>
    <s v="Divorced"/>
    <n v="12169"/>
    <n v="13547"/>
    <n v="7"/>
    <x v="1"/>
    <n v="11"/>
    <n v="3"/>
    <n v="4"/>
    <n v="3"/>
    <n v="21"/>
    <n v="4"/>
    <n v="3"/>
    <n v="18"/>
    <n v="7"/>
    <n v="11"/>
    <n v="5"/>
    <s v="High"/>
    <s v="10+ Years"/>
    <x v="0"/>
  </r>
  <r>
    <n v="40"/>
    <x v="1"/>
    <x v="0"/>
    <n v="1308"/>
    <x v="1"/>
    <n v="14"/>
    <n v="3"/>
    <s v="Medical"/>
    <n v="1128"/>
    <n v="3"/>
    <s v="Male"/>
    <n v="44"/>
    <n v="2"/>
    <n v="5"/>
    <x v="7"/>
    <n v="3"/>
    <s v="Single"/>
    <n v="19626"/>
    <n v="17544"/>
    <n v="1"/>
    <x v="1"/>
    <n v="14"/>
    <n v="3"/>
    <n v="1"/>
    <n v="0"/>
    <n v="21"/>
    <n v="2"/>
    <n v="4"/>
    <n v="20"/>
    <n v="7"/>
    <n v="4"/>
    <n v="9"/>
    <s v="High"/>
    <s v="10+ Years"/>
    <x v="0"/>
  </r>
  <r>
    <n v="21"/>
    <x v="1"/>
    <x v="0"/>
    <n v="984"/>
    <x v="1"/>
    <n v="1"/>
    <n v="1"/>
    <s v="Technical Degree"/>
    <n v="1131"/>
    <n v="4"/>
    <s v="Female"/>
    <n v="70"/>
    <n v="2"/>
    <n v="1"/>
    <x v="1"/>
    <n v="2"/>
    <s v="Single"/>
    <n v="2070"/>
    <n v="25326"/>
    <n v="1"/>
    <x v="0"/>
    <n v="11"/>
    <n v="3"/>
    <n v="3"/>
    <n v="0"/>
    <n v="2"/>
    <n v="6"/>
    <n v="4"/>
    <n v="2"/>
    <n v="2"/>
    <n v="2"/>
    <n v="2"/>
    <s v="Low"/>
    <s v="2-5 Years"/>
    <x v="4"/>
  </r>
  <r>
    <n v="39"/>
    <x v="1"/>
    <x v="2"/>
    <n v="439"/>
    <x v="1"/>
    <n v="9"/>
    <n v="3"/>
    <s v="Life Sciences"/>
    <n v="1132"/>
    <n v="3"/>
    <s v="Male"/>
    <n v="70"/>
    <n v="3"/>
    <n v="2"/>
    <x v="2"/>
    <n v="2"/>
    <s v="Single"/>
    <n v="6782"/>
    <n v="8770"/>
    <n v="9"/>
    <x v="1"/>
    <n v="15"/>
    <n v="3"/>
    <n v="3"/>
    <n v="0"/>
    <n v="9"/>
    <n v="2"/>
    <n v="2"/>
    <n v="5"/>
    <n v="4"/>
    <n v="0"/>
    <n v="3"/>
    <s v="Medium"/>
    <s v="2-5 Years"/>
    <x v="0"/>
  </r>
  <r>
    <n v="36"/>
    <x v="1"/>
    <x v="2"/>
    <n v="217"/>
    <x v="1"/>
    <n v="18"/>
    <n v="4"/>
    <s v="Life Sciences"/>
    <n v="1133"/>
    <n v="1"/>
    <s v="Male"/>
    <n v="78"/>
    <n v="3"/>
    <n v="2"/>
    <x v="3"/>
    <n v="4"/>
    <s v="Single"/>
    <n v="7779"/>
    <n v="23238"/>
    <n v="2"/>
    <x v="1"/>
    <n v="20"/>
    <n v="4"/>
    <n v="1"/>
    <n v="0"/>
    <n v="18"/>
    <n v="0"/>
    <n v="3"/>
    <n v="11"/>
    <n v="9"/>
    <n v="0"/>
    <n v="9"/>
    <s v="High"/>
    <s v="10+ Years"/>
    <x v="0"/>
  </r>
  <r>
    <n v="31"/>
    <x v="1"/>
    <x v="1"/>
    <n v="793"/>
    <x v="0"/>
    <n v="20"/>
    <n v="3"/>
    <s v="Life Sciences"/>
    <n v="1135"/>
    <n v="3"/>
    <s v="Male"/>
    <n v="67"/>
    <n v="4"/>
    <n v="1"/>
    <x v="6"/>
    <n v="4"/>
    <s v="Married"/>
    <n v="2791"/>
    <n v="21981"/>
    <n v="0"/>
    <x v="1"/>
    <n v="12"/>
    <n v="3"/>
    <n v="1"/>
    <n v="1"/>
    <n v="3"/>
    <n v="4"/>
    <n v="3"/>
    <n v="2"/>
    <n v="2"/>
    <n v="2"/>
    <n v="2"/>
    <s v="Low"/>
    <s v="2-5 Years"/>
    <x v="2"/>
  </r>
  <r>
    <n v="28"/>
    <x v="1"/>
    <x v="0"/>
    <n v="1451"/>
    <x v="1"/>
    <n v="2"/>
    <n v="1"/>
    <s v="Life Sciences"/>
    <n v="1136"/>
    <n v="1"/>
    <s v="Male"/>
    <n v="67"/>
    <n v="2"/>
    <n v="1"/>
    <x v="1"/>
    <n v="2"/>
    <s v="Married"/>
    <n v="3201"/>
    <n v="19911"/>
    <n v="0"/>
    <x v="1"/>
    <n v="17"/>
    <n v="3"/>
    <n v="1"/>
    <n v="0"/>
    <n v="6"/>
    <n v="2"/>
    <n v="1"/>
    <n v="5"/>
    <n v="3"/>
    <n v="0"/>
    <n v="4"/>
    <s v="Medium"/>
    <s v="2-5 Years"/>
    <x v="2"/>
  </r>
  <r>
    <n v="35"/>
    <x v="1"/>
    <x v="1"/>
    <n v="1182"/>
    <x v="0"/>
    <n v="11"/>
    <n v="2"/>
    <s v="Marketing"/>
    <n v="1137"/>
    <n v="4"/>
    <s v="Male"/>
    <n v="54"/>
    <n v="3"/>
    <n v="2"/>
    <x v="0"/>
    <n v="4"/>
    <s v="Divorced"/>
    <n v="4968"/>
    <n v="18500"/>
    <n v="1"/>
    <x v="1"/>
    <n v="11"/>
    <n v="3"/>
    <n v="4"/>
    <n v="1"/>
    <n v="5"/>
    <n v="3"/>
    <n v="3"/>
    <n v="5"/>
    <n v="2"/>
    <n v="0"/>
    <n v="2"/>
    <s v="Medium"/>
    <s v="2-5 Years"/>
    <x v="0"/>
  </r>
  <r>
    <n v="49"/>
    <x v="1"/>
    <x v="0"/>
    <n v="174"/>
    <x v="0"/>
    <n v="8"/>
    <n v="4"/>
    <s v="Technical Degree"/>
    <n v="1138"/>
    <n v="4"/>
    <s v="Male"/>
    <n v="56"/>
    <n v="2"/>
    <n v="4"/>
    <x v="0"/>
    <n v="2"/>
    <s v="Married"/>
    <n v="13120"/>
    <n v="11879"/>
    <n v="6"/>
    <x v="1"/>
    <n v="17"/>
    <n v="3"/>
    <n v="2"/>
    <n v="1"/>
    <n v="22"/>
    <n v="3"/>
    <n v="3"/>
    <n v="9"/>
    <n v="8"/>
    <n v="2"/>
    <n v="3"/>
    <s v="High"/>
    <s v="6-10 Years"/>
    <x v="1"/>
  </r>
  <r>
    <n v="34"/>
    <x v="1"/>
    <x v="1"/>
    <n v="1003"/>
    <x v="1"/>
    <n v="2"/>
    <n v="2"/>
    <s v="Life Sciences"/>
    <n v="1140"/>
    <n v="4"/>
    <s v="Male"/>
    <n v="95"/>
    <n v="3"/>
    <n v="2"/>
    <x v="3"/>
    <n v="3"/>
    <s v="Single"/>
    <n v="4033"/>
    <n v="15834"/>
    <n v="2"/>
    <x v="1"/>
    <n v="11"/>
    <n v="3"/>
    <n v="4"/>
    <n v="0"/>
    <n v="5"/>
    <n v="3"/>
    <n v="2"/>
    <n v="3"/>
    <n v="2"/>
    <n v="0"/>
    <n v="2"/>
    <s v="Medium"/>
    <s v="2-5 Years"/>
    <x v="2"/>
  </r>
  <r>
    <n v="29"/>
    <x v="1"/>
    <x v="1"/>
    <n v="490"/>
    <x v="1"/>
    <n v="10"/>
    <n v="3"/>
    <s v="Life Sciences"/>
    <n v="1143"/>
    <n v="4"/>
    <s v="Female"/>
    <n v="61"/>
    <n v="3"/>
    <n v="1"/>
    <x v="1"/>
    <n v="2"/>
    <s v="Divorced"/>
    <n v="3291"/>
    <n v="17940"/>
    <n v="0"/>
    <x v="1"/>
    <n v="14"/>
    <n v="3"/>
    <n v="4"/>
    <n v="2"/>
    <n v="8"/>
    <n v="2"/>
    <n v="2"/>
    <n v="7"/>
    <n v="5"/>
    <n v="1"/>
    <n v="1"/>
    <s v="Medium"/>
    <s v="6-10 Years"/>
    <x v="2"/>
  </r>
  <r>
    <n v="42"/>
    <x v="1"/>
    <x v="0"/>
    <n v="188"/>
    <x v="1"/>
    <n v="29"/>
    <n v="3"/>
    <s v="Medical"/>
    <n v="1148"/>
    <n v="2"/>
    <s v="Male"/>
    <n v="56"/>
    <n v="1"/>
    <n v="2"/>
    <x v="2"/>
    <n v="4"/>
    <s v="Single"/>
    <n v="4272"/>
    <n v="9558"/>
    <n v="4"/>
    <x v="1"/>
    <n v="19"/>
    <n v="3"/>
    <n v="1"/>
    <n v="0"/>
    <n v="16"/>
    <n v="3"/>
    <n v="3"/>
    <n v="1"/>
    <n v="0"/>
    <n v="0"/>
    <n v="0"/>
    <s v="Medium"/>
    <s v="0-1 Years"/>
    <x v="0"/>
  </r>
  <r>
    <n v="29"/>
    <x v="1"/>
    <x v="0"/>
    <n v="718"/>
    <x v="1"/>
    <n v="8"/>
    <n v="1"/>
    <s v="Medical"/>
    <n v="1150"/>
    <n v="2"/>
    <s v="Male"/>
    <n v="79"/>
    <n v="2"/>
    <n v="2"/>
    <x v="3"/>
    <n v="4"/>
    <s v="Married"/>
    <n v="5056"/>
    <n v="17689"/>
    <n v="1"/>
    <x v="0"/>
    <n v="15"/>
    <n v="3"/>
    <n v="3"/>
    <n v="1"/>
    <n v="10"/>
    <n v="2"/>
    <n v="2"/>
    <n v="10"/>
    <n v="7"/>
    <n v="1"/>
    <n v="2"/>
    <s v="Medium"/>
    <s v="6-10 Years"/>
    <x v="2"/>
  </r>
  <r>
    <n v="38"/>
    <x v="1"/>
    <x v="0"/>
    <n v="433"/>
    <x v="2"/>
    <n v="1"/>
    <n v="3"/>
    <s v="Human Resources"/>
    <n v="1152"/>
    <n v="3"/>
    <s v="Male"/>
    <n v="37"/>
    <n v="4"/>
    <n v="1"/>
    <x v="8"/>
    <n v="3"/>
    <s v="Married"/>
    <n v="2844"/>
    <n v="6004"/>
    <n v="1"/>
    <x v="1"/>
    <n v="13"/>
    <n v="3"/>
    <n v="4"/>
    <n v="1"/>
    <n v="7"/>
    <n v="2"/>
    <n v="4"/>
    <n v="7"/>
    <n v="6"/>
    <n v="5"/>
    <n v="0"/>
    <s v="Low"/>
    <s v="6-10 Years"/>
    <x v="0"/>
  </r>
  <r>
    <n v="28"/>
    <x v="1"/>
    <x v="1"/>
    <n v="773"/>
    <x v="1"/>
    <n v="6"/>
    <n v="3"/>
    <s v="Life Sciences"/>
    <n v="1154"/>
    <n v="3"/>
    <s v="Male"/>
    <n v="39"/>
    <n v="2"/>
    <n v="1"/>
    <x v="1"/>
    <n v="3"/>
    <s v="Divorced"/>
    <n v="2703"/>
    <n v="22088"/>
    <n v="1"/>
    <x v="0"/>
    <n v="14"/>
    <n v="3"/>
    <n v="4"/>
    <n v="1"/>
    <n v="3"/>
    <n v="2"/>
    <n v="3"/>
    <n v="3"/>
    <n v="1"/>
    <n v="0"/>
    <n v="2"/>
    <s v="Low"/>
    <s v="2-5 Years"/>
    <x v="2"/>
  </r>
  <r>
    <n v="18"/>
    <x v="0"/>
    <x v="2"/>
    <n v="247"/>
    <x v="1"/>
    <n v="8"/>
    <n v="1"/>
    <s v="Medical"/>
    <n v="1156"/>
    <n v="3"/>
    <s v="Male"/>
    <n v="80"/>
    <n v="3"/>
    <n v="1"/>
    <x v="2"/>
    <n v="3"/>
    <s v="Single"/>
    <n v="1904"/>
    <n v="13556"/>
    <n v="1"/>
    <x v="1"/>
    <n v="12"/>
    <n v="3"/>
    <n v="4"/>
    <n v="0"/>
    <n v="0"/>
    <n v="0"/>
    <n v="3"/>
    <n v="0"/>
    <n v="0"/>
    <n v="0"/>
    <n v="0"/>
    <s v="Low"/>
    <s v="0-1 Years"/>
    <x v="4"/>
  </r>
  <r>
    <n v="33"/>
    <x v="0"/>
    <x v="0"/>
    <n v="603"/>
    <x v="0"/>
    <n v="9"/>
    <n v="4"/>
    <s v="Marketing"/>
    <n v="1157"/>
    <n v="1"/>
    <s v="Female"/>
    <n v="77"/>
    <n v="3"/>
    <n v="2"/>
    <x v="0"/>
    <n v="1"/>
    <s v="Single"/>
    <n v="8224"/>
    <n v="18385"/>
    <n v="0"/>
    <x v="0"/>
    <n v="17"/>
    <n v="3"/>
    <n v="1"/>
    <n v="0"/>
    <n v="6"/>
    <n v="3"/>
    <n v="3"/>
    <n v="5"/>
    <n v="2"/>
    <n v="0"/>
    <n v="3"/>
    <s v="High"/>
    <s v="2-5 Years"/>
    <x v="2"/>
  </r>
  <r>
    <n v="41"/>
    <x v="1"/>
    <x v="0"/>
    <n v="167"/>
    <x v="1"/>
    <n v="12"/>
    <n v="4"/>
    <s v="Life Sciences"/>
    <n v="1158"/>
    <n v="2"/>
    <s v="Male"/>
    <n v="46"/>
    <n v="3"/>
    <n v="1"/>
    <x v="2"/>
    <n v="4"/>
    <s v="Married"/>
    <n v="4766"/>
    <n v="9051"/>
    <n v="3"/>
    <x v="0"/>
    <n v="11"/>
    <n v="3"/>
    <n v="1"/>
    <n v="1"/>
    <n v="6"/>
    <n v="4"/>
    <n v="3"/>
    <n v="1"/>
    <n v="0"/>
    <n v="0"/>
    <n v="0"/>
    <s v="Medium"/>
    <s v="0-1 Years"/>
    <x v="0"/>
  </r>
  <r>
    <n v="31"/>
    <x v="0"/>
    <x v="1"/>
    <n v="874"/>
    <x v="1"/>
    <n v="15"/>
    <n v="3"/>
    <s v="Medical"/>
    <n v="1160"/>
    <n v="3"/>
    <s v="Male"/>
    <n v="72"/>
    <n v="3"/>
    <n v="1"/>
    <x v="2"/>
    <n v="3"/>
    <s v="Married"/>
    <n v="2610"/>
    <n v="6233"/>
    <n v="1"/>
    <x v="1"/>
    <n v="12"/>
    <n v="3"/>
    <n v="3"/>
    <n v="1"/>
    <n v="2"/>
    <n v="5"/>
    <n v="2"/>
    <n v="2"/>
    <n v="2"/>
    <n v="2"/>
    <n v="2"/>
    <s v="Low"/>
    <s v="2-5 Years"/>
    <x v="2"/>
  </r>
  <r>
    <n v="37"/>
    <x v="1"/>
    <x v="0"/>
    <n v="367"/>
    <x v="1"/>
    <n v="25"/>
    <n v="2"/>
    <s v="Medical"/>
    <n v="1161"/>
    <n v="3"/>
    <s v="Female"/>
    <n v="52"/>
    <n v="2"/>
    <n v="2"/>
    <x v="4"/>
    <n v="4"/>
    <s v="Divorced"/>
    <n v="5731"/>
    <n v="17171"/>
    <n v="7"/>
    <x v="1"/>
    <n v="13"/>
    <n v="3"/>
    <n v="3"/>
    <n v="2"/>
    <n v="9"/>
    <n v="2"/>
    <n v="3"/>
    <n v="6"/>
    <n v="2"/>
    <n v="1"/>
    <n v="3"/>
    <s v="Medium"/>
    <s v="6-10 Years"/>
    <x v="0"/>
  </r>
  <r>
    <n v="27"/>
    <x v="1"/>
    <x v="0"/>
    <n v="199"/>
    <x v="1"/>
    <n v="6"/>
    <n v="3"/>
    <s v="Life Sciences"/>
    <n v="1162"/>
    <n v="4"/>
    <s v="Male"/>
    <n v="55"/>
    <n v="2"/>
    <n v="1"/>
    <x v="1"/>
    <n v="3"/>
    <s v="Married"/>
    <n v="2539"/>
    <n v="7950"/>
    <n v="1"/>
    <x v="1"/>
    <n v="13"/>
    <n v="3"/>
    <n v="3"/>
    <n v="1"/>
    <n v="4"/>
    <n v="0"/>
    <n v="3"/>
    <n v="4"/>
    <n v="2"/>
    <n v="2"/>
    <n v="2"/>
    <s v="Low"/>
    <s v="2-5 Years"/>
    <x v="2"/>
  </r>
  <r>
    <n v="34"/>
    <x v="1"/>
    <x v="0"/>
    <n v="1400"/>
    <x v="0"/>
    <n v="9"/>
    <n v="1"/>
    <s v="Life Sciences"/>
    <n v="1163"/>
    <n v="2"/>
    <s v="Female"/>
    <n v="70"/>
    <n v="3"/>
    <n v="2"/>
    <x v="0"/>
    <n v="3"/>
    <s v="Married"/>
    <n v="5714"/>
    <n v="5829"/>
    <n v="1"/>
    <x v="1"/>
    <n v="20"/>
    <n v="4"/>
    <n v="1"/>
    <n v="0"/>
    <n v="6"/>
    <n v="3"/>
    <n v="2"/>
    <n v="6"/>
    <n v="5"/>
    <n v="1"/>
    <n v="3"/>
    <s v="Medium"/>
    <s v="6-10 Years"/>
    <x v="2"/>
  </r>
  <r>
    <n v="35"/>
    <x v="1"/>
    <x v="0"/>
    <n v="528"/>
    <x v="2"/>
    <n v="8"/>
    <n v="4"/>
    <s v="Technical Degree"/>
    <n v="1164"/>
    <n v="3"/>
    <s v="Male"/>
    <n v="100"/>
    <n v="3"/>
    <n v="1"/>
    <x v="8"/>
    <n v="3"/>
    <s v="Single"/>
    <n v="4323"/>
    <n v="7108"/>
    <n v="1"/>
    <x v="1"/>
    <n v="17"/>
    <n v="3"/>
    <n v="2"/>
    <n v="0"/>
    <n v="6"/>
    <n v="2"/>
    <n v="1"/>
    <n v="5"/>
    <n v="4"/>
    <n v="1"/>
    <n v="4"/>
    <s v="Medium"/>
    <s v="2-5 Years"/>
    <x v="0"/>
  </r>
  <r>
    <n v="29"/>
    <x v="0"/>
    <x v="0"/>
    <n v="408"/>
    <x v="0"/>
    <n v="23"/>
    <n v="1"/>
    <s v="Life Sciences"/>
    <n v="1165"/>
    <n v="4"/>
    <s v="Female"/>
    <n v="45"/>
    <n v="2"/>
    <n v="3"/>
    <x v="0"/>
    <n v="1"/>
    <s v="Married"/>
    <n v="7336"/>
    <n v="11162"/>
    <n v="1"/>
    <x v="1"/>
    <n v="13"/>
    <n v="3"/>
    <n v="1"/>
    <n v="1"/>
    <n v="11"/>
    <n v="3"/>
    <n v="1"/>
    <n v="11"/>
    <n v="8"/>
    <n v="3"/>
    <n v="10"/>
    <s v="High"/>
    <s v="10+ Years"/>
    <x v="2"/>
  </r>
  <r>
    <n v="40"/>
    <x v="1"/>
    <x v="1"/>
    <n v="593"/>
    <x v="1"/>
    <n v="9"/>
    <n v="4"/>
    <s v="Medical"/>
    <n v="1166"/>
    <n v="2"/>
    <s v="Female"/>
    <n v="88"/>
    <n v="3"/>
    <n v="3"/>
    <x v="7"/>
    <n v="3"/>
    <s v="Single"/>
    <n v="13499"/>
    <n v="13782"/>
    <n v="9"/>
    <x v="1"/>
    <n v="17"/>
    <n v="3"/>
    <n v="3"/>
    <n v="0"/>
    <n v="20"/>
    <n v="3"/>
    <n v="2"/>
    <n v="18"/>
    <n v="7"/>
    <n v="2"/>
    <n v="13"/>
    <s v="High"/>
    <s v="10+ Years"/>
    <x v="0"/>
  </r>
  <r>
    <n v="42"/>
    <x v="0"/>
    <x v="1"/>
    <n v="481"/>
    <x v="0"/>
    <n v="12"/>
    <n v="3"/>
    <s v="Life Sciences"/>
    <n v="1167"/>
    <n v="3"/>
    <s v="Male"/>
    <n v="44"/>
    <n v="3"/>
    <n v="4"/>
    <x v="0"/>
    <n v="1"/>
    <s v="Single"/>
    <n v="13758"/>
    <n v="2447"/>
    <n v="0"/>
    <x v="0"/>
    <n v="12"/>
    <n v="3"/>
    <n v="2"/>
    <n v="0"/>
    <n v="22"/>
    <n v="2"/>
    <n v="2"/>
    <n v="21"/>
    <n v="9"/>
    <n v="13"/>
    <n v="14"/>
    <s v="High"/>
    <s v="10+ Years"/>
    <x v="0"/>
  </r>
  <r>
    <n v="42"/>
    <x v="1"/>
    <x v="0"/>
    <n v="647"/>
    <x v="0"/>
    <n v="4"/>
    <n v="4"/>
    <s v="Marketing"/>
    <n v="1171"/>
    <n v="2"/>
    <s v="Male"/>
    <n v="45"/>
    <n v="3"/>
    <n v="2"/>
    <x v="0"/>
    <n v="1"/>
    <s v="Single"/>
    <n v="5155"/>
    <n v="2253"/>
    <n v="7"/>
    <x v="1"/>
    <n v="13"/>
    <n v="3"/>
    <n v="4"/>
    <n v="0"/>
    <n v="9"/>
    <n v="3"/>
    <n v="4"/>
    <n v="6"/>
    <n v="4"/>
    <n v="1"/>
    <n v="5"/>
    <s v="Medium"/>
    <s v="6-10 Years"/>
    <x v="0"/>
  </r>
  <r>
    <n v="35"/>
    <x v="1"/>
    <x v="0"/>
    <n v="982"/>
    <x v="1"/>
    <n v="1"/>
    <n v="4"/>
    <s v="Medical"/>
    <n v="1172"/>
    <n v="4"/>
    <s v="Male"/>
    <n v="58"/>
    <n v="2"/>
    <n v="1"/>
    <x v="2"/>
    <n v="3"/>
    <s v="Married"/>
    <n v="2258"/>
    <n v="16340"/>
    <n v="6"/>
    <x v="1"/>
    <n v="12"/>
    <n v="3"/>
    <n v="2"/>
    <n v="1"/>
    <n v="10"/>
    <n v="2"/>
    <n v="3"/>
    <n v="8"/>
    <n v="0"/>
    <n v="1"/>
    <n v="7"/>
    <s v="Low"/>
    <s v="6-10 Years"/>
    <x v="0"/>
  </r>
  <r>
    <n v="24"/>
    <x v="1"/>
    <x v="0"/>
    <n v="477"/>
    <x v="1"/>
    <n v="24"/>
    <n v="3"/>
    <s v="Medical"/>
    <n v="1173"/>
    <n v="4"/>
    <s v="Male"/>
    <n v="49"/>
    <n v="3"/>
    <n v="1"/>
    <x v="2"/>
    <n v="2"/>
    <s v="Single"/>
    <n v="3597"/>
    <n v="6409"/>
    <n v="8"/>
    <x v="1"/>
    <n v="22"/>
    <n v="4"/>
    <n v="4"/>
    <n v="0"/>
    <n v="6"/>
    <n v="2"/>
    <n v="3"/>
    <n v="4"/>
    <n v="3"/>
    <n v="1"/>
    <n v="2"/>
    <s v="Medium"/>
    <s v="2-5 Years"/>
    <x v="4"/>
  </r>
  <r>
    <n v="28"/>
    <x v="0"/>
    <x v="0"/>
    <n v="1485"/>
    <x v="1"/>
    <n v="12"/>
    <n v="1"/>
    <s v="Life Sciences"/>
    <n v="1175"/>
    <n v="3"/>
    <s v="Female"/>
    <n v="79"/>
    <n v="3"/>
    <n v="1"/>
    <x v="2"/>
    <n v="4"/>
    <s v="Married"/>
    <n v="2515"/>
    <n v="22955"/>
    <n v="1"/>
    <x v="0"/>
    <n v="11"/>
    <n v="3"/>
    <n v="4"/>
    <n v="0"/>
    <n v="1"/>
    <n v="4"/>
    <n v="2"/>
    <n v="1"/>
    <n v="1"/>
    <n v="0"/>
    <n v="0"/>
    <s v="Low"/>
    <s v="0-1 Years"/>
    <x v="2"/>
  </r>
  <r>
    <n v="26"/>
    <x v="1"/>
    <x v="0"/>
    <n v="1384"/>
    <x v="1"/>
    <n v="3"/>
    <n v="4"/>
    <s v="Medical"/>
    <n v="1177"/>
    <n v="1"/>
    <s v="Male"/>
    <n v="82"/>
    <n v="4"/>
    <n v="1"/>
    <x v="2"/>
    <n v="4"/>
    <s v="Married"/>
    <n v="4420"/>
    <n v="13421"/>
    <n v="1"/>
    <x v="1"/>
    <n v="22"/>
    <n v="4"/>
    <n v="2"/>
    <n v="1"/>
    <n v="8"/>
    <n v="2"/>
    <n v="3"/>
    <n v="8"/>
    <n v="7"/>
    <n v="0"/>
    <n v="7"/>
    <s v="Medium"/>
    <s v="6-10 Years"/>
    <x v="2"/>
  </r>
  <r>
    <n v="30"/>
    <x v="1"/>
    <x v="0"/>
    <n v="852"/>
    <x v="0"/>
    <n v="10"/>
    <n v="3"/>
    <s v="Marketing"/>
    <n v="1179"/>
    <n v="3"/>
    <s v="Male"/>
    <n v="72"/>
    <n v="2"/>
    <n v="2"/>
    <x v="0"/>
    <n v="3"/>
    <s v="Married"/>
    <n v="6578"/>
    <n v="2706"/>
    <n v="1"/>
    <x v="1"/>
    <n v="18"/>
    <n v="3"/>
    <n v="1"/>
    <n v="1"/>
    <n v="10"/>
    <n v="3"/>
    <n v="3"/>
    <n v="10"/>
    <n v="3"/>
    <n v="1"/>
    <n v="4"/>
    <s v="Medium"/>
    <s v="6-10 Years"/>
    <x v="2"/>
  </r>
  <r>
    <n v="40"/>
    <x v="1"/>
    <x v="1"/>
    <n v="902"/>
    <x v="1"/>
    <n v="26"/>
    <n v="2"/>
    <s v="Medical"/>
    <n v="1180"/>
    <n v="3"/>
    <s v="Female"/>
    <n v="92"/>
    <n v="2"/>
    <n v="2"/>
    <x v="1"/>
    <n v="4"/>
    <s v="Married"/>
    <n v="4422"/>
    <n v="21203"/>
    <n v="3"/>
    <x v="0"/>
    <n v="13"/>
    <n v="3"/>
    <n v="4"/>
    <n v="1"/>
    <n v="16"/>
    <n v="3"/>
    <n v="1"/>
    <n v="1"/>
    <n v="1"/>
    <n v="0"/>
    <n v="0"/>
    <s v="Medium"/>
    <s v="0-1 Years"/>
    <x v="0"/>
  </r>
  <r>
    <n v="35"/>
    <x v="1"/>
    <x v="0"/>
    <n v="819"/>
    <x v="1"/>
    <n v="2"/>
    <n v="3"/>
    <s v="Life Sciences"/>
    <n v="1182"/>
    <n v="3"/>
    <s v="Male"/>
    <n v="44"/>
    <n v="2"/>
    <n v="3"/>
    <x v="3"/>
    <n v="2"/>
    <s v="Divorced"/>
    <n v="10274"/>
    <n v="19588"/>
    <n v="2"/>
    <x v="1"/>
    <n v="18"/>
    <n v="3"/>
    <n v="2"/>
    <n v="1"/>
    <n v="15"/>
    <n v="2"/>
    <n v="4"/>
    <n v="7"/>
    <n v="7"/>
    <n v="6"/>
    <n v="4"/>
    <s v="High"/>
    <s v="6-10 Years"/>
    <x v="0"/>
  </r>
  <r>
    <n v="34"/>
    <x v="1"/>
    <x v="1"/>
    <n v="669"/>
    <x v="1"/>
    <n v="1"/>
    <n v="3"/>
    <s v="Medical"/>
    <n v="1184"/>
    <n v="4"/>
    <s v="Male"/>
    <n v="97"/>
    <n v="2"/>
    <n v="2"/>
    <x v="4"/>
    <n v="1"/>
    <s v="Single"/>
    <n v="5343"/>
    <n v="25755"/>
    <n v="0"/>
    <x v="1"/>
    <n v="20"/>
    <n v="4"/>
    <n v="3"/>
    <n v="0"/>
    <n v="14"/>
    <n v="3"/>
    <n v="3"/>
    <n v="13"/>
    <n v="9"/>
    <n v="4"/>
    <n v="9"/>
    <s v="Medium"/>
    <s v="10+ Years"/>
    <x v="2"/>
  </r>
  <r>
    <n v="35"/>
    <x v="1"/>
    <x v="1"/>
    <n v="636"/>
    <x v="1"/>
    <n v="4"/>
    <n v="4"/>
    <s v="Other"/>
    <n v="1185"/>
    <n v="4"/>
    <s v="Male"/>
    <n v="47"/>
    <n v="2"/>
    <n v="1"/>
    <x v="2"/>
    <n v="4"/>
    <s v="Married"/>
    <n v="2376"/>
    <n v="26537"/>
    <n v="1"/>
    <x v="1"/>
    <n v="13"/>
    <n v="3"/>
    <n v="2"/>
    <n v="1"/>
    <n v="2"/>
    <n v="2"/>
    <n v="4"/>
    <n v="2"/>
    <n v="2"/>
    <n v="2"/>
    <n v="2"/>
    <s v="Low"/>
    <s v="2-5 Years"/>
    <x v="0"/>
  </r>
  <r>
    <n v="43"/>
    <x v="0"/>
    <x v="0"/>
    <n v="1372"/>
    <x v="0"/>
    <n v="9"/>
    <n v="3"/>
    <s v="Marketing"/>
    <n v="1188"/>
    <n v="1"/>
    <s v="Female"/>
    <n v="85"/>
    <n v="1"/>
    <n v="2"/>
    <x v="0"/>
    <n v="3"/>
    <s v="Single"/>
    <n v="5346"/>
    <n v="9489"/>
    <n v="8"/>
    <x v="1"/>
    <n v="13"/>
    <n v="3"/>
    <n v="2"/>
    <n v="0"/>
    <n v="7"/>
    <n v="2"/>
    <n v="2"/>
    <n v="4"/>
    <n v="3"/>
    <n v="1"/>
    <n v="3"/>
    <s v="Medium"/>
    <s v="2-5 Years"/>
    <x v="0"/>
  </r>
  <r>
    <n v="32"/>
    <x v="1"/>
    <x v="2"/>
    <n v="862"/>
    <x v="0"/>
    <n v="2"/>
    <n v="1"/>
    <s v="Life Sciences"/>
    <n v="1190"/>
    <n v="3"/>
    <s v="Female"/>
    <n v="76"/>
    <n v="3"/>
    <n v="1"/>
    <x v="6"/>
    <n v="1"/>
    <s v="Divorced"/>
    <n v="2827"/>
    <n v="14947"/>
    <n v="1"/>
    <x v="1"/>
    <n v="12"/>
    <n v="3"/>
    <n v="3"/>
    <n v="3"/>
    <n v="1"/>
    <n v="3"/>
    <n v="3"/>
    <n v="1"/>
    <n v="0"/>
    <n v="0"/>
    <n v="0"/>
    <s v="Low"/>
    <s v="0-1 Years"/>
    <x v="2"/>
  </r>
  <r>
    <n v="56"/>
    <x v="1"/>
    <x v="0"/>
    <n v="718"/>
    <x v="1"/>
    <n v="4"/>
    <n v="4"/>
    <s v="Technical Degree"/>
    <n v="1191"/>
    <n v="4"/>
    <s v="Female"/>
    <n v="92"/>
    <n v="3"/>
    <n v="5"/>
    <x v="5"/>
    <n v="1"/>
    <s v="Divorced"/>
    <n v="19943"/>
    <n v="18575"/>
    <n v="4"/>
    <x v="1"/>
    <n v="13"/>
    <n v="3"/>
    <n v="4"/>
    <n v="1"/>
    <n v="28"/>
    <n v="2"/>
    <n v="3"/>
    <n v="5"/>
    <n v="2"/>
    <n v="4"/>
    <n v="2"/>
    <s v="High"/>
    <s v="2-5 Years"/>
    <x v="3"/>
  </r>
  <r>
    <n v="29"/>
    <x v="1"/>
    <x v="0"/>
    <n v="1401"/>
    <x v="1"/>
    <n v="6"/>
    <n v="1"/>
    <s v="Medical"/>
    <n v="1192"/>
    <n v="2"/>
    <s v="Female"/>
    <n v="54"/>
    <n v="3"/>
    <n v="1"/>
    <x v="2"/>
    <n v="4"/>
    <s v="Married"/>
    <n v="3131"/>
    <n v="26342"/>
    <n v="1"/>
    <x v="1"/>
    <n v="13"/>
    <n v="3"/>
    <n v="1"/>
    <n v="1"/>
    <n v="10"/>
    <n v="5"/>
    <n v="3"/>
    <n v="10"/>
    <n v="8"/>
    <n v="0"/>
    <n v="8"/>
    <s v="Medium"/>
    <s v="6-10 Years"/>
    <x v="2"/>
  </r>
  <r>
    <n v="19"/>
    <x v="1"/>
    <x v="0"/>
    <n v="645"/>
    <x v="1"/>
    <n v="9"/>
    <n v="2"/>
    <s v="Life Sciences"/>
    <n v="1193"/>
    <n v="3"/>
    <s v="Male"/>
    <n v="54"/>
    <n v="3"/>
    <n v="1"/>
    <x v="1"/>
    <n v="1"/>
    <s v="Single"/>
    <n v="2552"/>
    <n v="7172"/>
    <n v="1"/>
    <x v="1"/>
    <n v="25"/>
    <n v="4"/>
    <n v="3"/>
    <n v="0"/>
    <n v="1"/>
    <n v="4"/>
    <n v="3"/>
    <n v="1"/>
    <n v="1"/>
    <n v="0"/>
    <n v="0"/>
    <s v="Low"/>
    <s v="0-1 Years"/>
    <x v="4"/>
  </r>
  <r>
    <n v="45"/>
    <x v="1"/>
    <x v="0"/>
    <n v="1457"/>
    <x v="1"/>
    <n v="7"/>
    <n v="3"/>
    <s v="Medical"/>
    <n v="1195"/>
    <n v="1"/>
    <s v="Female"/>
    <n v="83"/>
    <n v="3"/>
    <n v="1"/>
    <x v="1"/>
    <n v="3"/>
    <s v="Married"/>
    <n v="4477"/>
    <n v="20100"/>
    <n v="4"/>
    <x v="0"/>
    <n v="19"/>
    <n v="3"/>
    <n v="3"/>
    <n v="1"/>
    <n v="7"/>
    <n v="2"/>
    <n v="2"/>
    <n v="3"/>
    <n v="2"/>
    <n v="0"/>
    <n v="2"/>
    <s v="Medium"/>
    <s v="2-5 Years"/>
    <x v="1"/>
  </r>
  <r>
    <n v="37"/>
    <x v="1"/>
    <x v="0"/>
    <n v="977"/>
    <x v="1"/>
    <n v="1"/>
    <n v="3"/>
    <s v="Life Sciences"/>
    <n v="1196"/>
    <n v="4"/>
    <s v="Female"/>
    <n v="56"/>
    <n v="2"/>
    <n v="2"/>
    <x v="3"/>
    <n v="4"/>
    <s v="Married"/>
    <n v="6474"/>
    <n v="9961"/>
    <n v="1"/>
    <x v="1"/>
    <n v="13"/>
    <n v="3"/>
    <n v="2"/>
    <n v="1"/>
    <n v="14"/>
    <n v="2"/>
    <n v="2"/>
    <n v="14"/>
    <n v="8"/>
    <n v="3"/>
    <n v="11"/>
    <s v="Medium"/>
    <s v="10+ Years"/>
    <x v="0"/>
  </r>
  <r>
    <n v="20"/>
    <x v="1"/>
    <x v="0"/>
    <n v="805"/>
    <x v="1"/>
    <n v="3"/>
    <n v="3"/>
    <s v="Life Sciences"/>
    <n v="1198"/>
    <n v="1"/>
    <s v="Male"/>
    <n v="87"/>
    <n v="2"/>
    <n v="1"/>
    <x v="2"/>
    <n v="3"/>
    <s v="Single"/>
    <n v="3033"/>
    <n v="12828"/>
    <n v="1"/>
    <x v="1"/>
    <n v="12"/>
    <n v="3"/>
    <n v="1"/>
    <n v="0"/>
    <n v="2"/>
    <n v="2"/>
    <n v="2"/>
    <n v="2"/>
    <n v="2"/>
    <n v="1"/>
    <n v="2"/>
    <s v="Medium"/>
    <s v="2-5 Years"/>
    <x v="4"/>
  </r>
  <r>
    <n v="44"/>
    <x v="0"/>
    <x v="0"/>
    <n v="1097"/>
    <x v="1"/>
    <n v="10"/>
    <n v="4"/>
    <s v="Life Sciences"/>
    <n v="1200"/>
    <n v="3"/>
    <s v="Male"/>
    <n v="96"/>
    <n v="3"/>
    <n v="1"/>
    <x v="1"/>
    <n v="3"/>
    <s v="Single"/>
    <n v="2936"/>
    <n v="10826"/>
    <n v="1"/>
    <x v="0"/>
    <n v="11"/>
    <n v="3"/>
    <n v="3"/>
    <n v="0"/>
    <n v="6"/>
    <n v="4"/>
    <n v="3"/>
    <n v="6"/>
    <n v="4"/>
    <n v="0"/>
    <n v="2"/>
    <s v="Low"/>
    <s v="6-10 Years"/>
    <x v="0"/>
  </r>
  <r>
    <n v="53"/>
    <x v="1"/>
    <x v="0"/>
    <n v="1223"/>
    <x v="1"/>
    <n v="7"/>
    <n v="2"/>
    <s v="Medical"/>
    <n v="1201"/>
    <n v="4"/>
    <s v="Female"/>
    <n v="50"/>
    <n v="3"/>
    <n v="5"/>
    <x v="5"/>
    <n v="3"/>
    <s v="Divorced"/>
    <n v="18606"/>
    <n v="18640"/>
    <n v="3"/>
    <x v="1"/>
    <n v="18"/>
    <n v="3"/>
    <n v="2"/>
    <n v="1"/>
    <n v="26"/>
    <n v="6"/>
    <n v="3"/>
    <n v="7"/>
    <n v="7"/>
    <n v="4"/>
    <n v="7"/>
    <s v="High"/>
    <s v="6-10 Years"/>
    <x v="1"/>
  </r>
  <r>
    <n v="29"/>
    <x v="1"/>
    <x v="0"/>
    <n v="942"/>
    <x v="1"/>
    <n v="15"/>
    <n v="1"/>
    <s v="Life Sciences"/>
    <n v="1202"/>
    <n v="2"/>
    <s v="Female"/>
    <n v="69"/>
    <n v="1"/>
    <n v="1"/>
    <x v="1"/>
    <n v="4"/>
    <s v="Married"/>
    <n v="2168"/>
    <n v="26933"/>
    <n v="0"/>
    <x v="0"/>
    <n v="18"/>
    <n v="3"/>
    <n v="1"/>
    <n v="1"/>
    <n v="6"/>
    <n v="2"/>
    <n v="2"/>
    <n v="5"/>
    <n v="4"/>
    <n v="1"/>
    <n v="3"/>
    <s v="Low"/>
    <s v="2-5 Years"/>
    <x v="2"/>
  </r>
  <r>
    <n v="22"/>
    <x v="0"/>
    <x v="1"/>
    <n v="1256"/>
    <x v="1"/>
    <n v="3"/>
    <n v="4"/>
    <s v="Life Sciences"/>
    <n v="1203"/>
    <n v="3"/>
    <s v="Male"/>
    <n v="48"/>
    <n v="2"/>
    <n v="1"/>
    <x v="1"/>
    <n v="4"/>
    <s v="Married"/>
    <n v="2853"/>
    <n v="4223"/>
    <n v="0"/>
    <x v="0"/>
    <n v="11"/>
    <n v="3"/>
    <n v="2"/>
    <n v="1"/>
    <n v="1"/>
    <n v="5"/>
    <n v="3"/>
    <n v="0"/>
    <n v="0"/>
    <n v="0"/>
    <n v="0"/>
    <s v="Low"/>
    <s v="0-1 Years"/>
    <x v="4"/>
  </r>
  <r>
    <n v="46"/>
    <x v="1"/>
    <x v="0"/>
    <n v="1402"/>
    <x v="0"/>
    <n v="2"/>
    <n v="3"/>
    <s v="Marketing"/>
    <n v="1204"/>
    <n v="3"/>
    <s v="Female"/>
    <n v="69"/>
    <n v="3"/>
    <n v="4"/>
    <x v="5"/>
    <n v="1"/>
    <s v="Married"/>
    <n v="17048"/>
    <n v="24097"/>
    <n v="8"/>
    <x v="1"/>
    <n v="23"/>
    <n v="4"/>
    <n v="1"/>
    <n v="0"/>
    <n v="28"/>
    <n v="2"/>
    <n v="3"/>
    <n v="26"/>
    <n v="15"/>
    <n v="15"/>
    <n v="9"/>
    <s v="High"/>
    <s v="10+ Years"/>
    <x v="1"/>
  </r>
  <r>
    <n v="44"/>
    <x v="1"/>
    <x v="2"/>
    <n v="111"/>
    <x v="1"/>
    <n v="17"/>
    <n v="3"/>
    <s v="Life Sciences"/>
    <n v="1206"/>
    <n v="4"/>
    <s v="Male"/>
    <n v="74"/>
    <n v="1"/>
    <n v="1"/>
    <x v="1"/>
    <n v="3"/>
    <s v="Single"/>
    <n v="2290"/>
    <n v="4279"/>
    <n v="2"/>
    <x v="1"/>
    <n v="13"/>
    <n v="3"/>
    <n v="4"/>
    <n v="0"/>
    <n v="6"/>
    <n v="3"/>
    <n v="3"/>
    <n v="0"/>
    <n v="0"/>
    <n v="0"/>
    <n v="0"/>
    <s v="Low"/>
    <s v="0-1 Years"/>
    <x v="0"/>
  </r>
  <r>
    <n v="33"/>
    <x v="1"/>
    <x v="0"/>
    <n v="147"/>
    <x v="2"/>
    <n v="2"/>
    <n v="3"/>
    <s v="Human Resources"/>
    <n v="1207"/>
    <n v="2"/>
    <s v="Male"/>
    <n v="99"/>
    <n v="3"/>
    <n v="1"/>
    <x v="8"/>
    <n v="3"/>
    <s v="Married"/>
    <n v="3600"/>
    <n v="8429"/>
    <n v="1"/>
    <x v="1"/>
    <n v="13"/>
    <n v="3"/>
    <n v="4"/>
    <n v="1"/>
    <n v="5"/>
    <n v="2"/>
    <n v="3"/>
    <n v="5"/>
    <n v="4"/>
    <n v="1"/>
    <n v="4"/>
    <s v="Medium"/>
    <s v="2-5 Years"/>
    <x v="2"/>
  </r>
  <r>
    <n v="41"/>
    <x v="0"/>
    <x v="2"/>
    <n v="906"/>
    <x v="1"/>
    <n v="5"/>
    <n v="2"/>
    <s v="Life Sciences"/>
    <n v="1210"/>
    <n v="1"/>
    <s v="Male"/>
    <n v="95"/>
    <n v="2"/>
    <n v="1"/>
    <x v="1"/>
    <n v="1"/>
    <s v="Divorced"/>
    <n v="2107"/>
    <n v="20293"/>
    <n v="6"/>
    <x v="1"/>
    <n v="17"/>
    <n v="3"/>
    <n v="1"/>
    <n v="1"/>
    <n v="5"/>
    <n v="2"/>
    <n v="1"/>
    <n v="1"/>
    <n v="0"/>
    <n v="0"/>
    <n v="0"/>
    <s v="Low"/>
    <s v="0-1 Years"/>
    <x v="0"/>
  </r>
  <r>
    <n v="30"/>
    <x v="1"/>
    <x v="0"/>
    <n v="1329"/>
    <x v="0"/>
    <n v="29"/>
    <n v="4"/>
    <s v="Life Sciences"/>
    <n v="1211"/>
    <n v="3"/>
    <s v="Male"/>
    <n v="61"/>
    <n v="3"/>
    <n v="2"/>
    <x v="0"/>
    <n v="1"/>
    <s v="Divorced"/>
    <n v="4115"/>
    <n v="13192"/>
    <n v="8"/>
    <x v="1"/>
    <n v="19"/>
    <n v="3"/>
    <n v="3"/>
    <n v="3"/>
    <n v="8"/>
    <n v="3"/>
    <n v="3"/>
    <n v="4"/>
    <n v="3"/>
    <n v="0"/>
    <n v="3"/>
    <s v="Medium"/>
    <s v="2-5 Years"/>
    <x v="2"/>
  </r>
  <r>
    <n v="40"/>
    <x v="1"/>
    <x v="1"/>
    <n v="1184"/>
    <x v="0"/>
    <n v="2"/>
    <n v="4"/>
    <s v="Medical"/>
    <n v="1212"/>
    <n v="2"/>
    <s v="Male"/>
    <n v="62"/>
    <n v="3"/>
    <n v="2"/>
    <x v="0"/>
    <n v="2"/>
    <s v="Married"/>
    <n v="4327"/>
    <n v="25440"/>
    <n v="5"/>
    <x v="1"/>
    <n v="12"/>
    <n v="3"/>
    <n v="4"/>
    <n v="3"/>
    <n v="5"/>
    <n v="2"/>
    <n v="3"/>
    <n v="0"/>
    <n v="0"/>
    <n v="0"/>
    <n v="0"/>
    <s v="Medium"/>
    <s v="0-1 Years"/>
    <x v="0"/>
  </r>
  <r>
    <n v="50"/>
    <x v="1"/>
    <x v="1"/>
    <n v="1421"/>
    <x v="1"/>
    <n v="2"/>
    <n v="3"/>
    <s v="Medical"/>
    <n v="1215"/>
    <n v="4"/>
    <s v="Female"/>
    <n v="30"/>
    <n v="3"/>
    <n v="4"/>
    <x v="5"/>
    <n v="1"/>
    <s v="Married"/>
    <n v="17856"/>
    <n v="9490"/>
    <n v="2"/>
    <x v="1"/>
    <n v="22"/>
    <n v="4"/>
    <n v="3"/>
    <n v="1"/>
    <n v="32"/>
    <n v="3"/>
    <n v="3"/>
    <n v="2"/>
    <n v="2"/>
    <n v="2"/>
    <n v="2"/>
    <s v="High"/>
    <s v="2-5 Years"/>
    <x v="1"/>
  </r>
  <r>
    <n v="28"/>
    <x v="1"/>
    <x v="0"/>
    <n v="1179"/>
    <x v="1"/>
    <n v="19"/>
    <n v="4"/>
    <s v="Medical"/>
    <n v="1216"/>
    <n v="4"/>
    <s v="Male"/>
    <n v="78"/>
    <n v="2"/>
    <n v="1"/>
    <x v="2"/>
    <n v="1"/>
    <s v="Married"/>
    <n v="3196"/>
    <n v="12449"/>
    <n v="1"/>
    <x v="1"/>
    <n v="12"/>
    <n v="3"/>
    <n v="3"/>
    <n v="3"/>
    <n v="6"/>
    <n v="2"/>
    <n v="3"/>
    <n v="6"/>
    <n v="5"/>
    <n v="3"/>
    <n v="3"/>
    <s v="Medium"/>
    <s v="6-10 Years"/>
    <x v="2"/>
  </r>
  <r>
    <n v="46"/>
    <x v="1"/>
    <x v="0"/>
    <n v="1450"/>
    <x v="1"/>
    <n v="15"/>
    <n v="2"/>
    <s v="Life Sciences"/>
    <n v="1217"/>
    <n v="4"/>
    <s v="Male"/>
    <n v="52"/>
    <n v="3"/>
    <n v="5"/>
    <x v="7"/>
    <n v="2"/>
    <s v="Married"/>
    <n v="19081"/>
    <n v="10849"/>
    <n v="5"/>
    <x v="1"/>
    <n v="11"/>
    <n v="3"/>
    <n v="1"/>
    <n v="1"/>
    <n v="25"/>
    <n v="2"/>
    <n v="3"/>
    <n v="4"/>
    <n v="2"/>
    <n v="0"/>
    <n v="3"/>
    <s v="High"/>
    <s v="2-5 Years"/>
    <x v="1"/>
  </r>
  <r>
    <n v="35"/>
    <x v="1"/>
    <x v="0"/>
    <n v="1361"/>
    <x v="0"/>
    <n v="17"/>
    <n v="4"/>
    <s v="Life Sciences"/>
    <n v="1218"/>
    <n v="3"/>
    <s v="Male"/>
    <n v="94"/>
    <n v="3"/>
    <n v="2"/>
    <x v="0"/>
    <n v="1"/>
    <s v="Married"/>
    <n v="8966"/>
    <n v="21026"/>
    <n v="3"/>
    <x v="0"/>
    <n v="15"/>
    <n v="3"/>
    <n v="4"/>
    <n v="3"/>
    <n v="15"/>
    <n v="2"/>
    <n v="3"/>
    <n v="7"/>
    <n v="7"/>
    <n v="1"/>
    <n v="7"/>
    <s v="High"/>
    <s v="6-10 Years"/>
    <x v="0"/>
  </r>
  <r>
    <n v="24"/>
    <x v="0"/>
    <x v="0"/>
    <n v="984"/>
    <x v="1"/>
    <n v="17"/>
    <n v="2"/>
    <s v="Life Sciences"/>
    <n v="1219"/>
    <n v="4"/>
    <s v="Female"/>
    <n v="97"/>
    <n v="3"/>
    <n v="1"/>
    <x v="2"/>
    <n v="2"/>
    <s v="Married"/>
    <n v="2210"/>
    <n v="3372"/>
    <n v="1"/>
    <x v="1"/>
    <n v="13"/>
    <n v="3"/>
    <n v="1"/>
    <n v="1"/>
    <n v="1"/>
    <n v="3"/>
    <n v="1"/>
    <n v="1"/>
    <n v="0"/>
    <n v="0"/>
    <n v="0"/>
    <s v="Low"/>
    <s v="0-1 Years"/>
    <x v="4"/>
  </r>
  <r>
    <n v="33"/>
    <x v="1"/>
    <x v="1"/>
    <n v="1146"/>
    <x v="0"/>
    <n v="25"/>
    <n v="3"/>
    <s v="Medical"/>
    <n v="1220"/>
    <n v="2"/>
    <s v="Female"/>
    <n v="82"/>
    <n v="3"/>
    <n v="2"/>
    <x v="0"/>
    <n v="3"/>
    <s v="Married"/>
    <n v="4539"/>
    <n v="4905"/>
    <n v="1"/>
    <x v="1"/>
    <n v="12"/>
    <n v="3"/>
    <n v="1"/>
    <n v="1"/>
    <n v="10"/>
    <n v="3"/>
    <n v="2"/>
    <n v="10"/>
    <n v="7"/>
    <n v="0"/>
    <n v="1"/>
    <s v="Medium"/>
    <s v="6-10 Years"/>
    <x v="2"/>
  </r>
  <r>
    <n v="36"/>
    <x v="1"/>
    <x v="0"/>
    <n v="917"/>
    <x v="1"/>
    <n v="6"/>
    <n v="4"/>
    <s v="Life Sciences"/>
    <n v="1221"/>
    <n v="3"/>
    <s v="Male"/>
    <n v="60"/>
    <n v="1"/>
    <n v="1"/>
    <x v="2"/>
    <n v="3"/>
    <s v="Divorced"/>
    <n v="2741"/>
    <n v="6865"/>
    <n v="1"/>
    <x v="1"/>
    <n v="14"/>
    <n v="3"/>
    <n v="3"/>
    <n v="1"/>
    <n v="7"/>
    <n v="4"/>
    <n v="3"/>
    <n v="7"/>
    <n v="7"/>
    <n v="1"/>
    <n v="7"/>
    <s v="Low"/>
    <s v="6-10 Years"/>
    <x v="0"/>
  </r>
  <r>
    <n v="30"/>
    <x v="1"/>
    <x v="0"/>
    <n v="853"/>
    <x v="1"/>
    <n v="7"/>
    <n v="4"/>
    <s v="Life Sciences"/>
    <n v="1224"/>
    <n v="3"/>
    <s v="Male"/>
    <n v="49"/>
    <n v="3"/>
    <n v="2"/>
    <x v="2"/>
    <n v="3"/>
    <s v="Divorced"/>
    <n v="3491"/>
    <n v="11309"/>
    <n v="1"/>
    <x v="1"/>
    <n v="13"/>
    <n v="3"/>
    <n v="1"/>
    <n v="3"/>
    <n v="10"/>
    <n v="4"/>
    <n v="2"/>
    <n v="10"/>
    <n v="7"/>
    <n v="8"/>
    <n v="9"/>
    <s v="Medium"/>
    <s v="6-10 Years"/>
    <x v="2"/>
  </r>
  <r>
    <n v="44"/>
    <x v="1"/>
    <x v="0"/>
    <n v="200"/>
    <x v="1"/>
    <n v="29"/>
    <n v="4"/>
    <s v="Other"/>
    <n v="1225"/>
    <n v="4"/>
    <s v="Male"/>
    <n v="32"/>
    <n v="3"/>
    <n v="2"/>
    <x v="1"/>
    <n v="4"/>
    <s v="Single"/>
    <n v="4541"/>
    <n v="7744"/>
    <n v="1"/>
    <x v="1"/>
    <n v="25"/>
    <n v="4"/>
    <n v="2"/>
    <n v="0"/>
    <n v="20"/>
    <n v="3"/>
    <n v="3"/>
    <n v="20"/>
    <n v="11"/>
    <n v="13"/>
    <n v="17"/>
    <s v="Medium"/>
    <s v="10+ Years"/>
    <x v="0"/>
  </r>
  <r>
    <n v="20"/>
    <x v="1"/>
    <x v="0"/>
    <n v="654"/>
    <x v="0"/>
    <n v="21"/>
    <n v="3"/>
    <s v="Marketing"/>
    <n v="1226"/>
    <n v="3"/>
    <s v="Male"/>
    <n v="43"/>
    <n v="4"/>
    <n v="1"/>
    <x v="6"/>
    <n v="4"/>
    <s v="Single"/>
    <n v="2678"/>
    <n v="5050"/>
    <n v="1"/>
    <x v="1"/>
    <n v="17"/>
    <n v="3"/>
    <n v="4"/>
    <n v="0"/>
    <n v="2"/>
    <n v="2"/>
    <n v="3"/>
    <n v="2"/>
    <n v="1"/>
    <n v="2"/>
    <n v="2"/>
    <s v="Low"/>
    <s v="2-5 Years"/>
    <x v="4"/>
  </r>
  <r>
    <n v="46"/>
    <x v="1"/>
    <x v="0"/>
    <n v="150"/>
    <x v="1"/>
    <n v="2"/>
    <n v="4"/>
    <s v="Technical Degree"/>
    <n v="1228"/>
    <n v="4"/>
    <s v="Male"/>
    <n v="60"/>
    <n v="3"/>
    <n v="2"/>
    <x v="3"/>
    <n v="4"/>
    <s v="Divorced"/>
    <n v="7379"/>
    <n v="17433"/>
    <n v="2"/>
    <x v="1"/>
    <n v="11"/>
    <n v="3"/>
    <n v="3"/>
    <n v="1"/>
    <n v="12"/>
    <n v="3"/>
    <n v="2"/>
    <n v="6"/>
    <n v="3"/>
    <n v="1"/>
    <n v="4"/>
    <s v="High"/>
    <s v="6-10 Years"/>
    <x v="1"/>
  </r>
  <r>
    <n v="42"/>
    <x v="1"/>
    <x v="2"/>
    <n v="179"/>
    <x v="2"/>
    <n v="2"/>
    <n v="5"/>
    <s v="Medical"/>
    <n v="1231"/>
    <n v="4"/>
    <s v="Male"/>
    <n v="79"/>
    <n v="4"/>
    <n v="2"/>
    <x v="8"/>
    <n v="1"/>
    <s v="Married"/>
    <n v="6272"/>
    <n v="12858"/>
    <n v="7"/>
    <x v="1"/>
    <n v="16"/>
    <n v="3"/>
    <n v="1"/>
    <n v="1"/>
    <n v="10"/>
    <n v="3"/>
    <n v="4"/>
    <n v="4"/>
    <n v="3"/>
    <n v="0"/>
    <n v="3"/>
    <s v="Medium"/>
    <s v="2-5 Years"/>
    <x v="0"/>
  </r>
  <r>
    <n v="60"/>
    <x v="1"/>
    <x v="0"/>
    <n v="696"/>
    <x v="0"/>
    <n v="7"/>
    <n v="4"/>
    <s v="Marketing"/>
    <n v="1233"/>
    <n v="2"/>
    <s v="Male"/>
    <n v="52"/>
    <n v="4"/>
    <n v="2"/>
    <x v="0"/>
    <n v="4"/>
    <s v="Divorced"/>
    <n v="5220"/>
    <n v="10893"/>
    <n v="0"/>
    <x v="0"/>
    <n v="18"/>
    <n v="3"/>
    <n v="2"/>
    <n v="1"/>
    <n v="12"/>
    <n v="3"/>
    <n v="3"/>
    <n v="11"/>
    <n v="7"/>
    <n v="1"/>
    <n v="9"/>
    <s v="Medium"/>
    <s v="10+ Years"/>
    <x v="3"/>
  </r>
  <r>
    <n v="32"/>
    <x v="1"/>
    <x v="1"/>
    <n v="116"/>
    <x v="1"/>
    <n v="13"/>
    <n v="3"/>
    <s v="Other"/>
    <n v="1234"/>
    <n v="3"/>
    <s v="Female"/>
    <n v="77"/>
    <n v="2"/>
    <n v="1"/>
    <x v="2"/>
    <n v="2"/>
    <s v="Married"/>
    <n v="2743"/>
    <n v="7331"/>
    <n v="1"/>
    <x v="1"/>
    <n v="20"/>
    <n v="4"/>
    <n v="3"/>
    <n v="1"/>
    <n v="2"/>
    <n v="2"/>
    <n v="3"/>
    <n v="2"/>
    <n v="2"/>
    <n v="2"/>
    <n v="2"/>
    <s v="Low"/>
    <s v="2-5 Years"/>
    <x v="2"/>
  </r>
  <r>
    <n v="32"/>
    <x v="1"/>
    <x v="1"/>
    <n v="1316"/>
    <x v="1"/>
    <n v="2"/>
    <n v="2"/>
    <s v="Life Sciences"/>
    <n v="1235"/>
    <n v="4"/>
    <s v="Female"/>
    <n v="38"/>
    <n v="3"/>
    <n v="2"/>
    <x v="1"/>
    <n v="3"/>
    <s v="Single"/>
    <n v="4998"/>
    <n v="2338"/>
    <n v="4"/>
    <x v="0"/>
    <n v="14"/>
    <n v="3"/>
    <n v="4"/>
    <n v="0"/>
    <n v="10"/>
    <n v="2"/>
    <n v="3"/>
    <n v="8"/>
    <n v="7"/>
    <n v="0"/>
    <n v="7"/>
    <s v="Medium"/>
    <s v="6-10 Years"/>
    <x v="2"/>
  </r>
  <r>
    <n v="36"/>
    <x v="1"/>
    <x v="0"/>
    <n v="363"/>
    <x v="1"/>
    <n v="1"/>
    <n v="3"/>
    <s v="Technical Degree"/>
    <n v="1237"/>
    <n v="3"/>
    <s v="Female"/>
    <n v="77"/>
    <n v="1"/>
    <n v="3"/>
    <x v="3"/>
    <n v="1"/>
    <s v="Divorced"/>
    <n v="10252"/>
    <n v="4235"/>
    <n v="2"/>
    <x v="0"/>
    <n v="21"/>
    <n v="4"/>
    <n v="3"/>
    <n v="1"/>
    <n v="17"/>
    <n v="2"/>
    <n v="3"/>
    <n v="7"/>
    <n v="7"/>
    <n v="7"/>
    <n v="7"/>
    <s v="High"/>
    <s v="6-10 Years"/>
    <x v="0"/>
  </r>
  <r>
    <n v="33"/>
    <x v="1"/>
    <x v="0"/>
    <n v="117"/>
    <x v="1"/>
    <n v="9"/>
    <n v="3"/>
    <s v="Medical"/>
    <n v="1238"/>
    <n v="1"/>
    <s v="Male"/>
    <n v="60"/>
    <n v="3"/>
    <n v="1"/>
    <x v="1"/>
    <n v="4"/>
    <s v="Married"/>
    <n v="2781"/>
    <n v="6311"/>
    <n v="0"/>
    <x v="1"/>
    <n v="13"/>
    <n v="3"/>
    <n v="2"/>
    <n v="1"/>
    <n v="15"/>
    <n v="5"/>
    <n v="3"/>
    <n v="14"/>
    <n v="10"/>
    <n v="4"/>
    <n v="10"/>
    <s v="Low"/>
    <s v="10+ Years"/>
    <x v="2"/>
  </r>
  <r>
    <n v="40"/>
    <x v="1"/>
    <x v="0"/>
    <n v="107"/>
    <x v="0"/>
    <n v="10"/>
    <n v="3"/>
    <s v="Technical Degree"/>
    <n v="1239"/>
    <n v="2"/>
    <s v="Female"/>
    <n v="84"/>
    <n v="2"/>
    <n v="2"/>
    <x v="0"/>
    <n v="2"/>
    <s v="Divorced"/>
    <n v="6852"/>
    <n v="11591"/>
    <n v="7"/>
    <x v="1"/>
    <n v="12"/>
    <n v="3"/>
    <n v="2"/>
    <n v="1"/>
    <n v="7"/>
    <n v="2"/>
    <n v="4"/>
    <n v="5"/>
    <n v="1"/>
    <n v="1"/>
    <n v="3"/>
    <s v="Medium"/>
    <s v="2-5 Years"/>
    <x v="0"/>
  </r>
  <r>
    <n v="25"/>
    <x v="1"/>
    <x v="0"/>
    <n v="1356"/>
    <x v="0"/>
    <n v="10"/>
    <n v="4"/>
    <s v="Life Sciences"/>
    <n v="1240"/>
    <n v="3"/>
    <s v="Male"/>
    <n v="57"/>
    <n v="3"/>
    <n v="2"/>
    <x v="0"/>
    <n v="4"/>
    <s v="Single"/>
    <n v="4950"/>
    <n v="20623"/>
    <n v="0"/>
    <x v="1"/>
    <n v="14"/>
    <n v="3"/>
    <n v="2"/>
    <n v="0"/>
    <n v="5"/>
    <n v="4"/>
    <n v="3"/>
    <n v="4"/>
    <n v="3"/>
    <n v="1"/>
    <n v="1"/>
    <s v="Medium"/>
    <s v="2-5 Years"/>
    <x v="2"/>
  </r>
  <r>
    <n v="30"/>
    <x v="1"/>
    <x v="0"/>
    <n v="1465"/>
    <x v="1"/>
    <n v="1"/>
    <n v="3"/>
    <s v="Medical"/>
    <n v="1241"/>
    <n v="4"/>
    <s v="Male"/>
    <n v="63"/>
    <n v="3"/>
    <n v="1"/>
    <x v="1"/>
    <n v="2"/>
    <s v="Married"/>
    <n v="3579"/>
    <n v="9369"/>
    <n v="0"/>
    <x v="0"/>
    <n v="21"/>
    <n v="4"/>
    <n v="1"/>
    <n v="1"/>
    <n v="12"/>
    <n v="2"/>
    <n v="3"/>
    <n v="11"/>
    <n v="9"/>
    <n v="5"/>
    <n v="7"/>
    <s v="Medium"/>
    <s v="10+ Years"/>
    <x v="2"/>
  </r>
  <r>
    <n v="42"/>
    <x v="1"/>
    <x v="1"/>
    <n v="458"/>
    <x v="1"/>
    <n v="26"/>
    <n v="5"/>
    <s v="Medical"/>
    <n v="1242"/>
    <n v="1"/>
    <s v="Female"/>
    <n v="60"/>
    <n v="3"/>
    <n v="3"/>
    <x v="7"/>
    <n v="1"/>
    <s v="Married"/>
    <n v="13191"/>
    <n v="23281"/>
    <n v="3"/>
    <x v="0"/>
    <n v="17"/>
    <n v="3"/>
    <n v="3"/>
    <n v="0"/>
    <n v="20"/>
    <n v="6"/>
    <n v="3"/>
    <n v="1"/>
    <n v="0"/>
    <n v="0"/>
    <n v="0"/>
    <s v="High"/>
    <s v="0-1 Years"/>
    <x v="0"/>
  </r>
  <r>
    <n v="35"/>
    <x v="1"/>
    <x v="2"/>
    <n v="1212"/>
    <x v="0"/>
    <n v="8"/>
    <n v="2"/>
    <s v="Marketing"/>
    <n v="1243"/>
    <n v="3"/>
    <s v="Female"/>
    <n v="78"/>
    <n v="2"/>
    <n v="3"/>
    <x v="0"/>
    <n v="4"/>
    <s v="Married"/>
    <n v="10377"/>
    <n v="13755"/>
    <n v="4"/>
    <x v="0"/>
    <n v="11"/>
    <n v="3"/>
    <n v="2"/>
    <n v="1"/>
    <n v="16"/>
    <n v="6"/>
    <n v="2"/>
    <n v="13"/>
    <n v="2"/>
    <n v="4"/>
    <n v="12"/>
    <s v="High"/>
    <s v="10+ Years"/>
    <x v="0"/>
  </r>
  <r>
    <n v="27"/>
    <x v="1"/>
    <x v="0"/>
    <n v="1103"/>
    <x v="1"/>
    <n v="14"/>
    <n v="3"/>
    <s v="Life Sciences"/>
    <n v="1244"/>
    <n v="1"/>
    <s v="Male"/>
    <n v="42"/>
    <n v="3"/>
    <n v="1"/>
    <x v="1"/>
    <n v="1"/>
    <s v="Married"/>
    <n v="2235"/>
    <n v="14377"/>
    <n v="1"/>
    <x v="0"/>
    <n v="14"/>
    <n v="3"/>
    <n v="4"/>
    <n v="2"/>
    <n v="9"/>
    <n v="3"/>
    <n v="2"/>
    <n v="9"/>
    <n v="7"/>
    <n v="6"/>
    <n v="8"/>
    <s v="Low"/>
    <s v="6-10 Years"/>
    <x v="2"/>
  </r>
  <r>
    <n v="54"/>
    <x v="1"/>
    <x v="1"/>
    <n v="966"/>
    <x v="1"/>
    <n v="1"/>
    <n v="4"/>
    <s v="Life Sciences"/>
    <n v="1245"/>
    <n v="4"/>
    <s v="Female"/>
    <n v="53"/>
    <n v="3"/>
    <n v="3"/>
    <x v="3"/>
    <n v="3"/>
    <s v="Divorced"/>
    <n v="10502"/>
    <n v="9659"/>
    <n v="7"/>
    <x v="1"/>
    <n v="17"/>
    <n v="3"/>
    <n v="1"/>
    <n v="1"/>
    <n v="33"/>
    <n v="2"/>
    <n v="1"/>
    <n v="5"/>
    <n v="4"/>
    <n v="1"/>
    <n v="4"/>
    <s v="High"/>
    <s v="2-5 Years"/>
    <x v="1"/>
  </r>
  <r>
    <n v="44"/>
    <x v="1"/>
    <x v="0"/>
    <n v="1117"/>
    <x v="1"/>
    <n v="2"/>
    <n v="1"/>
    <s v="Life Sciences"/>
    <n v="1246"/>
    <n v="1"/>
    <s v="Female"/>
    <n v="72"/>
    <n v="4"/>
    <n v="1"/>
    <x v="1"/>
    <n v="4"/>
    <s v="Married"/>
    <n v="2011"/>
    <n v="19982"/>
    <n v="1"/>
    <x v="1"/>
    <n v="13"/>
    <n v="3"/>
    <n v="4"/>
    <n v="1"/>
    <n v="10"/>
    <n v="5"/>
    <n v="3"/>
    <n v="10"/>
    <n v="5"/>
    <n v="7"/>
    <n v="7"/>
    <s v="Low"/>
    <s v="6-10 Years"/>
    <x v="0"/>
  </r>
  <r>
    <n v="19"/>
    <x v="0"/>
    <x v="2"/>
    <n v="504"/>
    <x v="1"/>
    <n v="10"/>
    <n v="3"/>
    <s v="Medical"/>
    <n v="1248"/>
    <n v="1"/>
    <s v="Female"/>
    <n v="96"/>
    <n v="2"/>
    <n v="1"/>
    <x v="1"/>
    <n v="2"/>
    <s v="Single"/>
    <n v="1859"/>
    <n v="6148"/>
    <n v="1"/>
    <x v="0"/>
    <n v="25"/>
    <n v="4"/>
    <n v="2"/>
    <n v="0"/>
    <n v="1"/>
    <n v="2"/>
    <n v="4"/>
    <n v="1"/>
    <n v="1"/>
    <n v="0"/>
    <n v="0"/>
    <s v="Low"/>
    <s v="0-1 Years"/>
    <x v="4"/>
  </r>
  <r>
    <n v="29"/>
    <x v="1"/>
    <x v="0"/>
    <n v="1010"/>
    <x v="1"/>
    <n v="1"/>
    <n v="3"/>
    <s v="Life Sciences"/>
    <n v="1249"/>
    <n v="1"/>
    <s v="Female"/>
    <n v="97"/>
    <n v="3"/>
    <n v="1"/>
    <x v="1"/>
    <n v="4"/>
    <s v="Divorced"/>
    <n v="3760"/>
    <n v="5598"/>
    <n v="1"/>
    <x v="1"/>
    <n v="15"/>
    <n v="3"/>
    <n v="1"/>
    <n v="3"/>
    <n v="3"/>
    <n v="5"/>
    <n v="3"/>
    <n v="3"/>
    <n v="2"/>
    <n v="1"/>
    <n v="2"/>
    <s v="Medium"/>
    <s v="2-5 Years"/>
    <x v="2"/>
  </r>
  <r>
    <n v="54"/>
    <x v="1"/>
    <x v="0"/>
    <n v="685"/>
    <x v="1"/>
    <n v="3"/>
    <n v="3"/>
    <s v="Life Sciences"/>
    <n v="1250"/>
    <n v="4"/>
    <s v="Male"/>
    <n v="85"/>
    <n v="3"/>
    <n v="4"/>
    <x v="7"/>
    <n v="4"/>
    <s v="Married"/>
    <n v="17779"/>
    <n v="23474"/>
    <n v="3"/>
    <x v="1"/>
    <n v="14"/>
    <n v="3"/>
    <n v="1"/>
    <n v="0"/>
    <n v="36"/>
    <n v="2"/>
    <n v="3"/>
    <n v="10"/>
    <n v="9"/>
    <n v="0"/>
    <n v="9"/>
    <s v="High"/>
    <s v="6-10 Years"/>
    <x v="1"/>
  </r>
  <r>
    <n v="31"/>
    <x v="1"/>
    <x v="0"/>
    <n v="1332"/>
    <x v="1"/>
    <n v="11"/>
    <n v="2"/>
    <s v="Medical"/>
    <n v="1251"/>
    <n v="3"/>
    <s v="Male"/>
    <n v="80"/>
    <n v="3"/>
    <n v="2"/>
    <x v="4"/>
    <n v="1"/>
    <s v="Married"/>
    <n v="6833"/>
    <n v="17089"/>
    <n v="1"/>
    <x v="0"/>
    <n v="12"/>
    <n v="3"/>
    <n v="4"/>
    <n v="0"/>
    <n v="6"/>
    <n v="2"/>
    <n v="2"/>
    <n v="6"/>
    <n v="5"/>
    <n v="0"/>
    <n v="1"/>
    <s v="Medium"/>
    <s v="6-10 Years"/>
    <x v="2"/>
  </r>
  <r>
    <n v="31"/>
    <x v="1"/>
    <x v="0"/>
    <n v="1062"/>
    <x v="1"/>
    <n v="24"/>
    <n v="3"/>
    <s v="Medical"/>
    <n v="1252"/>
    <n v="3"/>
    <s v="Female"/>
    <n v="96"/>
    <n v="2"/>
    <n v="2"/>
    <x v="4"/>
    <n v="1"/>
    <s v="Single"/>
    <n v="6812"/>
    <n v="17198"/>
    <n v="1"/>
    <x v="1"/>
    <n v="19"/>
    <n v="3"/>
    <n v="2"/>
    <n v="0"/>
    <n v="10"/>
    <n v="2"/>
    <n v="3"/>
    <n v="10"/>
    <n v="9"/>
    <n v="1"/>
    <n v="8"/>
    <s v="Medium"/>
    <s v="6-10 Years"/>
    <x v="2"/>
  </r>
  <r>
    <n v="59"/>
    <x v="1"/>
    <x v="0"/>
    <n v="326"/>
    <x v="0"/>
    <n v="3"/>
    <n v="3"/>
    <s v="Life Sciences"/>
    <n v="1254"/>
    <n v="3"/>
    <s v="Female"/>
    <n v="48"/>
    <n v="2"/>
    <n v="2"/>
    <x v="0"/>
    <n v="4"/>
    <s v="Single"/>
    <n v="5171"/>
    <n v="16490"/>
    <n v="5"/>
    <x v="1"/>
    <n v="17"/>
    <n v="3"/>
    <n v="4"/>
    <n v="0"/>
    <n v="13"/>
    <n v="2"/>
    <n v="3"/>
    <n v="6"/>
    <n v="1"/>
    <n v="0"/>
    <n v="5"/>
    <s v="Medium"/>
    <s v="6-10 Years"/>
    <x v="3"/>
  </r>
  <r>
    <n v="43"/>
    <x v="1"/>
    <x v="0"/>
    <n v="920"/>
    <x v="1"/>
    <n v="3"/>
    <n v="3"/>
    <s v="Life Sciences"/>
    <n v="1255"/>
    <n v="3"/>
    <s v="Male"/>
    <n v="96"/>
    <n v="1"/>
    <n v="5"/>
    <x v="7"/>
    <n v="4"/>
    <s v="Married"/>
    <n v="19740"/>
    <n v="18625"/>
    <n v="3"/>
    <x v="1"/>
    <n v="14"/>
    <n v="3"/>
    <n v="2"/>
    <n v="1"/>
    <n v="25"/>
    <n v="2"/>
    <n v="3"/>
    <n v="8"/>
    <n v="7"/>
    <n v="0"/>
    <n v="7"/>
    <s v="High"/>
    <s v="6-10 Years"/>
    <x v="0"/>
  </r>
  <r>
    <n v="49"/>
    <x v="1"/>
    <x v="0"/>
    <n v="1098"/>
    <x v="1"/>
    <n v="4"/>
    <n v="2"/>
    <s v="Medical"/>
    <n v="1256"/>
    <n v="1"/>
    <s v="Male"/>
    <n v="85"/>
    <n v="2"/>
    <n v="5"/>
    <x v="5"/>
    <n v="3"/>
    <s v="Married"/>
    <n v="18711"/>
    <n v="12124"/>
    <n v="2"/>
    <x v="1"/>
    <n v="13"/>
    <n v="3"/>
    <n v="3"/>
    <n v="1"/>
    <n v="23"/>
    <n v="2"/>
    <n v="4"/>
    <n v="1"/>
    <n v="0"/>
    <n v="0"/>
    <n v="0"/>
    <s v="High"/>
    <s v="0-1 Years"/>
    <x v="1"/>
  </r>
  <r>
    <n v="36"/>
    <x v="1"/>
    <x v="1"/>
    <n v="469"/>
    <x v="1"/>
    <n v="3"/>
    <n v="3"/>
    <s v="Technical Degree"/>
    <n v="1257"/>
    <n v="3"/>
    <s v="Male"/>
    <n v="46"/>
    <n v="3"/>
    <n v="1"/>
    <x v="1"/>
    <n v="2"/>
    <s v="Married"/>
    <n v="3692"/>
    <n v="9256"/>
    <n v="1"/>
    <x v="1"/>
    <n v="12"/>
    <n v="3"/>
    <n v="3"/>
    <n v="0"/>
    <n v="12"/>
    <n v="2"/>
    <n v="2"/>
    <n v="11"/>
    <n v="10"/>
    <n v="0"/>
    <n v="7"/>
    <s v="Medium"/>
    <s v="10+ Years"/>
    <x v="0"/>
  </r>
  <r>
    <n v="48"/>
    <x v="1"/>
    <x v="0"/>
    <n v="969"/>
    <x v="1"/>
    <n v="2"/>
    <n v="2"/>
    <s v="Technical Degree"/>
    <n v="1258"/>
    <n v="4"/>
    <s v="Male"/>
    <n v="76"/>
    <n v="4"/>
    <n v="1"/>
    <x v="2"/>
    <n v="2"/>
    <s v="Single"/>
    <n v="2559"/>
    <n v="16620"/>
    <n v="5"/>
    <x v="1"/>
    <n v="11"/>
    <n v="3"/>
    <n v="3"/>
    <n v="0"/>
    <n v="7"/>
    <n v="4"/>
    <n v="2"/>
    <n v="1"/>
    <n v="0"/>
    <n v="0"/>
    <n v="0"/>
    <s v="Low"/>
    <s v="0-1 Years"/>
    <x v="1"/>
  </r>
  <r>
    <n v="27"/>
    <x v="1"/>
    <x v="0"/>
    <n v="1167"/>
    <x v="1"/>
    <n v="4"/>
    <n v="2"/>
    <s v="Life Sciences"/>
    <n v="1259"/>
    <n v="1"/>
    <s v="Male"/>
    <n v="76"/>
    <n v="3"/>
    <n v="1"/>
    <x v="1"/>
    <n v="3"/>
    <s v="Divorced"/>
    <n v="2517"/>
    <n v="3208"/>
    <n v="1"/>
    <x v="1"/>
    <n v="11"/>
    <n v="3"/>
    <n v="2"/>
    <n v="3"/>
    <n v="5"/>
    <n v="2"/>
    <n v="3"/>
    <n v="5"/>
    <n v="3"/>
    <n v="0"/>
    <n v="3"/>
    <s v="Low"/>
    <s v="2-5 Years"/>
    <x v="2"/>
  </r>
  <r>
    <n v="29"/>
    <x v="1"/>
    <x v="0"/>
    <n v="1329"/>
    <x v="1"/>
    <n v="7"/>
    <n v="3"/>
    <s v="Life Sciences"/>
    <n v="1260"/>
    <n v="3"/>
    <s v="Male"/>
    <n v="82"/>
    <n v="3"/>
    <n v="2"/>
    <x v="4"/>
    <n v="4"/>
    <s v="Divorced"/>
    <n v="6623"/>
    <n v="4204"/>
    <n v="1"/>
    <x v="0"/>
    <n v="11"/>
    <n v="3"/>
    <n v="2"/>
    <n v="2"/>
    <n v="6"/>
    <n v="2"/>
    <n v="3"/>
    <n v="6"/>
    <n v="0"/>
    <n v="1"/>
    <n v="0"/>
    <s v="Medium"/>
    <s v="6-10 Years"/>
    <x v="2"/>
  </r>
  <r>
    <n v="48"/>
    <x v="1"/>
    <x v="0"/>
    <n v="715"/>
    <x v="1"/>
    <n v="1"/>
    <n v="3"/>
    <s v="Life Sciences"/>
    <n v="1263"/>
    <n v="4"/>
    <s v="Male"/>
    <n v="76"/>
    <n v="2"/>
    <n v="5"/>
    <x v="7"/>
    <n v="4"/>
    <s v="Single"/>
    <n v="18265"/>
    <n v="8733"/>
    <n v="6"/>
    <x v="1"/>
    <n v="12"/>
    <n v="3"/>
    <n v="3"/>
    <n v="0"/>
    <n v="25"/>
    <n v="3"/>
    <n v="4"/>
    <n v="1"/>
    <n v="0"/>
    <n v="0"/>
    <n v="0"/>
    <s v="High"/>
    <s v="0-1 Years"/>
    <x v="1"/>
  </r>
  <r>
    <n v="29"/>
    <x v="1"/>
    <x v="0"/>
    <n v="694"/>
    <x v="1"/>
    <n v="1"/>
    <n v="3"/>
    <s v="Life Sciences"/>
    <n v="1264"/>
    <n v="4"/>
    <s v="Female"/>
    <n v="87"/>
    <n v="2"/>
    <n v="4"/>
    <x v="7"/>
    <n v="4"/>
    <s v="Divorced"/>
    <n v="16124"/>
    <n v="3423"/>
    <n v="3"/>
    <x v="1"/>
    <n v="14"/>
    <n v="3"/>
    <n v="2"/>
    <n v="2"/>
    <n v="9"/>
    <n v="2"/>
    <n v="2"/>
    <n v="7"/>
    <n v="7"/>
    <n v="1"/>
    <n v="7"/>
    <s v="High"/>
    <s v="6-10 Years"/>
    <x v="2"/>
  </r>
  <r>
    <n v="34"/>
    <x v="1"/>
    <x v="0"/>
    <n v="1320"/>
    <x v="1"/>
    <n v="20"/>
    <n v="3"/>
    <s v="Technical Degree"/>
    <n v="1265"/>
    <n v="3"/>
    <s v="Female"/>
    <n v="89"/>
    <n v="4"/>
    <n v="1"/>
    <x v="1"/>
    <n v="3"/>
    <s v="Married"/>
    <n v="2585"/>
    <n v="21643"/>
    <n v="0"/>
    <x v="1"/>
    <n v="17"/>
    <n v="3"/>
    <n v="4"/>
    <n v="0"/>
    <n v="2"/>
    <n v="5"/>
    <n v="2"/>
    <n v="1"/>
    <n v="0"/>
    <n v="0"/>
    <n v="0"/>
    <s v="Low"/>
    <s v="0-1 Years"/>
    <x v="2"/>
  </r>
  <r>
    <n v="44"/>
    <x v="1"/>
    <x v="0"/>
    <n v="1099"/>
    <x v="0"/>
    <n v="5"/>
    <n v="3"/>
    <s v="Marketing"/>
    <n v="1267"/>
    <n v="2"/>
    <s v="Male"/>
    <n v="88"/>
    <n v="3"/>
    <n v="5"/>
    <x v="5"/>
    <n v="2"/>
    <s v="Married"/>
    <n v="18213"/>
    <n v="8751"/>
    <n v="7"/>
    <x v="1"/>
    <n v="11"/>
    <n v="3"/>
    <n v="3"/>
    <n v="1"/>
    <n v="26"/>
    <n v="5"/>
    <n v="3"/>
    <n v="22"/>
    <n v="9"/>
    <n v="3"/>
    <n v="10"/>
    <s v="High"/>
    <s v="10+ Years"/>
    <x v="0"/>
  </r>
  <r>
    <n v="33"/>
    <x v="1"/>
    <x v="0"/>
    <n v="536"/>
    <x v="0"/>
    <n v="10"/>
    <n v="5"/>
    <s v="Marketing"/>
    <n v="1268"/>
    <n v="4"/>
    <s v="Male"/>
    <n v="82"/>
    <n v="4"/>
    <n v="3"/>
    <x v="0"/>
    <n v="3"/>
    <s v="Divorced"/>
    <n v="8380"/>
    <n v="21708"/>
    <n v="0"/>
    <x v="0"/>
    <n v="14"/>
    <n v="3"/>
    <n v="4"/>
    <n v="2"/>
    <n v="10"/>
    <n v="3"/>
    <n v="3"/>
    <n v="9"/>
    <n v="8"/>
    <n v="0"/>
    <n v="8"/>
    <s v="High"/>
    <s v="6-10 Years"/>
    <x v="2"/>
  </r>
  <r>
    <n v="19"/>
    <x v="1"/>
    <x v="0"/>
    <n v="265"/>
    <x v="1"/>
    <n v="25"/>
    <n v="3"/>
    <s v="Life Sciences"/>
    <n v="1269"/>
    <n v="2"/>
    <s v="Female"/>
    <n v="57"/>
    <n v="4"/>
    <n v="1"/>
    <x v="1"/>
    <n v="4"/>
    <s v="Single"/>
    <n v="2994"/>
    <n v="21221"/>
    <n v="1"/>
    <x v="0"/>
    <n v="12"/>
    <n v="3"/>
    <n v="4"/>
    <n v="0"/>
    <n v="1"/>
    <n v="2"/>
    <n v="3"/>
    <n v="1"/>
    <n v="0"/>
    <n v="0"/>
    <n v="1"/>
    <s v="Low"/>
    <s v="0-1 Years"/>
    <x v="4"/>
  </r>
  <r>
    <n v="23"/>
    <x v="1"/>
    <x v="0"/>
    <n v="373"/>
    <x v="1"/>
    <n v="1"/>
    <n v="2"/>
    <s v="Life Sciences"/>
    <n v="1270"/>
    <n v="4"/>
    <s v="Male"/>
    <n v="47"/>
    <n v="3"/>
    <n v="1"/>
    <x v="1"/>
    <n v="3"/>
    <s v="Married"/>
    <n v="1223"/>
    <n v="16901"/>
    <n v="1"/>
    <x v="1"/>
    <n v="22"/>
    <n v="4"/>
    <n v="4"/>
    <n v="1"/>
    <n v="1"/>
    <n v="2"/>
    <n v="3"/>
    <n v="1"/>
    <n v="0"/>
    <n v="0"/>
    <n v="1"/>
    <s v="Low"/>
    <s v="0-1 Years"/>
    <x v="4"/>
  </r>
  <r>
    <n v="25"/>
    <x v="0"/>
    <x v="1"/>
    <n v="599"/>
    <x v="0"/>
    <n v="24"/>
    <n v="1"/>
    <s v="Life Sciences"/>
    <n v="1273"/>
    <n v="3"/>
    <s v="Male"/>
    <n v="73"/>
    <n v="1"/>
    <n v="1"/>
    <x v="6"/>
    <n v="4"/>
    <s v="Single"/>
    <n v="1118"/>
    <n v="8040"/>
    <n v="1"/>
    <x v="0"/>
    <n v="14"/>
    <n v="3"/>
    <n v="4"/>
    <n v="0"/>
    <n v="1"/>
    <n v="4"/>
    <n v="3"/>
    <n v="1"/>
    <n v="0"/>
    <n v="1"/>
    <n v="0"/>
    <s v="Low"/>
    <s v="0-1 Years"/>
    <x v="2"/>
  </r>
  <r>
    <n v="26"/>
    <x v="1"/>
    <x v="0"/>
    <n v="583"/>
    <x v="1"/>
    <n v="4"/>
    <n v="2"/>
    <s v="Life Sciences"/>
    <n v="1275"/>
    <n v="3"/>
    <s v="Male"/>
    <n v="53"/>
    <n v="3"/>
    <n v="1"/>
    <x v="1"/>
    <n v="4"/>
    <s v="Single"/>
    <n v="2875"/>
    <n v="9973"/>
    <n v="1"/>
    <x v="0"/>
    <n v="20"/>
    <n v="4"/>
    <n v="2"/>
    <n v="0"/>
    <n v="8"/>
    <n v="2"/>
    <n v="2"/>
    <n v="8"/>
    <n v="5"/>
    <n v="2"/>
    <n v="2"/>
    <s v="Low"/>
    <s v="6-10 Years"/>
    <x v="2"/>
  </r>
  <r>
    <n v="45"/>
    <x v="0"/>
    <x v="0"/>
    <n v="1449"/>
    <x v="0"/>
    <n v="2"/>
    <n v="3"/>
    <s v="Marketing"/>
    <n v="1277"/>
    <n v="1"/>
    <s v="Female"/>
    <n v="94"/>
    <n v="1"/>
    <n v="5"/>
    <x v="5"/>
    <n v="2"/>
    <s v="Single"/>
    <n v="18824"/>
    <n v="2493"/>
    <n v="2"/>
    <x v="0"/>
    <n v="16"/>
    <n v="3"/>
    <n v="1"/>
    <n v="0"/>
    <n v="26"/>
    <n v="2"/>
    <n v="3"/>
    <n v="24"/>
    <n v="10"/>
    <n v="1"/>
    <n v="11"/>
    <s v="High"/>
    <s v="10+ Years"/>
    <x v="1"/>
  </r>
  <r>
    <n v="55"/>
    <x v="1"/>
    <x v="2"/>
    <n v="177"/>
    <x v="1"/>
    <n v="8"/>
    <n v="1"/>
    <s v="Medical"/>
    <n v="1278"/>
    <n v="4"/>
    <s v="Male"/>
    <n v="37"/>
    <n v="2"/>
    <n v="4"/>
    <x v="4"/>
    <n v="2"/>
    <s v="Divorced"/>
    <n v="13577"/>
    <n v="25592"/>
    <n v="1"/>
    <x v="0"/>
    <n v="15"/>
    <n v="3"/>
    <n v="4"/>
    <n v="1"/>
    <n v="34"/>
    <n v="3"/>
    <n v="3"/>
    <n v="33"/>
    <n v="9"/>
    <n v="15"/>
    <n v="0"/>
    <s v="High"/>
    <s v="10+ Years"/>
    <x v="3"/>
  </r>
  <r>
    <n v="21"/>
    <x v="0"/>
    <x v="1"/>
    <n v="251"/>
    <x v="1"/>
    <n v="10"/>
    <n v="2"/>
    <s v="Life Sciences"/>
    <n v="1279"/>
    <n v="1"/>
    <s v="Female"/>
    <n v="45"/>
    <n v="2"/>
    <n v="1"/>
    <x v="2"/>
    <n v="3"/>
    <s v="Single"/>
    <n v="2625"/>
    <n v="25308"/>
    <n v="1"/>
    <x v="1"/>
    <n v="20"/>
    <n v="4"/>
    <n v="3"/>
    <n v="0"/>
    <n v="2"/>
    <n v="2"/>
    <n v="1"/>
    <n v="2"/>
    <n v="2"/>
    <n v="2"/>
    <n v="2"/>
    <s v="Low"/>
    <s v="2-5 Years"/>
    <x v="4"/>
  </r>
  <r>
    <n v="46"/>
    <x v="1"/>
    <x v="0"/>
    <n v="168"/>
    <x v="0"/>
    <n v="4"/>
    <n v="2"/>
    <s v="Marketing"/>
    <n v="1280"/>
    <n v="4"/>
    <s v="Female"/>
    <n v="33"/>
    <n v="2"/>
    <n v="5"/>
    <x v="5"/>
    <n v="2"/>
    <s v="Married"/>
    <n v="18789"/>
    <n v="9946"/>
    <n v="2"/>
    <x v="1"/>
    <n v="14"/>
    <n v="3"/>
    <n v="3"/>
    <n v="1"/>
    <n v="26"/>
    <n v="2"/>
    <n v="3"/>
    <n v="11"/>
    <n v="4"/>
    <n v="0"/>
    <n v="8"/>
    <s v="High"/>
    <s v="10+ Years"/>
    <x v="1"/>
  </r>
  <r>
    <n v="34"/>
    <x v="1"/>
    <x v="0"/>
    <n v="131"/>
    <x v="0"/>
    <n v="2"/>
    <n v="3"/>
    <s v="Marketing"/>
    <n v="1281"/>
    <n v="3"/>
    <s v="Female"/>
    <n v="86"/>
    <n v="3"/>
    <n v="2"/>
    <x v="0"/>
    <n v="1"/>
    <s v="Single"/>
    <n v="4538"/>
    <n v="6039"/>
    <n v="0"/>
    <x v="0"/>
    <n v="12"/>
    <n v="3"/>
    <n v="4"/>
    <n v="0"/>
    <n v="4"/>
    <n v="3"/>
    <n v="3"/>
    <n v="3"/>
    <n v="2"/>
    <n v="0"/>
    <n v="2"/>
    <s v="Medium"/>
    <s v="2-5 Years"/>
    <x v="2"/>
  </r>
  <r>
    <n v="51"/>
    <x v="1"/>
    <x v="1"/>
    <n v="237"/>
    <x v="0"/>
    <n v="9"/>
    <n v="3"/>
    <s v="Life Sciences"/>
    <n v="1282"/>
    <n v="4"/>
    <s v="Male"/>
    <n v="83"/>
    <n v="3"/>
    <n v="5"/>
    <x v="5"/>
    <n v="2"/>
    <s v="Divorced"/>
    <n v="19847"/>
    <n v="19196"/>
    <n v="4"/>
    <x v="0"/>
    <n v="24"/>
    <n v="4"/>
    <n v="1"/>
    <n v="1"/>
    <n v="31"/>
    <n v="5"/>
    <n v="2"/>
    <n v="29"/>
    <n v="10"/>
    <n v="11"/>
    <n v="10"/>
    <s v="High"/>
    <s v="10+ Years"/>
    <x v="1"/>
  </r>
  <r>
    <n v="59"/>
    <x v="1"/>
    <x v="0"/>
    <n v="1429"/>
    <x v="1"/>
    <n v="18"/>
    <n v="4"/>
    <s v="Medical"/>
    <n v="1283"/>
    <n v="4"/>
    <s v="Male"/>
    <n v="67"/>
    <n v="3"/>
    <n v="3"/>
    <x v="3"/>
    <n v="4"/>
    <s v="Single"/>
    <n v="10512"/>
    <n v="20002"/>
    <n v="6"/>
    <x v="1"/>
    <n v="12"/>
    <n v="3"/>
    <n v="4"/>
    <n v="0"/>
    <n v="25"/>
    <n v="6"/>
    <n v="2"/>
    <n v="9"/>
    <n v="7"/>
    <n v="5"/>
    <n v="4"/>
    <s v="High"/>
    <s v="6-10 Years"/>
    <x v="3"/>
  </r>
  <r>
    <n v="34"/>
    <x v="1"/>
    <x v="1"/>
    <n v="135"/>
    <x v="1"/>
    <n v="19"/>
    <n v="3"/>
    <s v="Medical"/>
    <n v="1285"/>
    <n v="3"/>
    <s v="Female"/>
    <n v="46"/>
    <n v="3"/>
    <n v="2"/>
    <x v="2"/>
    <n v="2"/>
    <s v="Divorced"/>
    <n v="4444"/>
    <n v="22534"/>
    <n v="4"/>
    <x v="1"/>
    <n v="13"/>
    <n v="3"/>
    <n v="3"/>
    <n v="2"/>
    <n v="15"/>
    <n v="2"/>
    <n v="4"/>
    <n v="11"/>
    <n v="8"/>
    <n v="5"/>
    <n v="10"/>
    <s v="Medium"/>
    <s v="10+ Years"/>
    <x v="2"/>
  </r>
  <r>
    <n v="28"/>
    <x v="1"/>
    <x v="1"/>
    <n v="791"/>
    <x v="1"/>
    <n v="1"/>
    <n v="4"/>
    <s v="Medical"/>
    <n v="1286"/>
    <n v="4"/>
    <s v="Male"/>
    <n v="44"/>
    <n v="3"/>
    <n v="1"/>
    <x v="2"/>
    <n v="3"/>
    <s v="Single"/>
    <n v="2154"/>
    <n v="6842"/>
    <n v="0"/>
    <x v="0"/>
    <n v="11"/>
    <n v="3"/>
    <n v="3"/>
    <n v="0"/>
    <n v="5"/>
    <n v="2"/>
    <n v="2"/>
    <n v="4"/>
    <n v="2"/>
    <n v="0"/>
    <n v="2"/>
    <s v="Low"/>
    <s v="2-5 Years"/>
    <x v="2"/>
  </r>
  <r>
    <n v="44"/>
    <x v="1"/>
    <x v="0"/>
    <n v="1199"/>
    <x v="1"/>
    <n v="4"/>
    <n v="2"/>
    <s v="Life Sciences"/>
    <n v="1288"/>
    <n v="3"/>
    <s v="Male"/>
    <n v="92"/>
    <n v="4"/>
    <n v="5"/>
    <x v="5"/>
    <n v="1"/>
    <s v="Divorced"/>
    <n v="19190"/>
    <n v="17477"/>
    <n v="1"/>
    <x v="1"/>
    <n v="14"/>
    <n v="3"/>
    <n v="4"/>
    <n v="2"/>
    <n v="26"/>
    <n v="4"/>
    <n v="2"/>
    <n v="25"/>
    <n v="9"/>
    <n v="14"/>
    <n v="13"/>
    <s v="High"/>
    <s v="10+ Years"/>
    <x v="0"/>
  </r>
  <r>
    <n v="34"/>
    <x v="1"/>
    <x v="1"/>
    <n v="648"/>
    <x v="2"/>
    <n v="11"/>
    <n v="3"/>
    <s v="Life Sciences"/>
    <n v="1289"/>
    <n v="3"/>
    <s v="Male"/>
    <n v="56"/>
    <n v="2"/>
    <n v="2"/>
    <x v="8"/>
    <n v="2"/>
    <s v="Married"/>
    <n v="4490"/>
    <n v="21833"/>
    <n v="4"/>
    <x v="1"/>
    <n v="11"/>
    <n v="3"/>
    <n v="4"/>
    <n v="2"/>
    <n v="14"/>
    <n v="5"/>
    <n v="4"/>
    <n v="10"/>
    <n v="9"/>
    <n v="1"/>
    <n v="8"/>
    <s v="Medium"/>
    <s v="6-10 Years"/>
    <x v="2"/>
  </r>
  <r>
    <n v="35"/>
    <x v="1"/>
    <x v="0"/>
    <n v="735"/>
    <x v="1"/>
    <n v="6"/>
    <n v="1"/>
    <s v="Life Sciences"/>
    <n v="1291"/>
    <n v="3"/>
    <s v="Male"/>
    <n v="66"/>
    <n v="3"/>
    <n v="1"/>
    <x v="1"/>
    <n v="3"/>
    <s v="Married"/>
    <n v="3506"/>
    <n v="6020"/>
    <n v="0"/>
    <x v="0"/>
    <n v="14"/>
    <n v="3"/>
    <n v="4"/>
    <n v="0"/>
    <n v="4"/>
    <n v="3"/>
    <n v="3"/>
    <n v="3"/>
    <n v="2"/>
    <n v="2"/>
    <n v="2"/>
    <s v="Medium"/>
    <s v="2-5 Years"/>
    <x v="0"/>
  </r>
  <r>
    <n v="42"/>
    <x v="1"/>
    <x v="0"/>
    <n v="603"/>
    <x v="1"/>
    <n v="7"/>
    <n v="4"/>
    <s v="Medical"/>
    <n v="1292"/>
    <n v="2"/>
    <s v="Female"/>
    <n v="78"/>
    <n v="4"/>
    <n v="2"/>
    <x v="1"/>
    <n v="2"/>
    <s v="Married"/>
    <n v="2372"/>
    <n v="5628"/>
    <n v="6"/>
    <x v="0"/>
    <n v="16"/>
    <n v="3"/>
    <n v="4"/>
    <n v="0"/>
    <n v="18"/>
    <n v="2"/>
    <n v="3"/>
    <n v="1"/>
    <n v="0"/>
    <n v="0"/>
    <n v="0"/>
    <s v="Low"/>
    <s v="0-1 Years"/>
    <x v="0"/>
  </r>
  <r>
    <n v="43"/>
    <x v="1"/>
    <x v="0"/>
    <n v="531"/>
    <x v="0"/>
    <n v="4"/>
    <n v="4"/>
    <s v="Marketing"/>
    <n v="1293"/>
    <n v="4"/>
    <s v="Female"/>
    <n v="56"/>
    <n v="2"/>
    <n v="3"/>
    <x v="0"/>
    <n v="4"/>
    <s v="Single"/>
    <n v="10231"/>
    <n v="20364"/>
    <n v="3"/>
    <x v="1"/>
    <n v="14"/>
    <n v="3"/>
    <n v="4"/>
    <n v="0"/>
    <n v="23"/>
    <n v="3"/>
    <n v="4"/>
    <n v="21"/>
    <n v="7"/>
    <n v="15"/>
    <n v="17"/>
    <s v="High"/>
    <s v="10+ Years"/>
    <x v="0"/>
  </r>
  <r>
    <n v="36"/>
    <x v="1"/>
    <x v="0"/>
    <n v="429"/>
    <x v="1"/>
    <n v="2"/>
    <n v="4"/>
    <s v="Life Sciences"/>
    <n v="1294"/>
    <n v="3"/>
    <s v="Female"/>
    <n v="53"/>
    <n v="3"/>
    <n v="2"/>
    <x v="3"/>
    <n v="2"/>
    <s v="Single"/>
    <n v="5410"/>
    <n v="2323"/>
    <n v="9"/>
    <x v="0"/>
    <n v="11"/>
    <n v="3"/>
    <n v="4"/>
    <n v="0"/>
    <n v="18"/>
    <n v="2"/>
    <n v="3"/>
    <n v="16"/>
    <n v="14"/>
    <n v="5"/>
    <n v="12"/>
    <s v="Medium"/>
    <s v="10+ Years"/>
    <x v="0"/>
  </r>
  <r>
    <n v="44"/>
    <x v="0"/>
    <x v="0"/>
    <n v="621"/>
    <x v="1"/>
    <n v="15"/>
    <n v="3"/>
    <s v="Medical"/>
    <n v="1295"/>
    <n v="1"/>
    <s v="Female"/>
    <n v="73"/>
    <n v="3"/>
    <n v="3"/>
    <x v="4"/>
    <n v="4"/>
    <s v="Married"/>
    <n v="7978"/>
    <n v="14075"/>
    <n v="1"/>
    <x v="1"/>
    <n v="11"/>
    <n v="3"/>
    <n v="4"/>
    <n v="1"/>
    <n v="10"/>
    <n v="2"/>
    <n v="3"/>
    <n v="10"/>
    <n v="7"/>
    <n v="0"/>
    <n v="5"/>
    <s v="High"/>
    <s v="6-10 Years"/>
    <x v="0"/>
  </r>
  <r>
    <n v="28"/>
    <x v="1"/>
    <x v="1"/>
    <n v="193"/>
    <x v="1"/>
    <n v="2"/>
    <n v="3"/>
    <s v="Life Sciences"/>
    <n v="1296"/>
    <n v="4"/>
    <s v="Male"/>
    <n v="52"/>
    <n v="2"/>
    <n v="1"/>
    <x v="2"/>
    <n v="4"/>
    <s v="Married"/>
    <n v="3867"/>
    <n v="14222"/>
    <n v="1"/>
    <x v="0"/>
    <n v="12"/>
    <n v="3"/>
    <n v="2"/>
    <n v="1"/>
    <n v="2"/>
    <n v="2"/>
    <n v="3"/>
    <n v="2"/>
    <n v="2"/>
    <n v="2"/>
    <n v="2"/>
    <s v="Medium"/>
    <s v="2-5 Years"/>
    <x v="2"/>
  </r>
  <r>
    <n v="51"/>
    <x v="1"/>
    <x v="1"/>
    <n v="968"/>
    <x v="1"/>
    <n v="6"/>
    <n v="2"/>
    <s v="Medical"/>
    <n v="1297"/>
    <n v="2"/>
    <s v="Female"/>
    <n v="40"/>
    <n v="2"/>
    <n v="1"/>
    <x v="2"/>
    <n v="3"/>
    <s v="Single"/>
    <n v="2838"/>
    <n v="4257"/>
    <n v="0"/>
    <x v="1"/>
    <n v="14"/>
    <n v="3"/>
    <n v="2"/>
    <n v="0"/>
    <n v="8"/>
    <n v="6"/>
    <n v="2"/>
    <n v="7"/>
    <n v="0"/>
    <n v="7"/>
    <n v="7"/>
    <s v="Low"/>
    <s v="6-10 Years"/>
    <x v="1"/>
  </r>
  <r>
    <n v="30"/>
    <x v="1"/>
    <x v="2"/>
    <n v="879"/>
    <x v="1"/>
    <n v="9"/>
    <n v="2"/>
    <s v="Medical"/>
    <n v="1298"/>
    <n v="3"/>
    <s v="Female"/>
    <n v="72"/>
    <n v="3"/>
    <n v="2"/>
    <x v="3"/>
    <n v="3"/>
    <s v="Single"/>
    <n v="4695"/>
    <n v="12858"/>
    <n v="7"/>
    <x v="0"/>
    <n v="18"/>
    <n v="3"/>
    <n v="3"/>
    <n v="0"/>
    <n v="10"/>
    <n v="3"/>
    <n v="3"/>
    <n v="8"/>
    <n v="4"/>
    <n v="1"/>
    <n v="7"/>
    <s v="Medium"/>
    <s v="6-10 Years"/>
    <x v="2"/>
  </r>
  <r>
    <n v="29"/>
    <x v="0"/>
    <x v="0"/>
    <n v="806"/>
    <x v="1"/>
    <n v="7"/>
    <n v="3"/>
    <s v="Technical Degree"/>
    <n v="1299"/>
    <n v="2"/>
    <s v="Female"/>
    <n v="39"/>
    <n v="3"/>
    <n v="1"/>
    <x v="2"/>
    <n v="3"/>
    <s v="Divorced"/>
    <n v="3339"/>
    <n v="17285"/>
    <n v="3"/>
    <x v="0"/>
    <n v="13"/>
    <n v="3"/>
    <n v="1"/>
    <n v="2"/>
    <n v="10"/>
    <n v="2"/>
    <n v="3"/>
    <n v="7"/>
    <n v="7"/>
    <n v="7"/>
    <n v="7"/>
    <s v="Medium"/>
    <s v="6-10 Years"/>
    <x v="2"/>
  </r>
  <r>
    <n v="28"/>
    <x v="1"/>
    <x v="0"/>
    <n v="640"/>
    <x v="1"/>
    <n v="1"/>
    <n v="3"/>
    <s v="Technical Degree"/>
    <n v="1301"/>
    <n v="4"/>
    <s v="Male"/>
    <n v="84"/>
    <n v="3"/>
    <n v="1"/>
    <x v="1"/>
    <n v="1"/>
    <s v="Single"/>
    <n v="2080"/>
    <n v="4732"/>
    <n v="2"/>
    <x v="1"/>
    <n v="11"/>
    <n v="3"/>
    <n v="2"/>
    <n v="0"/>
    <n v="5"/>
    <n v="2"/>
    <n v="2"/>
    <n v="3"/>
    <n v="2"/>
    <n v="1"/>
    <n v="2"/>
    <s v="Low"/>
    <s v="2-5 Years"/>
    <x v="2"/>
  </r>
  <r>
    <n v="25"/>
    <x v="1"/>
    <x v="0"/>
    <n v="266"/>
    <x v="1"/>
    <n v="1"/>
    <n v="3"/>
    <s v="Medical"/>
    <n v="1303"/>
    <n v="4"/>
    <s v="Female"/>
    <n v="40"/>
    <n v="3"/>
    <n v="1"/>
    <x v="1"/>
    <n v="2"/>
    <s v="Single"/>
    <n v="2096"/>
    <n v="18830"/>
    <n v="1"/>
    <x v="1"/>
    <n v="18"/>
    <n v="3"/>
    <n v="4"/>
    <n v="0"/>
    <n v="2"/>
    <n v="3"/>
    <n v="2"/>
    <n v="2"/>
    <n v="2"/>
    <n v="2"/>
    <n v="1"/>
    <s v="Low"/>
    <s v="2-5 Years"/>
    <x v="2"/>
  </r>
  <r>
    <n v="32"/>
    <x v="1"/>
    <x v="0"/>
    <n v="604"/>
    <x v="0"/>
    <n v="8"/>
    <n v="3"/>
    <s v="Medical"/>
    <n v="1304"/>
    <n v="3"/>
    <s v="Male"/>
    <n v="56"/>
    <n v="4"/>
    <n v="2"/>
    <x v="0"/>
    <n v="4"/>
    <s v="Married"/>
    <n v="6209"/>
    <n v="11693"/>
    <n v="1"/>
    <x v="1"/>
    <n v="15"/>
    <n v="3"/>
    <n v="3"/>
    <n v="2"/>
    <n v="10"/>
    <n v="4"/>
    <n v="4"/>
    <n v="10"/>
    <n v="7"/>
    <n v="0"/>
    <n v="8"/>
    <s v="Medium"/>
    <s v="6-10 Years"/>
    <x v="2"/>
  </r>
  <r>
    <n v="45"/>
    <x v="1"/>
    <x v="1"/>
    <n v="364"/>
    <x v="1"/>
    <n v="25"/>
    <n v="3"/>
    <s v="Medical"/>
    <n v="1306"/>
    <n v="2"/>
    <s v="Female"/>
    <n v="83"/>
    <n v="3"/>
    <n v="5"/>
    <x v="5"/>
    <n v="2"/>
    <s v="Single"/>
    <n v="18061"/>
    <n v="13035"/>
    <n v="3"/>
    <x v="1"/>
    <n v="22"/>
    <n v="4"/>
    <n v="3"/>
    <n v="0"/>
    <n v="22"/>
    <n v="4"/>
    <n v="3"/>
    <n v="0"/>
    <n v="0"/>
    <n v="0"/>
    <n v="0"/>
    <s v="High"/>
    <s v="0-1 Years"/>
    <x v="1"/>
  </r>
  <r>
    <n v="39"/>
    <x v="1"/>
    <x v="0"/>
    <n v="412"/>
    <x v="1"/>
    <n v="13"/>
    <n v="4"/>
    <s v="Medical"/>
    <n v="1307"/>
    <n v="3"/>
    <s v="Female"/>
    <n v="94"/>
    <n v="2"/>
    <n v="4"/>
    <x v="5"/>
    <n v="2"/>
    <s v="Divorced"/>
    <n v="17123"/>
    <n v="17334"/>
    <n v="6"/>
    <x v="0"/>
    <n v="13"/>
    <n v="3"/>
    <n v="4"/>
    <n v="2"/>
    <n v="21"/>
    <n v="4"/>
    <n v="3"/>
    <n v="19"/>
    <n v="9"/>
    <n v="15"/>
    <n v="2"/>
    <s v="High"/>
    <s v="10+ Years"/>
    <x v="0"/>
  </r>
  <r>
    <n v="58"/>
    <x v="1"/>
    <x v="0"/>
    <n v="848"/>
    <x v="1"/>
    <n v="23"/>
    <n v="4"/>
    <s v="Life Sciences"/>
    <n v="1308"/>
    <n v="1"/>
    <s v="Male"/>
    <n v="88"/>
    <n v="3"/>
    <n v="1"/>
    <x v="1"/>
    <n v="3"/>
    <s v="Divorced"/>
    <n v="2372"/>
    <n v="26076"/>
    <n v="1"/>
    <x v="1"/>
    <n v="12"/>
    <n v="3"/>
    <n v="4"/>
    <n v="2"/>
    <n v="2"/>
    <n v="3"/>
    <n v="3"/>
    <n v="2"/>
    <n v="2"/>
    <n v="2"/>
    <n v="2"/>
    <s v="Low"/>
    <s v="2-5 Years"/>
    <x v="3"/>
  </r>
  <r>
    <n v="32"/>
    <x v="0"/>
    <x v="0"/>
    <n v="1089"/>
    <x v="1"/>
    <n v="7"/>
    <n v="2"/>
    <s v="Life Sciences"/>
    <n v="1309"/>
    <n v="4"/>
    <s v="Male"/>
    <n v="79"/>
    <n v="3"/>
    <n v="2"/>
    <x v="2"/>
    <n v="3"/>
    <s v="Married"/>
    <n v="4883"/>
    <n v="22845"/>
    <n v="1"/>
    <x v="1"/>
    <n v="18"/>
    <n v="3"/>
    <n v="1"/>
    <n v="1"/>
    <n v="10"/>
    <n v="3"/>
    <n v="3"/>
    <n v="10"/>
    <n v="4"/>
    <n v="1"/>
    <n v="1"/>
    <s v="Medium"/>
    <s v="6-10 Years"/>
    <x v="2"/>
  </r>
  <r>
    <n v="39"/>
    <x v="0"/>
    <x v="0"/>
    <n v="360"/>
    <x v="1"/>
    <n v="23"/>
    <n v="3"/>
    <s v="Medical"/>
    <n v="1310"/>
    <n v="3"/>
    <s v="Male"/>
    <n v="93"/>
    <n v="3"/>
    <n v="1"/>
    <x v="1"/>
    <n v="1"/>
    <s v="Single"/>
    <n v="3904"/>
    <n v="22154"/>
    <n v="0"/>
    <x v="1"/>
    <n v="13"/>
    <n v="3"/>
    <n v="1"/>
    <n v="0"/>
    <n v="6"/>
    <n v="2"/>
    <n v="3"/>
    <n v="5"/>
    <n v="2"/>
    <n v="0"/>
    <n v="3"/>
    <s v="Medium"/>
    <s v="2-5 Years"/>
    <x v="0"/>
  </r>
  <r>
    <n v="30"/>
    <x v="1"/>
    <x v="0"/>
    <n v="1138"/>
    <x v="1"/>
    <n v="6"/>
    <n v="3"/>
    <s v="Technical Degree"/>
    <n v="1311"/>
    <n v="1"/>
    <s v="Female"/>
    <n v="48"/>
    <n v="2"/>
    <n v="2"/>
    <x v="2"/>
    <n v="4"/>
    <s v="Married"/>
    <n v="4627"/>
    <n v="23631"/>
    <n v="0"/>
    <x v="1"/>
    <n v="12"/>
    <n v="3"/>
    <n v="1"/>
    <n v="1"/>
    <n v="10"/>
    <n v="6"/>
    <n v="3"/>
    <n v="9"/>
    <n v="2"/>
    <n v="6"/>
    <n v="7"/>
    <s v="Medium"/>
    <s v="6-10 Years"/>
    <x v="2"/>
  </r>
  <r>
    <n v="36"/>
    <x v="1"/>
    <x v="0"/>
    <n v="325"/>
    <x v="1"/>
    <n v="10"/>
    <n v="4"/>
    <s v="Technical Degree"/>
    <n v="1312"/>
    <n v="4"/>
    <s v="Female"/>
    <n v="63"/>
    <n v="3"/>
    <n v="3"/>
    <x v="4"/>
    <n v="3"/>
    <s v="Married"/>
    <n v="7094"/>
    <n v="5747"/>
    <n v="3"/>
    <x v="1"/>
    <n v="12"/>
    <n v="3"/>
    <n v="1"/>
    <n v="0"/>
    <n v="10"/>
    <n v="0"/>
    <n v="3"/>
    <n v="7"/>
    <n v="7"/>
    <n v="1"/>
    <n v="7"/>
    <s v="High"/>
    <s v="6-10 Years"/>
    <x v="0"/>
  </r>
  <r>
    <n v="46"/>
    <x v="1"/>
    <x v="0"/>
    <n v="991"/>
    <x v="2"/>
    <n v="1"/>
    <n v="2"/>
    <s v="Life Sciences"/>
    <n v="1314"/>
    <n v="4"/>
    <s v="Female"/>
    <n v="44"/>
    <n v="3"/>
    <n v="1"/>
    <x v="8"/>
    <n v="1"/>
    <s v="Single"/>
    <n v="3423"/>
    <n v="22957"/>
    <n v="6"/>
    <x v="1"/>
    <n v="12"/>
    <n v="3"/>
    <n v="3"/>
    <n v="0"/>
    <n v="10"/>
    <n v="3"/>
    <n v="4"/>
    <n v="7"/>
    <n v="6"/>
    <n v="5"/>
    <n v="7"/>
    <s v="Medium"/>
    <s v="6-10 Years"/>
    <x v="1"/>
  </r>
  <r>
    <n v="28"/>
    <x v="1"/>
    <x v="2"/>
    <n v="1476"/>
    <x v="1"/>
    <n v="1"/>
    <n v="3"/>
    <s v="Life Sciences"/>
    <n v="1315"/>
    <n v="3"/>
    <s v="Female"/>
    <n v="55"/>
    <n v="1"/>
    <n v="2"/>
    <x v="2"/>
    <n v="4"/>
    <s v="Married"/>
    <n v="6674"/>
    <n v="16392"/>
    <n v="0"/>
    <x v="1"/>
    <n v="11"/>
    <n v="3"/>
    <n v="1"/>
    <n v="3"/>
    <n v="10"/>
    <n v="6"/>
    <n v="3"/>
    <n v="9"/>
    <n v="8"/>
    <n v="7"/>
    <n v="5"/>
    <s v="Medium"/>
    <s v="6-10 Years"/>
    <x v="2"/>
  </r>
  <r>
    <n v="50"/>
    <x v="1"/>
    <x v="0"/>
    <n v="1322"/>
    <x v="1"/>
    <n v="28"/>
    <n v="3"/>
    <s v="Life Sciences"/>
    <n v="1317"/>
    <n v="4"/>
    <s v="Female"/>
    <n v="43"/>
    <n v="3"/>
    <n v="4"/>
    <x v="7"/>
    <n v="1"/>
    <s v="Married"/>
    <n v="16880"/>
    <n v="22422"/>
    <n v="4"/>
    <x v="0"/>
    <n v="11"/>
    <n v="3"/>
    <n v="2"/>
    <n v="0"/>
    <n v="25"/>
    <n v="2"/>
    <n v="3"/>
    <n v="3"/>
    <n v="2"/>
    <n v="1"/>
    <n v="2"/>
    <s v="High"/>
    <s v="2-5 Years"/>
    <x v="1"/>
  </r>
  <r>
    <n v="40"/>
    <x v="0"/>
    <x v="0"/>
    <n v="299"/>
    <x v="0"/>
    <n v="25"/>
    <n v="4"/>
    <s v="Marketing"/>
    <n v="1318"/>
    <n v="4"/>
    <s v="Male"/>
    <n v="57"/>
    <n v="2"/>
    <n v="3"/>
    <x v="0"/>
    <n v="2"/>
    <s v="Single"/>
    <n v="9094"/>
    <n v="17235"/>
    <n v="2"/>
    <x v="0"/>
    <n v="12"/>
    <n v="3"/>
    <n v="3"/>
    <n v="0"/>
    <n v="9"/>
    <n v="2"/>
    <n v="3"/>
    <n v="5"/>
    <n v="4"/>
    <n v="1"/>
    <n v="0"/>
    <s v="High"/>
    <s v="2-5 Years"/>
    <x v="0"/>
  </r>
  <r>
    <n v="52"/>
    <x v="0"/>
    <x v="0"/>
    <n v="1030"/>
    <x v="0"/>
    <n v="5"/>
    <n v="3"/>
    <s v="Life Sciences"/>
    <n v="1319"/>
    <n v="2"/>
    <s v="Male"/>
    <n v="64"/>
    <n v="3"/>
    <n v="3"/>
    <x v="0"/>
    <n v="2"/>
    <s v="Single"/>
    <n v="8446"/>
    <n v="21534"/>
    <n v="9"/>
    <x v="0"/>
    <n v="19"/>
    <n v="3"/>
    <n v="3"/>
    <n v="0"/>
    <n v="10"/>
    <n v="2"/>
    <n v="2"/>
    <n v="8"/>
    <n v="7"/>
    <n v="7"/>
    <n v="7"/>
    <s v="High"/>
    <s v="6-10 Years"/>
    <x v="1"/>
  </r>
  <r>
    <n v="30"/>
    <x v="1"/>
    <x v="0"/>
    <n v="634"/>
    <x v="1"/>
    <n v="17"/>
    <n v="4"/>
    <s v="Medical"/>
    <n v="1321"/>
    <n v="2"/>
    <s v="Female"/>
    <n v="95"/>
    <n v="3"/>
    <n v="3"/>
    <x v="5"/>
    <n v="1"/>
    <s v="Married"/>
    <n v="11916"/>
    <n v="25927"/>
    <n v="1"/>
    <x v="0"/>
    <n v="23"/>
    <n v="4"/>
    <n v="4"/>
    <n v="2"/>
    <n v="9"/>
    <n v="2"/>
    <n v="3"/>
    <n v="9"/>
    <n v="1"/>
    <n v="0"/>
    <n v="8"/>
    <s v="High"/>
    <s v="6-10 Years"/>
    <x v="2"/>
  </r>
  <r>
    <n v="39"/>
    <x v="1"/>
    <x v="0"/>
    <n v="524"/>
    <x v="1"/>
    <n v="18"/>
    <n v="2"/>
    <s v="Life Sciences"/>
    <n v="1322"/>
    <n v="1"/>
    <s v="Male"/>
    <n v="32"/>
    <n v="3"/>
    <n v="2"/>
    <x v="3"/>
    <n v="3"/>
    <s v="Single"/>
    <n v="4534"/>
    <n v="13352"/>
    <n v="0"/>
    <x v="1"/>
    <n v="11"/>
    <n v="3"/>
    <n v="1"/>
    <n v="0"/>
    <n v="9"/>
    <n v="6"/>
    <n v="3"/>
    <n v="8"/>
    <n v="7"/>
    <n v="1"/>
    <n v="7"/>
    <s v="Medium"/>
    <s v="6-10 Years"/>
    <x v="0"/>
  </r>
  <r>
    <n v="31"/>
    <x v="1"/>
    <x v="2"/>
    <n v="587"/>
    <x v="0"/>
    <n v="2"/>
    <n v="4"/>
    <s v="Life Sciences"/>
    <n v="1324"/>
    <n v="4"/>
    <s v="Female"/>
    <n v="57"/>
    <n v="3"/>
    <n v="3"/>
    <x v="0"/>
    <n v="3"/>
    <s v="Divorced"/>
    <n v="9852"/>
    <n v="8935"/>
    <n v="1"/>
    <x v="0"/>
    <n v="19"/>
    <n v="3"/>
    <n v="1"/>
    <n v="1"/>
    <n v="10"/>
    <n v="5"/>
    <n v="2"/>
    <n v="10"/>
    <n v="8"/>
    <n v="9"/>
    <n v="6"/>
    <s v="High"/>
    <s v="6-10 Years"/>
    <x v="2"/>
  </r>
  <r>
    <n v="41"/>
    <x v="1"/>
    <x v="2"/>
    <n v="256"/>
    <x v="0"/>
    <n v="10"/>
    <n v="2"/>
    <s v="Medical"/>
    <n v="1329"/>
    <n v="3"/>
    <s v="Male"/>
    <n v="40"/>
    <n v="1"/>
    <n v="2"/>
    <x v="0"/>
    <n v="2"/>
    <s v="Single"/>
    <n v="6151"/>
    <n v="22074"/>
    <n v="1"/>
    <x v="1"/>
    <n v="13"/>
    <n v="3"/>
    <n v="1"/>
    <n v="0"/>
    <n v="19"/>
    <n v="4"/>
    <n v="3"/>
    <n v="19"/>
    <n v="2"/>
    <n v="11"/>
    <n v="9"/>
    <s v="Medium"/>
    <s v="10+ Years"/>
    <x v="0"/>
  </r>
  <r>
    <n v="31"/>
    <x v="0"/>
    <x v="1"/>
    <n v="1060"/>
    <x v="0"/>
    <n v="1"/>
    <n v="3"/>
    <s v="Life Sciences"/>
    <n v="1331"/>
    <n v="4"/>
    <s v="Female"/>
    <n v="54"/>
    <n v="3"/>
    <n v="1"/>
    <x v="6"/>
    <n v="2"/>
    <s v="Single"/>
    <n v="2302"/>
    <n v="8319"/>
    <n v="1"/>
    <x v="0"/>
    <n v="11"/>
    <n v="3"/>
    <n v="1"/>
    <n v="0"/>
    <n v="3"/>
    <n v="2"/>
    <n v="4"/>
    <n v="3"/>
    <n v="2"/>
    <n v="2"/>
    <n v="2"/>
    <s v="Low"/>
    <s v="2-5 Years"/>
    <x v="2"/>
  </r>
  <r>
    <n v="44"/>
    <x v="0"/>
    <x v="0"/>
    <n v="935"/>
    <x v="1"/>
    <n v="3"/>
    <n v="3"/>
    <s v="Life Sciences"/>
    <n v="1333"/>
    <n v="1"/>
    <s v="Male"/>
    <n v="89"/>
    <n v="3"/>
    <n v="1"/>
    <x v="2"/>
    <n v="1"/>
    <s v="Married"/>
    <n v="2362"/>
    <n v="14669"/>
    <n v="4"/>
    <x v="1"/>
    <n v="12"/>
    <n v="3"/>
    <n v="3"/>
    <n v="0"/>
    <n v="10"/>
    <n v="4"/>
    <n v="4"/>
    <n v="3"/>
    <n v="2"/>
    <n v="1"/>
    <n v="2"/>
    <s v="Low"/>
    <s v="2-5 Years"/>
    <x v="0"/>
  </r>
  <r>
    <n v="42"/>
    <x v="1"/>
    <x v="2"/>
    <n v="495"/>
    <x v="1"/>
    <n v="2"/>
    <n v="1"/>
    <s v="Life Sciences"/>
    <n v="1334"/>
    <n v="3"/>
    <s v="Male"/>
    <n v="37"/>
    <n v="3"/>
    <n v="4"/>
    <x v="5"/>
    <n v="3"/>
    <s v="Married"/>
    <n v="17861"/>
    <n v="26582"/>
    <n v="0"/>
    <x v="0"/>
    <n v="13"/>
    <n v="3"/>
    <n v="4"/>
    <n v="0"/>
    <n v="21"/>
    <n v="3"/>
    <n v="2"/>
    <n v="20"/>
    <n v="8"/>
    <n v="2"/>
    <n v="10"/>
    <s v="High"/>
    <s v="10+ Years"/>
    <x v="0"/>
  </r>
  <r>
    <n v="55"/>
    <x v="1"/>
    <x v="0"/>
    <n v="282"/>
    <x v="1"/>
    <n v="2"/>
    <n v="2"/>
    <s v="Medical"/>
    <n v="1336"/>
    <n v="4"/>
    <s v="Female"/>
    <n v="58"/>
    <n v="1"/>
    <n v="5"/>
    <x v="5"/>
    <n v="3"/>
    <s v="Married"/>
    <n v="19187"/>
    <n v="6992"/>
    <n v="4"/>
    <x v="1"/>
    <n v="14"/>
    <n v="3"/>
    <n v="4"/>
    <n v="1"/>
    <n v="23"/>
    <n v="5"/>
    <n v="3"/>
    <n v="19"/>
    <n v="9"/>
    <n v="9"/>
    <n v="11"/>
    <s v="High"/>
    <s v="10+ Years"/>
    <x v="3"/>
  </r>
  <r>
    <n v="56"/>
    <x v="1"/>
    <x v="0"/>
    <n v="206"/>
    <x v="2"/>
    <n v="8"/>
    <n v="4"/>
    <s v="Life Sciences"/>
    <n v="1338"/>
    <n v="4"/>
    <s v="Male"/>
    <n v="99"/>
    <n v="3"/>
    <n v="5"/>
    <x v="5"/>
    <n v="2"/>
    <s v="Single"/>
    <n v="19717"/>
    <n v="4022"/>
    <n v="6"/>
    <x v="1"/>
    <n v="14"/>
    <n v="3"/>
    <n v="1"/>
    <n v="0"/>
    <n v="36"/>
    <n v="4"/>
    <n v="3"/>
    <n v="7"/>
    <n v="3"/>
    <n v="7"/>
    <n v="7"/>
    <s v="High"/>
    <s v="6-10 Years"/>
    <x v="3"/>
  </r>
  <r>
    <n v="40"/>
    <x v="1"/>
    <x v="2"/>
    <n v="458"/>
    <x v="1"/>
    <n v="16"/>
    <n v="2"/>
    <s v="Life Sciences"/>
    <n v="1340"/>
    <n v="3"/>
    <s v="Male"/>
    <n v="74"/>
    <n v="3"/>
    <n v="1"/>
    <x v="1"/>
    <n v="3"/>
    <s v="Divorced"/>
    <n v="3544"/>
    <n v="8532"/>
    <n v="9"/>
    <x v="1"/>
    <n v="16"/>
    <n v="3"/>
    <n v="2"/>
    <n v="1"/>
    <n v="6"/>
    <n v="0"/>
    <n v="3"/>
    <n v="4"/>
    <n v="2"/>
    <n v="0"/>
    <n v="0"/>
    <s v="Medium"/>
    <s v="2-5 Years"/>
    <x v="0"/>
  </r>
  <r>
    <n v="34"/>
    <x v="1"/>
    <x v="0"/>
    <n v="943"/>
    <x v="1"/>
    <n v="9"/>
    <n v="3"/>
    <s v="Life Sciences"/>
    <n v="1344"/>
    <n v="4"/>
    <s v="Male"/>
    <n v="86"/>
    <n v="3"/>
    <n v="3"/>
    <x v="4"/>
    <n v="4"/>
    <s v="Divorced"/>
    <n v="8500"/>
    <n v="5494"/>
    <n v="0"/>
    <x v="1"/>
    <n v="11"/>
    <n v="3"/>
    <n v="4"/>
    <n v="1"/>
    <n v="10"/>
    <n v="0"/>
    <n v="2"/>
    <n v="9"/>
    <n v="7"/>
    <n v="1"/>
    <n v="6"/>
    <s v="High"/>
    <s v="6-10 Years"/>
    <x v="2"/>
  </r>
  <r>
    <n v="40"/>
    <x v="1"/>
    <x v="0"/>
    <n v="523"/>
    <x v="1"/>
    <n v="2"/>
    <n v="3"/>
    <s v="Life Sciences"/>
    <n v="1346"/>
    <n v="3"/>
    <s v="Male"/>
    <n v="98"/>
    <n v="3"/>
    <n v="2"/>
    <x v="1"/>
    <n v="4"/>
    <s v="Single"/>
    <n v="4661"/>
    <n v="22455"/>
    <n v="1"/>
    <x v="1"/>
    <n v="13"/>
    <n v="3"/>
    <n v="3"/>
    <n v="0"/>
    <n v="9"/>
    <n v="4"/>
    <n v="3"/>
    <n v="9"/>
    <n v="8"/>
    <n v="8"/>
    <n v="8"/>
    <s v="Medium"/>
    <s v="6-10 Years"/>
    <x v="0"/>
  </r>
  <r>
    <n v="41"/>
    <x v="1"/>
    <x v="1"/>
    <n v="1018"/>
    <x v="0"/>
    <n v="1"/>
    <n v="3"/>
    <s v="Marketing"/>
    <n v="1349"/>
    <n v="3"/>
    <s v="Female"/>
    <n v="66"/>
    <n v="3"/>
    <n v="2"/>
    <x v="0"/>
    <n v="1"/>
    <s v="Divorced"/>
    <n v="4103"/>
    <n v="4297"/>
    <n v="0"/>
    <x v="1"/>
    <n v="17"/>
    <n v="3"/>
    <n v="4"/>
    <n v="1"/>
    <n v="10"/>
    <n v="2"/>
    <n v="3"/>
    <n v="9"/>
    <n v="3"/>
    <n v="1"/>
    <n v="7"/>
    <s v="Medium"/>
    <s v="6-10 Years"/>
    <x v="0"/>
  </r>
  <r>
    <n v="35"/>
    <x v="1"/>
    <x v="1"/>
    <n v="482"/>
    <x v="1"/>
    <n v="4"/>
    <n v="4"/>
    <s v="Life Sciences"/>
    <n v="1350"/>
    <n v="3"/>
    <s v="Male"/>
    <n v="87"/>
    <n v="3"/>
    <n v="2"/>
    <x v="1"/>
    <n v="3"/>
    <s v="Single"/>
    <n v="4249"/>
    <n v="2690"/>
    <n v="1"/>
    <x v="0"/>
    <n v="11"/>
    <n v="3"/>
    <n v="2"/>
    <n v="0"/>
    <n v="9"/>
    <n v="3"/>
    <n v="3"/>
    <n v="9"/>
    <n v="6"/>
    <n v="1"/>
    <n v="1"/>
    <s v="Medium"/>
    <s v="6-10 Years"/>
    <x v="0"/>
  </r>
  <r>
    <n v="51"/>
    <x v="1"/>
    <x v="0"/>
    <n v="770"/>
    <x v="2"/>
    <n v="5"/>
    <n v="3"/>
    <s v="Life Sciences"/>
    <n v="1352"/>
    <n v="3"/>
    <s v="Male"/>
    <n v="84"/>
    <n v="3"/>
    <n v="4"/>
    <x v="5"/>
    <n v="2"/>
    <s v="Divorced"/>
    <n v="14026"/>
    <n v="17588"/>
    <n v="1"/>
    <x v="0"/>
    <n v="11"/>
    <n v="3"/>
    <n v="2"/>
    <n v="1"/>
    <n v="33"/>
    <n v="2"/>
    <n v="3"/>
    <n v="33"/>
    <n v="9"/>
    <n v="0"/>
    <n v="10"/>
    <s v="High"/>
    <s v="10+ Years"/>
    <x v="1"/>
  </r>
  <r>
    <n v="38"/>
    <x v="1"/>
    <x v="0"/>
    <n v="1009"/>
    <x v="0"/>
    <n v="2"/>
    <n v="2"/>
    <s v="Life Sciences"/>
    <n v="1355"/>
    <n v="2"/>
    <s v="Female"/>
    <n v="31"/>
    <n v="3"/>
    <n v="2"/>
    <x v="0"/>
    <n v="1"/>
    <s v="Divorced"/>
    <n v="6893"/>
    <n v="19461"/>
    <n v="3"/>
    <x v="1"/>
    <n v="15"/>
    <n v="3"/>
    <n v="4"/>
    <n v="1"/>
    <n v="11"/>
    <n v="3"/>
    <n v="3"/>
    <n v="7"/>
    <n v="7"/>
    <n v="1"/>
    <n v="7"/>
    <s v="Medium"/>
    <s v="6-10 Years"/>
    <x v="0"/>
  </r>
  <r>
    <n v="34"/>
    <x v="1"/>
    <x v="0"/>
    <n v="507"/>
    <x v="0"/>
    <n v="15"/>
    <n v="2"/>
    <s v="Medical"/>
    <n v="1356"/>
    <n v="3"/>
    <s v="Female"/>
    <n v="66"/>
    <n v="3"/>
    <n v="2"/>
    <x v="0"/>
    <n v="1"/>
    <s v="Single"/>
    <n v="6125"/>
    <n v="23553"/>
    <n v="1"/>
    <x v="1"/>
    <n v="12"/>
    <n v="3"/>
    <n v="4"/>
    <n v="0"/>
    <n v="10"/>
    <n v="6"/>
    <n v="4"/>
    <n v="10"/>
    <n v="8"/>
    <n v="9"/>
    <n v="6"/>
    <s v="Medium"/>
    <s v="6-10 Years"/>
    <x v="2"/>
  </r>
  <r>
    <n v="25"/>
    <x v="1"/>
    <x v="0"/>
    <n v="882"/>
    <x v="1"/>
    <n v="19"/>
    <n v="1"/>
    <s v="Medical"/>
    <n v="1358"/>
    <n v="4"/>
    <s v="Male"/>
    <n v="67"/>
    <n v="3"/>
    <n v="1"/>
    <x v="2"/>
    <n v="4"/>
    <s v="Married"/>
    <n v="3669"/>
    <n v="9075"/>
    <n v="3"/>
    <x v="1"/>
    <n v="11"/>
    <n v="3"/>
    <n v="3"/>
    <n v="3"/>
    <n v="7"/>
    <n v="6"/>
    <n v="2"/>
    <n v="3"/>
    <n v="2"/>
    <n v="1"/>
    <n v="2"/>
    <s v="Medium"/>
    <s v="2-5 Years"/>
    <x v="2"/>
  </r>
  <r>
    <n v="58"/>
    <x v="0"/>
    <x v="0"/>
    <n v="601"/>
    <x v="1"/>
    <n v="7"/>
    <n v="4"/>
    <s v="Medical"/>
    <n v="1360"/>
    <n v="3"/>
    <s v="Female"/>
    <n v="53"/>
    <n v="2"/>
    <n v="3"/>
    <x v="3"/>
    <n v="1"/>
    <s v="Married"/>
    <n v="10008"/>
    <n v="12023"/>
    <n v="7"/>
    <x v="0"/>
    <n v="14"/>
    <n v="3"/>
    <n v="4"/>
    <n v="0"/>
    <n v="31"/>
    <n v="0"/>
    <n v="2"/>
    <n v="10"/>
    <n v="9"/>
    <n v="5"/>
    <n v="9"/>
    <s v="High"/>
    <s v="6-10 Years"/>
    <x v="3"/>
  </r>
  <r>
    <n v="40"/>
    <x v="1"/>
    <x v="0"/>
    <n v="329"/>
    <x v="1"/>
    <n v="1"/>
    <n v="4"/>
    <s v="Life Sciences"/>
    <n v="1361"/>
    <n v="2"/>
    <s v="Male"/>
    <n v="88"/>
    <n v="3"/>
    <n v="1"/>
    <x v="2"/>
    <n v="2"/>
    <s v="Married"/>
    <n v="2387"/>
    <n v="6762"/>
    <n v="3"/>
    <x v="1"/>
    <n v="22"/>
    <n v="4"/>
    <n v="3"/>
    <n v="1"/>
    <n v="7"/>
    <n v="3"/>
    <n v="3"/>
    <n v="4"/>
    <n v="2"/>
    <n v="0"/>
    <n v="3"/>
    <s v="Low"/>
    <s v="2-5 Years"/>
    <x v="0"/>
  </r>
  <r>
    <n v="36"/>
    <x v="1"/>
    <x v="1"/>
    <n v="607"/>
    <x v="0"/>
    <n v="7"/>
    <n v="3"/>
    <s v="Marketing"/>
    <n v="1362"/>
    <n v="1"/>
    <s v="Female"/>
    <n v="83"/>
    <n v="4"/>
    <n v="2"/>
    <x v="0"/>
    <n v="1"/>
    <s v="Married"/>
    <n v="4639"/>
    <n v="2261"/>
    <n v="2"/>
    <x v="1"/>
    <n v="16"/>
    <n v="3"/>
    <n v="4"/>
    <n v="1"/>
    <n v="17"/>
    <n v="2"/>
    <n v="2"/>
    <n v="15"/>
    <n v="7"/>
    <n v="6"/>
    <n v="13"/>
    <s v="Medium"/>
    <s v="10+ Years"/>
    <x v="0"/>
  </r>
  <r>
    <n v="48"/>
    <x v="1"/>
    <x v="0"/>
    <n v="855"/>
    <x v="1"/>
    <n v="4"/>
    <n v="3"/>
    <s v="Life Sciences"/>
    <n v="1363"/>
    <n v="4"/>
    <s v="Male"/>
    <n v="54"/>
    <n v="3"/>
    <n v="3"/>
    <x v="3"/>
    <n v="4"/>
    <s v="Single"/>
    <n v="7898"/>
    <n v="18706"/>
    <n v="1"/>
    <x v="1"/>
    <n v="11"/>
    <n v="3"/>
    <n v="3"/>
    <n v="0"/>
    <n v="11"/>
    <n v="2"/>
    <n v="3"/>
    <n v="10"/>
    <n v="9"/>
    <n v="0"/>
    <n v="8"/>
    <s v="High"/>
    <s v="6-10 Years"/>
    <x v="1"/>
  </r>
  <r>
    <n v="27"/>
    <x v="1"/>
    <x v="0"/>
    <n v="1291"/>
    <x v="0"/>
    <n v="11"/>
    <n v="3"/>
    <s v="Medical"/>
    <n v="1364"/>
    <n v="3"/>
    <s v="Female"/>
    <n v="98"/>
    <n v="4"/>
    <n v="1"/>
    <x v="6"/>
    <n v="4"/>
    <s v="Married"/>
    <n v="2534"/>
    <n v="6527"/>
    <n v="8"/>
    <x v="1"/>
    <n v="14"/>
    <n v="3"/>
    <n v="2"/>
    <n v="1"/>
    <n v="5"/>
    <n v="4"/>
    <n v="3"/>
    <n v="1"/>
    <n v="0"/>
    <n v="0"/>
    <n v="0"/>
    <s v="Low"/>
    <s v="0-1 Years"/>
    <x v="2"/>
  </r>
  <r>
    <n v="51"/>
    <x v="1"/>
    <x v="0"/>
    <n v="1405"/>
    <x v="1"/>
    <n v="11"/>
    <n v="2"/>
    <s v="Technical Degree"/>
    <n v="1367"/>
    <n v="4"/>
    <s v="Female"/>
    <n v="82"/>
    <n v="2"/>
    <n v="4"/>
    <x v="3"/>
    <n v="2"/>
    <s v="Single"/>
    <n v="13142"/>
    <n v="24439"/>
    <n v="3"/>
    <x v="1"/>
    <n v="16"/>
    <n v="3"/>
    <n v="2"/>
    <n v="0"/>
    <n v="29"/>
    <n v="1"/>
    <n v="2"/>
    <n v="5"/>
    <n v="2"/>
    <n v="0"/>
    <n v="3"/>
    <s v="High"/>
    <s v="2-5 Years"/>
    <x v="1"/>
  </r>
  <r>
    <n v="18"/>
    <x v="1"/>
    <x v="2"/>
    <n v="1124"/>
    <x v="1"/>
    <n v="1"/>
    <n v="3"/>
    <s v="Life Sciences"/>
    <n v="1368"/>
    <n v="4"/>
    <s v="Female"/>
    <n v="97"/>
    <n v="3"/>
    <n v="1"/>
    <x v="2"/>
    <n v="4"/>
    <s v="Single"/>
    <n v="1611"/>
    <n v="19305"/>
    <n v="1"/>
    <x v="1"/>
    <n v="15"/>
    <n v="3"/>
    <n v="3"/>
    <n v="0"/>
    <n v="0"/>
    <n v="5"/>
    <n v="4"/>
    <n v="0"/>
    <n v="0"/>
    <n v="0"/>
    <n v="0"/>
    <s v="Low"/>
    <s v="0-1 Years"/>
    <x v="4"/>
  </r>
  <r>
    <n v="35"/>
    <x v="1"/>
    <x v="0"/>
    <n v="817"/>
    <x v="1"/>
    <n v="1"/>
    <n v="3"/>
    <s v="Medical"/>
    <n v="1369"/>
    <n v="4"/>
    <s v="Female"/>
    <n v="60"/>
    <n v="2"/>
    <n v="2"/>
    <x v="2"/>
    <n v="4"/>
    <s v="Married"/>
    <n v="5363"/>
    <n v="10846"/>
    <n v="0"/>
    <x v="1"/>
    <n v="12"/>
    <n v="3"/>
    <n v="2"/>
    <n v="1"/>
    <n v="10"/>
    <n v="0"/>
    <n v="3"/>
    <n v="9"/>
    <n v="7"/>
    <n v="0"/>
    <n v="0"/>
    <s v="Medium"/>
    <s v="6-10 Years"/>
    <x v="0"/>
  </r>
  <r>
    <n v="27"/>
    <x v="1"/>
    <x v="1"/>
    <n v="793"/>
    <x v="0"/>
    <n v="2"/>
    <n v="1"/>
    <s v="Life Sciences"/>
    <n v="1371"/>
    <n v="4"/>
    <s v="Male"/>
    <n v="43"/>
    <n v="1"/>
    <n v="2"/>
    <x v="0"/>
    <n v="4"/>
    <s v="Single"/>
    <n v="5071"/>
    <n v="20392"/>
    <n v="3"/>
    <x v="1"/>
    <n v="20"/>
    <n v="4"/>
    <n v="2"/>
    <n v="0"/>
    <n v="8"/>
    <n v="3"/>
    <n v="3"/>
    <n v="6"/>
    <n v="2"/>
    <n v="0"/>
    <n v="0"/>
    <s v="Medium"/>
    <s v="6-10 Years"/>
    <x v="2"/>
  </r>
  <r>
    <n v="55"/>
    <x v="0"/>
    <x v="0"/>
    <n v="267"/>
    <x v="0"/>
    <n v="13"/>
    <n v="4"/>
    <s v="Marketing"/>
    <n v="1372"/>
    <n v="1"/>
    <s v="Male"/>
    <n v="85"/>
    <n v="4"/>
    <n v="4"/>
    <x v="0"/>
    <n v="3"/>
    <s v="Single"/>
    <n v="13695"/>
    <n v="9277"/>
    <n v="6"/>
    <x v="0"/>
    <n v="17"/>
    <n v="3"/>
    <n v="3"/>
    <n v="0"/>
    <n v="24"/>
    <n v="2"/>
    <n v="2"/>
    <n v="19"/>
    <n v="7"/>
    <n v="3"/>
    <n v="8"/>
    <s v="High"/>
    <s v="10+ Years"/>
    <x v="3"/>
  </r>
  <r>
    <n v="56"/>
    <x v="1"/>
    <x v="0"/>
    <n v="1369"/>
    <x v="1"/>
    <n v="23"/>
    <n v="3"/>
    <s v="Life Sciences"/>
    <n v="1373"/>
    <n v="4"/>
    <s v="Male"/>
    <n v="68"/>
    <n v="3"/>
    <n v="4"/>
    <x v="3"/>
    <n v="2"/>
    <s v="Married"/>
    <n v="13402"/>
    <n v="18235"/>
    <n v="4"/>
    <x v="0"/>
    <n v="12"/>
    <n v="3"/>
    <n v="1"/>
    <n v="1"/>
    <n v="33"/>
    <n v="0"/>
    <n v="3"/>
    <n v="19"/>
    <n v="16"/>
    <n v="15"/>
    <n v="9"/>
    <s v="High"/>
    <s v="10+ Years"/>
    <x v="3"/>
  </r>
  <r>
    <n v="34"/>
    <x v="1"/>
    <x v="2"/>
    <n v="999"/>
    <x v="1"/>
    <n v="26"/>
    <n v="1"/>
    <s v="Technical Degree"/>
    <n v="1374"/>
    <n v="1"/>
    <s v="Female"/>
    <n v="92"/>
    <n v="2"/>
    <n v="1"/>
    <x v="1"/>
    <n v="3"/>
    <s v="Divorced"/>
    <n v="2029"/>
    <n v="15891"/>
    <n v="1"/>
    <x v="1"/>
    <n v="20"/>
    <n v="4"/>
    <n v="3"/>
    <n v="3"/>
    <n v="5"/>
    <n v="2"/>
    <n v="3"/>
    <n v="5"/>
    <n v="4"/>
    <n v="0"/>
    <n v="0"/>
    <s v="Low"/>
    <s v="2-5 Years"/>
    <x v="2"/>
  </r>
  <r>
    <n v="40"/>
    <x v="1"/>
    <x v="0"/>
    <n v="1202"/>
    <x v="1"/>
    <n v="2"/>
    <n v="1"/>
    <s v="Medical"/>
    <n v="1375"/>
    <n v="2"/>
    <s v="Female"/>
    <n v="89"/>
    <n v="4"/>
    <n v="2"/>
    <x v="4"/>
    <n v="3"/>
    <s v="Divorced"/>
    <n v="6377"/>
    <n v="13888"/>
    <n v="5"/>
    <x v="1"/>
    <n v="20"/>
    <n v="4"/>
    <n v="2"/>
    <n v="3"/>
    <n v="15"/>
    <n v="0"/>
    <n v="3"/>
    <n v="12"/>
    <n v="11"/>
    <n v="11"/>
    <n v="8"/>
    <s v="Medium"/>
    <s v="10+ Years"/>
    <x v="0"/>
  </r>
  <r>
    <n v="34"/>
    <x v="1"/>
    <x v="0"/>
    <n v="285"/>
    <x v="1"/>
    <n v="29"/>
    <n v="3"/>
    <s v="Medical"/>
    <n v="1377"/>
    <n v="2"/>
    <s v="Male"/>
    <n v="86"/>
    <n v="3"/>
    <n v="2"/>
    <x v="2"/>
    <n v="3"/>
    <s v="Married"/>
    <n v="5429"/>
    <n v="17491"/>
    <n v="4"/>
    <x v="1"/>
    <n v="13"/>
    <n v="3"/>
    <n v="1"/>
    <n v="2"/>
    <n v="10"/>
    <n v="1"/>
    <n v="3"/>
    <n v="8"/>
    <n v="7"/>
    <n v="7"/>
    <n v="7"/>
    <s v="Medium"/>
    <s v="6-10 Years"/>
    <x v="2"/>
  </r>
  <r>
    <n v="31"/>
    <x v="0"/>
    <x v="1"/>
    <n v="703"/>
    <x v="0"/>
    <n v="2"/>
    <n v="3"/>
    <s v="Life Sciences"/>
    <n v="1379"/>
    <n v="3"/>
    <s v="Female"/>
    <n v="90"/>
    <n v="2"/>
    <n v="1"/>
    <x v="6"/>
    <n v="4"/>
    <s v="Single"/>
    <n v="2785"/>
    <n v="11882"/>
    <n v="7"/>
    <x v="1"/>
    <n v="14"/>
    <n v="3"/>
    <n v="3"/>
    <n v="0"/>
    <n v="3"/>
    <n v="3"/>
    <n v="4"/>
    <n v="1"/>
    <n v="0"/>
    <n v="0"/>
    <n v="0"/>
    <s v="Low"/>
    <s v="0-1 Years"/>
    <x v="2"/>
  </r>
  <r>
    <n v="35"/>
    <x v="0"/>
    <x v="1"/>
    <n v="662"/>
    <x v="0"/>
    <n v="18"/>
    <n v="4"/>
    <s v="Marketing"/>
    <n v="1380"/>
    <n v="4"/>
    <s v="Female"/>
    <n v="67"/>
    <n v="3"/>
    <n v="2"/>
    <x v="0"/>
    <n v="3"/>
    <s v="Married"/>
    <n v="4614"/>
    <n v="23288"/>
    <n v="0"/>
    <x v="0"/>
    <n v="18"/>
    <n v="3"/>
    <n v="3"/>
    <n v="1"/>
    <n v="5"/>
    <n v="0"/>
    <n v="2"/>
    <n v="4"/>
    <n v="2"/>
    <n v="3"/>
    <n v="2"/>
    <s v="Medium"/>
    <s v="2-5 Years"/>
    <x v="0"/>
  </r>
  <r>
    <n v="38"/>
    <x v="1"/>
    <x v="1"/>
    <n v="693"/>
    <x v="1"/>
    <n v="7"/>
    <n v="3"/>
    <s v="Life Sciences"/>
    <n v="1382"/>
    <n v="4"/>
    <s v="Male"/>
    <n v="57"/>
    <n v="4"/>
    <n v="1"/>
    <x v="1"/>
    <n v="3"/>
    <s v="Divorced"/>
    <n v="2610"/>
    <n v="15748"/>
    <n v="1"/>
    <x v="1"/>
    <n v="11"/>
    <n v="3"/>
    <n v="4"/>
    <n v="3"/>
    <n v="4"/>
    <n v="2"/>
    <n v="3"/>
    <n v="4"/>
    <n v="2"/>
    <n v="0"/>
    <n v="3"/>
    <s v="Low"/>
    <s v="2-5 Years"/>
    <x v="0"/>
  </r>
  <r>
    <n v="34"/>
    <x v="1"/>
    <x v="0"/>
    <n v="404"/>
    <x v="1"/>
    <n v="2"/>
    <n v="4"/>
    <s v="Technical Degree"/>
    <n v="1383"/>
    <n v="3"/>
    <s v="Female"/>
    <n v="98"/>
    <n v="3"/>
    <n v="2"/>
    <x v="4"/>
    <n v="4"/>
    <s v="Single"/>
    <n v="6687"/>
    <n v="6163"/>
    <n v="1"/>
    <x v="1"/>
    <n v="11"/>
    <n v="3"/>
    <n v="4"/>
    <n v="0"/>
    <n v="14"/>
    <n v="2"/>
    <n v="4"/>
    <n v="14"/>
    <n v="11"/>
    <n v="4"/>
    <n v="11"/>
    <s v="Medium"/>
    <s v="10+ Years"/>
    <x v="2"/>
  </r>
  <r>
    <n v="28"/>
    <x v="1"/>
    <x v="0"/>
    <n v="736"/>
    <x v="0"/>
    <n v="26"/>
    <n v="3"/>
    <s v="Life Sciences"/>
    <n v="1387"/>
    <n v="3"/>
    <s v="Male"/>
    <n v="48"/>
    <n v="2"/>
    <n v="2"/>
    <x v="0"/>
    <n v="1"/>
    <s v="Married"/>
    <n v="4724"/>
    <n v="24232"/>
    <n v="1"/>
    <x v="1"/>
    <n v="11"/>
    <n v="3"/>
    <n v="3"/>
    <n v="1"/>
    <n v="5"/>
    <n v="0"/>
    <n v="3"/>
    <n v="5"/>
    <n v="3"/>
    <n v="0"/>
    <n v="4"/>
    <s v="Medium"/>
    <s v="2-5 Years"/>
    <x v="2"/>
  </r>
  <r>
    <n v="31"/>
    <x v="0"/>
    <x v="0"/>
    <n v="330"/>
    <x v="1"/>
    <n v="22"/>
    <n v="4"/>
    <s v="Medical"/>
    <n v="1389"/>
    <n v="4"/>
    <s v="Male"/>
    <n v="98"/>
    <n v="3"/>
    <n v="2"/>
    <x v="3"/>
    <n v="3"/>
    <s v="Married"/>
    <n v="6179"/>
    <n v="21057"/>
    <n v="1"/>
    <x v="0"/>
    <n v="15"/>
    <n v="3"/>
    <n v="4"/>
    <n v="2"/>
    <n v="10"/>
    <n v="3"/>
    <n v="2"/>
    <n v="10"/>
    <n v="2"/>
    <n v="6"/>
    <n v="7"/>
    <s v="Medium"/>
    <s v="6-10 Years"/>
    <x v="2"/>
  </r>
  <r>
    <n v="39"/>
    <x v="1"/>
    <x v="0"/>
    <n v="1498"/>
    <x v="0"/>
    <n v="21"/>
    <n v="4"/>
    <s v="Life Sciences"/>
    <n v="1390"/>
    <n v="1"/>
    <s v="Male"/>
    <n v="44"/>
    <n v="2"/>
    <n v="2"/>
    <x v="0"/>
    <n v="4"/>
    <s v="Married"/>
    <n v="6120"/>
    <n v="3567"/>
    <n v="3"/>
    <x v="0"/>
    <n v="12"/>
    <n v="3"/>
    <n v="4"/>
    <n v="2"/>
    <n v="8"/>
    <n v="2"/>
    <n v="4"/>
    <n v="5"/>
    <n v="4"/>
    <n v="1"/>
    <n v="4"/>
    <s v="Medium"/>
    <s v="2-5 Years"/>
    <x v="0"/>
  </r>
  <r>
    <n v="51"/>
    <x v="1"/>
    <x v="1"/>
    <n v="541"/>
    <x v="0"/>
    <n v="2"/>
    <n v="3"/>
    <s v="Marketing"/>
    <n v="1391"/>
    <n v="2"/>
    <s v="Male"/>
    <n v="52"/>
    <n v="3"/>
    <n v="3"/>
    <x v="0"/>
    <n v="2"/>
    <s v="Married"/>
    <n v="10596"/>
    <n v="15395"/>
    <n v="2"/>
    <x v="1"/>
    <n v="11"/>
    <n v="3"/>
    <n v="2"/>
    <n v="0"/>
    <n v="14"/>
    <n v="5"/>
    <n v="3"/>
    <n v="4"/>
    <n v="2"/>
    <n v="3"/>
    <n v="2"/>
    <s v="High"/>
    <s v="2-5 Years"/>
    <x v="1"/>
  </r>
  <r>
    <n v="41"/>
    <x v="1"/>
    <x v="1"/>
    <n v="1200"/>
    <x v="1"/>
    <n v="22"/>
    <n v="3"/>
    <s v="Life Sciences"/>
    <n v="1392"/>
    <n v="4"/>
    <s v="Female"/>
    <n v="75"/>
    <n v="3"/>
    <n v="2"/>
    <x v="1"/>
    <n v="4"/>
    <s v="Divorced"/>
    <n v="5467"/>
    <n v="13953"/>
    <n v="3"/>
    <x v="0"/>
    <n v="14"/>
    <n v="3"/>
    <n v="1"/>
    <n v="2"/>
    <n v="12"/>
    <n v="4"/>
    <n v="2"/>
    <n v="6"/>
    <n v="2"/>
    <n v="3"/>
    <n v="3"/>
    <s v="Medium"/>
    <s v="6-10 Years"/>
    <x v="0"/>
  </r>
  <r>
    <n v="37"/>
    <x v="1"/>
    <x v="0"/>
    <n v="1439"/>
    <x v="1"/>
    <n v="4"/>
    <n v="1"/>
    <s v="Life Sciences"/>
    <n v="1394"/>
    <n v="3"/>
    <s v="Male"/>
    <n v="54"/>
    <n v="3"/>
    <n v="1"/>
    <x v="1"/>
    <n v="3"/>
    <s v="Married"/>
    <n v="2996"/>
    <n v="5182"/>
    <n v="7"/>
    <x v="0"/>
    <n v="15"/>
    <n v="3"/>
    <n v="4"/>
    <n v="0"/>
    <n v="8"/>
    <n v="2"/>
    <n v="3"/>
    <n v="6"/>
    <n v="4"/>
    <n v="1"/>
    <n v="3"/>
    <s v="Low"/>
    <s v="6-10 Years"/>
    <x v="0"/>
  </r>
  <r>
    <n v="33"/>
    <x v="1"/>
    <x v="1"/>
    <n v="1111"/>
    <x v="0"/>
    <n v="5"/>
    <n v="1"/>
    <s v="Life Sciences"/>
    <n v="1395"/>
    <n v="2"/>
    <s v="Male"/>
    <n v="61"/>
    <n v="3"/>
    <n v="2"/>
    <x v="0"/>
    <n v="4"/>
    <s v="Married"/>
    <n v="9998"/>
    <n v="19293"/>
    <n v="6"/>
    <x v="1"/>
    <n v="13"/>
    <n v="3"/>
    <n v="1"/>
    <n v="0"/>
    <n v="8"/>
    <n v="2"/>
    <n v="4"/>
    <n v="5"/>
    <n v="4"/>
    <n v="1"/>
    <n v="2"/>
    <s v="High"/>
    <s v="2-5 Years"/>
    <x v="2"/>
  </r>
  <r>
    <n v="32"/>
    <x v="1"/>
    <x v="0"/>
    <n v="499"/>
    <x v="0"/>
    <n v="2"/>
    <n v="1"/>
    <s v="Marketing"/>
    <n v="1396"/>
    <n v="3"/>
    <s v="Male"/>
    <n v="36"/>
    <n v="3"/>
    <n v="2"/>
    <x v="0"/>
    <n v="2"/>
    <s v="Married"/>
    <n v="4078"/>
    <n v="20497"/>
    <n v="0"/>
    <x v="0"/>
    <n v="13"/>
    <n v="3"/>
    <n v="1"/>
    <n v="3"/>
    <n v="4"/>
    <n v="3"/>
    <n v="2"/>
    <n v="3"/>
    <n v="2"/>
    <n v="1"/>
    <n v="2"/>
    <s v="Medium"/>
    <s v="2-5 Years"/>
    <x v="2"/>
  </r>
  <r>
    <n v="39"/>
    <x v="1"/>
    <x v="2"/>
    <n v="1485"/>
    <x v="1"/>
    <n v="25"/>
    <n v="2"/>
    <s v="Life Sciences"/>
    <n v="1397"/>
    <n v="3"/>
    <s v="Male"/>
    <n v="71"/>
    <n v="3"/>
    <n v="3"/>
    <x v="4"/>
    <n v="3"/>
    <s v="Married"/>
    <n v="10920"/>
    <n v="3449"/>
    <n v="3"/>
    <x v="1"/>
    <n v="21"/>
    <n v="4"/>
    <n v="2"/>
    <n v="1"/>
    <n v="13"/>
    <n v="2"/>
    <n v="3"/>
    <n v="6"/>
    <n v="4"/>
    <n v="0"/>
    <n v="5"/>
    <s v="High"/>
    <s v="6-10 Years"/>
    <x v="0"/>
  </r>
  <r>
    <n v="25"/>
    <x v="1"/>
    <x v="0"/>
    <n v="1372"/>
    <x v="0"/>
    <n v="18"/>
    <n v="1"/>
    <s v="Life Sciences"/>
    <n v="1399"/>
    <n v="1"/>
    <s v="Male"/>
    <n v="93"/>
    <n v="4"/>
    <n v="2"/>
    <x v="0"/>
    <n v="3"/>
    <s v="Married"/>
    <n v="6232"/>
    <n v="12477"/>
    <n v="2"/>
    <x v="1"/>
    <n v="11"/>
    <n v="3"/>
    <n v="2"/>
    <n v="0"/>
    <n v="6"/>
    <n v="3"/>
    <n v="2"/>
    <n v="3"/>
    <n v="2"/>
    <n v="1"/>
    <n v="2"/>
    <s v="Medium"/>
    <s v="2-5 Years"/>
    <x v="2"/>
  </r>
  <r>
    <n v="52"/>
    <x v="1"/>
    <x v="1"/>
    <n v="322"/>
    <x v="1"/>
    <n v="28"/>
    <n v="2"/>
    <s v="Medical"/>
    <n v="1401"/>
    <n v="4"/>
    <s v="Female"/>
    <n v="59"/>
    <n v="4"/>
    <n v="4"/>
    <x v="3"/>
    <n v="3"/>
    <s v="Married"/>
    <n v="13247"/>
    <n v="9731"/>
    <n v="2"/>
    <x v="0"/>
    <n v="11"/>
    <n v="3"/>
    <n v="2"/>
    <n v="1"/>
    <n v="24"/>
    <n v="3"/>
    <n v="2"/>
    <n v="5"/>
    <n v="3"/>
    <n v="0"/>
    <n v="2"/>
    <s v="High"/>
    <s v="2-5 Years"/>
    <x v="1"/>
  </r>
  <r>
    <n v="43"/>
    <x v="1"/>
    <x v="0"/>
    <n v="930"/>
    <x v="1"/>
    <n v="6"/>
    <n v="3"/>
    <s v="Medical"/>
    <n v="1402"/>
    <n v="1"/>
    <s v="Female"/>
    <n v="73"/>
    <n v="2"/>
    <n v="2"/>
    <x v="1"/>
    <n v="3"/>
    <s v="Single"/>
    <n v="4081"/>
    <n v="20003"/>
    <n v="1"/>
    <x v="0"/>
    <n v="14"/>
    <n v="3"/>
    <n v="1"/>
    <n v="0"/>
    <n v="20"/>
    <n v="3"/>
    <n v="1"/>
    <n v="20"/>
    <n v="7"/>
    <n v="1"/>
    <n v="8"/>
    <s v="Medium"/>
    <s v="10+ Years"/>
    <x v="0"/>
  </r>
  <r>
    <n v="27"/>
    <x v="1"/>
    <x v="0"/>
    <n v="205"/>
    <x v="0"/>
    <n v="10"/>
    <n v="3"/>
    <s v="Marketing"/>
    <n v="1403"/>
    <n v="4"/>
    <s v="Female"/>
    <n v="98"/>
    <n v="2"/>
    <n v="2"/>
    <x v="0"/>
    <n v="4"/>
    <s v="Married"/>
    <n v="5769"/>
    <n v="7100"/>
    <n v="1"/>
    <x v="0"/>
    <n v="11"/>
    <n v="3"/>
    <n v="4"/>
    <n v="0"/>
    <n v="6"/>
    <n v="3"/>
    <n v="3"/>
    <n v="6"/>
    <n v="2"/>
    <n v="4"/>
    <n v="4"/>
    <s v="Medium"/>
    <s v="6-10 Years"/>
    <x v="2"/>
  </r>
  <r>
    <n v="27"/>
    <x v="0"/>
    <x v="0"/>
    <n v="135"/>
    <x v="1"/>
    <n v="17"/>
    <n v="4"/>
    <s v="Life Sciences"/>
    <n v="1405"/>
    <n v="4"/>
    <s v="Female"/>
    <n v="51"/>
    <n v="3"/>
    <n v="1"/>
    <x v="1"/>
    <n v="3"/>
    <s v="Single"/>
    <n v="2394"/>
    <n v="25681"/>
    <n v="1"/>
    <x v="0"/>
    <n v="13"/>
    <n v="3"/>
    <n v="4"/>
    <n v="0"/>
    <n v="8"/>
    <n v="2"/>
    <n v="3"/>
    <n v="8"/>
    <n v="2"/>
    <n v="7"/>
    <n v="7"/>
    <s v="Low"/>
    <s v="6-10 Years"/>
    <x v="2"/>
  </r>
  <r>
    <n v="26"/>
    <x v="1"/>
    <x v="0"/>
    <n v="683"/>
    <x v="1"/>
    <n v="2"/>
    <n v="1"/>
    <s v="Medical"/>
    <n v="1407"/>
    <n v="1"/>
    <s v="Male"/>
    <n v="36"/>
    <n v="2"/>
    <n v="1"/>
    <x v="1"/>
    <n v="4"/>
    <s v="Single"/>
    <n v="3904"/>
    <n v="4050"/>
    <n v="0"/>
    <x v="1"/>
    <n v="12"/>
    <n v="3"/>
    <n v="4"/>
    <n v="0"/>
    <n v="5"/>
    <n v="2"/>
    <n v="3"/>
    <n v="4"/>
    <n v="3"/>
    <n v="1"/>
    <n v="1"/>
    <s v="Medium"/>
    <s v="2-5 Years"/>
    <x v="2"/>
  </r>
  <r>
    <n v="42"/>
    <x v="1"/>
    <x v="0"/>
    <n v="1147"/>
    <x v="2"/>
    <n v="10"/>
    <n v="3"/>
    <s v="Human Resources"/>
    <n v="1408"/>
    <n v="3"/>
    <s v="Female"/>
    <n v="31"/>
    <n v="3"/>
    <n v="4"/>
    <x v="5"/>
    <n v="1"/>
    <s v="Married"/>
    <n v="16799"/>
    <n v="16616"/>
    <n v="0"/>
    <x v="1"/>
    <n v="14"/>
    <n v="3"/>
    <n v="3"/>
    <n v="1"/>
    <n v="21"/>
    <n v="5"/>
    <n v="3"/>
    <n v="20"/>
    <n v="7"/>
    <n v="0"/>
    <n v="9"/>
    <s v="High"/>
    <s v="10+ Years"/>
    <x v="0"/>
  </r>
  <r>
    <n v="52"/>
    <x v="1"/>
    <x v="0"/>
    <n v="258"/>
    <x v="1"/>
    <n v="8"/>
    <n v="4"/>
    <s v="Other"/>
    <n v="1409"/>
    <n v="3"/>
    <s v="Female"/>
    <n v="54"/>
    <n v="3"/>
    <n v="1"/>
    <x v="2"/>
    <n v="1"/>
    <s v="Married"/>
    <n v="2950"/>
    <n v="17363"/>
    <n v="9"/>
    <x v="1"/>
    <n v="13"/>
    <n v="3"/>
    <n v="3"/>
    <n v="0"/>
    <n v="12"/>
    <n v="2"/>
    <n v="1"/>
    <n v="5"/>
    <n v="4"/>
    <n v="0"/>
    <n v="4"/>
    <s v="Low"/>
    <s v="2-5 Years"/>
    <x v="1"/>
  </r>
  <r>
    <n v="37"/>
    <x v="1"/>
    <x v="0"/>
    <n v="1462"/>
    <x v="1"/>
    <n v="11"/>
    <n v="3"/>
    <s v="Medical"/>
    <n v="1411"/>
    <n v="1"/>
    <s v="Female"/>
    <n v="94"/>
    <n v="3"/>
    <n v="1"/>
    <x v="2"/>
    <n v="3"/>
    <s v="Single"/>
    <n v="3629"/>
    <n v="19106"/>
    <n v="4"/>
    <x v="1"/>
    <n v="18"/>
    <n v="3"/>
    <n v="1"/>
    <n v="0"/>
    <n v="8"/>
    <n v="6"/>
    <n v="3"/>
    <n v="3"/>
    <n v="2"/>
    <n v="0"/>
    <n v="2"/>
    <s v="Medium"/>
    <s v="2-5 Years"/>
    <x v="0"/>
  </r>
  <r>
    <n v="35"/>
    <x v="1"/>
    <x v="1"/>
    <n v="200"/>
    <x v="1"/>
    <n v="18"/>
    <n v="2"/>
    <s v="Life Sciences"/>
    <n v="1412"/>
    <n v="3"/>
    <s v="Male"/>
    <n v="60"/>
    <n v="3"/>
    <n v="3"/>
    <x v="3"/>
    <n v="4"/>
    <s v="Single"/>
    <n v="9362"/>
    <n v="19944"/>
    <n v="2"/>
    <x v="1"/>
    <n v="11"/>
    <n v="3"/>
    <n v="3"/>
    <n v="0"/>
    <n v="10"/>
    <n v="2"/>
    <n v="3"/>
    <n v="2"/>
    <n v="2"/>
    <n v="2"/>
    <n v="2"/>
    <s v="High"/>
    <s v="2-5 Years"/>
    <x v="0"/>
  </r>
  <r>
    <n v="25"/>
    <x v="1"/>
    <x v="0"/>
    <n v="949"/>
    <x v="1"/>
    <n v="1"/>
    <n v="3"/>
    <s v="Technical Degree"/>
    <n v="1415"/>
    <n v="1"/>
    <s v="Male"/>
    <n v="81"/>
    <n v="3"/>
    <n v="1"/>
    <x v="2"/>
    <n v="4"/>
    <s v="Married"/>
    <n v="3229"/>
    <n v="4910"/>
    <n v="4"/>
    <x v="1"/>
    <n v="11"/>
    <n v="3"/>
    <n v="2"/>
    <n v="1"/>
    <n v="7"/>
    <n v="2"/>
    <n v="2"/>
    <n v="3"/>
    <n v="2"/>
    <n v="0"/>
    <n v="2"/>
    <s v="Medium"/>
    <s v="2-5 Years"/>
    <x v="2"/>
  </r>
  <r>
    <n v="26"/>
    <x v="1"/>
    <x v="0"/>
    <n v="652"/>
    <x v="1"/>
    <n v="7"/>
    <n v="3"/>
    <s v="Other"/>
    <n v="1417"/>
    <n v="3"/>
    <s v="Male"/>
    <n v="100"/>
    <n v="4"/>
    <n v="1"/>
    <x v="2"/>
    <n v="1"/>
    <s v="Single"/>
    <n v="3578"/>
    <n v="23577"/>
    <n v="0"/>
    <x v="1"/>
    <n v="12"/>
    <n v="3"/>
    <n v="4"/>
    <n v="0"/>
    <n v="8"/>
    <n v="2"/>
    <n v="3"/>
    <n v="7"/>
    <n v="7"/>
    <n v="0"/>
    <n v="7"/>
    <s v="Medium"/>
    <s v="6-10 Years"/>
    <x v="2"/>
  </r>
  <r>
    <n v="29"/>
    <x v="1"/>
    <x v="0"/>
    <n v="332"/>
    <x v="2"/>
    <n v="17"/>
    <n v="3"/>
    <s v="Other"/>
    <n v="1419"/>
    <n v="2"/>
    <s v="Male"/>
    <n v="51"/>
    <n v="2"/>
    <n v="3"/>
    <x v="8"/>
    <n v="1"/>
    <s v="Single"/>
    <n v="7988"/>
    <n v="9769"/>
    <n v="1"/>
    <x v="1"/>
    <n v="13"/>
    <n v="3"/>
    <n v="1"/>
    <n v="0"/>
    <n v="10"/>
    <n v="3"/>
    <n v="2"/>
    <n v="10"/>
    <n v="9"/>
    <n v="0"/>
    <n v="9"/>
    <s v="High"/>
    <s v="6-10 Years"/>
    <x v="2"/>
  </r>
  <r>
    <n v="49"/>
    <x v="0"/>
    <x v="1"/>
    <n v="1475"/>
    <x v="1"/>
    <n v="28"/>
    <n v="2"/>
    <s v="Life Sciences"/>
    <n v="1420"/>
    <n v="1"/>
    <s v="Male"/>
    <n v="97"/>
    <n v="2"/>
    <n v="2"/>
    <x v="2"/>
    <n v="1"/>
    <s v="Single"/>
    <n v="4284"/>
    <n v="22710"/>
    <n v="3"/>
    <x v="1"/>
    <n v="20"/>
    <n v="4"/>
    <n v="1"/>
    <n v="0"/>
    <n v="20"/>
    <n v="2"/>
    <n v="3"/>
    <n v="4"/>
    <n v="3"/>
    <n v="1"/>
    <n v="3"/>
    <s v="Medium"/>
    <s v="2-5 Years"/>
    <x v="1"/>
  </r>
  <r>
    <n v="29"/>
    <x v="0"/>
    <x v="1"/>
    <n v="337"/>
    <x v="1"/>
    <n v="14"/>
    <n v="1"/>
    <s v="Other"/>
    <n v="1421"/>
    <n v="3"/>
    <s v="Female"/>
    <n v="84"/>
    <n v="3"/>
    <n v="3"/>
    <x v="4"/>
    <n v="4"/>
    <s v="Single"/>
    <n v="7553"/>
    <n v="22930"/>
    <n v="0"/>
    <x v="0"/>
    <n v="12"/>
    <n v="3"/>
    <n v="1"/>
    <n v="0"/>
    <n v="9"/>
    <n v="1"/>
    <n v="3"/>
    <n v="8"/>
    <n v="7"/>
    <n v="7"/>
    <n v="7"/>
    <s v="High"/>
    <s v="6-10 Years"/>
    <x v="2"/>
  </r>
  <r>
    <n v="54"/>
    <x v="1"/>
    <x v="0"/>
    <n v="971"/>
    <x v="1"/>
    <n v="1"/>
    <n v="3"/>
    <s v="Medical"/>
    <n v="1422"/>
    <n v="4"/>
    <s v="Female"/>
    <n v="54"/>
    <n v="3"/>
    <n v="4"/>
    <x v="7"/>
    <n v="4"/>
    <s v="Single"/>
    <n v="17328"/>
    <n v="5652"/>
    <n v="6"/>
    <x v="1"/>
    <n v="19"/>
    <n v="3"/>
    <n v="4"/>
    <n v="0"/>
    <n v="29"/>
    <n v="3"/>
    <n v="2"/>
    <n v="20"/>
    <n v="7"/>
    <n v="12"/>
    <n v="7"/>
    <s v="High"/>
    <s v="10+ Years"/>
    <x v="1"/>
  </r>
  <r>
    <n v="58"/>
    <x v="1"/>
    <x v="0"/>
    <n v="1055"/>
    <x v="1"/>
    <n v="1"/>
    <n v="3"/>
    <s v="Medical"/>
    <n v="1423"/>
    <n v="4"/>
    <s v="Female"/>
    <n v="76"/>
    <n v="3"/>
    <n v="5"/>
    <x v="7"/>
    <n v="1"/>
    <s v="Married"/>
    <n v="19701"/>
    <n v="22456"/>
    <n v="3"/>
    <x v="0"/>
    <n v="21"/>
    <n v="4"/>
    <n v="3"/>
    <n v="1"/>
    <n v="32"/>
    <n v="3"/>
    <n v="3"/>
    <n v="9"/>
    <n v="8"/>
    <n v="1"/>
    <n v="5"/>
    <s v="High"/>
    <s v="6-10 Years"/>
    <x v="3"/>
  </r>
  <r>
    <n v="55"/>
    <x v="1"/>
    <x v="0"/>
    <n v="1136"/>
    <x v="1"/>
    <n v="1"/>
    <n v="4"/>
    <s v="Medical"/>
    <n v="1424"/>
    <n v="2"/>
    <s v="Male"/>
    <n v="81"/>
    <n v="4"/>
    <n v="4"/>
    <x v="7"/>
    <n v="4"/>
    <s v="Divorced"/>
    <n v="14732"/>
    <n v="12414"/>
    <n v="2"/>
    <x v="1"/>
    <n v="13"/>
    <n v="3"/>
    <n v="4"/>
    <n v="2"/>
    <n v="31"/>
    <n v="4"/>
    <n v="4"/>
    <n v="7"/>
    <n v="7"/>
    <n v="0"/>
    <n v="0"/>
    <s v="High"/>
    <s v="6-10 Years"/>
    <x v="3"/>
  </r>
  <r>
    <n v="36"/>
    <x v="1"/>
    <x v="0"/>
    <n v="1174"/>
    <x v="0"/>
    <n v="3"/>
    <n v="4"/>
    <s v="Marketing"/>
    <n v="1425"/>
    <n v="1"/>
    <s v="Female"/>
    <n v="99"/>
    <n v="3"/>
    <n v="2"/>
    <x v="0"/>
    <n v="2"/>
    <s v="Single"/>
    <n v="9278"/>
    <n v="20763"/>
    <n v="3"/>
    <x v="0"/>
    <n v="16"/>
    <n v="3"/>
    <n v="4"/>
    <n v="0"/>
    <n v="15"/>
    <n v="3"/>
    <n v="3"/>
    <n v="5"/>
    <n v="4"/>
    <n v="0"/>
    <n v="1"/>
    <s v="High"/>
    <s v="2-5 Years"/>
    <x v="0"/>
  </r>
  <r>
    <n v="31"/>
    <x v="0"/>
    <x v="1"/>
    <n v="667"/>
    <x v="0"/>
    <n v="1"/>
    <n v="4"/>
    <s v="Life Sciences"/>
    <n v="1427"/>
    <n v="2"/>
    <s v="Female"/>
    <n v="50"/>
    <n v="1"/>
    <n v="1"/>
    <x v="6"/>
    <n v="3"/>
    <s v="Single"/>
    <n v="1359"/>
    <n v="16154"/>
    <n v="1"/>
    <x v="1"/>
    <n v="12"/>
    <n v="3"/>
    <n v="2"/>
    <n v="0"/>
    <n v="1"/>
    <n v="3"/>
    <n v="3"/>
    <n v="1"/>
    <n v="0"/>
    <n v="0"/>
    <n v="0"/>
    <s v="Low"/>
    <s v="0-1 Years"/>
    <x v="2"/>
  </r>
  <r>
    <n v="30"/>
    <x v="1"/>
    <x v="0"/>
    <n v="855"/>
    <x v="0"/>
    <n v="7"/>
    <n v="4"/>
    <s v="Marketing"/>
    <n v="1428"/>
    <n v="4"/>
    <s v="Female"/>
    <n v="73"/>
    <n v="3"/>
    <n v="2"/>
    <x v="0"/>
    <n v="1"/>
    <s v="Divorced"/>
    <n v="4779"/>
    <n v="12761"/>
    <n v="7"/>
    <x v="1"/>
    <n v="14"/>
    <n v="3"/>
    <n v="2"/>
    <n v="2"/>
    <n v="8"/>
    <n v="3"/>
    <n v="3"/>
    <n v="3"/>
    <n v="2"/>
    <n v="0"/>
    <n v="2"/>
    <s v="Medium"/>
    <s v="2-5 Years"/>
    <x v="2"/>
  </r>
  <r>
    <n v="31"/>
    <x v="1"/>
    <x v="0"/>
    <n v="182"/>
    <x v="1"/>
    <n v="8"/>
    <n v="5"/>
    <s v="Life Sciences"/>
    <n v="1430"/>
    <n v="1"/>
    <s v="Female"/>
    <n v="93"/>
    <n v="3"/>
    <n v="4"/>
    <x v="7"/>
    <n v="2"/>
    <s v="Single"/>
    <n v="16422"/>
    <n v="8847"/>
    <n v="3"/>
    <x v="1"/>
    <n v="11"/>
    <n v="3"/>
    <n v="3"/>
    <n v="0"/>
    <n v="9"/>
    <n v="3"/>
    <n v="4"/>
    <n v="3"/>
    <n v="2"/>
    <n v="1"/>
    <n v="0"/>
    <s v="High"/>
    <s v="2-5 Years"/>
    <x v="2"/>
  </r>
  <r>
    <n v="34"/>
    <x v="1"/>
    <x v="1"/>
    <n v="560"/>
    <x v="1"/>
    <n v="1"/>
    <n v="4"/>
    <s v="Other"/>
    <n v="1431"/>
    <n v="4"/>
    <s v="Male"/>
    <n v="91"/>
    <n v="3"/>
    <n v="1"/>
    <x v="1"/>
    <n v="1"/>
    <s v="Divorced"/>
    <n v="2996"/>
    <n v="20284"/>
    <n v="5"/>
    <x v="1"/>
    <n v="14"/>
    <n v="3"/>
    <n v="3"/>
    <n v="2"/>
    <n v="10"/>
    <n v="2"/>
    <n v="3"/>
    <n v="4"/>
    <n v="3"/>
    <n v="1"/>
    <n v="3"/>
    <s v="Low"/>
    <s v="2-5 Years"/>
    <x v="2"/>
  </r>
  <r>
    <n v="31"/>
    <x v="0"/>
    <x v="0"/>
    <n v="202"/>
    <x v="1"/>
    <n v="8"/>
    <n v="3"/>
    <s v="Life Sciences"/>
    <n v="1433"/>
    <n v="1"/>
    <s v="Female"/>
    <n v="34"/>
    <n v="2"/>
    <n v="1"/>
    <x v="1"/>
    <n v="2"/>
    <s v="Single"/>
    <n v="1261"/>
    <n v="22262"/>
    <n v="1"/>
    <x v="1"/>
    <n v="12"/>
    <n v="3"/>
    <n v="3"/>
    <n v="0"/>
    <n v="1"/>
    <n v="3"/>
    <n v="4"/>
    <n v="1"/>
    <n v="0"/>
    <n v="0"/>
    <n v="0"/>
    <s v="Low"/>
    <s v="0-1 Years"/>
    <x v="2"/>
  </r>
  <r>
    <n v="27"/>
    <x v="1"/>
    <x v="0"/>
    <n v="1377"/>
    <x v="1"/>
    <n v="11"/>
    <n v="1"/>
    <s v="Life Sciences"/>
    <n v="1434"/>
    <n v="2"/>
    <s v="Male"/>
    <n v="91"/>
    <n v="3"/>
    <n v="1"/>
    <x v="2"/>
    <n v="1"/>
    <s v="Married"/>
    <n v="2099"/>
    <n v="7679"/>
    <n v="0"/>
    <x v="1"/>
    <n v="14"/>
    <n v="3"/>
    <n v="2"/>
    <n v="0"/>
    <n v="6"/>
    <n v="3"/>
    <n v="4"/>
    <n v="5"/>
    <n v="0"/>
    <n v="1"/>
    <n v="4"/>
    <s v="Low"/>
    <s v="2-5 Years"/>
    <x v="2"/>
  </r>
  <r>
    <n v="36"/>
    <x v="1"/>
    <x v="0"/>
    <n v="172"/>
    <x v="1"/>
    <n v="4"/>
    <n v="4"/>
    <s v="Life Sciences"/>
    <n v="1435"/>
    <n v="1"/>
    <s v="Male"/>
    <n v="37"/>
    <n v="2"/>
    <n v="2"/>
    <x v="2"/>
    <n v="4"/>
    <s v="Single"/>
    <n v="5810"/>
    <n v="22604"/>
    <n v="1"/>
    <x v="1"/>
    <n v="16"/>
    <n v="3"/>
    <n v="3"/>
    <n v="0"/>
    <n v="10"/>
    <n v="2"/>
    <n v="2"/>
    <n v="10"/>
    <n v="4"/>
    <n v="1"/>
    <n v="8"/>
    <s v="Medium"/>
    <s v="6-10 Years"/>
    <x v="0"/>
  </r>
  <r>
    <n v="36"/>
    <x v="1"/>
    <x v="0"/>
    <n v="329"/>
    <x v="0"/>
    <n v="16"/>
    <n v="4"/>
    <s v="Marketing"/>
    <n v="1436"/>
    <n v="3"/>
    <s v="Female"/>
    <n v="98"/>
    <n v="2"/>
    <n v="2"/>
    <x v="0"/>
    <n v="1"/>
    <s v="Married"/>
    <n v="5647"/>
    <n v="13494"/>
    <n v="4"/>
    <x v="1"/>
    <n v="13"/>
    <n v="3"/>
    <n v="1"/>
    <n v="2"/>
    <n v="11"/>
    <n v="3"/>
    <n v="2"/>
    <n v="3"/>
    <n v="2"/>
    <n v="0"/>
    <n v="2"/>
    <s v="Medium"/>
    <s v="2-5 Years"/>
    <x v="0"/>
  </r>
  <r>
    <n v="47"/>
    <x v="1"/>
    <x v="0"/>
    <n v="465"/>
    <x v="1"/>
    <n v="1"/>
    <n v="3"/>
    <s v="Technical Degree"/>
    <n v="1438"/>
    <n v="1"/>
    <s v="Male"/>
    <n v="74"/>
    <n v="3"/>
    <n v="1"/>
    <x v="1"/>
    <n v="4"/>
    <s v="Married"/>
    <n v="3420"/>
    <n v="10205"/>
    <n v="7"/>
    <x v="1"/>
    <n v="12"/>
    <n v="3"/>
    <n v="3"/>
    <n v="1"/>
    <n v="17"/>
    <n v="2"/>
    <n v="2"/>
    <n v="6"/>
    <n v="5"/>
    <n v="1"/>
    <n v="2"/>
    <s v="Medium"/>
    <s v="6-10 Years"/>
    <x v="1"/>
  </r>
  <r>
    <n v="25"/>
    <x v="0"/>
    <x v="0"/>
    <n v="383"/>
    <x v="0"/>
    <n v="9"/>
    <n v="2"/>
    <s v="Life Sciences"/>
    <n v="1439"/>
    <n v="1"/>
    <s v="Male"/>
    <n v="68"/>
    <n v="2"/>
    <n v="1"/>
    <x v="6"/>
    <n v="1"/>
    <s v="Married"/>
    <n v="4400"/>
    <n v="15182"/>
    <n v="3"/>
    <x v="1"/>
    <n v="12"/>
    <n v="3"/>
    <n v="1"/>
    <n v="0"/>
    <n v="6"/>
    <n v="2"/>
    <n v="3"/>
    <n v="3"/>
    <n v="2"/>
    <n v="2"/>
    <n v="2"/>
    <s v="Medium"/>
    <s v="2-5 Years"/>
    <x v="2"/>
  </r>
  <r>
    <n v="37"/>
    <x v="1"/>
    <x v="2"/>
    <n v="1413"/>
    <x v="1"/>
    <n v="5"/>
    <n v="2"/>
    <s v="Technical Degree"/>
    <n v="1440"/>
    <n v="3"/>
    <s v="Male"/>
    <n v="84"/>
    <n v="4"/>
    <n v="1"/>
    <x v="2"/>
    <n v="3"/>
    <s v="Single"/>
    <n v="3500"/>
    <n v="25470"/>
    <n v="0"/>
    <x v="1"/>
    <n v="14"/>
    <n v="3"/>
    <n v="1"/>
    <n v="0"/>
    <n v="7"/>
    <n v="2"/>
    <n v="1"/>
    <n v="6"/>
    <n v="5"/>
    <n v="1"/>
    <n v="3"/>
    <s v="Medium"/>
    <s v="6-10 Years"/>
    <x v="0"/>
  </r>
  <r>
    <n v="56"/>
    <x v="1"/>
    <x v="0"/>
    <n v="1255"/>
    <x v="1"/>
    <n v="1"/>
    <n v="2"/>
    <s v="Life Sciences"/>
    <n v="1441"/>
    <n v="1"/>
    <s v="Female"/>
    <n v="90"/>
    <n v="3"/>
    <n v="1"/>
    <x v="1"/>
    <n v="1"/>
    <s v="Married"/>
    <n v="2066"/>
    <n v="10494"/>
    <n v="2"/>
    <x v="1"/>
    <n v="22"/>
    <n v="4"/>
    <n v="4"/>
    <n v="1"/>
    <n v="5"/>
    <n v="3"/>
    <n v="4"/>
    <n v="3"/>
    <n v="2"/>
    <n v="1"/>
    <n v="0"/>
    <s v="Low"/>
    <s v="2-5 Years"/>
    <x v="3"/>
  </r>
  <r>
    <n v="47"/>
    <x v="1"/>
    <x v="0"/>
    <n v="359"/>
    <x v="1"/>
    <n v="2"/>
    <n v="4"/>
    <s v="Medical"/>
    <n v="1443"/>
    <n v="1"/>
    <s v="Female"/>
    <n v="82"/>
    <n v="3"/>
    <n v="4"/>
    <x v="7"/>
    <n v="3"/>
    <s v="Married"/>
    <n v="17169"/>
    <n v="26703"/>
    <n v="3"/>
    <x v="1"/>
    <n v="19"/>
    <n v="3"/>
    <n v="2"/>
    <n v="2"/>
    <n v="26"/>
    <n v="2"/>
    <n v="4"/>
    <n v="20"/>
    <n v="17"/>
    <n v="5"/>
    <n v="6"/>
    <s v="High"/>
    <s v="10+ Years"/>
    <x v="1"/>
  </r>
  <r>
    <n v="24"/>
    <x v="1"/>
    <x v="0"/>
    <n v="1476"/>
    <x v="0"/>
    <n v="4"/>
    <n v="1"/>
    <s v="Medical"/>
    <n v="1445"/>
    <n v="4"/>
    <s v="Female"/>
    <n v="42"/>
    <n v="3"/>
    <n v="2"/>
    <x v="0"/>
    <n v="3"/>
    <s v="Married"/>
    <n v="4162"/>
    <n v="15211"/>
    <n v="1"/>
    <x v="0"/>
    <n v="12"/>
    <n v="3"/>
    <n v="3"/>
    <n v="2"/>
    <n v="5"/>
    <n v="3"/>
    <n v="3"/>
    <n v="5"/>
    <n v="4"/>
    <n v="0"/>
    <n v="3"/>
    <s v="Medium"/>
    <s v="2-5 Years"/>
    <x v="4"/>
  </r>
  <r>
    <n v="32"/>
    <x v="1"/>
    <x v="0"/>
    <n v="601"/>
    <x v="0"/>
    <n v="7"/>
    <n v="5"/>
    <s v="Marketing"/>
    <n v="1446"/>
    <n v="4"/>
    <s v="Male"/>
    <n v="97"/>
    <n v="3"/>
    <n v="2"/>
    <x v="0"/>
    <n v="4"/>
    <s v="Married"/>
    <n v="9204"/>
    <n v="23343"/>
    <n v="4"/>
    <x v="1"/>
    <n v="12"/>
    <n v="3"/>
    <n v="3"/>
    <n v="1"/>
    <n v="7"/>
    <n v="3"/>
    <n v="2"/>
    <n v="4"/>
    <n v="3"/>
    <n v="0"/>
    <n v="3"/>
    <s v="High"/>
    <s v="2-5 Years"/>
    <x v="2"/>
  </r>
  <r>
    <n v="34"/>
    <x v="1"/>
    <x v="0"/>
    <n v="401"/>
    <x v="1"/>
    <n v="1"/>
    <n v="3"/>
    <s v="Life Sciences"/>
    <n v="1447"/>
    <n v="4"/>
    <s v="Female"/>
    <n v="86"/>
    <n v="2"/>
    <n v="1"/>
    <x v="2"/>
    <n v="2"/>
    <s v="Married"/>
    <n v="3294"/>
    <n v="3708"/>
    <n v="5"/>
    <x v="1"/>
    <n v="17"/>
    <n v="3"/>
    <n v="1"/>
    <n v="1"/>
    <n v="7"/>
    <n v="2"/>
    <n v="2"/>
    <n v="5"/>
    <n v="4"/>
    <n v="0"/>
    <n v="2"/>
    <s v="Medium"/>
    <s v="2-5 Years"/>
    <x v="2"/>
  </r>
  <r>
    <n v="41"/>
    <x v="1"/>
    <x v="0"/>
    <n v="1283"/>
    <x v="1"/>
    <n v="5"/>
    <n v="5"/>
    <s v="Medical"/>
    <n v="1448"/>
    <n v="2"/>
    <s v="Male"/>
    <n v="90"/>
    <n v="4"/>
    <n v="1"/>
    <x v="1"/>
    <n v="3"/>
    <s v="Married"/>
    <n v="2127"/>
    <n v="5561"/>
    <n v="2"/>
    <x v="0"/>
    <n v="12"/>
    <n v="3"/>
    <n v="1"/>
    <n v="0"/>
    <n v="7"/>
    <n v="5"/>
    <n v="2"/>
    <n v="4"/>
    <n v="2"/>
    <n v="0"/>
    <n v="3"/>
    <s v="Low"/>
    <s v="2-5 Years"/>
    <x v="0"/>
  </r>
  <r>
    <n v="40"/>
    <x v="1"/>
    <x v="2"/>
    <n v="663"/>
    <x v="1"/>
    <n v="9"/>
    <n v="4"/>
    <s v="Other"/>
    <n v="1449"/>
    <n v="3"/>
    <s v="Male"/>
    <n v="81"/>
    <n v="3"/>
    <n v="2"/>
    <x v="2"/>
    <n v="3"/>
    <s v="Divorced"/>
    <n v="3975"/>
    <n v="23099"/>
    <n v="3"/>
    <x v="1"/>
    <n v="11"/>
    <n v="3"/>
    <n v="3"/>
    <n v="2"/>
    <n v="11"/>
    <n v="2"/>
    <n v="4"/>
    <n v="8"/>
    <n v="7"/>
    <n v="0"/>
    <n v="7"/>
    <s v="Medium"/>
    <s v="6-10 Years"/>
    <x v="0"/>
  </r>
  <r>
    <n v="31"/>
    <x v="1"/>
    <x v="0"/>
    <n v="326"/>
    <x v="0"/>
    <n v="8"/>
    <n v="2"/>
    <s v="Life Sciences"/>
    <n v="1453"/>
    <n v="1"/>
    <s v="Male"/>
    <n v="31"/>
    <n v="3"/>
    <n v="3"/>
    <x v="0"/>
    <n v="4"/>
    <s v="Divorced"/>
    <n v="10793"/>
    <n v="8386"/>
    <n v="1"/>
    <x v="1"/>
    <n v="18"/>
    <n v="3"/>
    <n v="1"/>
    <n v="1"/>
    <n v="13"/>
    <n v="5"/>
    <n v="3"/>
    <n v="13"/>
    <n v="7"/>
    <n v="9"/>
    <n v="9"/>
    <s v="High"/>
    <s v="10+ Years"/>
    <x v="2"/>
  </r>
  <r>
    <n v="46"/>
    <x v="0"/>
    <x v="0"/>
    <n v="377"/>
    <x v="0"/>
    <n v="9"/>
    <n v="3"/>
    <s v="Marketing"/>
    <n v="1457"/>
    <n v="1"/>
    <s v="Male"/>
    <n v="52"/>
    <n v="3"/>
    <n v="3"/>
    <x v="0"/>
    <n v="4"/>
    <s v="Divorced"/>
    <n v="10096"/>
    <n v="15986"/>
    <n v="4"/>
    <x v="1"/>
    <n v="11"/>
    <n v="3"/>
    <n v="1"/>
    <n v="1"/>
    <n v="28"/>
    <n v="1"/>
    <n v="4"/>
    <n v="7"/>
    <n v="7"/>
    <n v="4"/>
    <n v="3"/>
    <s v="High"/>
    <s v="6-10 Years"/>
    <x v="1"/>
  </r>
  <r>
    <n v="39"/>
    <x v="0"/>
    <x v="2"/>
    <n v="592"/>
    <x v="1"/>
    <n v="2"/>
    <n v="3"/>
    <s v="Life Sciences"/>
    <n v="1458"/>
    <n v="1"/>
    <s v="Female"/>
    <n v="54"/>
    <n v="2"/>
    <n v="1"/>
    <x v="2"/>
    <n v="1"/>
    <s v="Single"/>
    <n v="3646"/>
    <n v="17181"/>
    <n v="2"/>
    <x v="0"/>
    <n v="23"/>
    <n v="4"/>
    <n v="2"/>
    <n v="0"/>
    <n v="11"/>
    <n v="2"/>
    <n v="4"/>
    <n v="1"/>
    <n v="0"/>
    <n v="0"/>
    <n v="0"/>
    <s v="Medium"/>
    <s v="0-1 Years"/>
    <x v="0"/>
  </r>
  <r>
    <n v="31"/>
    <x v="0"/>
    <x v="1"/>
    <n v="1445"/>
    <x v="1"/>
    <n v="1"/>
    <n v="5"/>
    <s v="Life Sciences"/>
    <n v="1459"/>
    <n v="3"/>
    <s v="Female"/>
    <n v="100"/>
    <n v="4"/>
    <n v="3"/>
    <x v="3"/>
    <n v="2"/>
    <s v="Single"/>
    <n v="7446"/>
    <n v="8931"/>
    <n v="1"/>
    <x v="1"/>
    <n v="11"/>
    <n v="3"/>
    <n v="1"/>
    <n v="0"/>
    <n v="10"/>
    <n v="2"/>
    <n v="3"/>
    <n v="10"/>
    <n v="8"/>
    <n v="4"/>
    <n v="7"/>
    <s v="High"/>
    <s v="6-10 Years"/>
    <x v="2"/>
  </r>
  <r>
    <n v="45"/>
    <x v="1"/>
    <x v="0"/>
    <n v="1038"/>
    <x v="1"/>
    <n v="20"/>
    <n v="3"/>
    <s v="Medical"/>
    <n v="1460"/>
    <n v="2"/>
    <s v="Male"/>
    <n v="95"/>
    <n v="1"/>
    <n v="3"/>
    <x v="4"/>
    <n v="1"/>
    <s v="Divorced"/>
    <n v="10851"/>
    <n v="19863"/>
    <n v="2"/>
    <x v="0"/>
    <n v="18"/>
    <n v="3"/>
    <n v="2"/>
    <n v="1"/>
    <n v="24"/>
    <n v="2"/>
    <n v="3"/>
    <n v="7"/>
    <n v="7"/>
    <n v="0"/>
    <n v="7"/>
    <s v="High"/>
    <s v="6-10 Years"/>
    <x v="1"/>
  </r>
  <r>
    <n v="31"/>
    <x v="1"/>
    <x v="0"/>
    <n v="1398"/>
    <x v="2"/>
    <n v="8"/>
    <n v="2"/>
    <s v="Medical"/>
    <n v="1461"/>
    <n v="4"/>
    <s v="Female"/>
    <n v="96"/>
    <n v="4"/>
    <n v="1"/>
    <x v="8"/>
    <n v="2"/>
    <s v="Single"/>
    <n v="2109"/>
    <n v="24609"/>
    <n v="9"/>
    <x v="1"/>
    <n v="18"/>
    <n v="3"/>
    <n v="4"/>
    <n v="0"/>
    <n v="8"/>
    <n v="3"/>
    <n v="3"/>
    <n v="3"/>
    <n v="2"/>
    <n v="0"/>
    <n v="2"/>
    <s v="Low"/>
    <s v="2-5 Years"/>
    <x v="2"/>
  </r>
  <r>
    <n v="31"/>
    <x v="0"/>
    <x v="1"/>
    <n v="523"/>
    <x v="1"/>
    <n v="2"/>
    <n v="3"/>
    <s v="Life Sciences"/>
    <n v="1464"/>
    <n v="2"/>
    <s v="Male"/>
    <n v="94"/>
    <n v="3"/>
    <n v="1"/>
    <x v="2"/>
    <n v="4"/>
    <s v="Married"/>
    <n v="3722"/>
    <n v="21081"/>
    <n v="6"/>
    <x v="0"/>
    <n v="13"/>
    <n v="3"/>
    <n v="3"/>
    <n v="1"/>
    <n v="7"/>
    <n v="2"/>
    <n v="1"/>
    <n v="2"/>
    <n v="2"/>
    <n v="2"/>
    <n v="2"/>
    <s v="Medium"/>
    <s v="2-5 Years"/>
    <x v="2"/>
  </r>
  <r>
    <n v="45"/>
    <x v="1"/>
    <x v="0"/>
    <n v="1448"/>
    <x v="1"/>
    <n v="29"/>
    <n v="3"/>
    <s v="Technical Degree"/>
    <n v="1465"/>
    <n v="2"/>
    <s v="Male"/>
    <n v="55"/>
    <n v="3"/>
    <n v="3"/>
    <x v="3"/>
    <n v="4"/>
    <s v="Married"/>
    <n v="9380"/>
    <n v="14720"/>
    <n v="4"/>
    <x v="0"/>
    <n v="18"/>
    <n v="3"/>
    <n v="4"/>
    <n v="2"/>
    <n v="10"/>
    <n v="4"/>
    <n v="4"/>
    <n v="3"/>
    <n v="1"/>
    <n v="1"/>
    <n v="2"/>
    <s v="High"/>
    <s v="2-5 Years"/>
    <x v="1"/>
  </r>
  <r>
    <n v="48"/>
    <x v="1"/>
    <x v="0"/>
    <n v="1221"/>
    <x v="0"/>
    <n v="7"/>
    <n v="3"/>
    <s v="Marketing"/>
    <n v="1466"/>
    <n v="3"/>
    <s v="Male"/>
    <n v="96"/>
    <n v="3"/>
    <n v="2"/>
    <x v="0"/>
    <n v="1"/>
    <s v="Divorced"/>
    <n v="5486"/>
    <n v="24795"/>
    <n v="4"/>
    <x v="1"/>
    <n v="11"/>
    <n v="3"/>
    <n v="1"/>
    <n v="3"/>
    <n v="15"/>
    <n v="3"/>
    <n v="3"/>
    <n v="2"/>
    <n v="2"/>
    <n v="2"/>
    <n v="2"/>
    <s v="Medium"/>
    <s v="2-5 Years"/>
    <x v="1"/>
  </r>
  <r>
    <n v="34"/>
    <x v="0"/>
    <x v="0"/>
    <n v="1107"/>
    <x v="2"/>
    <n v="9"/>
    <n v="4"/>
    <s v="Technical Degree"/>
    <n v="1467"/>
    <n v="1"/>
    <s v="Female"/>
    <n v="52"/>
    <n v="3"/>
    <n v="1"/>
    <x v="8"/>
    <n v="3"/>
    <s v="Married"/>
    <n v="2742"/>
    <n v="3072"/>
    <n v="1"/>
    <x v="1"/>
    <n v="15"/>
    <n v="3"/>
    <n v="4"/>
    <n v="0"/>
    <n v="2"/>
    <n v="0"/>
    <n v="3"/>
    <n v="2"/>
    <n v="2"/>
    <n v="2"/>
    <n v="2"/>
    <s v="Low"/>
    <s v="2-5 Years"/>
    <x v="2"/>
  </r>
  <r>
    <n v="40"/>
    <x v="1"/>
    <x v="2"/>
    <n v="218"/>
    <x v="1"/>
    <n v="8"/>
    <n v="1"/>
    <s v="Medical"/>
    <n v="1468"/>
    <n v="4"/>
    <s v="Male"/>
    <n v="55"/>
    <n v="2"/>
    <n v="3"/>
    <x v="7"/>
    <n v="2"/>
    <s v="Divorced"/>
    <n v="13757"/>
    <n v="25178"/>
    <n v="2"/>
    <x v="1"/>
    <n v="11"/>
    <n v="3"/>
    <n v="3"/>
    <n v="1"/>
    <n v="16"/>
    <n v="5"/>
    <n v="3"/>
    <n v="9"/>
    <n v="8"/>
    <n v="4"/>
    <n v="8"/>
    <s v="High"/>
    <s v="6-10 Years"/>
    <x v="0"/>
  </r>
  <r>
    <n v="28"/>
    <x v="1"/>
    <x v="0"/>
    <n v="866"/>
    <x v="0"/>
    <n v="5"/>
    <n v="3"/>
    <s v="Medical"/>
    <n v="1469"/>
    <n v="4"/>
    <s v="Male"/>
    <n v="84"/>
    <n v="3"/>
    <n v="2"/>
    <x v="0"/>
    <n v="1"/>
    <s v="Single"/>
    <n v="8463"/>
    <n v="23490"/>
    <n v="0"/>
    <x v="1"/>
    <n v="18"/>
    <n v="3"/>
    <n v="4"/>
    <n v="0"/>
    <n v="6"/>
    <n v="4"/>
    <n v="3"/>
    <n v="5"/>
    <n v="4"/>
    <n v="1"/>
    <n v="3"/>
    <s v="High"/>
    <s v="2-5 Years"/>
    <x v="2"/>
  </r>
  <r>
    <n v="44"/>
    <x v="1"/>
    <x v="2"/>
    <n v="981"/>
    <x v="1"/>
    <n v="5"/>
    <n v="3"/>
    <s v="Life Sciences"/>
    <n v="1471"/>
    <n v="3"/>
    <s v="Male"/>
    <n v="90"/>
    <n v="2"/>
    <n v="1"/>
    <x v="2"/>
    <n v="3"/>
    <s v="Single"/>
    <n v="3162"/>
    <n v="7973"/>
    <n v="3"/>
    <x v="1"/>
    <n v="14"/>
    <n v="3"/>
    <n v="4"/>
    <n v="0"/>
    <n v="7"/>
    <n v="5"/>
    <n v="3"/>
    <n v="5"/>
    <n v="2"/>
    <n v="0"/>
    <n v="3"/>
    <s v="Medium"/>
    <s v="2-5 Years"/>
    <x v="0"/>
  </r>
  <r>
    <n v="53"/>
    <x v="1"/>
    <x v="0"/>
    <n v="447"/>
    <x v="1"/>
    <n v="2"/>
    <n v="3"/>
    <s v="Medical"/>
    <n v="1472"/>
    <n v="4"/>
    <s v="Male"/>
    <n v="39"/>
    <n v="4"/>
    <n v="4"/>
    <x v="7"/>
    <n v="2"/>
    <s v="Single"/>
    <n v="16598"/>
    <n v="19764"/>
    <n v="4"/>
    <x v="1"/>
    <n v="12"/>
    <n v="3"/>
    <n v="2"/>
    <n v="0"/>
    <n v="35"/>
    <n v="2"/>
    <n v="2"/>
    <n v="9"/>
    <n v="8"/>
    <n v="8"/>
    <n v="8"/>
    <s v="High"/>
    <s v="6-10 Years"/>
    <x v="1"/>
  </r>
  <r>
    <n v="49"/>
    <x v="1"/>
    <x v="0"/>
    <n v="1495"/>
    <x v="1"/>
    <n v="5"/>
    <n v="4"/>
    <s v="Technical Degree"/>
    <n v="1473"/>
    <n v="1"/>
    <s v="Male"/>
    <n v="96"/>
    <n v="3"/>
    <n v="2"/>
    <x v="4"/>
    <n v="3"/>
    <s v="Married"/>
    <n v="6651"/>
    <n v="21534"/>
    <n v="2"/>
    <x v="1"/>
    <n v="14"/>
    <n v="3"/>
    <n v="2"/>
    <n v="1"/>
    <n v="20"/>
    <n v="0"/>
    <n v="2"/>
    <n v="3"/>
    <n v="2"/>
    <n v="1"/>
    <n v="2"/>
    <s v="Medium"/>
    <s v="2-5 Years"/>
    <x v="1"/>
  </r>
  <r>
    <n v="40"/>
    <x v="1"/>
    <x v="0"/>
    <n v="896"/>
    <x v="1"/>
    <n v="2"/>
    <n v="3"/>
    <s v="Medical"/>
    <n v="1474"/>
    <n v="3"/>
    <s v="Male"/>
    <n v="68"/>
    <n v="3"/>
    <n v="1"/>
    <x v="1"/>
    <n v="3"/>
    <s v="Divorced"/>
    <n v="2345"/>
    <n v="8045"/>
    <n v="2"/>
    <x v="1"/>
    <n v="14"/>
    <n v="3"/>
    <n v="3"/>
    <n v="1"/>
    <n v="8"/>
    <n v="3"/>
    <n v="4"/>
    <n v="3"/>
    <n v="1"/>
    <n v="1"/>
    <n v="2"/>
    <s v="Low"/>
    <s v="2-5 Years"/>
    <x v="0"/>
  </r>
  <r>
    <n v="44"/>
    <x v="1"/>
    <x v="0"/>
    <n v="1467"/>
    <x v="1"/>
    <n v="20"/>
    <n v="3"/>
    <s v="Life Sciences"/>
    <n v="1475"/>
    <n v="4"/>
    <s v="Male"/>
    <n v="49"/>
    <n v="3"/>
    <n v="1"/>
    <x v="1"/>
    <n v="2"/>
    <s v="Single"/>
    <n v="3420"/>
    <n v="21158"/>
    <n v="1"/>
    <x v="1"/>
    <n v="13"/>
    <n v="3"/>
    <n v="3"/>
    <n v="0"/>
    <n v="6"/>
    <n v="3"/>
    <n v="2"/>
    <n v="5"/>
    <n v="2"/>
    <n v="1"/>
    <n v="3"/>
    <s v="Medium"/>
    <s v="2-5 Years"/>
    <x v="0"/>
  </r>
  <r>
    <n v="33"/>
    <x v="1"/>
    <x v="1"/>
    <n v="430"/>
    <x v="0"/>
    <n v="7"/>
    <n v="3"/>
    <s v="Medical"/>
    <n v="1477"/>
    <n v="4"/>
    <s v="Male"/>
    <n v="54"/>
    <n v="3"/>
    <n v="2"/>
    <x v="0"/>
    <n v="1"/>
    <s v="Married"/>
    <n v="4373"/>
    <n v="17456"/>
    <n v="0"/>
    <x v="1"/>
    <n v="14"/>
    <n v="3"/>
    <n v="1"/>
    <n v="2"/>
    <n v="5"/>
    <n v="2"/>
    <n v="3"/>
    <n v="4"/>
    <n v="3"/>
    <n v="0"/>
    <n v="3"/>
    <s v="Medium"/>
    <s v="2-5 Years"/>
    <x v="2"/>
  </r>
  <r>
    <n v="34"/>
    <x v="1"/>
    <x v="0"/>
    <n v="1326"/>
    <x v="0"/>
    <n v="3"/>
    <n v="3"/>
    <s v="Other"/>
    <n v="1478"/>
    <n v="4"/>
    <s v="Male"/>
    <n v="81"/>
    <n v="1"/>
    <n v="2"/>
    <x v="0"/>
    <n v="1"/>
    <s v="Single"/>
    <n v="4759"/>
    <n v="15891"/>
    <n v="3"/>
    <x v="1"/>
    <n v="18"/>
    <n v="3"/>
    <n v="4"/>
    <n v="0"/>
    <n v="15"/>
    <n v="2"/>
    <n v="3"/>
    <n v="13"/>
    <n v="9"/>
    <n v="3"/>
    <n v="12"/>
    <s v="Medium"/>
    <s v="10+ Years"/>
    <x v="2"/>
  </r>
  <r>
    <n v="30"/>
    <x v="1"/>
    <x v="0"/>
    <n v="1358"/>
    <x v="0"/>
    <n v="16"/>
    <n v="1"/>
    <s v="Life Sciences"/>
    <n v="1479"/>
    <n v="4"/>
    <s v="Male"/>
    <n v="96"/>
    <n v="3"/>
    <n v="2"/>
    <x v="0"/>
    <n v="3"/>
    <s v="Married"/>
    <n v="5301"/>
    <n v="2939"/>
    <n v="8"/>
    <x v="1"/>
    <n v="15"/>
    <n v="3"/>
    <n v="3"/>
    <n v="2"/>
    <n v="4"/>
    <n v="2"/>
    <n v="2"/>
    <n v="2"/>
    <n v="1"/>
    <n v="2"/>
    <n v="2"/>
    <s v="Medium"/>
    <s v="2-5 Years"/>
    <x v="2"/>
  </r>
  <r>
    <n v="42"/>
    <x v="1"/>
    <x v="1"/>
    <n v="748"/>
    <x v="1"/>
    <n v="9"/>
    <n v="2"/>
    <s v="Medical"/>
    <n v="1480"/>
    <n v="1"/>
    <s v="Female"/>
    <n v="74"/>
    <n v="3"/>
    <n v="1"/>
    <x v="2"/>
    <n v="4"/>
    <s v="Single"/>
    <n v="3673"/>
    <n v="16458"/>
    <n v="1"/>
    <x v="1"/>
    <n v="13"/>
    <n v="3"/>
    <n v="3"/>
    <n v="0"/>
    <n v="12"/>
    <n v="3"/>
    <n v="3"/>
    <n v="12"/>
    <n v="9"/>
    <n v="5"/>
    <n v="8"/>
    <s v="Medium"/>
    <s v="10+ Years"/>
    <x v="0"/>
  </r>
  <r>
    <n v="44"/>
    <x v="1"/>
    <x v="1"/>
    <n v="383"/>
    <x v="0"/>
    <n v="1"/>
    <n v="5"/>
    <s v="Marketing"/>
    <n v="1481"/>
    <n v="1"/>
    <s v="Female"/>
    <n v="79"/>
    <n v="3"/>
    <n v="2"/>
    <x v="0"/>
    <n v="3"/>
    <s v="Married"/>
    <n v="4768"/>
    <n v="9282"/>
    <n v="7"/>
    <x v="1"/>
    <n v="12"/>
    <n v="3"/>
    <n v="3"/>
    <n v="1"/>
    <n v="11"/>
    <n v="4"/>
    <n v="2"/>
    <n v="1"/>
    <n v="0"/>
    <n v="0"/>
    <n v="0"/>
    <s v="Medium"/>
    <s v="0-1 Years"/>
    <x v="0"/>
  </r>
  <r>
    <n v="30"/>
    <x v="1"/>
    <x v="2"/>
    <n v="990"/>
    <x v="1"/>
    <n v="7"/>
    <n v="3"/>
    <s v="Technical Degree"/>
    <n v="1482"/>
    <n v="3"/>
    <s v="Male"/>
    <n v="64"/>
    <n v="3"/>
    <n v="1"/>
    <x v="1"/>
    <n v="3"/>
    <s v="Divorced"/>
    <n v="1274"/>
    <n v="7152"/>
    <n v="1"/>
    <x v="1"/>
    <n v="13"/>
    <n v="3"/>
    <n v="2"/>
    <n v="2"/>
    <n v="1"/>
    <n v="2"/>
    <n v="2"/>
    <n v="1"/>
    <n v="0"/>
    <n v="0"/>
    <n v="0"/>
    <s v="Low"/>
    <s v="0-1 Years"/>
    <x v="2"/>
  </r>
  <r>
    <n v="57"/>
    <x v="1"/>
    <x v="0"/>
    <n v="405"/>
    <x v="1"/>
    <n v="1"/>
    <n v="2"/>
    <s v="Life Sciences"/>
    <n v="1483"/>
    <n v="2"/>
    <s v="Male"/>
    <n v="93"/>
    <n v="4"/>
    <n v="2"/>
    <x v="1"/>
    <n v="3"/>
    <s v="Married"/>
    <n v="4900"/>
    <n v="2721"/>
    <n v="0"/>
    <x v="1"/>
    <n v="24"/>
    <n v="4"/>
    <n v="1"/>
    <n v="1"/>
    <n v="13"/>
    <n v="2"/>
    <n v="2"/>
    <n v="12"/>
    <n v="9"/>
    <n v="2"/>
    <n v="8"/>
    <s v="Medium"/>
    <s v="10+ Years"/>
    <x v="3"/>
  </r>
  <r>
    <n v="49"/>
    <x v="1"/>
    <x v="0"/>
    <n v="1490"/>
    <x v="1"/>
    <n v="7"/>
    <n v="4"/>
    <s v="Life Sciences"/>
    <n v="1484"/>
    <n v="3"/>
    <s v="Male"/>
    <n v="35"/>
    <n v="3"/>
    <n v="3"/>
    <x v="4"/>
    <n v="2"/>
    <s v="Divorced"/>
    <n v="10466"/>
    <n v="20948"/>
    <n v="3"/>
    <x v="1"/>
    <n v="14"/>
    <n v="3"/>
    <n v="2"/>
    <n v="2"/>
    <n v="29"/>
    <n v="3"/>
    <n v="3"/>
    <n v="8"/>
    <n v="7"/>
    <n v="0"/>
    <n v="7"/>
    <s v="High"/>
    <s v="6-10 Years"/>
    <x v="1"/>
  </r>
  <r>
    <n v="34"/>
    <x v="1"/>
    <x v="1"/>
    <n v="829"/>
    <x v="1"/>
    <n v="15"/>
    <n v="3"/>
    <s v="Medical"/>
    <n v="1485"/>
    <n v="2"/>
    <s v="Male"/>
    <n v="71"/>
    <n v="3"/>
    <n v="4"/>
    <x v="7"/>
    <n v="1"/>
    <s v="Divorced"/>
    <n v="17007"/>
    <n v="11929"/>
    <n v="7"/>
    <x v="1"/>
    <n v="14"/>
    <n v="3"/>
    <n v="4"/>
    <n v="2"/>
    <n v="16"/>
    <n v="3"/>
    <n v="2"/>
    <n v="14"/>
    <n v="8"/>
    <n v="6"/>
    <n v="9"/>
    <s v="High"/>
    <s v="10+ Years"/>
    <x v="2"/>
  </r>
  <r>
    <n v="28"/>
    <x v="0"/>
    <x v="1"/>
    <n v="1496"/>
    <x v="0"/>
    <n v="1"/>
    <n v="3"/>
    <s v="Technical Degree"/>
    <n v="1486"/>
    <n v="1"/>
    <s v="Male"/>
    <n v="92"/>
    <n v="3"/>
    <n v="1"/>
    <x v="6"/>
    <n v="3"/>
    <s v="Married"/>
    <n v="2909"/>
    <n v="15747"/>
    <n v="3"/>
    <x v="1"/>
    <n v="15"/>
    <n v="3"/>
    <n v="4"/>
    <n v="1"/>
    <n v="5"/>
    <n v="3"/>
    <n v="4"/>
    <n v="3"/>
    <n v="2"/>
    <n v="1"/>
    <n v="2"/>
    <s v="Low"/>
    <s v="2-5 Years"/>
    <x v="2"/>
  </r>
  <r>
    <n v="29"/>
    <x v="0"/>
    <x v="1"/>
    <n v="115"/>
    <x v="0"/>
    <n v="13"/>
    <n v="3"/>
    <s v="Technical Degree"/>
    <n v="1487"/>
    <n v="1"/>
    <s v="Female"/>
    <n v="51"/>
    <n v="3"/>
    <n v="2"/>
    <x v="0"/>
    <n v="2"/>
    <s v="Single"/>
    <n v="5765"/>
    <n v="17485"/>
    <n v="5"/>
    <x v="1"/>
    <n v="11"/>
    <n v="3"/>
    <n v="1"/>
    <n v="0"/>
    <n v="7"/>
    <n v="4"/>
    <n v="1"/>
    <n v="5"/>
    <n v="3"/>
    <n v="0"/>
    <n v="0"/>
    <s v="Medium"/>
    <s v="2-5 Years"/>
    <x v="2"/>
  </r>
  <r>
    <n v="34"/>
    <x v="0"/>
    <x v="0"/>
    <n v="790"/>
    <x v="0"/>
    <n v="24"/>
    <n v="4"/>
    <s v="Medical"/>
    <n v="1489"/>
    <n v="1"/>
    <s v="Female"/>
    <n v="40"/>
    <n v="2"/>
    <n v="2"/>
    <x v="0"/>
    <n v="2"/>
    <s v="Single"/>
    <n v="4599"/>
    <n v="7815"/>
    <n v="0"/>
    <x v="0"/>
    <n v="23"/>
    <n v="4"/>
    <n v="3"/>
    <n v="0"/>
    <n v="16"/>
    <n v="2"/>
    <n v="4"/>
    <n v="15"/>
    <n v="9"/>
    <n v="10"/>
    <n v="10"/>
    <s v="Medium"/>
    <s v="10+ Years"/>
    <x v="2"/>
  </r>
  <r>
    <n v="35"/>
    <x v="1"/>
    <x v="0"/>
    <n v="660"/>
    <x v="0"/>
    <n v="7"/>
    <n v="1"/>
    <s v="Life Sciences"/>
    <n v="1492"/>
    <n v="4"/>
    <s v="Male"/>
    <n v="76"/>
    <n v="3"/>
    <n v="1"/>
    <x v="6"/>
    <n v="3"/>
    <s v="Married"/>
    <n v="2404"/>
    <n v="16192"/>
    <n v="1"/>
    <x v="1"/>
    <n v="13"/>
    <n v="3"/>
    <n v="1"/>
    <n v="1"/>
    <n v="1"/>
    <n v="3"/>
    <n v="3"/>
    <n v="1"/>
    <n v="0"/>
    <n v="0"/>
    <n v="0"/>
    <s v="Low"/>
    <s v="0-1 Years"/>
    <x v="0"/>
  </r>
  <r>
    <n v="24"/>
    <x v="0"/>
    <x v="1"/>
    <n v="381"/>
    <x v="1"/>
    <n v="9"/>
    <n v="3"/>
    <s v="Medical"/>
    <n v="1494"/>
    <n v="2"/>
    <s v="Male"/>
    <n v="89"/>
    <n v="3"/>
    <n v="1"/>
    <x v="2"/>
    <n v="1"/>
    <s v="Single"/>
    <n v="3172"/>
    <n v="16998"/>
    <n v="2"/>
    <x v="0"/>
    <n v="11"/>
    <n v="3"/>
    <n v="3"/>
    <n v="0"/>
    <n v="4"/>
    <n v="2"/>
    <n v="2"/>
    <n v="0"/>
    <n v="0"/>
    <n v="0"/>
    <n v="0"/>
    <s v="Medium"/>
    <s v="0-1 Years"/>
    <x v="4"/>
  </r>
  <r>
    <n v="24"/>
    <x v="1"/>
    <x v="2"/>
    <n v="830"/>
    <x v="0"/>
    <n v="13"/>
    <n v="2"/>
    <s v="Life Sciences"/>
    <n v="1495"/>
    <n v="4"/>
    <s v="Female"/>
    <n v="78"/>
    <n v="3"/>
    <n v="1"/>
    <x v="6"/>
    <n v="2"/>
    <s v="Married"/>
    <n v="2033"/>
    <n v="7103"/>
    <n v="1"/>
    <x v="1"/>
    <n v="13"/>
    <n v="3"/>
    <n v="3"/>
    <n v="1"/>
    <n v="1"/>
    <n v="2"/>
    <n v="3"/>
    <n v="1"/>
    <n v="0"/>
    <n v="0"/>
    <n v="0"/>
    <s v="Low"/>
    <s v="0-1 Years"/>
    <x v="4"/>
  </r>
  <r>
    <n v="44"/>
    <x v="1"/>
    <x v="1"/>
    <n v="1193"/>
    <x v="1"/>
    <n v="2"/>
    <n v="1"/>
    <s v="Medical"/>
    <n v="1496"/>
    <n v="2"/>
    <s v="Male"/>
    <n v="86"/>
    <n v="3"/>
    <n v="3"/>
    <x v="3"/>
    <n v="3"/>
    <s v="Single"/>
    <n v="10209"/>
    <n v="19719"/>
    <n v="5"/>
    <x v="0"/>
    <n v="18"/>
    <n v="3"/>
    <n v="2"/>
    <n v="0"/>
    <n v="16"/>
    <n v="2"/>
    <n v="2"/>
    <n v="2"/>
    <n v="2"/>
    <n v="2"/>
    <n v="2"/>
    <s v="High"/>
    <s v="2-5 Years"/>
    <x v="0"/>
  </r>
  <r>
    <n v="29"/>
    <x v="1"/>
    <x v="0"/>
    <n v="1246"/>
    <x v="0"/>
    <n v="19"/>
    <n v="3"/>
    <s v="Life Sciences"/>
    <n v="1497"/>
    <n v="3"/>
    <s v="Male"/>
    <n v="77"/>
    <n v="2"/>
    <n v="2"/>
    <x v="0"/>
    <n v="3"/>
    <s v="Divorced"/>
    <n v="8620"/>
    <n v="23757"/>
    <n v="1"/>
    <x v="1"/>
    <n v="14"/>
    <n v="3"/>
    <n v="3"/>
    <n v="2"/>
    <n v="10"/>
    <n v="3"/>
    <n v="3"/>
    <n v="10"/>
    <n v="7"/>
    <n v="0"/>
    <n v="4"/>
    <s v="High"/>
    <s v="6-10 Years"/>
    <x v="2"/>
  </r>
  <r>
    <n v="30"/>
    <x v="1"/>
    <x v="0"/>
    <n v="330"/>
    <x v="2"/>
    <n v="1"/>
    <n v="3"/>
    <s v="Life Sciences"/>
    <n v="1499"/>
    <n v="3"/>
    <s v="Male"/>
    <n v="46"/>
    <n v="3"/>
    <n v="1"/>
    <x v="8"/>
    <n v="3"/>
    <s v="Divorced"/>
    <n v="2064"/>
    <n v="15428"/>
    <n v="0"/>
    <x v="1"/>
    <n v="21"/>
    <n v="4"/>
    <n v="1"/>
    <n v="1"/>
    <n v="6"/>
    <n v="3"/>
    <n v="4"/>
    <n v="5"/>
    <n v="3"/>
    <n v="1"/>
    <n v="3"/>
    <s v="Low"/>
    <s v="2-5 Years"/>
    <x v="2"/>
  </r>
  <r>
    <n v="55"/>
    <x v="1"/>
    <x v="0"/>
    <n v="1229"/>
    <x v="1"/>
    <n v="4"/>
    <n v="4"/>
    <s v="Life Sciences"/>
    <n v="1501"/>
    <n v="4"/>
    <s v="Male"/>
    <n v="30"/>
    <n v="3"/>
    <n v="2"/>
    <x v="4"/>
    <n v="3"/>
    <s v="Married"/>
    <n v="4035"/>
    <n v="16143"/>
    <n v="0"/>
    <x v="0"/>
    <n v="16"/>
    <n v="3"/>
    <n v="2"/>
    <n v="0"/>
    <n v="4"/>
    <n v="2"/>
    <n v="3"/>
    <n v="3"/>
    <n v="2"/>
    <n v="1"/>
    <n v="2"/>
    <s v="Medium"/>
    <s v="2-5 Years"/>
    <x v="3"/>
  </r>
  <r>
    <n v="33"/>
    <x v="1"/>
    <x v="0"/>
    <n v="1099"/>
    <x v="1"/>
    <n v="4"/>
    <n v="4"/>
    <s v="Medical"/>
    <n v="1502"/>
    <n v="1"/>
    <s v="Female"/>
    <n v="82"/>
    <n v="2"/>
    <n v="1"/>
    <x v="2"/>
    <n v="2"/>
    <s v="Married"/>
    <n v="3838"/>
    <n v="8192"/>
    <n v="8"/>
    <x v="1"/>
    <n v="11"/>
    <n v="3"/>
    <n v="4"/>
    <n v="0"/>
    <n v="8"/>
    <n v="5"/>
    <n v="3"/>
    <n v="5"/>
    <n v="4"/>
    <n v="0"/>
    <n v="2"/>
    <s v="Medium"/>
    <s v="2-5 Years"/>
    <x v="2"/>
  </r>
  <r>
    <n v="47"/>
    <x v="1"/>
    <x v="0"/>
    <n v="571"/>
    <x v="0"/>
    <n v="14"/>
    <n v="3"/>
    <s v="Medical"/>
    <n v="1503"/>
    <n v="3"/>
    <s v="Female"/>
    <n v="78"/>
    <n v="3"/>
    <n v="2"/>
    <x v="0"/>
    <n v="3"/>
    <s v="Married"/>
    <n v="4591"/>
    <n v="24200"/>
    <n v="3"/>
    <x v="0"/>
    <n v="17"/>
    <n v="3"/>
    <n v="3"/>
    <n v="1"/>
    <n v="11"/>
    <n v="4"/>
    <n v="2"/>
    <n v="5"/>
    <n v="4"/>
    <n v="1"/>
    <n v="2"/>
    <s v="Medium"/>
    <s v="2-5 Years"/>
    <x v="1"/>
  </r>
  <r>
    <n v="28"/>
    <x v="0"/>
    <x v="1"/>
    <n v="289"/>
    <x v="1"/>
    <n v="2"/>
    <n v="2"/>
    <s v="Medical"/>
    <n v="1504"/>
    <n v="3"/>
    <s v="Male"/>
    <n v="38"/>
    <n v="2"/>
    <n v="1"/>
    <x v="2"/>
    <n v="1"/>
    <s v="Single"/>
    <n v="2561"/>
    <n v="5355"/>
    <n v="7"/>
    <x v="1"/>
    <n v="11"/>
    <n v="3"/>
    <n v="3"/>
    <n v="0"/>
    <n v="8"/>
    <n v="2"/>
    <n v="2"/>
    <n v="0"/>
    <n v="0"/>
    <n v="0"/>
    <n v="0"/>
    <s v="Low"/>
    <s v="0-1 Years"/>
    <x v="2"/>
  </r>
  <r>
    <n v="28"/>
    <x v="1"/>
    <x v="0"/>
    <n v="1423"/>
    <x v="1"/>
    <n v="1"/>
    <n v="3"/>
    <s v="Life Sciences"/>
    <n v="1506"/>
    <n v="1"/>
    <s v="Male"/>
    <n v="72"/>
    <n v="2"/>
    <n v="1"/>
    <x v="1"/>
    <n v="3"/>
    <s v="Divorced"/>
    <n v="1563"/>
    <n v="12530"/>
    <n v="1"/>
    <x v="1"/>
    <n v="14"/>
    <n v="3"/>
    <n v="4"/>
    <n v="1"/>
    <n v="1"/>
    <n v="2"/>
    <n v="1"/>
    <n v="1"/>
    <n v="0"/>
    <n v="0"/>
    <n v="0"/>
    <s v="Low"/>
    <s v="0-1 Years"/>
    <x v="2"/>
  </r>
  <r>
    <n v="28"/>
    <x v="1"/>
    <x v="1"/>
    <n v="467"/>
    <x v="0"/>
    <n v="7"/>
    <n v="3"/>
    <s v="Life Sciences"/>
    <n v="1507"/>
    <n v="3"/>
    <s v="Male"/>
    <n v="55"/>
    <n v="3"/>
    <n v="2"/>
    <x v="0"/>
    <n v="1"/>
    <s v="Single"/>
    <n v="4898"/>
    <n v="11827"/>
    <n v="0"/>
    <x v="1"/>
    <n v="14"/>
    <n v="3"/>
    <n v="4"/>
    <n v="0"/>
    <n v="5"/>
    <n v="5"/>
    <n v="3"/>
    <n v="4"/>
    <n v="2"/>
    <n v="1"/>
    <n v="3"/>
    <s v="Medium"/>
    <s v="2-5 Years"/>
    <x v="2"/>
  </r>
  <r>
    <n v="49"/>
    <x v="1"/>
    <x v="0"/>
    <n v="271"/>
    <x v="1"/>
    <n v="3"/>
    <n v="2"/>
    <s v="Medical"/>
    <n v="1509"/>
    <n v="3"/>
    <s v="Female"/>
    <n v="43"/>
    <n v="2"/>
    <n v="2"/>
    <x v="2"/>
    <n v="1"/>
    <s v="Married"/>
    <n v="4789"/>
    <n v="23070"/>
    <n v="4"/>
    <x v="1"/>
    <n v="25"/>
    <n v="4"/>
    <n v="1"/>
    <n v="1"/>
    <n v="10"/>
    <n v="3"/>
    <n v="3"/>
    <n v="3"/>
    <n v="2"/>
    <n v="1"/>
    <n v="2"/>
    <s v="Medium"/>
    <s v="2-5 Years"/>
    <x v="1"/>
  </r>
  <r>
    <n v="29"/>
    <x v="1"/>
    <x v="1"/>
    <n v="410"/>
    <x v="1"/>
    <n v="2"/>
    <n v="1"/>
    <s v="Life Sciences"/>
    <n v="1513"/>
    <n v="4"/>
    <s v="Female"/>
    <n v="97"/>
    <n v="3"/>
    <n v="1"/>
    <x v="2"/>
    <n v="2"/>
    <s v="Married"/>
    <n v="3180"/>
    <n v="4668"/>
    <n v="0"/>
    <x v="1"/>
    <n v="13"/>
    <n v="3"/>
    <n v="3"/>
    <n v="3"/>
    <n v="4"/>
    <n v="3"/>
    <n v="3"/>
    <n v="3"/>
    <n v="2"/>
    <n v="0"/>
    <n v="2"/>
    <s v="Medium"/>
    <s v="2-5 Years"/>
    <x v="2"/>
  </r>
  <r>
    <n v="28"/>
    <x v="1"/>
    <x v="0"/>
    <n v="1083"/>
    <x v="1"/>
    <n v="29"/>
    <n v="1"/>
    <s v="Life Sciences"/>
    <n v="1514"/>
    <n v="3"/>
    <s v="Male"/>
    <n v="96"/>
    <n v="1"/>
    <n v="2"/>
    <x v="3"/>
    <n v="2"/>
    <s v="Married"/>
    <n v="6549"/>
    <n v="3173"/>
    <n v="1"/>
    <x v="1"/>
    <n v="14"/>
    <n v="3"/>
    <n v="2"/>
    <n v="2"/>
    <n v="8"/>
    <n v="2"/>
    <n v="2"/>
    <n v="8"/>
    <n v="6"/>
    <n v="1"/>
    <n v="7"/>
    <s v="Medium"/>
    <s v="6-10 Years"/>
    <x v="2"/>
  </r>
  <r>
    <n v="33"/>
    <x v="1"/>
    <x v="0"/>
    <n v="516"/>
    <x v="1"/>
    <n v="8"/>
    <n v="5"/>
    <s v="Life Sciences"/>
    <n v="1515"/>
    <n v="4"/>
    <s v="Male"/>
    <n v="69"/>
    <n v="3"/>
    <n v="2"/>
    <x v="4"/>
    <n v="3"/>
    <s v="Single"/>
    <n v="6388"/>
    <n v="22049"/>
    <n v="2"/>
    <x v="0"/>
    <n v="17"/>
    <n v="3"/>
    <n v="1"/>
    <n v="0"/>
    <n v="14"/>
    <n v="6"/>
    <n v="3"/>
    <n v="0"/>
    <n v="0"/>
    <n v="0"/>
    <n v="0"/>
    <s v="Medium"/>
    <s v="0-1 Years"/>
    <x v="2"/>
  </r>
  <r>
    <n v="32"/>
    <x v="1"/>
    <x v="0"/>
    <n v="495"/>
    <x v="1"/>
    <n v="10"/>
    <n v="3"/>
    <s v="Medical"/>
    <n v="1516"/>
    <n v="3"/>
    <s v="Male"/>
    <n v="64"/>
    <n v="3"/>
    <n v="3"/>
    <x v="5"/>
    <n v="4"/>
    <s v="Single"/>
    <n v="11244"/>
    <n v="21072"/>
    <n v="2"/>
    <x v="1"/>
    <n v="25"/>
    <n v="4"/>
    <n v="2"/>
    <n v="0"/>
    <n v="10"/>
    <n v="5"/>
    <n v="4"/>
    <n v="5"/>
    <n v="2"/>
    <n v="0"/>
    <n v="0"/>
    <s v="High"/>
    <s v="2-5 Years"/>
    <x v="2"/>
  </r>
  <r>
    <n v="54"/>
    <x v="1"/>
    <x v="1"/>
    <n v="1050"/>
    <x v="1"/>
    <n v="11"/>
    <n v="4"/>
    <s v="Medical"/>
    <n v="1520"/>
    <n v="2"/>
    <s v="Female"/>
    <n v="87"/>
    <n v="3"/>
    <n v="4"/>
    <x v="5"/>
    <n v="4"/>
    <s v="Divorced"/>
    <n v="16032"/>
    <n v="24456"/>
    <n v="3"/>
    <x v="1"/>
    <n v="20"/>
    <n v="4"/>
    <n v="1"/>
    <n v="1"/>
    <n v="26"/>
    <n v="2"/>
    <n v="3"/>
    <n v="14"/>
    <n v="9"/>
    <n v="1"/>
    <n v="12"/>
    <s v="High"/>
    <s v="10+ Years"/>
    <x v="1"/>
  </r>
  <r>
    <n v="29"/>
    <x v="0"/>
    <x v="0"/>
    <n v="224"/>
    <x v="1"/>
    <n v="1"/>
    <n v="4"/>
    <s v="Technical Degree"/>
    <n v="1522"/>
    <n v="1"/>
    <s v="Male"/>
    <n v="100"/>
    <n v="2"/>
    <n v="1"/>
    <x v="1"/>
    <n v="1"/>
    <s v="Single"/>
    <n v="2362"/>
    <n v="7568"/>
    <n v="6"/>
    <x v="1"/>
    <n v="13"/>
    <n v="3"/>
    <n v="3"/>
    <n v="0"/>
    <n v="11"/>
    <n v="2"/>
    <n v="1"/>
    <n v="9"/>
    <n v="7"/>
    <n v="0"/>
    <n v="7"/>
    <s v="Low"/>
    <s v="6-10 Years"/>
    <x v="2"/>
  </r>
  <r>
    <n v="44"/>
    <x v="1"/>
    <x v="0"/>
    <n v="136"/>
    <x v="1"/>
    <n v="28"/>
    <n v="3"/>
    <s v="Life Sciences"/>
    <n v="1523"/>
    <n v="4"/>
    <s v="Male"/>
    <n v="32"/>
    <n v="3"/>
    <n v="4"/>
    <x v="7"/>
    <n v="1"/>
    <s v="Married"/>
    <n v="16328"/>
    <n v="22074"/>
    <n v="3"/>
    <x v="1"/>
    <n v="13"/>
    <n v="3"/>
    <n v="3"/>
    <n v="1"/>
    <n v="24"/>
    <n v="1"/>
    <n v="4"/>
    <n v="20"/>
    <n v="6"/>
    <n v="14"/>
    <n v="17"/>
    <s v="High"/>
    <s v="10+ Years"/>
    <x v="0"/>
  </r>
  <r>
    <n v="39"/>
    <x v="1"/>
    <x v="0"/>
    <n v="1089"/>
    <x v="1"/>
    <n v="6"/>
    <n v="3"/>
    <s v="Life Sciences"/>
    <n v="1525"/>
    <n v="2"/>
    <s v="Female"/>
    <n v="32"/>
    <n v="3"/>
    <n v="3"/>
    <x v="3"/>
    <n v="2"/>
    <s v="Single"/>
    <n v="8376"/>
    <n v="9150"/>
    <n v="4"/>
    <x v="1"/>
    <n v="18"/>
    <n v="3"/>
    <n v="4"/>
    <n v="0"/>
    <n v="9"/>
    <n v="3"/>
    <n v="3"/>
    <n v="2"/>
    <n v="0"/>
    <n v="2"/>
    <n v="2"/>
    <s v="High"/>
    <s v="2-5 Years"/>
    <x v="0"/>
  </r>
  <r>
    <n v="46"/>
    <x v="1"/>
    <x v="0"/>
    <n v="228"/>
    <x v="0"/>
    <n v="3"/>
    <n v="3"/>
    <s v="Life Sciences"/>
    <n v="1527"/>
    <n v="3"/>
    <s v="Female"/>
    <n v="51"/>
    <n v="3"/>
    <n v="4"/>
    <x v="5"/>
    <n v="2"/>
    <s v="Married"/>
    <n v="16606"/>
    <n v="11380"/>
    <n v="8"/>
    <x v="1"/>
    <n v="12"/>
    <n v="3"/>
    <n v="4"/>
    <n v="1"/>
    <n v="23"/>
    <n v="2"/>
    <n v="4"/>
    <n v="13"/>
    <n v="12"/>
    <n v="5"/>
    <n v="1"/>
    <s v="High"/>
    <s v="10+ Years"/>
    <x v="1"/>
  </r>
  <r>
    <n v="35"/>
    <x v="1"/>
    <x v="0"/>
    <n v="1029"/>
    <x v="1"/>
    <n v="16"/>
    <n v="3"/>
    <s v="Life Sciences"/>
    <n v="1529"/>
    <n v="4"/>
    <s v="Female"/>
    <n v="91"/>
    <n v="2"/>
    <n v="3"/>
    <x v="4"/>
    <n v="2"/>
    <s v="Single"/>
    <n v="8606"/>
    <n v="21195"/>
    <n v="1"/>
    <x v="1"/>
    <n v="19"/>
    <n v="3"/>
    <n v="4"/>
    <n v="0"/>
    <n v="11"/>
    <n v="3"/>
    <n v="1"/>
    <n v="11"/>
    <n v="8"/>
    <n v="3"/>
    <n v="3"/>
    <s v="High"/>
    <s v="10+ Years"/>
    <x v="0"/>
  </r>
  <r>
    <n v="23"/>
    <x v="1"/>
    <x v="0"/>
    <n v="507"/>
    <x v="1"/>
    <n v="20"/>
    <n v="1"/>
    <s v="Life Sciences"/>
    <n v="1533"/>
    <n v="1"/>
    <s v="Male"/>
    <n v="97"/>
    <n v="3"/>
    <n v="2"/>
    <x v="2"/>
    <n v="3"/>
    <s v="Single"/>
    <n v="2272"/>
    <n v="24812"/>
    <n v="0"/>
    <x v="1"/>
    <n v="14"/>
    <n v="3"/>
    <n v="2"/>
    <n v="0"/>
    <n v="5"/>
    <n v="2"/>
    <n v="3"/>
    <n v="4"/>
    <n v="3"/>
    <n v="1"/>
    <n v="2"/>
    <s v="Low"/>
    <s v="2-5 Years"/>
    <x v="4"/>
  </r>
  <r>
    <n v="40"/>
    <x v="0"/>
    <x v="0"/>
    <n v="676"/>
    <x v="1"/>
    <n v="9"/>
    <n v="4"/>
    <s v="Life Sciences"/>
    <n v="1534"/>
    <n v="4"/>
    <s v="Male"/>
    <n v="86"/>
    <n v="3"/>
    <n v="1"/>
    <x v="2"/>
    <n v="1"/>
    <s v="Single"/>
    <n v="2018"/>
    <n v="21831"/>
    <n v="3"/>
    <x v="1"/>
    <n v="14"/>
    <n v="3"/>
    <n v="2"/>
    <n v="0"/>
    <n v="15"/>
    <n v="3"/>
    <n v="1"/>
    <n v="5"/>
    <n v="4"/>
    <n v="1"/>
    <n v="0"/>
    <s v="Low"/>
    <s v="2-5 Years"/>
    <x v="0"/>
  </r>
  <r>
    <n v="34"/>
    <x v="1"/>
    <x v="0"/>
    <n v="971"/>
    <x v="0"/>
    <n v="1"/>
    <n v="3"/>
    <s v="Technical Degree"/>
    <n v="1535"/>
    <n v="4"/>
    <s v="Male"/>
    <n v="64"/>
    <n v="2"/>
    <n v="3"/>
    <x v="0"/>
    <n v="3"/>
    <s v="Married"/>
    <n v="7083"/>
    <n v="12288"/>
    <n v="1"/>
    <x v="0"/>
    <n v="14"/>
    <n v="3"/>
    <n v="4"/>
    <n v="0"/>
    <n v="10"/>
    <n v="3"/>
    <n v="3"/>
    <n v="10"/>
    <n v="9"/>
    <n v="8"/>
    <n v="6"/>
    <s v="High"/>
    <s v="6-10 Years"/>
    <x v="2"/>
  </r>
  <r>
    <n v="31"/>
    <x v="0"/>
    <x v="1"/>
    <n v="561"/>
    <x v="1"/>
    <n v="3"/>
    <n v="3"/>
    <s v="Life Sciences"/>
    <n v="1537"/>
    <n v="4"/>
    <s v="Female"/>
    <n v="33"/>
    <n v="3"/>
    <n v="1"/>
    <x v="1"/>
    <n v="3"/>
    <s v="Single"/>
    <n v="4084"/>
    <n v="4156"/>
    <n v="1"/>
    <x v="1"/>
    <n v="12"/>
    <n v="3"/>
    <n v="1"/>
    <n v="0"/>
    <n v="7"/>
    <n v="2"/>
    <n v="1"/>
    <n v="7"/>
    <n v="2"/>
    <n v="7"/>
    <n v="7"/>
    <s v="Medium"/>
    <s v="6-10 Years"/>
    <x v="2"/>
  </r>
  <r>
    <n v="50"/>
    <x v="1"/>
    <x v="1"/>
    <n v="333"/>
    <x v="1"/>
    <n v="22"/>
    <n v="5"/>
    <s v="Medical"/>
    <n v="1539"/>
    <n v="3"/>
    <s v="Male"/>
    <n v="88"/>
    <n v="1"/>
    <n v="4"/>
    <x v="7"/>
    <n v="4"/>
    <s v="Single"/>
    <n v="14411"/>
    <n v="24450"/>
    <n v="1"/>
    <x v="0"/>
    <n v="13"/>
    <n v="3"/>
    <n v="4"/>
    <n v="0"/>
    <n v="32"/>
    <n v="2"/>
    <n v="3"/>
    <n v="32"/>
    <n v="6"/>
    <n v="13"/>
    <n v="9"/>
    <s v="High"/>
    <s v="10+ Years"/>
    <x v="1"/>
  </r>
  <r>
    <n v="34"/>
    <x v="1"/>
    <x v="0"/>
    <n v="1440"/>
    <x v="0"/>
    <n v="7"/>
    <n v="2"/>
    <s v="Technical Degree"/>
    <n v="1541"/>
    <n v="2"/>
    <s v="Male"/>
    <n v="55"/>
    <n v="3"/>
    <n v="1"/>
    <x v="6"/>
    <n v="3"/>
    <s v="Married"/>
    <n v="2308"/>
    <n v="4944"/>
    <n v="0"/>
    <x v="0"/>
    <n v="25"/>
    <n v="4"/>
    <n v="2"/>
    <n v="1"/>
    <n v="12"/>
    <n v="4"/>
    <n v="3"/>
    <n v="11"/>
    <n v="10"/>
    <n v="5"/>
    <n v="7"/>
    <s v="Low"/>
    <s v="10+ Years"/>
    <x v="2"/>
  </r>
  <r>
    <n v="42"/>
    <x v="1"/>
    <x v="0"/>
    <n v="1210"/>
    <x v="1"/>
    <n v="2"/>
    <n v="3"/>
    <s v="Medical"/>
    <n v="1542"/>
    <n v="3"/>
    <s v="Male"/>
    <n v="68"/>
    <n v="2"/>
    <n v="1"/>
    <x v="2"/>
    <n v="2"/>
    <s v="Married"/>
    <n v="4841"/>
    <n v="24052"/>
    <n v="4"/>
    <x v="1"/>
    <n v="14"/>
    <n v="3"/>
    <n v="2"/>
    <n v="1"/>
    <n v="4"/>
    <n v="3"/>
    <n v="3"/>
    <n v="1"/>
    <n v="0"/>
    <n v="0"/>
    <n v="0"/>
    <s v="Medium"/>
    <s v="0-1 Years"/>
    <x v="0"/>
  </r>
  <r>
    <n v="37"/>
    <x v="1"/>
    <x v="0"/>
    <n v="674"/>
    <x v="1"/>
    <n v="13"/>
    <n v="3"/>
    <s v="Medical"/>
    <n v="1543"/>
    <n v="1"/>
    <s v="Male"/>
    <n v="47"/>
    <n v="3"/>
    <n v="2"/>
    <x v="1"/>
    <n v="4"/>
    <s v="Married"/>
    <n v="4285"/>
    <n v="3031"/>
    <n v="1"/>
    <x v="1"/>
    <n v="17"/>
    <n v="3"/>
    <n v="1"/>
    <n v="0"/>
    <n v="10"/>
    <n v="2"/>
    <n v="3"/>
    <n v="10"/>
    <n v="8"/>
    <n v="3"/>
    <n v="7"/>
    <s v="Medium"/>
    <s v="6-10 Years"/>
    <x v="0"/>
  </r>
  <r>
    <n v="29"/>
    <x v="1"/>
    <x v="0"/>
    <n v="441"/>
    <x v="1"/>
    <n v="8"/>
    <n v="1"/>
    <s v="Other"/>
    <n v="1544"/>
    <n v="3"/>
    <s v="Female"/>
    <n v="39"/>
    <n v="1"/>
    <n v="2"/>
    <x v="4"/>
    <n v="1"/>
    <s v="Married"/>
    <n v="9715"/>
    <n v="7288"/>
    <n v="3"/>
    <x v="1"/>
    <n v="13"/>
    <n v="3"/>
    <n v="3"/>
    <n v="1"/>
    <n v="9"/>
    <n v="3"/>
    <n v="3"/>
    <n v="7"/>
    <n v="7"/>
    <n v="0"/>
    <n v="7"/>
    <s v="High"/>
    <s v="6-10 Years"/>
    <x v="2"/>
  </r>
  <r>
    <n v="33"/>
    <x v="1"/>
    <x v="0"/>
    <n v="575"/>
    <x v="1"/>
    <n v="25"/>
    <n v="3"/>
    <s v="Life Sciences"/>
    <n v="1545"/>
    <n v="4"/>
    <s v="Male"/>
    <n v="44"/>
    <n v="2"/>
    <n v="2"/>
    <x v="3"/>
    <n v="2"/>
    <s v="Single"/>
    <n v="4320"/>
    <n v="24152"/>
    <n v="1"/>
    <x v="1"/>
    <n v="13"/>
    <n v="3"/>
    <n v="4"/>
    <n v="0"/>
    <n v="5"/>
    <n v="2"/>
    <n v="3"/>
    <n v="5"/>
    <n v="3"/>
    <n v="0"/>
    <n v="2"/>
    <s v="Medium"/>
    <s v="2-5 Years"/>
    <x v="2"/>
  </r>
  <r>
    <n v="45"/>
    <x v="1"/>
    <x v="0"/>
    <n v="950"/>
    <x v="1"/>
    <n v="28"/>
    <n v="3"/>
    <s v="Technical Degree"/>
    <n v="1546"/>
    <n v="4"/>
    <s v="Male"/>
    <n v="97"/>
    <n v="3"/>
    <n v="1"/>
    <x v="1"/>
    <n v="4"/>
    <s v="Married"/>
    <n v="2132"/>
    <n v="4585"/>
    <n v="4"/>
    <x v="1"/>
    <n v="20"/>
    <n v="4"/>
    <n v="4"/>
    <n v="1"/>
    <n v="8"/>
    <n v="3"/>
    <n v="3"/>
    <n v="5"/>
    <n v="4"/>
    <n v="0"/>
    <n v="3"/>
    <s v="Low"/>
    <s v="2-5 Years"/>
    <x v="1"/>
  </r>
  <r>
    <n v="42"/>
    <x v="1"/>
    <x v="1"/>
    <n v="288"/>
    <x v="1"/>
    <n v="2"/>
    <n v="3"/>
    <s v="Life Sciences"/>
    <n v="1547"/>
    <n v="4"/>
    <s v="Male"/>
    <n v="40"/>
    <n v="3"/>
    <n v="3"/>
    <x v="4"/>
    <n v="4"/>
    <s v="Married"/>
    <n v="10124"/>
    <n v="18611"/>
    <n v="2"/>
    <x v="0"/>
    <n v="14"/>
    <n v="3"/>
    <n v="3"/>
    <n v="1"/>
    <n v="24"/>
    <n v="3"/>
    <n v="1"/>
    <n v="20"/>
    <n v="8"/>
    <n v="13"/>
    <n v="9"/>
    <s v="High"/>
    <s v="10+ Years"/>
    <x v="0"/>
  </r>
  <r>
    <n v="40"/>
    <x v="1"/>
    <x v="0"/>
    <n v="1342"/>
    <x v="0"/>
    <n v="9"/>
    <n v="2"/>
    <s v="Medical"/>
    <n v="1548"/>
    <n v="1"/>
    <s v="Male"/>
    <n v="47"/>
    <n v="3"/>
    <n v="2"/>
    <x v="0"/>
    <n v="1"/>
    <s v="Married"/>
    <n v="5473"/>
    <n v="19345"/>
    <n v="0"/>
    <x v="1"/>
    <n v="12"/>
    <n v="3"/>
    <n v="4"/>
    <n v="0"/>
    <n v="9"/>
    <n v="5"/>
    <n v="4"/>
    <n v="8"/>
    <n v="4"/>
    <n v="7"/>
    <n v="1"/>
    <s v="Medium"/>
    <s v="6-10 Years"/>
    <x v="0"/>
  </r>
  <r>
    <n v="33"/>
    <x v="1"/>
    <x v="0"/>
    <n v="589"/>
    <x v="1"/>
    <n v="28"/>
    <n v="4"/>
    <s v="Life Sciences"/>
    <n v="1549"/>
    <n v="2"/>
    <s v="Male"/>
    <n v="79"/>
    <n v="3"/>
    <n v="2"/>
    <x v="2"/>
    <n v="3"/>
    <s v="Married"/>
    <n v="5207"/>
    <n v="22949"/>
    <n v="1"/>
    <x v="0"/>
    <n v="12"/>
    <n v="3"/>
    <n v="2"/>
    <n v="1"/>
    <n v="15"/>
    <n v="3"/>
    <n v="3"/>
    <n v="15"/>
    <n v="14"/>
    <n v="5"/>
    <n v="7"/>
    <s v="Medium"/>
    <s v="10+ Years"/>
    <x v="2"/>
  </r>
  <r>
    <n v="40"/>
    <x v="1"/>
    <x v="0"/>
    <n v="898"/>
    <x v="2"/>
    <n v="6"/>
    <n v="2"/>
    <s v="Medical"/>
    <n v="1550"/>
    <n v="3"/>
    <s v="Male"/>
    <n v="38"/>
    <n v="3"/>
    <n v="4"/>
    <x v="5"/>
    <n v="4"/>
    <s v="Single"/>
    <n v="16437"/>
    <n v="17381"/>
    <n v="1"/>
    <x v="0"/>
    <n v="21"/>
    <n v="4"/>
    <n v="4"/>
    <n v="0"/>
    <n v="21"/>
    <n v="2"/>
    <n v="3"/>
    <n v="21"/>
    <n v="7"/>
    <n v="7"/>
    <n v="7"/>
    <s v="High"/>
    <s v="10+ Years"/>
    <x v="0"/>
  </r>
  <r>
    <n v="24"/>
    <x v="1"/>
    <x v="0"/>
    <n v="350"/>
    <x v="1"/>
    <n v="21"/>
    <n v="2"/>
    <s v="Technical Degree"/>
    <n v="1551"/>
    <n v="3"/>
    <s v="Male"/>
    <n v="57"/>
    <n v="2"/>
    <n v="1"/>
    <x v="2"/>
    <n v="1"/>
    <s v="Divorced"/>
    <n v="2296"/>
    <n v="10036"/>
    <n v="0"/>
    <x v="1"/>
    <n v="14"/>
    <n v="3"/>
    <n v="2"/>
    <n v="3"/>
    <n v="2"/>
    <n v="3"/>
    <n v="3"/>
    <n v="1"/>
    <n v="1"/>
    <n v="0"/>
    <n v="0"/>
    <s v="Low"/>
    <s v="0-1 Years"/>
    <x v="4"/>
  </r>
  <r>
    <n v="40"/>
    <x v="1"/>
    <x v="2"/>
    <n v="1142"/>
    <x v="1"/>
    <n v="8"/>
    <n v="2"/>
    <s v="Life Sciences"/>
    <n v="1552"/>
    <n v="4"/>
    <s v="Male"/>
    <n v="72"/>
    <n v="3"/>
    <n v="2"/>
    <x v="4"/>
    <n v="4"/>
    <s v="Divorced"/>
    <n v="4069"/>
    <n v="8841"/>
    <n v="3"/>
    <x v="0"/>
    <n v="18"/>
    <n v="3"/>
    <n v="3"/>
    <n v="0"/>
    <n v="8"/>
    <n v="2"/>
    <n v="3"/>
    <n v="2"/>
    <n v="2"/>
    <n v="2"/>
    <n v="2"/>
    <s v="Medium"/>
    <s v="2-5 Years"/>
    <x v="0"/>
  </r>
  <r>
    <n v="45"/>
    <x v="1"/>
    <x v="0"/>
    <n v="538"/>
    <x v="1"/>
    <n v="1"/>
    <n v="4"/>
    <s v="Technical Degree"/>
    <n v="1553"/>
    <n v="1"/>
    <s v="Male"/>
    <n v="66"/>
    <n v="3"/>
    <n v="3"/>
    <x v="4"/>
    <n v="2"/>
    <s v="Divorced"/>
    <n v="7441"/>
    <n v="20933"/>
    <n v="1"/>
    <x v="1"/>
    <n v="12"/>
    <n v="3"/>
    <n v="1"/>
    <n v="3"/>
    <n v="10"/>
    <n v="4"/>
    <n v="3"/>
    <n v="10"/>
    <n v="8"/>
    <n v="7"/>
    <n v="7"/>
    <s v="High"/>
    <s v="6-10 Years"/>
    <x v="1"/>
  </r>
  <r>
    <n v="35"/>
    <x v="1"/>
    <x v="0"/>
    <n v="1402"/>
    <x v="0"/>
    <n v="28"/>
    <n v="4"/>
    <s v="Life Sciences"/>
    <n v="1554"/>
    <n v="2"/>
    <s v="Female"/>
    <n v="98"/>
    <n v="2"/>
    <n v="1"/>
    <x v="6"/>
    <n v="3"/>
    <s v="Married"/>
    <n v="2430"/>
    <n v="26204"/>
    <n v="0"/>
    <x v="1"/>
    <n v="23"/>
    <n v="4"/>
    <n v="1"/>
    <n v="2"/>
    <n v="6"/>
    <n v="5"/>
    <n v="3"/>
    <n v="5"/>
    <n v="3"/>
    <n v="4"/>
    <n v="2"/>
    <s v="Low"/>
    <s v="2-5 Years"/>
    <x v="0"/>
  </r>
  <r>
    <n v="32"/>
    <x v="1"/>
    <x v="0"/>
    <n v="824"/>
    <x v="1"/>
    <n v="5"/>
    <n v="2"/>
    <s v="Life Sciences"/>
    <n v="1555"/>
    <n v="4"/>
    <s v="Female"/>
    <n v="67"/>
    <n v="2"/>
    <n v="2"/>
    <x v="1"/>
    <n v="2"/>
    <s v="Married"/>
    <n v="5878"/>
    <n v="15624"/>
    <n v="3"/>
    <x v="1"/>
    <n v="12"/>
    <n v="3"/>
    <n v="1"/>
    <n v="1"/>
    <n v="12"/>
    <n v="2"/>
    <n v="3"/>
    <n v="7"/>
    <n v="1"/>
    <n v="2"/>
    <n v="5"/>
    <s v="Medium"/>
    <s v="6-10 Years"/>
    <x v="2"/>
  </r>
  <r>
    <n v="36"/>
    <x v="1"/>
    <x v="0"/>
    <n v="1157"/>
    <x v="0"/>
    <n v="2"/>
    <n v="4"/>
    <s v="Life Sciences"/>
    <n v="1556"/>
    <n v="3"/>
    <s v="Male"/>
    <n v="70"/>
    <n v="3"/>
    <n v="1"/>
    <x v="6"/>
    <n v="4"/>
    <s v="Single"/>
    <n v="2644"/>
    <n v="17001"/>
    <n v="3"/>
    <x v="0"/>
    <n v="21"/>
    <n v="4"/>
    <n v="4"/>
    <n v="0"/>
    <n v="7"/>
    <n v="3"/>
    <n v="2"/>
    <n v="3"/>
    <n v="2"/>
    <n v="1"/>
    <n v="2"/>
    <s v="Low"/>
    <s v="2-5 Years"/>
    <x v="0"/>
  </r>
  <r>
    <n v="48"/>
    <x v="1"/>
    <x v="0"/>
    <n v="492"/>
    <x v="0"/>
    <n v="16"/>
    <n v="4"/>
    <s v="Life Sciences"/>
    <n v="1557"/>
    <n v="3"/>
    <s v="Female"/>
    <n v="96"/>
    <n v="3"/>
    <n v="2"/>
    <x v="0"/>
    <n v="3"/>
    <s v="Divorced"/>
    <n v="6439"/>
    <n v="13693"/>
    <n v="8"/>
    <x v="1"/>
    <n v="14"/>
    <n v="3"/>
    <n v="3"/>
    <n v="1"/>
    <n v="18"/>
    <n v="2"/>
    <n v="3"/>
    <n v="8"/>
    <n v="7"/>
    <n v="7"/>
    <n v="7"/>
    <s v="Medium"/>
    <s v="6-10 Years"/>
    <x v="1"/>
  </r>
  <r>
    <n v="29"/>
    <x v="1"/>
    <x v="0"/>
    <n v="598"/>
    <x v="1"/>
    <n v="9"/>
    <n v="3"/>
    <s v="Life Sciences"/>
    <n v="1558"/>
    <n v="3"/>
    <s v="Male"/>
    <n v="91"/>
    <n v="4"/>
    <n v="1"/>
    <x v="1"/>
    <n v="3"/>
    <s v="Married"/>
    <n v="2451"/>
    <n v="22376"/>
    <n v="6"/>
    <x v="1"/>
    <n v="18"/>
    <n v="3"/>
    <n v="1"/>
    <n v="2"/>
    <n v="5"/>
    <n v="2"/>
    <n v="2"/>
    <n v="1"/>
    <n v="0"/>
    <n v="0"/>
    <n v="0"/>
    <s v="Low"/>
    <s v="0-1 Years"/>
    <x v="2"/>
  </r>
  <r>
    <n v="33"/>
    <x v="1"/>
    <x v="0"/>
    <n v="1242"/>
    <x v="0"/>
    <n v="8"/>
    <n v="4"/>
    <s v="Life Sciences"/>
    <n v="1560"/>
    <n v="1"/>
    <s v="Male"/>
    <n v="46"/>
    <n v="3"/>
    <n v="2"/>
    <x v="0"/>
    <n v="1"/>
    <s v="Married"/>
    <n v="6392"/>
    <n v="10589"/>
    <n v="2"/>
    <x v="1"/>
    <n v="13"/>
    <n v="3"/>
    <n v="4"/>
    <n v="1"/>
    <n v="8"/>
    <n v="6"/>
    <n v="1"/>
    <n v="2"/>
    <n v="2"/>
    <n v="2"/>
    <n v="2"/>
    <s v="Medium"/>
    <s v="2-5 Years"/>
    <x v="2"/>
  </r>
  <r>
    <n v="30"/>
    <x v="0"/>
    <x v="0"/>
    <n v="740"/>
    <x v="0"/>
    <n v="1"/>
    <n v="3"/>
    <s v="Life Sciences"/>
    <n v="1562"/>
    <n v="2"/>
    <s v="Male"/>
    <n v="64"/>
    <n v="2"/>
    <n v="2"/>
    <x v="0"/>
    <n v="1"/>
    <s v="Married"/>
    <n v="9714"/>
    <n v="5323"/>
    <n v="1"/>
    <x v="1"/>
    <n v="11"/>
    <n v="3"/>
    <n v="4"/>
    <n v="1"/>
    <n v="10"/>
    <n v="4"/>
    <n v="3"/>
    <n v="10"/>
    <n v="8"/>
    <n v="6"/>
    <n v="7"/>
    <s v="High"/>
    <s v="6-10 Years"/>
    <x v="2"/>
  </r>
  <r>
    <n v="38"/>
    <x v="1"/>
    <x v="1"/>
    <n v="888"/>
    <x v="2"/>
    <n v="10"/>
    <n v="4"/>
    <s v="Human Resources"/>
    <n v="1563"/>
    <n v="3"/>
    <s v="Male"/>
    <n v="71"/>
    <n v="3"/>
    <n v="2"/>
    <x v="8"/>
    <n v="3"/>
    <s v="Married"/>
    <n v="6077"/>
    <n v="14814"/>
    <n v="3"/>
    <x v="1"/>
    <n v="11"/>
    <n v="3"/>
    <n v="3"/>
    <n v="0"/>
    <n v="10"/>
    <n v="2"/>
    <n v="3"/>
    <n v="6"/>
    <n v="3"/>
    <n v="1"/>
    <n v="2"/>
    <s v="Medium"/>
    <s v="6-10 Years"/>
    <x v="0"/>
  </r>
  <r>
    <n v="35"/>
    <x v="1"/>
    <x v="0"/>
    <n v="992"/>
    <x v="1"/>
    <n v="1"/>
    <n v="3"/>
    <s v="Medical"/>
    <n v="1564"/>
    <n v="4"/>
    <s v="Male"/>
    <n v="68"/>
    <n v="2"/>
    <n v="1"/>
    <x v="2"/>
    <n v="1"/>
    <s v="Single"/>
    <n v="2450"/>
    <n v="21731"/>
    <n v="1"/>
    <x v="1"/>
    <n v="19"/>
    <n v="3"/>
    <n v="2"/>
    <n v="0"/>
    <n v="3"/>
    <n v="3"/>
    <n v="3"/>
    <n v="3"/>
    <n v="0"/>
    <n v="1"/>
    <n v="2"/>
    <s v="Low"/>
    <s v="2-5 Years"/>
    <x v="0"/>
  </r>
  <r>
    <n v="30"/>
    <x v="1"/>
    <x v="0"/>
    <n v="1288"/>
    <x v="0"/>
    <n v="29"/>
    <n v="4"/>
    <s v="Technical Degree"/>
    <n v="1568"/>
    <n v="3"/>
    <s v="Male"/>
    <n v="33"/>
    <n v="3"/>
    <n v="3"/>
    <x v="0"/>
    <n v="2"/>
    <s v="Married"/>
    <n v="9250"/>
    <n v="17799"/>
    <n v="3"/>
    <x v="1"/>
    <n v="12"/>
    <n v="3"/>
    <n v="2"/>
    <n v="1"/>
    <n v="9"/>
    <n v="3"/>
    <n v="3"/>
    <n v="4"/>
    <n v="2"/>
    <n v="1"/>
    <n v="3"/>
    <s v="High"/>
    <s v="2-5 Years"/>
    <x v="2"/>
  </r>
  <r>
    <n v="35"/>
    <x v="0"/>
    <x v="0"/>
    <n v="104"/>
    <x v="1"/>
    <n v="2"/>
    <n v="3"/>
    <s v="Life Sciences"/>
    <n v="1569"/>
    <n v="1"/>
    <s v="Female"/>
    <n v="69"/>
    <n v="3"/>
    <n v="1"/>
    <x v="2"/>
    <n v="1"/>
    <s v="Divorced"/>
    <n v="2074"/>
    <n v="26619"/>
    <n v="1"/>
    <x v="0"/>
    <n v="12"/>
    <n v="3"/>
    <n v="4"/>
    <n v="1"/>
    <n v="1"/>
    <n v="2"/>
    <n v="3"/>
    <n v="1"/>
    <n v="0"/>
    <n v="0"/>
    <n v="0"/>
    <s v="Low"/>
    <s v="0-1 Years"/>
    <x v="0"/>
  </r>
  <r>
    <n v="53"/>
    <x v="0"/>
    <x v="0"/>
    <n v="607"/>
    <x v="1"/>
    <n v="2"/>
    <n v="5"/>
    <s v="Technical Degree"/>
    <n v="1572"/>
    <n v="3"/>
    <s v="Female"/>
    <n v="78"/>
    <n v="2"/>
    <n v="3"/>
    <x v="3"/>
    <n v="4"/>
    <s v="Married"/>
    <n v="10169"/>
    <n v="14618"/>
    <n v="0"/>
    <x v="1"/>
    <n v="16"/>
    <n v="3"/>
    <n v="2"/>
    <n v="1"/>
    <n v="34"/>
    <n v="4"/>
    <n v="3"/>
    <n v="33"/>
    <n v="7"/>
    <n v="1"/>
    <n v="9"/>
    <s v="High"/>
    <s v="10+ Years"/>
    <x v="1"/>
  </r>
  <r>
    <n v="38"/>
    <x v="0"/>
    <x v="0"/>
    <n v="903"/>
    <x v="1"/>
    <n v="2"/>
    <n v="3"/>
    <s v="Medical"/>
    <n v="1573"/>
    <n v="3"/>
    <s v="Male"/>
    <n v="81"/>
    <n v="3"/>
    <n v="2"/>
    <x v="3"/>
    <n v="2"/>
    <s v="Married"/>
    <n v="4855"/>
    <n v="7653"/>
    <n v="4"/>
    <x v="1"/>
    <n v="11"/>
    <n v="3"/>
    <n v="1"/>
    <n v="2"/>
    <n v="7"/>
    <n v="2"/>
    <n v="3"/>
    <n v="5"/>
    <n v="2"/>
    <n v="1"/>
    <n v="4"/>
    <s v="Medium"/>
    <s v="2-5 Years"/>
    <x v="0"/>
  </r>
  <r>
    <n v="32"/>
    <x v="1"/>
    <x v="2"/>
    <n v="1200"/>
    <x v="1"/>
    <n v="1"/>
    <n v="4"/>
    <s v="Technical Degree"/>
    <n v="1574"/>
    <n v="4"/>
    <s v="Male"/>
    <n v="62"/>
    <n v="3"/>
    <n v="2"/>
    <x v="1"/>
    <n v="1"/>
    <s v="Married"/>
    <n v="4087"/>
    <n v="25174"/>
    <n v="4"/>
    <x v="1"/>
    <n v="14"/>
    <n v="3"/>
    <n v="2"/>
    <n v="1"/>
    <n v="9"/>
    <n v="3"/>
    <n v="2"/>
    <n v="6"/>
    <n v="5"/>
    <n v="1"/>
    <n v="2"/>
    <s v="Medium"/>
    <s v="6-10 Years"/>
    <x v="2"/>
  </r>
  <r>
    <n v="48"/>
    <x v="1"/>
    <x v="0"/>
    <n v="1108"/>
    <x v="1"/>
    <n v="15"/>
    <n v="4"/>
    <s v="Other"/>
    <n v="1576"/>
    <n v="3"/>
    <s v="Female"/>
    <n v="65"/>
    <n v="3"/>
    <n v="1"/>
    <x v="1"/>
    <n v="1"/>
    <s v="Married"/>
    <n v="2367"/>
    <n v="16530"/>
    <n v="8"/>
    <x v="1"/>
    <n v="12"/>
    <n v="3"/>
    <n v="4"/>
    <n v="1"/>
    <n v="10"/>
    <n v="3"/>
    <n v="2"/>
    <n v="8"/>
    <n v="2"/>
    <n v="7"/>
    <n v="6"/>
    <s v="Low"/>
    <s v="6-10 Years"/>
    <x v="1"/>
  </r>
  <r>
    <n v="34"/>
    <x v="1"/>
    <x v="0"/>
    <n v="479"/>
    <x v="1"/>
    <n v="7"/>
    <n v="4"/>
    <s v="Medical"/>
    <n v="1577"/>
    <n v="1"/>
    <s v="Male"/>
    <n v="35"/>
    <n v="3"/>
    <n v="1"/>
    <x v="1"/>
    <n v="4"/>
    <s v="Single"/>
    <n v="2972"/>
    <n v="22061"/>
    <n v="1"/>
    <x v="1"/>
    <n v="13"/>
    <n v="3"/>
    <n v="3"/>
    <n v="0"/>
    <n v="1"/>
    <n v="4"/>
    <n v="1"/>
    <n v="1"/>
    <n v="0"/>
    <n v="0"/>
    <n v="0"/>
    <s v="Low"/>
    <s v="0-1 Years"/>
    <x v="2"/>
  </r>
  <r>
    <n v="55"/>
    <x v="1"/>
    <x v="0"/>
    <n v="685"/>
    <x v="0"/>
    <n v="26"/>
    <n v="5"/>
    <s v="Marketing"/>
    <n v="1578"/>
    <n v="3"/>
    <s v="Male"/>
    <n v="60"/>
    <n v="2"/>
    <n v="5"/>
    <x v="5"/>
    <n v="4"/>
    <s v="Married"/>
    <n v="19586"/>
    <n v="23037"/>
    <n v="1"/>
    <x v="1"/>
    <n v="21"/>
    <n v="4"/>
    <n v="3"/>
    <n v="1"/>
    <n v="36"/>
    <n v="3"/>
    <n v="3"/>
    <n v="36"/>
    <n v="6"/>
    <n v="2"/>
    <n v="13"/>
    <s v="High"/>
    <s v="10+ Years"/>
    <x v="3"/>
  </r>
  <r>
    <n v="34"/>
    <x v="1"/>
    <x v="0"/>
    <n v="1351"/>
    <x v="1"/>
    <n v="1"/>
    <n v="4"/>
    <s v="Life Sciences"/>
    <n v="1580"/>
    <n v="2"/>
    <s v="Male"/>
    <n v="45"/>
    <n v="3"/>
    <n v="2"/>
    <x v="1"/>
    <n v="4"/>
    <s v="Married"/>
    <n v="5484"/>
    <n v="13008"/>
    <n v="9"/>
    <x v="1"/>
    <n v="17"/>
    <n v="3"/>
    <n v="2"/>
    <n v="1"/>
    <n v="9"/>
    <n v="3"/>
    <n v="2"/>
    <n v="2"/>
    <n v="2"/>
    <n v="2"/>
    <n v="1"/>
    <s v="Medium"/>
    <s v="2-5 Years"/>
    <x v="2"/>
  </r>
  <r>
    <n v="26"/>
    <x v="1"/>
    <x v="0"/>
    <n v="474"/>
    <x v="1"/>
    <n v="3"/>
    <n v="3"/>
    <s v="Life Sciences"/>
    <n v="1581"/>
    <n v="1"/>
    <s v="Female"/>
    <n v="89"/>
    <n v="3"/>
    <n v="1"/>
    <x v="1"/>
    <n v="4"/>
    <s v="Married"/>
    <n v="2061"/>
    <n v="11133"/>
    <n v="1"/>
    <x v="1"/>
    <n v="21"/>
    <n v="4"/>
    <n v="1"/>
    <n v="0"/>
    <n v="1"/>
    <n v="5"/>
    <n v="3"/>
    <n v="1"/>
    <n v="0"/>
    <n v="0"/>
    <n v="0"/>
    <s v="Low"/>
    <s v="0-1 Years"/>
    <x v="2"/>
  </r>
  <r>
    <n v="38"/>
    <x v="1"/>
    <x v="0"/>
    <n v="1245"/>
    <x v="0"/>
    <n v="14"/>
    <n v="3"/>
    <s v="Life Sciences"/>
    <n v="1582"/>
    <n v="3"/>
    <s v="Male"/>
    <n v="80"/>
    <n v="3"/>
    <n v="2"/>
    <x v="0"/>
    <n v="2"/>
    <s v="Married"/>
    <n v="9924"/>
    <n v="12355"/>
    <n v="0"/>
    <x v="1"/>
    <n v="11"/>
    <n v="3"/>
    <n v="4"/>
    <n v="1"/>
    <n v="10"/>
    <n v="3"/>
    <n v="3"/>
    <n v="9"/>
    <n v="8"/>
    <n v="7"/>
    <n v="7"/>
    <s v="High"/>
    <s v="6-10 Years"/>
    <x v="0"/>
  </r>
  <r>
    <n v="38"/>
    <x v="1"/>
    <x v="0"/>
    <n v="437"/>
    <x v="0"/>
    <n v="16"/>
    <n v="3"/>
    <s v="Life Sciences"/>
    <n v="1583"/>
    <n v="2"/>
    <s v="Female"/>
    <n v="90"/>
    <n v="3"/>
    <n v="2"/>
    <x v="0"/>
    <n v="2"/>
    <s v="Single"/>
    <n v="4198"/>
    <n v="16379"/>
    <n v="2"/>
    <x v="1"/>
    <n v="12"/>
    <n v="3"/>
    <n v="2"/>
    <n v="0"/>
    <n v="8"/>
    <n v="5"/>
    <n v="4"/>
    <n v="3"/>
    <n v="2"/>
    <n v="1"/>
    <n v="2"/>
    <s v="Medium"/>
    <s v="2-5 Years"/>
    <x v="0"/>
  </r>
  <r>
    <n v="36"/>
    <x v="1"/>
    <x v="0"/>
    <n v="884"/>
    <x v="0"/>
    <n v="1"/>
    <n v="4"/>
    <s v="Life Sciences"/>
    <n v="1585"/>
    <n v="2"/>
    <s v="Female"/>
    <n v="73"/>
    <n v="3"/>
    <n v="2"/>
    <x v="0"/>
    <n v="3"/>
    <s v="Single"/>
    <n v="6815"/>
    <n v="21447"/>
    <n v="6"/>
    <x v="1"/>
    <n v="13"/>
    <n v="3"/>
    <n v="1"/>
    <n v="0"/>
    <n v="15"/>
    <n v="5"/>
    <n v="3"/>
    <n v="1"/>
    <n v="0"/>
    <n v="0"/>
    <n v="0"/>
    <s v="Medium"/>
    <s v="0-1 Years"/>
    <x v="0"/>
  </r>
  <r>
    <n v="29"/>
    <x v="1"/>
    <x v="0"/>
    <n v="1370"/>
    <x v="1"/>
    <n v="3"/>
    <n v="1"/>
    <s v="Medical"/>
    <n v="1586"/>
    <n v="2"/>
    <s v="Male"/>
    <n v="87"/>
    <n v="3"/>
    <n v="1"/>
    <x v="2"/>
    <n v="1"/>
    <s v="Single"/>
    <n v="4723"/>
    <n v="16213"/>
    <n v="1"/>
    <x v="0"/>
    <n v="18"/>
    <n v="3"/>
    <n v="4"/>
    <n v="0"/>
    <n v="10"/>
    <n v="3"/>
    <n v="3"/>
    <n v="10"/>
    <n v="9"/>
    <n v="1"/>
    <n v="5"/>
    <s v="Medium"/>
    <s v="6-10 Years"/>
    <x v="2"/>
  </r>
  <r>
    <n v="35"/>
    <x v="1"/>
    <x v="0"/>
    <n v="670"/>
    <x v="1"/>
    <n v="10"/>
    <n v="4"/>
    <s v="Medical"/>
    <n v="1587"/>
    <n v="1"/>
    <s v="Female"/>
    <n v="51"/>
    <n v="3"/>
    <n v="2"/>
    <x v="4"/>
    <n v="3"/>
    <s v="Single"/>
    <n v="6142"/>
    <n v="4223"/>
    <n v="3"/>
    <x v="0"/>
    <n v="16"/>
    <n v="3"/>
    <n v="3"/>
    <n v="0"/>
    <n v="10"/>
    <n v="4"/>
    <n v="3"/>
    <n v="5"/>
    <n v="2"/>
    <n v="0"/>
    <n v="4"/>
    <s v="Medium"/>
    <s v="2-5 Years"/>
    <x v="0"/>
  </r>
  <r>
    <n v="39"/>
    <x v="1"/>
    <x v="0"/>
    <n v="1462"/>
    <x v="0"/>
    <n v="6"/>
    <n v="3"/>
    <s v="Medical"/>
    <n v="1588"/>
    <n v="4"/>
    <s v="Male"/>
    <n v="38"/>
    <n v="4"/>
    <n v="3"/>
    <x v="0"/>
    <n v="3"/>
    <s v="Married"/>
    <n v="8237"/>
    <n v="4658"/>
    <n v="2"/>
    <x v="1"/>
    <n v="11"/>
    <n v="3"/>
    <n v="1"/>
    <n v="1"/>
    <n v="11"/>
    <n v="3"/>
    <n v="3"/>
    <n v="7"/>
    <n v="6"/>
    <n v="7"/>
    <n v="6"/>
    <s v="High"/>
    <s v="6-10 Years"/>
    <x v="0"/>
  </r>
  <r>
    <n v="29"/>
    <x v="1"/>
    <x v="1"/>
    <n v="995"/>
    <x v="1"/>
    <n v="2"/>
    <n v="1"/>
    <s v="Life Sciences"/>
    <n v="1590"/>
    <n v="1"/>
    <s v="Male"/>
    <n v="87"/>
    <n v="3"/>
    <n v="2"/>
    <x v="4"/>
    <n v="4"/>
    <s v="Divorced"/>
    <n v="8853"/>
    <n v="24483"/>
    <n v="1"/>
    <x v="1"/>
    <n v="19"/>
    <n v="3"/>
    <n v="4"/>
    <n v="1"/>
    <n v="6"/>
    <n v="0"/>
    <n v="4"/>
    <n v="6"/>
    <n v="4"/>
    <n v="1"/>
    <n v="3"/>
    <s v="High"/>
    <s v="6-10 Years"/>
    <x v="2"/>
  </r>
  <r>
    <n v="50"/>
    <x v="1"/>
    <x v="0"/>
    <n v="264"/>
    <x v="0"/>
    <n v="9"/>
    <n v="3"/>
    <s v="Marketing"/>
    <n v="1591"/>
    <n v="3"/>
    <s v="Male"/>
    <n v="59"/>
    <n v="3"/>
    <n v="5"/>
    <x v="5"/>
    <n v="3"/>
    <s v="Married"/>
    <n v="19331"/>
    <n v="19519"/>
    <n v="4"/>
    <x v="0"/>
    <n v="16"/>
    <n v="3"/>
    <n v="3"/>
    <n v="1"/>
    <n v="27"/>
    <n v="2"/>
    <n v="3"/>
    <n v="1"/>
    <n v="0"/>
    <n v="0"/>
    <n v="0"/>
    <s v="High"/>
    <s v="0-1 Years"/>
    <x v="1"/>
  </r>
  <r>
    <n v="23"/>
    <x v="1"/>
    <x v="0"/>
    <n v="977"/>
    <x v="1"/>
    <n v="10"/>
    <n v="3"/>
    <s v="Technical Degree"/>
    <n v="1592"/>
    <n v="4"/>
    <s v="Male"/>
    <n v="45"/>
    <n v="4"/>
    <n v="1"/>
    <x v="1"/>
    <n v="3"/>
    <s v="Married"/>
    <n v="2073"/>
    <n v="12826"/>
    <n v="2"/>
    <x v="1"/>
    <n v="16"/>
    <n v="3"/>
    <n v="4"/>
    <n v="1"/>
    <n v="4"/>
    <n v="2"/>
    <n v="3"/>
    <n v="2"/>
    <n v="2"/>
    <n v="2"/>
    <n v="2"/>
    <s v="Low"/>
    <s v="2-5 Years"/>
    <x v="4"/>
  </r>
  <r>
    <n v="36"/>
    <x v="1"/>
    <x v="1"/>
    <n v="1302"/>
    <x v="1"/>
    <n v="6"/>
    <n v="4"/>
    <s v="Life Sciences"/>
    <n v="1594"/>
    <n v="1"/>
    <s v="Male"/>
    <n v="80"/>
    <n v="4"/>
    <n v="2"/>
    <x v="2"/>
    <n v="1"/>
    <s v="Married"/>
    <n v="5562"/>
    <n v="19711"/>
    <n v="3"/>
    <x v="0"/>
    <n v="13"/>
    <n v="3"/>
    <n v="4"/>
    <n v="1"/>
    <n v="9"/>
    <n v="3"/>
    <n v="3"/>
    <n v="3"/>
    <n v="2"/>
    <n v="0"/>
    <n v="2"/>
    <s v="Medium"/>
    <s v="2-5 Years"/>
    <x v="0"/>
  </r>
  <r>
    <n v="42"/>
    <x v="1"/>
    <x v="0"/>
    <n v="1059"/>
    <x v="1"/>
    <n v="9"/>
    <n v="2"/>
    <s v="Other"/>
    <n v="1595"/>
    <n v="4"/>
    <s v="Male"/>
    <n v="93"/>
    <n v="2"/>
    <n v="5"/>
    <x v="5"/>
    <n v="4"/>
    <s v="Single"/>
    <n v="19613"/>
    <n v="26362"/>
    <n v="8"/>
    <x v="1"/>
    <n v="22"/>
    <n v="4"/>
    <n v="4"/>
    <n v="0"/>
    <n v="24"/>
    <n v="2"/>
    <n v="3"/>
    <n v="1"/>
    <n v="0"/>
    <n v="0"/>
    <n v="1"/>
    <s v="High"/>
    <s v="0-1 Years"/>
    <x v="0"/>
  </r>
  <r>
    <n v="35"/>
    <x v="1"/>
    <x v="0"/>
    <n v="750"/>
    <x v="1"/>
    <n v="28"/>
    <n v="3"/>
    <s v="Life Sciences"/>
    <n v="1596"/>
    <n v="2"/>
    <s v="Male"/>
    <n v="46"/>
    <n v="4"/>
    <n v="2"/>
    <x v="2"/>
    <n v="3"/>
    <s v="Married"/>
    <n v="3407"/>
    <n v="25348"/>
    <n v="1"/>
    <x v="1"/>
    <n v="17"/>
    <n v="3"/>
    <n v="4"/>
    <n v="2"/>
    <n v="10"/>
    <n v="3"/>
    <n v="2"/>
    <n v="10"/>
    <n v="9"/>
    <n v="6"/>
    <n v="8"/>
    <s v="Medium"/>
    <s v="6-10 Years"/>
    <x v="0"/>
  </r>
  <r>
    <n v="34"/>
    <x v="1"/>
    <x v="1"/>
    <n v="653"/>
    <x v="1"/>
    <n v="10"/>
    <n v="4"/>
    <s v="Technical Degree"/>
    <n v="1597"/>
    <n v="4"/>
    <s v="Male"/>
    <n v="92"/>
    <n v="2"/>
    <n v="2"/>
    <x v="4"/>
    <n v="3"/>
    <s v="Married"/>
    <n v="5063"/>
    <n v="15332"/>
    <n v="1"/>
    <x v="1"/>
    <n v="14"/>
    <n v="3"/>
    <n v="2"/>
    <n v="1"/>
    <n v="8"/>
    <n v="3"/>
    <n v="2"/>
    <n v="8"/>
    <n v="2"/>
    <n v="7"/>
    <n v="7"/>
    <s v="Medium"/>
    <s v="6-10 Years"/>
    <x v="2"/>
  </r>
  <r>
    <n v="40"/>
    <x v="1"/>
    <x v="0"/>
    <n v="118"/>
    <x v="0"/>
    <n v="14"/>
    <n v="2"/>
    <s v="Life Sciences"/>
    <n v="1598"/>
    <n v="4"/>
    <s v="Female"/>
    <n v="84"/>
    <n v="3"/>
    <n v="2"/>
    <x v="0"/>
    <n v="1"/>
    <s v="Married"/>
    <n v="4639"/>
    <n v="11262"/>
    <n v="1"/>
    <x v="1"/>
    <n v="15"/>
    <n v="3"/>
    <n v="3"/>
    <n v="1"/>
    <n v="5"/>
    <n v="2"/>
    <n v="3"/>
    <n v="5"/>
    <n v="4"/>
    <n v="1"/>
    <n v="2"/>
    <s v="Medium"/>
    <s v="2-5 Years"/>
    <x v="0"/>
  </r>
  <r>
    <n v="43"/>
    <x v="1"/>
    <x v="0"/>
    <n v="990"/>
    <x v="1"/>
    <n v="27"/>
    <n v="3"/>
    <s v="Technical Degree"/>
    <n v="1599"/>
    <n v="4"/>
    <s v="Male"/>
    <n v="87"/>
    <n v="4"/>
    <n v="1"/>
    <x v="2"/>
    <n v="2"/>
    <s v="Divorced"/>
    <n v="4876"/>
    <n v="5855"/>
    <n v="5"/>
    <x v="1"/>
    <n v="12"/>
    <n v="3"/>
    <n v="3"/>
    <n v="1"/>
    <n v="8"/>
    <n v="0"/>
    <n v="3"/>
    <n v="6"/>
    <n v="4"/>
    <n v="0"/>
    <n v="2"/>
    <s v="Medium"/>
    <s v="6-10 Years"/>
    <x v="0"/>
  </r>
  <r>
    <n v="35"/>
    <x v="1"/>
    <x v="0"/>
    <n v="1349"/>
    <x v="1"/>
    <n v="7"/>
    <n v="2"/>
    <s v="Life Sciences"/>
    <n v="1601"/>
    <n v="3"/>
    <s v="Male"/>
    <n v="63"/>
    <n v="2"/>
    <n v="1"/>
    <x v="2"/>
    <n v="4"/>
    <s v="Married"/>
    <n v="2690"/>
    <n v="7713"/>
    <n v="1"/>
    <x v="1"/>
    <n v="18"/>
    <n v="3"/>
    <n v="4"/>
    <n v="1"/>
    <n v="1"/>
    <n v="5"/>
    <n v="2"/>
    <n v="1"/>
    <n v="0"/>
    <n v="0"/>
    <n v="1"/>
    <s v="Low"/>
    <s v="0-1 Years"/>
    <x v="0"/>
  </r>
  <r>
    <n v="46"/>
    <x v="1"/>
    <x v="0"/>
    <n v="563"/>
    <x v="0"/>
    <n v="1"/>
    <n v="4"/>
    <s v="Life Sciences"/>
    <n v="1602"/>
    <n v="4"/>
    <s v="Male"/>
    <n v="56"/>
    <n v="4"/>
    <n v="4"/>
    <x v="5"/>
    <n v="1"/>
    <s v="Single"/>
    <n v="17567"/>
    <n v="3156"/>
    <n v="1"/>
    <x v="1"/>
    <n v="15"/>
    <n v="3"/>
    <n v="2"/>
    <n v="0"/>
    <n v="27"/>
    <n v="5"/>
    <n v="1"/>
    <n v="26"/>
    <n v="0"/>
    <n v="0"/>
    <n v="12"/>
    <s v="High"/>
    <s v="10+ Years"/>
    <x v="1"/>
  </r>
  <r>
    <n v="28"/>
    <x v="0"/>
    <x v="0"/>
    <n v="329"/>
    <x v="1"/>
    <n v="24"/>
    <n v="3"/>
    <s v="Medical"/>
    <n v="1604"/>
    <n v="3"/>
    <s v="Male"/>
    <n v="51"/>
    <n v="3"/>
    <n v="1"/>
    <x v="2"/>
    <n v="2"/>
    <s v="Married"/>
    <n v="2408"/>
    <n v="7324"/>
    <n v="1"/>
    <x v="0"/>
    <n v="17"/>
    <n v="3"/>
    <n v="3"/>
    <n v="3"/>
    <n v="1"/>
    <n v="3"/>
    <n v="3"/>
    <n v="1"/>
    <n v="1"/>
    <n v="0"/>
    <n v="0"/>
    <s v="Low"/>
    <s v="0-1 Years"/>
    <x v="2"/>
  </r>
  <r>
    <n v="22"/>
    <x v="1"/>
    <x v="2"/>
    <n v="457"/>
    <x v="1"/>
    <n v="26"/>
    <n v="2"/>
    <s v="Other"/>
    <n v="1605"/>
    <n v="2"/>
    <s v="Female"/>
    <n v="85"/>
    <n v="2"/>
    <n v="1"/>
    <x v="1"/>
    <n v="3"/>
    <s v="Married"/>
    <n v="2814"/>
    <n v="10293"/>
    <n v="1"/>
    <x v="0"/>
    <n v="14"/>
    <n v="3"/>
    <n v="2"/>
    <n v="0"/>
    <n v="4"/>
    <n v="2"/>
    <n v="2"/>
    <n v="4"/>
    <n v="2"/>
    <n v="1"/>
    <n v="3"/>
    <s v="Low"/>
    <s v="2-5 Years"/>
    <x v="4"/>
  </r>
  <r>
    <n v="50"/>
    <x v="1"/>
    <x v="1"/>
    <n v="1234"/>
    <x v="1"/>
    <n v="20"/>
    <n v="5"/>
    <s v="Medical"/>
    <n v="1606"/>
    <n v="2"/>
    <s v="Male"/>
    <n v="41"/>
    <n v="3"/>
    <n v="4"/>
    <x v="4"/>
    <n v="3"/>
    <s v="Married"/>
    <n v="11245"/>
    <n v="20689"/>
    <n v="2"/>
    <x v="0"/>
    <n v="15"/>
    <n v="3"/>
    <n v="3"/>
    <n v="1"/>
    <n v="32"/>
    <n v="3"/>
    <n v="3"/>
    <n v="30"/>
    <n v="8"/>
    <n v="12"/>
    <n v="13"/>
    <s v="High"/>
    <s v="10+ Years"/>
    <x v="1"/>
  </r>
  <r>
    <n v="32"/>
    <x v="1"/>
    <x v="0"/>
    <n v="634"/>
    <x v="1"/>
    <n v="5"/>
    <n v="4"/>
    <s v="Other"/>
    <n v="1607"/>
    <n v="2"/>
    <s v="Female"/>
    <n v="35"/>
    <n v="4"/>
    <n v="1"/>
    <x v="1"/>
    <n v="4"/>
    <s v="Married"/>
    <n v="3312"/>
    <n v="18783"/>
    <n v="3"/>
    <x v="1"/>
    <n v="17"/>
    <n v="3"/>
    <n v="4"/>
    <n v="2"/>
    <n v="6"/>
    <n v="3"/>
    <n v="3"/>
    <n v="3"/>
    <n v="2"/>
    <n v="0"/>
    <n v="2"/>
    <s v="Medium"/>
    <s v="2-5 Years"/>
    <x v="2"/>
  </r>
  <r>
    <n v="44"/>
    <x v="1"/>
    <x v="0"/>
    <n v="1313"/>
    <x v="1"/>
    <n v="7"/>
    <n v="3"/>
    <s v="Medical"/>
    <n v="1608"/>
    <n v="2"/>
    <s v="Female"/>
    <n v="31"/>
    <n v="3"/>
    <n v="5"/>
    <x v="7"/>
    <n v="4"/>
    <s v="Divorced"/>
    <n v="19049"/>
    <n v="3549"/>
    <n v="0"/>
    <x v="0"/>
    <n v="14"/>
    <n v="3"/>
    <n v="4"/>
    <n v="1"/>
    <n v="23"/>
    <n v="4"/>
    <n v="2"/>
    <n v="22"/>
    <n v="7"/>
    <n v="1"/>
    <n v="10"/>
    <s v="High"/>
    <s v="10+ Years"/>
    <x v="0"/>
  </r>
  <r>
    <n v="30"/>
    <x v="1"/>
    <x v="0"/>
    <n v="241"/>
    <x v="1"/>
    <n v="7"/>
    <n v="3"/>
    <s v="Medical"/>
    <n v="1609"/>
    <n v="2"/>
    <s v="Male"/>
    <n v="48"/>
    <n v="2"/>
    <n v="1"/>
    <x v="1"/>
    <n v="2"/>
    <s v="Married"/>
    <n v="2141"/>
    <n v="5348"/>
    <n v="1"/>
    <x v="1"/>
    <n v="12"/>
    <n v="3"/>
    <n v="2"/>
    <n v="1"/>
    <n v="6"/>
    <n v="3"/>
    <n v="2"/>
    <n v="6"/>
    <n v="4"/>
    <n v="1"/>
    <n v="1"/>
    <s v="Low"/>
    <s v="6-10 Years"/>
    <x v="2"/>
  </r>
  <r>
    <n v="45"/>
    <x v="1"/>
    <x v="0"/>
    <n v="1015"/>
    <x v="1"/>
    <n v="5"/>
    <n v="5"/>
    <s v="Medical"/>
    <n v="1611"/>
    <n v="3"/>
    <s v="Female"/>
    <n v="50"/>
    <n v="1"/>
    <n v="2"/>
    <x v="2"/>
    <n v="1"/>
    <s v="Single"/>
    <n v="5769"/>
    <n v="23447"/>
    <n v="1"/>
    <x v="0"/>
    <n v="14"/>
    <n v="3"/>
    <n v="1"/>
    <n v="0"/>
    <n v="10"/>
    <n v="3"/>
    <n v="3"/>
    <n v="10"/>
    <n v="7"/>
    <n v="1"/>
    <n v="4"/>
    <s v="Medium"/>
    <s v="6-10 Years"/>
    <x v="1"/>
  </r>
  <r>
    <n v="45"/>
    <x v="1"/>
    <x v="2"/>
    <n v="336"/>
    <x v="0"/>
    <n v="26"/>
    <n v="3"/>
    <s v="Marketing"/>
    <n v="1612"/>
    <n v="1"/>
    <s v="Male"/>
    <n v="52"/>
    <n v="2"/>
    <n v="2"/>
    <x v="0"/>
    <n v="1"/>
    <s v="Married"/>
    <n v="4385"/>
    <n v="24162"/>
    <n v="1"/>
    <x v="1"/>
    <n v="15"/>
    <n v="3"/>
    <n v="1"/>
    <n v="1"/>
    <n v="10"/>
    <n v="2"/>
    <n v="3"/>
    <n v="10"/>
    <n v="7"/>
    <n v="4"/>
    <n v="5"/>
    <s v="Medium"/>
    <s v="6-10 Years"/>
    <x v="1"/>
  </r>
  <r>
    <n v="31"/>
    <x v="1"/>
    <x v="1"/>
    <n v="715"/>
    <x v="0"/>
    <n v="2"/>
    <n v="4"/>
    <s v="Other"/>
    <n v="1613"/>
    <n v="4"/>
    <s v="Male"/>
    <n v="54"/>
    <n v="3"/>
    <n v="2"/>
    <x v="0"/>
    <n v="1"/>
    <s v="Single"/>
    <n v="5332"/>
    <n v="21602"/>
    <n v="7"/>
    <x v="1"/>
    <n v="13"/>
    <n v="3"/>
    <n v="4"/>
    <n v="0"/>
    <n v="10"/>
    <n v="3"/>
    <n v="3"/>
    <n v="5"/>
    <n v="2"/>
    <n v="0"/>
    <n v="3"/>
    <s v="Medium"/>
    <s v="2-5 Years"/>
    <x v="2"/>
  </r>
  <r>
    <n v="36"/>
    <x v="1"/>
    <x v="0"/>
    <n v="559"/>
    <x v="1"/>
    <n v="12"/>
    <n v="4"/>
    <s v="Life Sciences"/>
    <n v="1614"/>
    <n v="3"/>
    <s v="Female"/>
    <n v="76"/>
    <n v="3"/>
    <n v="2"/>
    <x v="3"/>
    <n v="3"/>
    <s v="Married"/>
    <n v="4663"/>
    <n v="12421"/>
    <n v="9"/>
    <x v="0"/>
    <n v="12"/>
    <n v="3"/>
    <n v="2"/>
    <n v="2"/>
    <n v="7"/>
    <n v="2"/>
    <n v="3"/>
    <n v="3"/>
    <n v="2"/>
    <n v="1"/>
    <n v="1"/>
    <s v="Medium"/>
    <s v="2-5 Years"/>
    <x v="0"/>
  </r>
  <r>
    <n v="34"/>
    <x v="1"/>
    <x v="1"/>
    <n v="426"/>
    <x v="1"/>
    <n v="10"/>
    <n v="4"/>
    <s v="Life Sciences"/>
    <n v="1615"/>
    <n v="3"/>
    <s v="Male"/>
    <n v="42"/>
    <n v="4"/>
    <n v="2"/>
    <x v="3"/>
    <n v="4"/>
    <s v="Divorced"/>
    <n v="4724"/>
    <n v="17000"/>
    <n v="1"/>
    <x v="1"/>
    <n v="13"/>
    <n v="3"/>
    <n v="1"/>
    <n v="1"/>
    <n v="9"/>
    <n v="3"/>
    <n v="3"/>
    <n v="9"/>
    <n v="7"/>
    <n v="7"/>
    <n v="2"/>
    <s v="Medium"/>
    <s v="6-10 Years"/>
    <x v="2"/>
  </r>
  <r>
    <n v="49"/>
    <x v="1"/>
    <x v="0"/>
    <n v="722"/>
    <x v="1"/>
    <n v="25"/>
    <n v="4"/>
    <s v="Life Sciences"/>
    <n v="1617"/>
    <n v="3"/>
    <s v="Female"/>
    <n v="84"/>
    <n v="3"/>
    <n v="1"/>
    <x v="2"/>
    <n v="1"/>
    <s v="Married"/>
    <n v="3211"/>
    <n v="22102"/>
    <n v="1"/>
    <x v="1"/>
    <n v="14"/>
    <n v="3"/>
    <n v="4"/>
    <n v="1"/>
    <n v="10"/>
    <n v="3"/>
    <n v="2"/>
    <n v="9"/>
    <n v="6"/>
    <n v="1"/>
    <n v="4"/>
    <s v="Medium"/>
    <s v="6-10 Years"/>
    <x v="1"/>
  </r>
  <r>
    <n v="39"/>
    <x v="1"/>
    <x v="0"/>
    <n v="1387"/>
    <x v="1"/>
    <n v="10"/>
    <n v="5"/>
    <s v="Medical"/>
    <n v="1618"/>
    <n v="2"/>
    <s v="Male"/>
    <n v="76"/>
    <n v="3"/>
    <n v="2"/>
    <x v="3"/>
    <n v="1"/>
    <s v="Married"/>
    <n v="5377"/>
    <n v="3835"/>
    <n v="2"/>
    <x v="1"/>
    <n v="13"/>
    <n v="3"/>
    <n v="4"/>
    <n v="3"/>
    <n v="10"/>
    <n v="3"/>
    <n v="3"/>
    <n v="7"/>
    <n v="7"/>
    <n v="7"/>
    <n v="7"/>
    <s v="Medium"/>
    <s v="6-10 Years"/>
    <x v="0"/>
  </r>
  <r>
    <n v="27"/>
    <x v="1"/>
    <x v="0"/>
    <n v="1302"/>
    <x v="1"/>
    <n v="19"/>
    <n v="3"/>
    <s v="Other"/>
    <n v="1619"/>
    <n v="4"/>
    <s v="Male"/>
    <n v="67"/>
    <n v="2"/>
    <n v="1"/>
    <x v="2"/>
    <n v="1"/>
    <s v="Divorced"/>
    <n v="4066"/>
    <n v="16290"/>
    <n v="1"/>
    <x v="1"/>
    <n v="11"/>
    <n v="3"/>
    <n v="1"/>
    <n v="2"/>
    <n v="7"/>
    <n v="3"/>
    <n v="3"/>
    <n v="7"/>
    <n v="7"/>
    <n v="0"/>
    <n v="7"/>
    <s v="Medium"/>
    <s v="6-10 Years"/>
    <x v="2"/>
  </r>
  <r>
    <n v="35"/>
    <x v="1"/>
    <x v="0"/>
    <n v="819"/>
    <x v="1"/>
    <n v="18"/>
    <n v="5"/>
    <s v="Life Sciences"/>
    <n v="1621"/>
    <n v="2"/>
    <s v="Male"/>
    <n v="48"/>
    <n v="4"/>
    <n v="2"/>
    <x v="1"/>
    <n v="1"/>
    <s v="Married"/>
    <n v="5208"/>
    <n v="26312"/>
    <n v="1"/>
    <x v="1"/>
    <n v="11"/>
    <n v="3"/>
    <n v="4"/>
    <n v="0"/>
    <n v="16"/>
    <n v="2"/>
    <n v="3"/>
    <n v="16"/>
    <n v="15"/>
    <n v="1"/>
    <n v="10"/>
    <s v="Medium"/>
    <s v="10+ Years"/>
    <x v="0"/>
  </r>
  <r>
    <n v="28"/>
    <x v="1"/>
    <x v="0"/>
    <n v="580"/>
    <x v="1"/>
    <n v="27"/>
    <n v="3"/>
    <s v="Medical"/>
    <n v="1622"/>
    <n v="2"/>
    <s v="Female"/>
    <n v="39"/>
    <n v="1"/>
    <n v="2"/>
    <x v="3"/>
    <n v="1"/>
    <s v="Divorced"/>
    <n v="4877"/>
    <n v="20460"/>
    <n v="0"/>
    <x v="1"/>
    <n v="21"/>
    <n v="4"/>
    <n v="2"/>
    <n v="1"/>
    <n v="6"/>
    <n v="5"/>
    <n v="2"/>
    <n v="5"/>
    <n v="3"/>
    <n v="0"/>
    <n v="0"/>
    <s v="Medium"/>
    <s v="2-5 Years"/>
    <x v="2"/>
  </r>
  <r>
    <n v="21"/>
    <x v="1"/>
    <x v="0"/>
    <n v="546"/>
    <x v="1"/>
    <n v="5"/>
    <n v="1"/>
    <s v="Medical"/>
    <n v="1623"/>
    <n v="3"/>
    <s v="Male"/>
    <n v="97"/>
    <n v="3"/>
    <n v="1"/>
    <x v="1"/>
    <n v="4"/>
    <s v="Single"/>
    <n v="3117"/>
    <n v="26009"/>
    <n v="1"/>
    <x v="1"/>
    <n v="18"/>
    <n v="3"/>
    <n v="3"/>
    <n v="0"/>
    <n v="3"/>
    <n v="2"/>
    <n v="3"/>
    <n v="2"/>
    <n v="2"/>
    <n v="2"/>
    <n v="2"/>
    <s v="Medium"/>
    <s v="2-5 Years"/>
    <x v="4"/>
  </r>
  <r>
    <n v="18"/>
    <x v="0"/>
    <x v="1"/>
    <n v="544"/>
    <x v="0"/>
    <n v="3"/>
    <n v="2"/>
    <s v="Medical"/>
    <n v="1624"/>
    <n v="2"/>
    <s v="Female"/>
    <n v="70"/>
    <n v="3"/>
    <n v="1"/>
    <x v="6"/>
    <n v="4"/>
    <s v="Single"/>
    <n v="1569"/>
    <n v="18420"/>
    <n v="1"/>
    <x v="0"/>
    <n v="12"/>
    <n v="3"/>
    <n v="3"/>
    <n v="0"/>
    <n v="0"/>
    <n v="2"/>
    <n v="4"/>
    <n v="0"/>
    <n v="0"/>
    <n v="0"/>
    <n v="0"/>
    <s v="Low"/>
    <s v="0-1 Years"/>
    <x v="4"/>
  </r>
  <r>
    <n v="47"/>
    <x v="1"/>
    <x v="0"/>
    <n v="1176"/>
    <x v="2"/>
    <n v="26"/>
    <n v="4"/>
    <s v="Life Sciences"/>
    <n v="1625"/>
    <n v="4"/>
    <s v="Female"/>
    <n v="98"/>
    <n v="3"/>
    <n v="5"/>
    <x v="5"/>
    <n v="3"/>
    <s v="Married"/>
    <n v="19658"/>
    <n v="5220"/>
    <n v="3"/>
    <x v="1"/>
    <n v="11"/>
    <n v="3"/>
    <n v="3"/>
    <n v="1"/>
    <n v="27"/>
    <n v="2"/>
    <n v="3"/>
    <n v="5"/>
    <n v="2"/>
    <n v="1"/>
    <n v="0"/>
    <s v="High"/>
    <s v="2-5 Years"/>
    <x v="1"/>
  </r>
  <r>
    <n v="39"/>
    <x v="1"/>
    <x v="0"/>
    <n v="170"/>
    <x v="1"/>
    <n v="3"/>
    <n v="2"/>
    <s v="Medical"/>
    <n v="1627"/>
    <n v="3"/>
    <s v="Male"/>
    <n v="76"/>
    <n v="2"/>
    <n v="2"/>
    <x v="2"/>
    <n v="3"/>
    <s v="Divorced"/>
    <n v="3069"/>
    <n v="10302"/>
    <n v="0"/>
    <x v="1"/>
    <n v="15"/>
    <n v="3"/>
    <n v="4"/>
    <n v="1"/>
    <n v="11"/>
    <n v="3"/>
    <n v="3"/>
    <n v="10"/>
    <n v="8"/>
    <n v="0"/>
    <n v="7"/>
    <s v="Medium"/>
    <s v="6-10 Years"/>
    <x v="0"/>
  </r>
  <r>
    <n v="40"/>
    <x v="1"/>
    <x v="0"/>
    <n v="884"/>
    <x v="1"/>
    <n v="15"/>
    <n v="3"/>
    <s v="Life Sciences"/>
    <n v="1628"/>
    <n v="1"/>
    <s v="Female"/>
    <n v="80"/>
    <n v="2"/>
    <n v="3"/>
    <x v="3"/>
    <n v="3"/>
    <s v="Married"/>
    <n v="10435"/>
    <n v="25800"/>
    <n v="1"/>
    <x v="1"/>
    <n v="13"/>
    <n v="3"/>
    <n v="4"/>
    <n v="2"/>
    <n v="18"/>
    <n v="2"/>
    <n v="3"/>
    <n v="18"/>
    <n v="15"/>
    <n v="14"/>
    <n v="12"/>
    <s v="High"/>
    <s v="10+ Years"/>
    <x v="0"/>
  </r>
  <r>
    <n v="35"/>
    <x v="1"/>
    <x v="2"/>
    <n v="208"/>
    <x v="1"/>
    <n v="8"/>
    <n v="4"/>
    <s v="Life Sciences"/>
    <n v="1630"/>
    <n v="3"/>
    <s v="Female"/>
    <n v="52"/>
    <n v="3"/>
    <n v="2"/>
    <x v="4"/>
    <n v="3"/>
    <s v="Married"/>
    <n v="4148"/>
    <n v="12250"/>
    <n v="1"/>
    <x v="1"/>
    <n v="12"/>
    <n v="3"/>
    <n v="4"/>
    <n v="1"/>
    <n v="15"/>
    <n v="5"/>
    <n v="3"/>
    <n v="14"/>
    <n v="11"/>
    <n v="2"/>
    <n v="9"/>
    <s v="Medium"/>
    <s v="10+ Years"/>
    <x v="0"/>
  </r>
  <r>
    <n v="37"/>
    <x v="1"/>
    <x v="0"/>
    <n v="671"/>
    <x v="1"/>
    <n v="19"/>
    <n v="3"/>
    <s v="Life Sciences"/>
    <n v="1631"/>
    <n v="3"/>
    <s v="Male"/>
    <n v="85"/>
    <n v="3"/>
    <n v="2"/>
    <x v="3"/>
    <n v="3"/>
    <s v="Married"/>
    <n v="5768"/>
    <n v="26493"/>
    <n v="3"/>
    <x v="1"/>
    <n v="17"/>
    <n v="3"/>
    <n v="1"/>
    <n v="3"/>
    <n v="9"/>
    <n v="2"/>
    <n v="2"/>
    <n v="4"/>
    <n v="3"/>
    <n v="0"/>
    <n v="2"/>
    <s v="Medium"/>
    <s v="2-5 Years"/>
    <x v="0"/>
  </r>
  <r>
    <n v="39"/>
    <x v="1"/>
    <x v="1"/>
    <n v="711"/>
    <x v="1"/>
    <n v="4"/>
    <n v="3"/>
    <s v="Medical"/>
    <n v="1633"/>
    <n v="1"/>
    <s v="Female"/>
    <n v="81"/>
    <n v="3"/>
    <n v="2"/>
    <x v="3"/>
    <n v="3"/>
    <s v="Single"/>
    <n v="5042"/>
    <n v="3140"/>
    <n v="0"/>
    <x v="1"/>
    <n v="13"/>
    <n v="3"/>
    <n v="4"/>
    <n v="0"/>
    <n v="10"/>
    <n v="2"/>
    <n v="1"/>
    <n v="9"/>
    <n v="2"/>
    <n v="3"/>
    <n v="8"/>
    <s v="Medium"/>
    <s v="6-10 Years"/>
    <x v="0"/>
  </r>
  <r>
    <n v="45"/>
    <x v="1"/>
    <x v="0"/>
    <n v="1329"/>
    <x v="1"/>
    <n v="2"/>
    <n v="2"/>
    <s v="Other"/>
    <n v="1635"/>
    <n v="4"/>
    <s v="Female"/>
    <n v="59"/>
    <n v="2"/>
    <n v="2"/>
    <x v="3"/>
    <n v="4"/>
    <s v="Divorced"/>
    <n v="5770"/>
    <n v="5388"/>
    <n v="1"/>
    <x v="1"/>
    <n v="19"/>
    <n v="3"/>
    <n v="1"/>
    <n v="2"/>
    <n v="10"/>
    <n v="3"/>
    <n v="3"/>
    <n v="10"/>
    <n v="7"/>
    <n v="3"/>
    <n v="9"/>
    <s v="Medium"/>
    <s v="6-10 Years"/>
    <x v="1"/>
  </r>
  <r>
    <n v="38"/>
    <x v="1"/>
    <x v="0"/>
    <n v="397"/>
    <x v="1"/>
    <n v="2"/>
    <n v="2"/>
    <s v="Medical"/>
    <n v="1638"/>
    <n v="4"/>
    <s v="Female"/>
    <n v="54"/>
    <n v="2"/>
    <n v="3"/>
    <x v="3"/>
    <n v="3"/>
    <s v="Married"/>
    <n v="7756"/>
    <n v="14199"/>
    <n v="3"/>
    <x v="0"/>
    <n v="19"/>
    <n v="3"/>
    <n v="4"/>
    <n v="1"/>
    <n v="10"/>
    <n v="6"/>
    <n v="4"/>
    <n v="5"/>
    <n v="4"/>
    <n v="0"/>
    <n v="2"/>
    <s v="High"/>
    <s v="2-5 Years"/>
    <x v="0"/>
  </r>
  <r>
    <n v="35"/>
    <x v="0"/>
    <x v="0"/>
    <n v="737"/>
    <x v="0"/>
    <n v="10"/>
    <n v="3"/>
    <s v="Medical"/>
    <n v="1639"/>
    <n v="4"/>
    <s v="Male"/>
    <n v="55"/>
    <n v="2"/>
    <n v="3"/>
    <x v="0"/>
    <n v="1"/>
    <s v="Married"/>
    <n v="10306"/>
    <n v="21530"/>
    <n v="9"/>
    <x v="1"/>
    <n v="17"/>
    <n v="3"/>
    <n v="3"/>
    <n v="0"/>
    <n v="15"/>
    <n v="3"/>
    <n v="3"/>
    <n v="13"/>
    <n v="12"/>
    <n v="6"/>
    <n v="0"/>
    <s v="High"/>
    <s v="10+ Years"/>
    <x v="0"/>
  </r>
  <r>
    <n v="37"/>
    <x v="1"/>
    <x v="0"/>
    <n v="1470"/>
    <x v="1"/>
    <n v="10"/>
    <n v="3"/>
    <s v="Medical"/>
    <n v="1640"/>
    <n v="2"/>
    <s v="Female"/>
    <n v="71"/>
    <n v="3"/>
    <n v="1"/>
    <x v="1"/>
    <n v="2"/>
    <s v="Married"/>
    <n v="3936"/>
    <n v="9953"/>
    <n v="1"/>
    <x v="1"/>
    <n v="11"/>
    <n v="3"/>
    <n v="1"/>
    <n v="1"/>
    <n v="8"/>
    <n v="2"/>
    <n v="1"/>
    <n v="8"/>
    <n v="4"/>
    <n v="7"/>
    <n v="7"/>
    <s v="Medium"/>
    <s v="6-10 Years"/>
    <x v="0"/>
  </r>
  <r>
    <n v="40"/>
    <x v="1"/>
    <x v="0"/>
    <n v="448"/>
    <x v="1"/>
    <n v="16"/>
    <n v="3"/>
    <s v="Life Sciences"/>
    <n v="1641"/>
    <n v="3"/>
    <s v="Female"/>
    <n v="84"/>
    <n v="3"/>
    <n v="3"/>
    <x v="3"/>
    <n v="4"/>
    <s v="Single"/>
    <n v="7945"/>
    <n v="19948"/>
    <n v="6"/>
    <x v="0"/>
    <n v="15"/>
    <n v="3"/>
    <n v="4"/>
    <n v="0"/>
    <n v="18"/>
    <n v="2"/>
    <n v="2"/>
    <n v="4"/>
    <n v="2"/>
    <n v="3"/>
    <n v="3"/>
    <s v="High"/>
    <s v="2-5 Years"/>
    <x v="0"/>
  </r>
  <r>
    <n v="44"/>
    <x v="1"/>
    <x v="1"/>
    <n v="602"/>
    <x v="2"/>
    <n v="1"/>
    <n v="5"/>
    <s v="Human Resources"/>
    <n v="1642"/>
    <n v="1"/>
    <s v="Male"/>
    <n v="37"/>
    <n v="3"/>
    <n v="2"/>
    <x v="8"/>
    <n v="4"/>
    <s v="Married"/>
    <n v="5743"/>
    <n v="10503"/>
    <n v="4"/>
    <x v="0"/>
    <n v="11"/>
    <n v="3"/>
    <n v="3"/>
    <n v="0"/>
    <n v="14"/>
    <n v="3"/>
    <n v="3"/>
    <n v="10"/>
    <n v="7"/>
    <n v="0"/>
    <n v="2"/>
    <s v="Medium"/>
    <s v="6-10 Years"/>
    <x v="0"/>
  </r>
  <r>
    <n v="48"/>
    <x v="1"/>
    <x v="1"/>
    <n v="365"/>
    <x v="1"/>
    <n v="4"/>
    <n v="5"/>
    <s v="Medical"/>
    <n v="1644"/>
    <n v="3"/>
    <s v="Male"/>
    <n v="89"/>
    <n v="2"/>
    <n v="4"/>
    <x v="5"/>
    <n v="4"/>
    <s v="Married"/>
    <n v="15202"/>
    <n v="5602"/>
    <n v="2"/>
    <x v="1"/>
    <n v="25"/>
    <n v="4"/>
    <n v="2"/>
    <n v="1"/>
    <n v="23"/>
    <n v="3"/>
    <n v="3"/>
    <n v="2"/>
    <n v="2"/>
    <n v="2"/>
    <n v="2"/>
    <s v="High"/>
    <s v="2-5 Years"/>
    <x v="1"/>
  </r>
  <r>
    <n v="35"/>
    <x v="0"/>
    <x v="0"/>
    <n v="763"/>
    <x v="0"/>
    <n v="15"/>
    <n v="2"/>
    <s v="Medical"/>
    <n v="1645"/>
    <n v="1"/>
    <s v="Male"/>
    <n v="59"/>
    <n v="1"/>
    <n v="2"/>
    <x v="0"/>
    <n v="4"/>
    <s v="Divorced"/>
    <n v="5440"/>
    <n v="22098"/>
    <n v="6"/>
    <x v="0"/>
    <n v="14"/>
    <n v="3"/>
    <n v="4"/>
    <n v="2"/>
    <n v="7"/>
    <n v="2"/>
    <n v="2"/>
    <n v="2"/>
    <n v="2"/>
    <n v="2"/>
    <n v="2"/>
    <s v="Medium"/>
    <s v="2-5 Years"/>
    <x v="0"/>
  </r>
  <r>
    <n v="24"/>
    <x v="1"/>
    <x v="1"/>
    <n v="567"/>
    <x v="1"/>
    <n v="2"/>
    <n v="1"/>
    <s v="Technical Degree"/>
    <n v="1646"/>
    <n v="1"/>
    <s v="Female"/>
    <n v="32"/>
    <n v="3"/>
    <n v="1"/>
    <x v="1"/>
    <n v="4"/>
    <s v="Single"/>
    <n v="3760"/>
    <n v="17218"/>
    <n v="1"/>
    <x v="0"/>
    <n v="13"/>
    <n v="3"/>
    <n v="3"/>
    <n v="0"/>
    <n v="6"/>
    <n v="2"/>
    <n v="3"/>
    <n v="6"/>
    <n v="3"/>
    <n v="1"/>
    <n v="3"/>
    <s v="Medium"/>
    <s v="6-10 Years"/>
    <x v="4"/>
  </r>
  <r>
    <n v="27"/>
    <x v="1"/>
    <x v="0"/>
    <n v="486"/>
    <x v="1"/>
    <n v="8"/>
    <n v="3"/>
    <s v="Medical"/>
    <n v="1647"/>
    <n v="2"/>
    <s v="Female"/>
    <n v="86"/>
    <n v="4"/>
    <n v="1"/>
    <x v="1"/>
    <n v="3"/>
    <s v="Married"/>
    <n v="3517"/>
    <n v="22490"/>
    <n v="7"/>
    <x v="1"/>
    <n v="17"/>
    <n v="3"/>
    <n v="1"/>
    <n v="0"/>
    <n v="5"/>
    <n v="0"/>
    <n v="3"/>
    <n v="3"/>
    <n v="2"/>
    <n v="0"/>
    <n v="2"/>
    <s v="Medium"/>
    <s v="2-5 Years"/>
    <x v="2"/>
  </r>
  <r>
    <n v="27"/>
    <x v="1"/>
    <x v="1"/>
    <n v="591"/>
    <x v="1"/>
    <n v="2"/>
    <n v="3"/>
    <s v="Medical"/>
    <n v="1648"/>
    <n v="4"/>
    <s v="Male"/>
    <n v="87"/>
    <n v="3"/>
    <n v="1"/>
    <x v="1"/>
    <n v="4"/>
    <s v="Single"/>
    <n v="2580"/>
    <n v="6297"/>
    <n v="2"/>
    <x v="1"/>
    <n v="13"/>
    <n v="3"/>
    <n v="3"/>
    <n v="0"/>
    <n v="6"/>
    <n v="0"/>
    <n v="2"/>
    <n v="4"/>
    <n v="2"/>
    <n v="1"/>
    <n v="2"/>
    <s v="Low"/>
    <s v="2-5 Years"/>
    <x v="2"/>
  </r>
  <r>
    <n v="40"/>
    <x v="0"/>
    <x v="0"/>
    <n v="1329"/>
    <x v="1"/>
    <n v="7"/>
    <n v="3"/>
    <s v="Life Sciences"/>
    <n v="1649"/>
    <n v="1"/>
    <s v="Male"/>
    <n v="73"/>
    <n v="3"/>
    <n v="1"/>
    <x v="2"/>
    <n v="1"/>
    <s v="Single"/>
    <n v="2166"/>
    <n v="3339"/>
    <n v="3"/>
    <x v="0"/>
    <n v="14"/>
    <n v="3"/>
    <n v="2"/>
    <n v="0"/>
    <n v="10"/>
    <n v="3"/>
    <n v="1"/>
    <n v="4"/>
    <n v="2"/>
    <n v="0"/>
    <n v="3"/>
    <s v="Low"/>
    <s v="2-5 Years"/>
    <x v="0"/>
  </r>
  <r>
    <n v="29"/>
    <x v="1"/>
    <x v="0"/>
    <n v="469"/>
    <x v="0"/>
    <n v="10"/>
    <n v="3"/>
    <s v="Medical"/>
    <n v="1650"/>
    <n v="3"/>
    <s v="Male"/>
    <n v="42"/>
    <n v="2"/>
    <n v="2"/>
    <x v="0"/>
    <n v="3"/>
    <s v="Single"/>
    <n v="5869"/>
    <n v="23413"/>
    <n v="9"/>
    <x v="1"/>
    <n v="11"/>
    <n v="3"/>
    <n v="3"/>
    <n v="0"/>
    <n v="8"/>
    <n v="2"/>
    <n v="3"/>
    <n v="5"/>
    <n v="2"/>
    <n v="1"/>
    <n v="4"/>
    <s v="Medium"/>
    <s v="2-5 Years"/>
    <x v="2"/>
  </r>
  <r>
    <n v="36"/>
    <x v="1"/>
    <x v="0"/>
    <n v="711"/>
    <x v="1"/>
    <n v="5"/>
    <n v="4"/>
    <s v="Life Sciences"/>
    <n v="1651"/>
    <n v="2"/>
    <s v="Female"/>
    <n v="42"/>
    <n v="3"/>
    <n v="3"/>
    <x v="4"/>
    <n v="1"/>
    <s v="Married"/>
    <n v="8008"/>
    <n v="22792"/>
    <n v="4"/>
    <x v="1"/>
    <n v="12"/>
    <n v="3"/>
    <n v="3"/>
    <n v="2"/>
    <n v="9"/>
    <n v="6"/>
    <n v="3"/>
    <n v="3"/>
    <n v="2"/>
    <n v="0"/>
    <n v="2"/>
    <s v="High"/>
    <s v="2-5 Years"/>
    <x v="0"/>
  </r>
  <r>
    <n v="25"/>
    <x v="1"/>
    <x v="1"/>
    <n v="772"/>
    <x v="1"/>
    <n v="2"/>
    <n v="1"/>
    <s v="Life Sciences"/>
    <n v="1653"/>
    <n v="4"/>
    <s v="Male"/>
    <n v="77"/>
    <n v="4"/>
    <n v="2"/>
    <x v="3"/>
    <n v="3"/>
    <s v="Divorced"/>
    <n v="5206"/>
    <n v="4973"/>
    <n v="1"/>
    <x v="1"/>
    <n v="17"/>
    <n v="3"/>
    <n v="3"/>
    <n v="2"/>
    <n v="7"/>
    <n v="6"/>
    <n v="3"/>
    <n v="7"/>
    <n v="7"/>
    <n v="0"/>
    <n v="7"/>
    <s v="Medium"/>
    <s v="6-10 Years"/>
    <x v="2"/>
  </r>
  <r>
    <n v="39"/>
    <x v="1"/>
    <x v="0"/>
    <n v="492"/>
    <x v="1"/>
    <n v="12"/>
    <n v="3"/>
    <s v="Medical"/>
    <n v="1654"/>
    <n v="4"/>
    <s v="Male"/>
    <n v="66"/>
    <n v="3"/>
    <n v="2"/>
    <x v="3"/>
    <n v="2"/>
    <s v="Married"/>
    <n v="5295"/>
    <n v="7693"/>
    <n v="4"/>
    <x v="1"/>
    <n v="21"/>
    <n v="4"/>
    <n v="3"/>
    <n v="0"/>
    <n v="7"/>
    <n v="3"/>
    <n v="3"/>
    <n v="5"/>
    <n v="4"/>
    <n v="1"/>
    <n v="0"/>
    <s v="Medium"/>
    <s v="2-5 Years"/>
    <x v="0"/>
  </r>
  <r>
    <n v="49"/>
    <x v="1"/>
    <x v="0"/>
    <n v="301"/>
    <x v="1"/>
    <n v="22"/>
    <n v="4"/>
    <s v="Other"/>
    <n v="1655"/>
    <n v="1"/>
    <s v="Female"/>
    <n v="72"/>
    <n v="3"/>
    <n v="4"/>
    <x v="7"/>
    <n v="2"/>
    <s v="Married"/>
    <n v="16413"/>
    <n v="3498"/>
    <n v="3"/>
    <x v="1"/>
    <n v="16"/>
    <n v="3"/>
    <n v="2"/>
    <n v="2"/>
    <n v="27"/>
    <n v="2"/>
    <n v="3"/>
    <n v="4"/>
    <n v="2"/>
    <n v="1"/>
    <n v="2"/>
    <s v="High"/>
    <s v="2-5 Years"/>
    <x v="1"/>
  </r>
  <r>
    <n v="50"/>
    <x v="1"/>
    <x v="0"/>
    <n v="813"/>
    <x v="1"/>
    <n v="17"/>
    <n v="5"/>
    <s v="Life Sciences"/>
    <n v="1656"/>
    <n v="4"/>
    <s v="Female"/>
    <n v="50"/>
    <n v="2"/>
    <n v="3"/>
    <x v="7"/>
    <n v="1"/>
    <s v="Divorced"/>
    <n v="13269"/>
    <n v="21981"/>
    <n v="5"/>
    <x v="1"/>
    <n v="15"/>
    <n v="3"/>
    <n v="3"/>
    <n v="3"/>
    <n v="19"/>
    <n v="3"/>
    <n v="3"/>
    <n v="14"/>
    <n v="11"/>
    <n v="1"/>
    <n v="11"/>
    <s v="High"/>
    <s v="10+ Years"/>
    <x v="1"/>
  </r>
  <r>
    <n v="20"/>
    <x v="1"/>
    <x v="0"/>
    <n v="1141"/>
    <x v="0"/>
    <n v="2"/>
    <n v="3"/>
    <s v="Medical"/>
    <n v="1657"/>
    <n v="3"/>
    <s v="Female"/>
    <n v="31"/>
    <n v="3"/>
    <n v="1"/>
    <x v="6"/>
    <n v="3"/>
    <s v="Single"/>
    <n v="2783"/>
    <n v="13251"/>
    <n v="1"/>
    <x v="1"/>
    <n v="19"/>
    <n v="3"/>
    <n v="1"/>
    <n v="0"/>
    <n v="2"/>
    <n v="3"/>
    <n v="3"/>
    <n v="2"/>
    <n v="2"/>
    <n v="2"/>
    <n v="2"/>
    <s v="Low"/>
    <s v="2-5 Years"/>
    <x v="4"/>
  </r>
  <r>
    <n v="34"/>
    <x v="1"/>
    <x v="0"/>
    <n v="1130"/>
    <x v="1"/>
    <n v="3"/>
    <n v="3"/>
    <s v="Life Sciences"/>
    <n v="1658"/>
    <n v="4"/>
    <s v="Female"/>
    <n v="66"/>
    <n v="3"/>
    <n v="2"/>
    <x v="1"/>
    <n v="2"/>
    <s v="Divorced"/>
    <n v="5433"/>
    <n v="19332"/>
    <n v="1"/>
    <x v="1"/>
    <n v="12"/>
    <n v="3"/>
    <n v="3"/>
    <n v="1"/>
    <n v="11"/>
    <n v="2"/>
    <n v="3"/>
    <n v="11"/>
    <n v="8"/>
    <n v="7"/>
    <n v="9"/>
    <s v="Medium"/>
    <s v="10+ Years"/>
    <x v="2"/>
  </r>
  <r>
    <n v="36"/>
    <x v="1"/>
    <x v="0"/>
    <n v="311"/>
    <x v="1"/>
    <n v="7"/>
    <n v="3"/>
    <s v="Life Sciences"/>
    <n v="1659"/>
    <n v="1"/>
    <s v="Male"/>
    <n v="77"/>
    <n v="3"/>
    <n v="1"/>
    <x v="2"/>
    <n v="2"/>
    <s v="Single"/>
    <n v="2013"/>
    <n v="10950"/>
    <n v="2"/>
    <x v="1"/>
    <n v="11"/>
    <n v="3"/>
    <n v="3"/>
    <n v="0"/>
    <n v="15"/>
    <n v="4"/>
    <n v="3"/>
    <n v="4"/>
    <n v="3"/>
    <n v="1"/>
    <n v="3"/>
    <s v="Low"/>
    <s v="2-5 Years"/>
    <x v="0"/>
  </r>
  <r>
    <n v="49"/>
    <x v="1"/>
    <x v="0"/>
    <n v="465"/>
    <x v="1"/>
    <n v="6"/>
    <n v="1"/>
    <s v="Life Sciences"/>
    <n v="1661"/>
    <n v="3"/>
    <s v="Female"/>
    <n v="41"/>
    <n v="2"/>
    <n v="4"/>
    <x v="4"/>
    <n v="3"/>
    <s v="Married"/>
    <n v="13966"/>
    <n v="11652"/>
    <n v="2"/>
    <x v="0"/>
    <n v="19"/>
    <n v="3"/>
    <n v="2"/>
    <n v="1"/>
    <n v="30"/>
    <n v="3"/>
    <n v="3"/>
    <n v="15"/>
    <n v="11"/>
    <n v="2"/>
    <n v="12"/>
    <s v="High"/>
    <s v="10+ Years"/>
    <x v="1"/>
  </r>
  <r>
    <n v="36"/>
    <x v="1"/>
    <x v="2"/>
    <n v="894"/>
    <x v="1"/>
    <n v="1"/>
    <n v="4"/>
    <s v="Medical"/>
    <n v="1662"/>
    <n v="4"/>
    <s v="Female"/>
    <n v="33"/>
    <n v="2"/>
    <n v="2"/>
    <x v="3"/>
    <n v="3"/>
    <s v="Married"/>
    <n v="4374"/>
    <n v="15411"/>
    <n v="0"/>
    <x v="1"/>
    <n v="15"/>
    <n v="3"/>
    <n v="3"/>
    <n v="0"/>
    <n v="4"/>
    <n v="6"/>
    <n v="3"/>
    <n v="3"/>
    <n v="2"/>
    <n v="1"/>
    <n v="2"/>
    <s v="Medium"/>
    <s v="2-5 Years"/>
    <x v="0"/>
  </r>
  <r>
    <n v="36"/>
    <x v="1"/>
    <x v="0"/>
    <n v="1040"/>
    <x v="1"/>
    <n v="3"/>
    <n v="2"/>
    <s v="Life Sciences"/>
    <n v="1664"/>
    <n v="4"/>
    <s v="Male"/>
    <n v="79"/>
    <n v="4"/>
    <n v="2"/>
    <x v="4"/>
    <n v="1"/>
    <s v="Divorced"/>
    <n v="6842"/>
    <n v="26308"/>
    <n v="6"/>
    <x v="1"/>
    <n v="20"/>
    <n v="4"/>
    <n v="1"/>
    <n v="1"/>
    <n v="13"/>
    <n v="3"/>
    <n v="3"/>
    <n v="5"/>
    <n v="4"/>
    <n v="0"/>
    <n v="4"/>
    <s v="Medium"/>
    <s v="2-5 Years"/>
    <x v="0"/>
  </r>
  <r>
    <n v="54"/>
    <x v="1"/>
    <x v="0"/>
    <n v="584"/>
    <x v="1"/>
    <n v="22"/>
    <n v="5"/>
    <s v="Medical"/>
    <n v="1665"/>
    <n v="2"/>
    <s v="Female"/>
    <n v="91"/>
    <n v="3"/>
    <n v="4"/>
    <x v="5"/>
    <n v="3"/>
    <s v="Married"/>
    <n v="17426"/>
    <n v="18685"/>
    <n v="3"/>
    <x v="1"/>
    <n v="25"/>
    <n v="4"/>
    <n v="3"/>
    <n v="1"/>
    <n v="36"/>
    <n v="6"/>
    <n v="3"/>
    <n v="10"/>
    <n v="8"/>
    <n v="4"/>
    <n v="7"/>
    <s v="High"/>
    <s v="6-10 Years"/>
    <x v="1"/>
  </r>
  <r>
    <n v="43"/>
    <x v="1"/>
    <x v="0"/>
    <n v="1291"/>
    <x v="1"/>
    <n v="15"/>
    <n v="2"/>
    <s v="Life Sciences"/>
    <n v="1666"/>
    <n v="3"/>
    <s v="Male"/>
    <n v="65"/>
    <n v="2"/>
    <n v="4"/>
    <x v="7"/>
    <n v="3"/>
    <s v="Married"/>
    <n v="17603"/>
    <n v="3525"/>
    <n v="1"/>
    <x v="1"/>
    <n v="24"/>
    <n v="4"/>
    <n v="1"/>
    <n v="1"/>
    <n v="14"/>
    <n v="3"/>
    <n v="3"/>
    <n v="14"/>
    <n v="10"/>
    <n v="6"/>
    <n v="11"/>
    <s v="High"/>
    <s v="10+ Years"/>
    <x v="0"/>
  </r>
  <r>
    <n v="35"/>
    <x v="0"/>
    <x v="1"/>
    <n v="880"/>
    <x v="0"/>
    <n v="12"/>
    <n v="4"/>
    <s v="Other"/>
    <n v="1667"/>
    <n v="4"/>
    <s v="Male"/>
    <n v="36"/>
    <n v="3"/>
    <n v="2"/>
    <x v="0"/>
    <n v="4"/>
    <s v="Single"/>
    <n v="4581"/>
    <n v="10414"/>
    <n v="3"/>
    <x v="0"/>
    <n v="24"/>
    <n v="4"/>
    <n v="1"/>
    <n v="0"/>
    <n v="13"/>
    <n v="2"/>
    <n v="4"/>
    <n v="11"/>
    <n v="9"/>
    <n v="6"/>
    <n v="7"/>
    <s v="Medium"/>
    <s v="10+ Years"/>
    <x v="0"/>
  </r>
  <r>
    <n v="38"/>
    <x v="1"/>
    <x v="1"/>
    <n v="1189"/>
    <x v="1"/>
    <n v="1"/>
    <n v="3"/>
    <s v="Life Sciences"/>
    <n v="1668"/>
    <n v="4"/>
    <s v="Male"/>
    <n v="90"/>
    <n v="3"/>
    <n v="2"/>
    <x v="1"/>
    <n v="4"/>
    <s v="Married"/>
    <n v="4735"/>
    <n v="9867"/>
    <n v="7"/>
    <x v="1"/>
    <n v="15"/>
    <n v="3"/>
    <n v="4"/>
    <n v="2"/>
    <n v="19"/>
    <n v="4"/>
    <n v="4"/>
    <n v="13"/>
    <n v="11"/>
    <n v="2"/>
    <n v="9"/>
    <s v="Medium"/>
    <s v="10+ Years"/>
    <x v="0"/>
  </r>
  <r>
    <n v="29"/>
    <x v="1"/>
    <x v="0"/>
    <n v="991"/>
    <x v="0"/>
    <n v="5"/>
    <n v="3"/>
    <s v="Medical"/>
    <n v="1669"/>
    <n v="1"/>
    <s v="Male"/>
    <n v="43"/>
    <n v="2"/>
    <n v="2"/>
    <x v="0"/>
    <n v="2"/>
    <s v="Divorced"/>
    <n v="4187"/>
    <n v="3356"/>
    <n v="1"/>
    <x v="0"/>
    <n v="13"/>
    <n v="3"/>
    <n v="2"/>
    <n v="1"/>
    <n v="10"/>
    <n v="3"/>
    <n v="2"/>
    <n v="10"/>
    <n v="0"/>
    <n v="0"/>
    <n v="9"/>
    <s v="Medium"/>
    <s v="6-10 Years"/>
    <x v="2"/>
  </r>
  <r>
    <n v="33"/>
    <x v="1"/>
    <x v="0"/>
    <n v="392"/>
    <x v="0"/>
    <n v="2"/>
    <n v="4"/>
    <s v="Medical"/>
    <n v="1670"/>
    <n v="4"/>
    <s v="Male"/>
    <n v="93"/>
    <n v="3"/>
    <n v="2"/>
    <x v="0"/>
    <n v="4"/>
    <s v="Divorced"/>
    <n v="5505"/>
    <n v="3921"/>
    <n v="1"/>
    <x v="1"/>
    <n v="14"/>
    <n v="3"/>
    <n v="3"/>
    <n v="2"/>
    <n v="6"/>
    <n v="5"/>
    <n v="3"/>
    <n v="6"/>
    <n v="2"/>
    <n v="0"/>
    <n v="4"/>
    <s v="Medium"/>
    <s v="6-10 Years"/>
    <x v="2"/>
  </r>
  <r>
    <n v="32"/>
    <x v="1"/>
    <x v="0"/>
    <n v="977"/>
    <x v="1"/>
    <n v="2"/>
    <n v="3"/>
    <s v="Medical"/>
    <n v="1671"/>
    <n v="4"/>
    <s v="Male"/>
    <n v="45"/>
    <n v="3"/>
    <n v="2"/>
    <x v="1"/>
    <n v="2"/>
    <s v="Divorced"/>
    <n v="5470"/>
    <n v="25518"/>
    <n v="0"/>
    <x v="1"/>
    <n v="13"/>
    <n v="3"/>
    <n v="3"/>
    <n v="2"/>
    <n v="10"/>
    <n v="4"/>
    <n v="2"/>
    <n v="9"/>
    <n v="5"/>
    <n v="1"/>
    <n v="6"/>
    <s v="Medium"/>
    <s v="6-10 Years"/>
    <x v="2"/>
  </r>
  <r>
    <n v="31"/>
    <x v="1"/>
    <x v="0"/>
    <n v="1112"/>
    <x v="0"/>
    <n v="5"/>
    <n v="4"/>
    <s v="Life Sciences"/>
    <n v="1673"/>
    <n v="1"/>
    <s v="Female"/>
    <n v="67"/>
    <n v="3"/>
    <n v="2"/>
    <x v="0"/>
    <n v="4"/>
    <s v="Married"/>
    <n v="5476"/>
    <n v="22589"/>
    <n v="1"/>
    <x v="1"/>
    <n v="11"/>
    <n v="3"/>
    <n v="1"/>
    <n v="2"/>
    <n v="10"/>
    <n v="2"/>
    <n v="3"/>
    <n v="10"/>
    <n v="0"/>
    <n v="0"/>
    <n v="2"/>
    <s v="Medium"/>
    <s v="6-10 Years"/>
    <x v="2"/>
  </r>
  <r>
    <n v="49"/>
    <x v="1"/>
    <x v="0"/>
    <n v="464"/>
    <x v="1"/>
    <n v="16"/>
    <n v="3"/>
    <s v="Medical"/>
    <n v="1674"/>
    <n v="4"/>
    <s v="Female"/>
    <n v="74"/>
    <n v="3"/>
    <n v="1"/>
    <x v="2"/>
    <n v="1"/>
    <s v="Divorced"/>
    <n v="2587"/>
    <n v="24941"/>
    <n v="4"/>
    <x v="0"/>
    <n v="16"/>
    <n v="3"/>
    <n v="2"/>
    <n v="1"/>
    <n v="17"/>
    <n v="2"/>
    <n v="2"/>
    <n v="2"/>
    <n v="2"/>
    <n v="2"/>
    <n v="2"/>
    <s v="Low"/>
    <s v="2-5 Years"/>
    <x v="1"/>
  </r>
  <r>
    <n v="38"/>
    <x v="1"/>
    <x v="1"/>
    <n v="148"/>
    <x v="1"/>
    <n v="2"/>
    <n v="3"/>
    <s v="Medical"/>
    <n v="1675"/>
    <n v="4"/>
    <s v="Female"/>
    <n v="42"/>
    <n v="2"/>
    <n v="1"/>
    <x v="2"/>
    <n v="2"/>
    <s v="Single"/>
    <n v="2440"/>
    <n v="23826"/>
    <n v="1"/>
    <x v="1"/>
    <n v="22"/>
    <n v="4"/>
    <n v="2"/>
    <n v="0"/>
    <n v="4"/>
    <n v="3"/>
    <n v="3"/>
    <n v="4"/>
    <n v="3"/>
    <n v="3"/>
    <n v="3"/>
    <s v="Low"/>
    <s v="2-5 Years"/>
    <x v="0"/>
  </r>
  <r>
    <n v="47"/>
    <x v="1"/>
    <x v="0"/>
    <n v="1225"/>
    <x v="0"/>
    <n v="2"/>
    <n v="4"/>
    <s v="Life Sciences"/>
    <n v="1676"/>
    <n v="2"/>
    <s v="Female"/>
    <n v="47"/>
    <n v="4"/>
    <n v="4"/>
    <x v="5"/>
    <n v="2"/>
    <s v="Divorced"/>
    <n v="15972"/>
    <n v="21086"/>
    <n v="6"/>
    <x v="1"/>
    <n v="14"/>
    <n v="3"/>
    <n v="3"/>
    <n v="3"/>
    <n v="29"/>
    <n v="2"/>
    <n v="3"/>
    <n v="3"/>
    <n v="2"/>
    <n v="1"/>
    <n v="2"/>
    <s v="High"/>
    <s v="2-5 Years"/>
    <x v="1"/>
  </r>
  <r>
    <n v="49"/>
    <x v="1"/>
    <x v="0"/>
    <n v="809"/>
    <x v="1"/>
    <n v="1"/>
    <n v="3"/>
    <s v="Life Sciences"/>
    <n v="1677"/>
    <n v="3"/>
    <s v="Male"/>
    <n v="36"/>
    <n v="3"/>
    <n v="4"/>
    <x v="5"/>
    <n v="3"/>
    <s v="Single"/>
    <n v="15379"/>
    <n v="22384"/>
    <n v="4"/>
    <x v="1"/>
    <n v="14"/>
    <n v="3"/>
    <n v="1"/>
    <n v="0"/>
    <n v="23"/>
    <n v="2"/>
    <n v="3"/>
    <n v="8"/>
    <n v="7"/>
    <n v="0"/>
    <n v="0"/>
    <s v="High"/>
    <s v="6-10 Years"/>
    <x v="1"/>
  </r>
  <r>
    <n v="41"/>
    <x v="1"/>
    <x v="0"/>
    <n v="1206"/>
    <x v="0"/>
    <n v="23"/>
    <n v="2"/>
    <s v="Life Sciences"/>
    <n v="1678"/>
    <n v="4"/>
    <s v="Male"/>
    <n v="80"/>
    <n v="3"/>
    <n v="3"/>
    <x v="0"/>
    <n v="3"/>
    <s v="Single"/>
    <n v="7082"/>
    <n v="11591"/>
    <n v="3"/>
    <x v="0"/>
    <n v="16"/>
    <n v="3"/>
    <n v="4"/>
    <n v="0"/>
    <n v="21"/>
    <n v="2"/>
    <n v="3"/>
    <n v="2"/>
    <n v="0"/>
    <n v="0"/>
    <n v="2"/>
    <s v="High"/>
    <s v="2-5 Years"/>
    <x v="0"/>
  </r>
  <r>
    <n v="20"/>
    <x v="1"/>
    <x v="0"/>
    <n v="727"/>
    <x v="0"/>
    <n v="9"/>
    <n v="1"/>
    <s v="Life Sciences"/>
    <n v="1680"/>
    <n v="4"/>
    <s v="Male"/>
    <n v="54"/>
    <n v="3"/>
    <n v="1"/>
    <x v="6"/>
    <n v="1"/>
    <s v="Single"/>
    <n v="2728"/>
    <n v="21082"/>
    <n v="1"/>
    <x v="1"/>
    <n v="11"/>
    <n v="3"/>
    <n v="1"/>
    <n v="0"/>
    <n v="2"/>
    <n v="3"/>
    <n v="3"/>
    <n v="2"/>
    <n v="2"/>
    <n v="0"/>
    <n v="2"/>
    <s v="Low"/>
    <s v="2-5 Years"/>
    <x v="4"/>
  </r>
  <r>
    <n v="33"/>
    <x v="1"/>
    <x v="2"/>
    <n v="530"/>
    <x v="0"/>
    <n v="16"/>
    <n v="3"/>
    <s v="Life Sciences"/>
    <n v="1681"/>
    <n v="3"/>
    <s v="Female"/>
    <n v="36"/>
    <n v="3"/>
    <n v="2"/>
    <x v="0"/>
    <n v="4"/>
    <s v="Divorced"/>
    <n v="5368"/>
    <n v="16130"/>
    <n v="1"/>
    <x v="0"/>
    <n v="25"/>
    <n v="4"/>
    <n v="3"/>
    <n v="1"/>
    <n v="7"/>
    <n v="2"/>
    <n v="3"/>
    <n v="6"/>
    <n v="5"/>
    <n v="1"/>
    <n v="2"/>
    <s v="Medium"/>
    <s v="6-10 Years"/>
    <x v="2"/>
  </r>
  <r>
    <n v="36"/>
    <x v="1"/>
    <x v="0"/>
    <n v="1351"/>
    <x v="1"/>
    <n v="26"/>
    <n v="4"/>
    <s v="Life Sciences"/>
    <n v="1682"/>
    <n v="1"/>
    <s v="Male"/>
    <n v="80"/>
    <n v="3"/>
    <n v="2"/>
    <x v="4"/>
    <n v="3"/>
    <s v="Married"/>
    <n v="5347"/>
    <n v="7419"/>
    <n v="6"/>
    <x v="1"/>
    <n v="14"/>
    <n v="3"/>
    <n v="2"/>
    <n v="2"/>
    <n v="10"/>
    <n v="2"/>
    <n v="2"/>
    <n v="3"/>
    <n v="2"/>
    <n v="0"/>
    <n v="2"/>
    <s v="Medium"/>
    <s v="2-5 Years"/>
    <x v="0"/>
  </r>
  <r>
    <n v="44"/>
    <x v="1"/>
    <x v="0"/>
    <n v="528"/>
    <x v="2"/>
    <n v="1"/>
    <n v="3"/>
    <s v="Life Sciences"/>
    <n v="1683"/>
    <n v="3"/>
    <s v="Female"/>
    <n v="44"/>
    <n v="3"/>
    <n v="1"/>
    <x v="8"/>
    <n v="4"/>
    <s v="Divorced"/>
    <n v="3195"/>
    <n v="4167"/>
    <n v="4"/>
    <x v="0"/>
    <n v="18"/>
    <n v="3"/>
    <n v="1"/>
    <n v="3"/>
    <n v="8"/>
    <n v="2"/>
    <n v="3"/>
    <n v="2"/>
    <n v="2"/>
    <n v="2"/>
    <n v="2"/>
    <s v="Medium"/>
    <s v="2-5 Years"/>
    <x v="0"/>
  </r>
  <r>
    <n v="23"/>
    <x v="0"/>
    <x v="0"/>
    <n v="1320"/>
    <x v="1"/>
    <n v="8"/>
    <n v="1"/>
    <s v="Medical"/>
    <n v="1684"/>
    <n v="4"/>
    <s v="Male"/>
    <n v="93"/>
    <n v="2"/>
    <n v="1"/>
    <x v="2"/>
    <n v="3"/>
    <s v="Single"/>
    <n v="3989"/>
    <n v="20586"/>
    <n v="1"/>
    <x v="0"/>
    <n v="11"/>
    <n v="3"/>
    <n v="1"/>
    <n v="0"/>
    <n v="5"/>
    <n v="2"/>
    <n v="3"/>
    <n v="5"/>
    <n v="4"/>
    <n v="1"/>
    <n v="2"/>
    <s v="Medium"/>
    <s v="2-5 Years"/>
    <x v="4"/>
  </r>
  <r>
    <n v="38"/>
    <x v="1"/>
    <x v="0"/>
    <n v="1495"/>
    <x v="1"/>
    <n v="4"/>
    <n v="2"/>
    <s v="Medical"/>
    <n v="1687"/>
    <n v="4"/>
    <s v="Female"/>
    <n v="87"/>
    <n v="3"/>
    <n v="1"/>
    <x v="2"/>
    <n v="3"/>
    <s v="Married"/>
    <n v="3306"/>
    <n v="26176"/>
    <n v="7"/>
    <x v="1"/>
    <n v="19"/>
    <n v="3"/>
    <n v="4"/>
    <n v="1"/>
    <n v="7"/>
    <n v="5"/>
    <n v="2"/>
    <n v="0"/>
    <n v="0"/>
    <n v="0"/>
    <n v="0"/>
    <s v="Medium"/>
    <s v="0-1 Years"/>
    <x v="0"/>
  </r>
  <r>
    <n v="53"/>
    <x v="1"/>
    <x v="0"/>
    <n v="1395"/>
    <x v="1"/>
    <n v="24"/>
    <n v="4"/>
    <s v="Medical"/>
    <n v="1689"/>
    <n v="2"/>
    <s v="Male"/>
    <n v="48"/>
    <n v="4"/>
    <n v="3"/>
    <x v="4"/>
    <n v="4"/>
    <s v="Married"/>
    <n v="7005"/>
    <n v="3458"/>
    <n v="3"/>
    <x v="1"/>
    <n v="15"/>
    <n v="3"/>
    <n v="3"/>
    <n v="0"/>
    <n v="11"/>
    <n v="2"/>
    <n v="3"/>
    <n v="4"/>
    <n v="3"/>
    <n v="1"/>
    <n v="2"/>
    <s v="High"/>
    <s v="2-5 Years"/>
    <x v="1"/>
  </r>
  <r>
    <n v="48"/>
    <x v="0"/>
    <x v="1"/>
    <n v="708"/>
    <x v="0"/>
    <n v="7"/>
    <n v="2"/>
    <s v="Medical"/>
    <n v="1691"/>
    <n v="4"/>
    <s v="Female"/>
    <n v="95"/>
    <n v="3"/>
    <n v="1"/>
    <x v="6"/>
    <n v="3"/>
    <s v="Married"/>
    <n v="2655"/>
    <n v="11740"/>
    <n v="2"/>
    <x v="0"/>
    <n v="11"/>
    <n v="3"/>
    <n v="3"/>
    <n v="2"/>
    <n v="19"/>
    <n v="3"/>
    <n v="3"/>
    <n v="9"/>
    <n v="7"/>
    <n v="7"/>
    <n v="7"/>
    <s v="Low"/>
    <s v="6-10 Years"/>
    <x v="1"/>
  </r>
  <r>
    <n v="32"/>
    <x v="0"/>
    <x v="0"/>
    <n v="1259"/>
    <x v="1"/>
    <n v="2"/>
    <n v="4"/>
    <s v="Life Sciences"/>
    <n v="1692"/>
    <n v="4"/>
    <s v="Male"/>
    <n v="95"/>
    <n v="3"/>
    <n v="1"/>
    <x v="2"/>
    <n v="2"/>
    <s v="Single"/>
    <n v="1393"/>
    <n v="24852"/>
    <n v="1"/>
    <x v="1"/>
    <n v="12"/>
    <n v="3"/>
    <n v="1"/>
    <n v="0"/>
    <n v="1"/>
    <n v="2"/>
    <n v="3"/>
    <n v="1"/>
    <n v="0"/>
    <n v="0"/>
    <n v="0"/>
    <s v="Low"/>
    <s v="0-1 Years"/>
    <x v="2"/>
  </r>
  <r>
    <n v="26"/>
    <x v="1"/>
    <x v="2"/>
    <n v="786"/>
    <x v="1"/>
    <n v="7"/>
    <n v="3"/>
    <s v="Medical"/>
    <n v="1693"/>
    <n v="4"/>
    <s v="Male"/>
    <n v="76"/>
    <n v="3"/>
    <n v="1"/>
    <x v="2"/>
    <n v="4"/>
    <s v="Single"/>
    <n v="2570"/>
    <n v="11925"/>
    <n v="1"/>
    <x v="1"/>
    <n v="20"/>
    <n v="4"/>
    <n v="3"/>
    <n v="0"/>
    <n v="7"/>
    <n v="5"/>
    <n v="3"/>
    <n v="7"/>
    <n v="7"/>
    <n v="5"/>
    <n v="7"/>
    <s v="Low"/>
    <s v="6-10 Years"/>
    <x v="2"/>
  </r>
  <r>
    <n v="55"/>
    <x v="1"/>
    <x v="0"/>
    <n v="1441"/>
    <x v="1"/>
    <n v="22"/>
    <n v="3"/>
    <s v="Technical Degree"/>
    <n v="1694"/>
    <n v="1"/>
    <s v="Male"/>
    <n v="94"/>
    <n v="2"/>
    <n v="1"/>
    <x v="1"/>
    <n v="2"/>
    <s v="Divorced"/>
    <n v="3537"/>
    <n v="23737"/>
    <n v="5"/>
    <x v="1"/>
    <n v="12"/>
    <n v="3"/>
    <n v="4"/>
    <n v="1"/>
    <n v="8"/>
    <n v="1"/>
    <n v="3"/>
    <n v="4"/>
    <n v="2"/>
    <n v="1"/>
    <n v="2"/>
    <s v="Medium"/>
    <s v="2-5 Years"/>
    <x v="3"/>
  </r>
  <r>
    <n v="34"/>
    <x v="1"/>
    <x v="0"/>
    <n v="1157"/>
    <x v="1"/>
    <n v="5"/>
    <n v="2"/>
    <s v="Medical"/>
    <n v="1696"/>
    <n v="2"/>
    <s v="Male"/>
    <n v="57"/>
    <n v="2"/>
    <n v="2"/>
    <x v="2"/>
    <n v="4"/>
    <s v="Married"/>
    <n v="3986"/>
    <n v="11912"/>
    <n v="1"/>
    <x v="1"/>
    <n v="14"/>
    <n v="3"/>
    <n v="3"/>
    <n v="1"/>
    <n v="15"/>
    <n v="3"/>
    <n v="4"/>
    <n v="15"/>
    <n v="10"/>
    <n v="4"/>
    <n v="13"/>
    <s v="Medium"/>
    <s v="10+ Years"/>
    <x v="2"/>
  </r>
  <r>
    <n v="60"/>
    <x v="1"/>
    <x v="0"/>
    <n v="370"/>
    <x v="1"/>
    <n v="1"/>
    <n v="4"/>
    <s v="Medical"/>
    <n v="1697"/>
    <n v="3"/>
    <s v="Male"/>
    <n v="92"/>
    <n v="1"/>
    <n v="3"/>
    <x v="4"/>
    <n v="4"/>
    <s v="Divorced"/>
    <n v="10883"/>
    <n v="20467"/>
    <n v="3"/>
    <x v="1"/>
    <n v="20"/>
    <n v="4"/>
    <n v="3"/>
    <n v="1"/>
    <n v="19"/>
    <n v="2"/>
    <n v="4"/>
    <n v="1"/>
    <n v="0"/>
    <n v="0"/>
    <n v="0"/>
    <s v="High"/>
    <s v="0-1 Years"/>
    <x v="3"/>
  </r>
  <r>
    <n v="33"/>
    <x v="1"/>
    <x v="0"/>
    <n v="267"/>
    <x v="1"/>
    <n v="21"/>
    <n v="3"/>
    <s v="Medical"/>
    <n v="1698"/>
    <n v="2"/>
    <s v="Male"/>
    <n v="79"/>
    <n v="4"/>
    <n v="1"/>
    <x v="2"/>
    <n v="2"/>
    <s v="Married"/>
    <n v="2028"/>
    <n v="13637"/>
    <n v="1"/>
    <x v="1"/>
    <n v="18"/>
    <n v="3"/>
    <n v="4"/>
    <n v="3"/>
    <n v="14"/>
    <n v="6"/>
    <n v="3"/>
    <n v="14"/>
    <n v="11"/>
    <n v="2"/>
    <n v="13"/>
    <s v="Low"/>
    <s v="10+ Years"/>
    <x v="2"/>
  </r>
  <r>
    <n v="37"/>
    <x v="1"/>
    <x v="1"/>
    <n v="1278"/>
    <x v="0"/>
    <n v="1"/>
    <n v="4"/>
    <s v="Medical"/>
    <n v="1700"/>
    <n v="3"/>
    <s v="Male"/>
    <n v="31"/>
    <n v="1"/>
    <n v="2"/>
    <x v="0"/>
    <n v="4"/>
    <s v="Divorced"/>
    <n v="9525"/>
    <n v="7677"/>
    <n v="1"/>
    <x v="1"/>
    <n v="14"/>
    <n v="3"/>
    <n v="3"/>
    <n v="2"/>
    <n v="6"/>
    <n v="2"/>
    <n v="2"/>
    <n v="6"/>
    <n v="3"/>
    <n v="1"/>
    <n v="3"/>
    <s v="High"/>
    <s v="6-10 Years"/>
    <x v="0"/>
  </r>
  <r>
    <n v="34"/>
    <x v="1"/>
    <x v="0"/>
    <n v="678"/>
    <x v="1"/>
    <n v="19"/>
    <n v="3"/>
    <s v="Life Sciences"/>
    <n v="1701"/>
    <n v="2"/>
    <s v="Female"/>
    <n v="35"/>
    <n v="2"/>
    <n v="1"/>
    <x v="1"/>
    <n v="4"/>
    <s v="Married"/>
    <n v="2929"/>
    <n v="20338"/>
    <n v="1"/>
    <x v="1"/>
    <n v="12"/>
    <n v="3"/>
    <n v="2"/>
    <n v="0"/>
    <n v="10"/>
    <n v="3"/>
    <n v="3"/>
    <n v="10"/>
    <n v="9"/>
    <n v="8"/>
    <n v="7"/>
    <s v="Low"/>
    <s v="6-10 Years"/>
    <x v="2"/>
  </r>
  <r>
    <n v="23"/>
    <x v="0"/>
    <x v="0"/>
    <n v="427"/>
    <x v="0"/>
    <n v="7"/>
    <n v="3"/>
    <s v="Life Sciences"/>
    <n v="1702"/>
    <n v="3"/>
    <s v="Male"/>
    <n v="99"/>
    <n v="3"/>
    <n v="1"/>
    <x v="6"/>
    <n v="4"/>
    <s v="Divorced"/>
    <n v="2275"/>
    <n v="25103"/>
    <n v="1"/>
    <x v="0"/>
    <n v="21"/>
    <n v="4"/>
    <n v="2"/>
    <n v="1"/>
    <n v="3"/>
    <n v="2"/>
    <n v="3"/>
    <n v="3"/>
    <n v="2"/>
    <n v="0"/>
    <n v="2"/>
    <s v="Low"/>
    <s v="2-5 Years"/>
    <x v="4"/>
  </r>
  <r>
    <n v="44"/>
    <x v="1"/>
    <x v="0"/>
    <n v="921"/>
    <x v="1"/>
    <n v="2"/>
    <n v="3"/>
    <s v="Life Sciences"/>
    <n v="1703"/>
    <n v="3"/>
    <s v="Female"/>
    <n v="96"/>
    <n v="4"/>
    <n v="3"/>
    <x v="4"/>
    <n v="4"/>
    <s v="Married"/>
    <n v="7879"/>
    <n v="14810"/>
    <n v="1"/>
    <x v="0"/>
    <n v="19"/>
    <n v="3"/>
    <n v="2"/>
    <n v="1"/>
    <n v="9"/>
    <n v="2"/>
    <n v="3"/>
    <n v="8"/>
    <n v="7"/>
    <n v="6"/>
    <n v="7"/>
    <s v="High"/>
    <s v="6-10 Years"/>
    <x v="0"/>
  </r>
  <r>
    <n v="35"/>
    <x v="1"/>
    <x v="1"/>
    <n v="146"/>
    <x v="1"/>
    <n v="2"/>
    <n v="4"/>
    <s v="Medical"/>
    <n v="1704"/>
    <n v="1"/>
    <s v="Male"/>
    <n v="79"/>
    <n v="2"/>
    <n v="1"/>
    <x v="1"/>
    <n v="4"/>
    <s v="Single"/>
    <n v="4930"/>
    <n v="13970"/>
    <n v="0"/>
    <x v="0"/>
    <n v="14"/>
    <n v="3"/>
    <n v="3"/>
    <n v="0"/>
    <n v="6"/>
    <n v="2"/>
    <n v="4"/>
    <n v="5"/>
    <n v="4"/>
    <n v="1"/>
    <n v="4"/>
    <s v="Medium"/>
    <s v="2-5 Years"/>
    <x v="0"/>
  </r>
  <r>
    <n v="43"/>
    <x v="1"/>
    <x v="0"/>
    <n v="1179"/>
    <x v="0"/>
    <n v="2"/>
    <n v="3"/>
    <s v="Medical"/>
    <n v="1706"/>
    <n v="4"/>
    <s v="Male"/>
    <n v="73"/>
    <n v="3"/>
    <n v="2"/>
    <x v="0"/>
    <n v="4"/>
    <s v="Married"/>
    <n v="7847"/>
    <n v="6069"/>
    <n v="1"/>
    <x v="0"/>
    <n v="17"/>
    <n v="3"/>
    <n v="1"/>
    <n v="1"/>
    <n v="10"/>
    <n v="3"/>
    <n v="3"/>
    <n v="10"/>
    <n v="9"/>
    <n v="8"/>
    <n v="8"/>
    <s v="High"/>
    <s v="6-10 Years"/>
    <x v="0"/>
  </r>
  <r>
    <n v="24"/>
    <x v="1"/>
    <x v="0"/>
    <n v="581"/>
    <x v="1"/>
    <n v="9"/>
    <n v="3"/>
    <s v="Medical"/>
    <n v="1707"/>
    <n v="3"/>
    <s v="Male"/>
    <n v="62"/>
    <n v="4"/>
    <n v="1"/>
    <x v="1"/>
    <n v="3"/>
    <s v="Married"/>
    <n v="4401"/>
    <n v="17616"/>
    <n v="1"/>
    <x v="1"/>
    <n v="16"/>
    <n v="3"/>
    <n v="4"/>
    <n v="1"/>
    <n v="5"/>
    <n v="1"/>
    <n v="3"/>
    <n v="5"/>
    <n v="3"/>
    <n v="0"/>
    <n v="4"/>
    <s v="Medium"/>
    <s v="2-5 Years"/>
    <x v="4"/>
  </r>
  <r>
    <n v="41"/>
    <x v="1"/>
    <x v="0"/>
    <n v="918"/>
    <x v="0"/>
    <n v="6"/>
    <n v="3"/>
    <s v="Marketing"/>
    <n v="1708"/>
    <n v="4"/>
    <s v="Male"/>
    <n v="35"/>
    <n v="3"/>
    <n v="3"/>
    <x v="0"/>
    <n v="3"/>
    <s v="Single"/>
    <n v="9241"/>
    <n v="15869"/>
    <n v="1"/>
    <x v="1"/>
    <n v="12"/>
    <n v="3"/>
    <n v="2"/>
    <n v="0"/>
    <n v="10"/>
    <n v="3"/>
    <n v="3"/>
    <n v="10"/>
    <n v="8"/>
    <n v="8"/>
    <n v="7"/>
    <s v="High"/>
    <s v="6-10 Years"/>
    <x v="0"/>
  </r>
  <r>
    <n v="29"/>
    <x v="1"/>
    <x v="0"/>
    <n v="1082"/>
    <x v="1"/>
    <n v="9"/>
    <n v="4"/>
    <s v="Medical"/>
    <n v="1709"/>
    <n v="4"/>
    <s v="Female"/>
    <n v="43"/>
    <n v="3"/>
    <n v="1"/>
    <x v="2"/>
    <n v="3"/>
    <s v="Married"/>
    <n v="2974"/>
    <n v="25412"/>
    <n v="9"/>
    <x v="1"/>
    <n v="17"/>
    <n v="3"/>
    <n v="3"/>
    <n v="1"/>
    <n v="9"/>
    <n v="2"/>
    <n v="3"/>
    <n v="5"/>
    <n v="3"/>
    <n v="1"/>
    <n v="2"/>
    <s v="Low"/>
    <s v="2-5 Years"/>
    <x v="2"/>
  </r>
  <r>
    <n v="36"/>
    <x v="1"/>
    <x v="0"/>
    <n v="530"/>
    <x v="0"/>
    <n v="2"/>
    <n v="4"/>
    <s v="Life Sciences"/>
    <n v="1710"/>
    <n v="3"/>
    <s v="Female"/>
    <n v="51"/>
    <n v="3"/>
    <n v="2"/>
    <x v="6"/>
    <n v="4"/>
    <s v="Single"/>
    <n v="4502"/>
    <n v="7439"/>
    <n v="3"/>
    <x v="1"/>
    <n v="15"/>
    <n v="3"/>
    <n v="3"/>
    <n v="0"/>
    <n v="17"/>
    <n v="2"/>
    <n v="2"/>
    <n v="13"/>
    <n v="7"/>
    <n v="6"/>
    <n v="7"/>
    <s v="Medium"/>
    <s v="10+ Years"/>
    <x v="0"/>
  </r>
  <r>
    <n v="45"/>
    <x v="1"/>
    <x v="2"/>
    <n v="1238"/>
    <x v="1"/>
    <n v="1"/>
    <n v="1"/>
    <s v="Life Sciences"/>
    <n v="1712"/>
    <n v="3"/>
    <s v="Male"/>
    <n v="74"/>
    <n v="2"/>
    <n v="3"/>
    <x v="4"/>
    <n v="3"/>
    <s v="Married"/>
    <n v="10748"/>
    <n v="3395"/>
    <n v="3"/>
    <x v="1"/>
    <n v="23"/>
    <n v="4"/>
    <n v="4"/>
    <n v="1"/>
    <n v="25"/>
    <n v="3"/>
    <n v="2"/>
    <n v="23"/>
    <n v="15"/>
    <n v="14"/>
    <n v="4"/>
    <s v="High"/>
    <s v="10+ Years"/>
    <x v="1"/>
  </r>
  <r>
    <n v="24"/>
    <x v="0"/>
    <x v="0"/>
    <n v="240"/>
    <x v="2"/>
    <n v="22"/>
    <n v="1"/>
    <s v="Human Resources"/>
    <n v="1714"/>
    <n v="4"/>
    <s v="Male"/>
    <n v="58"/>
    <n v="1"/>
    <n v="1"/>
    <x v="8"/>
    <n v="3"/>
    <s v="Married"/>
    <n v="1555"/>
    <n v="11585"/>
    <n v="1"/>
    <x v="1"/>
    <n v="11"/>
    <n v="3"/>
    <n v="3"/>
    <n v="1"/>
    <n v="1"/>
    <n v="2"/>
    <n v="3"/>
    <n v="1"/>
    <n v="0"/>
    <n v="0"/>
    <n v="0"/>
    <s v="Low"/>
    <s v="0-1 Years"/>
    <x v="4"/>
  </r>
  <r>
    <n v="47"/>
    <x v="0"/>
    <x v="1"/>
    <n v="1093"/>
    <x v="0"/>
    <n v="9"/>
    <n v="3"/>
    <s v="Life Sciences"/>
    <n v="1716"/>
    <n v="3"/>
    <s v="Male"/>
    <n v="82"/>
    <n v="1"/>
    <n v="4"/>
    <x v="0"/>
    <n v="3"/>
    <s v="Married"/>
    <n v="12936"/>
    <n v="24164"/>
    <n v="7"/>
    <x v="1"/>
    <n v="11"/>
    <n v="3"/>
    <n v="3"/>
    <n v="0"/>
    <n v="25"/>
    <n v="3"/>
    <n v="1"/>
    <n v="23"/>
    <n v="5"/>
    <n v="14"/>
    <n v="10"/>
    <s v="High"/>
    <s v="10+ Years"/>
    <x v="1"/>
  </r>
  <r>
    <n v="26"/>
    <x v="1"/>
    <x v="0"/>
    <n v="390"/>
    <x v="1"/>
    <n v="17"/>
    <n v="4"/>
    <s v="Medical"/>
    <n v="1718"/>
    <n v="4"/>
    <s v="Male"/>
    <n v="62"/>
    <n v="1"/>
    <n v="1"/>
    <x v="2"/>
    <n v="3"/>
    <s v="Married"/>
    <n v="2305"/>
    <n v="6217"/>
    <n v="1"/>
    <x v="1"/>
    <n v="15"/>
    <n v="3"/>
    <n v="3"/>
    <n v="3"/>
    <n v="3"/>
    <n v="3"/>
    <n v="4"/>
    <n v="3"/>
    <n v="2"/>
    <n v="0"/>
    <n v="2"/>
    <s v="Low"/>
    <s v="2-5 Years"/>
    <x v="2"/>
  </r>
  <r>
    <n v="45"/>
    <x v="1"/>
    <x v="0"/>
    <n v="1005"/>
    <x v="1"/>
    <n v="28"/>
    <n v="2"/>
    <s v="Technical Degree"/>
    <n v="1719"/>
    <n v="4"/>
    <s v="Female"/>
    <n v="48"/>
    <n v="2"/>
    <n v="4"/>
    <x v="7"/>
    <n v="2"/>
    <s v="Single"/>
    <n v="16704"/>
    <n v="17119"/>
    <n v="1"/>
    <x v="1"/>
    <n v="11"/>
    <n v="3"/>
    <n v="3"/>
    <n v="0"/>
    <n v="21"/>
    <n v="2"/>
    <n v="3"/>
    <n v="21"/>
    <n v="6"/>
    <n v="8"/>
    <n v="6"/>
    <s v="High"/>
    <s v="10+ Years"/>
    <x v="1"/>
  </r>
  <r>
    <n v="32"/>
    <x v="1"/>
    <x v="1"/>
    <n v="585"/>
    <x v="1"/>
    <n v="10"/>
    <n v="3"/>
    <s v="Life Sciences"/>
    <n v="1720"/>
    <n v="1"/>
    <s v="Male"/>
    <n v="56"/>
    <n v="3"/>
    <n v="1"/>
    <x v="1"/>
    <n v="3"/>
    <s v="Married"/>
    <n v="3433"/>
    <n v="17360"/>
    <n v="6"/>
    <x v="1"/>
    <n v="13"/>
    <n v="3"/>
    <n v="1"/>
    <n v="1"/>
    <n v="10"/>
    <n v="3"/>
    <n v="2"/>
    <n v="5"/>
    <n v="2"/>
    <n v="1"/>
    <n v="3"/>
    <s v="Medium"/>
    <s v="2-5 Years"/>
    <x v="2"/>
  </r>
  <r>
    <n v="31"/>
    <x v="1"/>
    <x v="0"/>
    <n v="741"/>
    <x v="1"/>
    <n v="2"/>
    <n v="4"/>
    <s v="Life Sciences"/>
    <n v="1721"/>
    <n v="2"/>
    <s v="Male"/>
    <n v="69"/>
    <n v="3"/>
    <n v="1"/>
    <x v="2"/>
    <n v="3"/>
    <s v="Married"/>
    <n v="3477"/>
    <n v="18103"/>
    <n v="1"/>
    <x v="1"/>
    <n v="14"/>
    <n v="3"/>
    <n v="4"/>
    <n v="1"/>
    <n v="6"/>
    <n v="2"/>
    <n v="4"/>
    <n v="5"/>
    <n v="2"/>
    <n v="0"/>
    <n v="3"/>
    <s v="Medium"/>
    <s v="2-5 Years"/>
    <x v="2"/>
  </r>
  <r>
    <n v="41"/>
    <x v="1"/>
    <x v="2"/>
    <n v="552"/>
    <x v="2"/>
    <n v="4"/>
    <n v="3"/>
    <s v="Human Resources"/>
    <n v="1722"/>
    <n v="3"/>
    <s v="Male"/>
    <n v="60"/>
    <n v="1"/>
    <n v="2"/>
    <x v="8"/>
    <n v="2"/>
    <s v="Married"/>
    <n v="6430"/>
    <n v="20794"/>
    <n v="6"/>
    <x v="1"/>
    <n v="19"/>
    <n v="3"/>
    <n v="2"/>
    <n v="1"/>
    <n v="10"/>
    <n v="4"/>
    <n v="3"/>
    <n v="3"/>
    <n v="2"/>
    <n v="1"/>
    <n v="2"/>
    <s v="Medium"/>
    <s v="2-5 Years"/>
    <x v="0"/>
  </r>
  <r>
    <n v="40"/>
    <x v="1"/>
    <x v="0"/>
    <n v="369"/>
    <x v="1"/>
    <n v="8"/>
    <n v="2"/>
    <s v="Life Sciences"/>
    <n v="1724"/>
    <n v="2"/>
    <s v="Female"/>
    <n v="92"/>
    <n v="3"/>
    <n v="2"/>
    <x v="3"/>
    <n v="1"/>
    <s v="Married"/>
    <n v="6516"/>
    <n v="5041"/>
    <n v="2"/>
    <x v="0"/>
    <n v="16"/>
    <n v="3"/>
    <n v="2"/>
    <n v="1"/>
    <n v="18"/>
    <n v="3"/>
    <n v="3"/>
    <n v="1"/>
    <n v="0"/>
    <n v="0"/>
    <n v="0"/>
    <s v="Medium"/>
    <s v="0-1 Years"/>
    <x v="0"/>
  </r>
  <r>
    <n v="24"/>
    <x v="1"/>
    <x v="0"/>
    <n v="506"/>
    <x v="1"/>
    <n v="29"/>
    <n v="1"/>
    <s v="Medical"/>
    <n v="1725"/>
    <n v="2"/>
    <s v="Male"/>
    <n v="91"/>
    <n v="3"/>
    <n v="1"/>
    <x v="2"/>
    <n v="1"/>
    <s v="Divorced"/>
    <n v="3907"/>
    <n v="3622"/>
    <n v="1"/>
    <x v="1"/>
    <n v="13"/>
    <n v="3"/>
    <n v="2"/>
    <n v="3"/>
    <n v="6"/>
    <n v="2"/>
    <n v="4"/>
    <n v="6"/>
    <n v="2"/>
    <n v="1"/>
    <n v="2"/>
    <s v="Medium"/>
    <s v="6-10 Years"/>
    <x v="4"/>
  </r>
  <r>
    <n v="46"/>
    <x v="1"/>
    <x v="0"/>
    <n v="717"/>
    <x v="1"/>
    <n v="13"/>
    <n v="4"/>
    <s v="Life Sciences"/>
    <n v="1727"/>
    <n v="3"/>
    <s v="Male"/>
    <n v="34"/>
    <n v="3"/>
    <n v="2"/>
    <x v="4"/>
    <n v="2"/>
    <s v="Single"/>
    <n v="5562"/>
    <n v="9697"/>
    <n v="6"/>
    <x v="1"/>
    <n v="14"/>
    <n v="3"/>
    <n v="4"/>
    <n v="0"/>
    <n v="19"/>
    <n v="3"/>
    <n v="3"/>
    <n v="10"/>
    <n v="7"/>
    <n v="0"/>
    <n v="9"/>
    <s v="Medium"/>
    <s v="6-10 Years"/>
    <x v="1"/>
  </r>
  <r>
    <n v="35"/>
    <x v="1"/>
    <x v="0"/>
    <n v="1370"/>
    <x v="1"/>
    <n v="27"/>
    <n v="4"/>
    <s v="Life Sciences"/>
    <n v="1728"/>
    <n v="4"/>
    <s v="Male"/>
    <n v="49"/>
    <n v="3"/>
    <n v="2"/>
    <x v="3"/>
    <n v="3"/>
    <s v="Married"/>
    <n v="6883"/>
    <n v="5151"/>
    <n v="2"/>
    <x v="1"/>
    <n v="16"/>
    <n v="3"/>
    <n v="2"/>
    <n v="1"/>
    <n v="17"/>
    <n v="3"/>
    <n v="3"/>
    <n v="7"/>
    <n v="7"/>
    <n v="0"/>
    <n v="7"/>
    <s v="Medium"/>
    <s v="6-10 Years"/>
    <x v="0"/>
  </r>
  <r>
    <n v="30"/>
    <x v="1"/>
    <x v="0"/>
    <n v="793"/>
    <x v="1"/>
    <n v="16"/>
    <n v="1"/>
    <s v="Life Sciences"/>
    <n v="1729"/>
    <n v="2"/>
    <s v="Male"/>
    <n v="33"/>
    <n v="3"/>
    <n v="1"/>
    <x v="1"/>
    <n v="4"/>
    <s v="Married"/>
    <n v="2862"/>
    <n v="3811"/>
    <n v="1"/>
    <x v="1"/>
    <n v="12"/>
    <n v="3"/>
    <n v="2"/>
    <n v="1"/>
    <n v="10"/>
    <n v="2"/>
    <n v="2"/>
    <n v="10"/>
    <n v="0"/>
    <n v="0"/>
    <n v="8"/>
    <s v="Low"/>
    <s v="6-10 Years"/>
    <x v="2"/>
  </r>
  <r>
    <n v="47"/>
    <x v="1"/>
    <x v="2"/>
    <n v="543"/>
    <x v="0"/>
    <n v="2"/>
    <n v="4"/>
    <s v="Marketing"/>
    <n v="1731"/>
    <n v="3"/>
    <s v="Male"/>
    <n v="87"/>
    <n v="3"/>
    <n v="2"/>
    <x v="0"/>
    <n v="2"/>
    <s v="Married"/>
    <n v="4978"/>
    <n v="3536"/>
    <n v="7"/>
    <x v="1"/>
    <n v="11"/>
    <n v="3"/>
    <n v="4"/>
    <n v="1"/>
    <n v="4"/>
    <n v="3"/>
    <n v="1"/>
    <n v="1"/>
    <n v="0"/>
    <n v="0"/>
    <n v="0"/>
    <s v="Medium"/>
    <s v="0-1 Years"/>
    <x v="1"/>
  </r>
  <r>
    <n v="46"/>
    <x v="1"/>
    <x v="0"/>
    <n v="1277"/>
    <x v="0"/>
    <n v="2"/>
    <n v="3"/>
    <s v="Life Sciences"/>
    <n v="1732"/>
    <n v="3"/>
    <s v="Male"/>
    <n v="74"/>
    <n v="3"/>
    <n v="3"/>
    <x v="0"/>
    <n v="4"/>
    <s v="Divorced"/>
    <n v="10368"/>
    <n v="5596"/>
    <n v="4"/>
    <x v="0"/>
    <n v="12"/>
    <n v="3"/>
    <n v="2"/>
    <n v="1"/>
    <n v="13"/>
    <n v="5"/>
    <n v="2"/>
    <n v="10"/>
    <n v="6"/>
    <n v="0"/>
    <n v="3"/>
    <s v="High"/>
    <s v="6-10 Years"/>
    <x v="1"/>
  </r>
  <r>
    <n v="36"/>
    <x v="0"/>
    <x v="0"/>
    <n v="1456"/>
    <x v="0"/>
    <n v="13"/>
    <n v="5"/>
    <s v="Marketing"/>
    <n v="1733"/>
    <n v="2"/>
    <s v="Male"/>
    <n v="96"/>
    <n v="2"/>
    <n v="2"/>
    <x v="0"/>
    <n v="1"/>
    <s v="Divorced"/>
    <n v="6134"/>
    <n v="8658"/>
    <n v="5"/>
    <x v="0"/>
    <n v="13"/>
    <n v="3"/>
    <n v="2"/>
    <n v="3"/>
    <n v="16"/>
    <n v="3"/>
    <n v="3"/>
    <n v="2"/>
    <n v="2"/>
    <n v="2"/>
    <n v="2"/>
    <s v="Medium"/>
    <s v="2-5 Years"/>
    <x v="0"/>
  </r>
  <r>
    <n v="32"/>
    <x v="0"/>
    <x v="0"/>
    <n v="964"/>
    <x v="0"/>
    <n v="1"/>
    <n v="2"/>
    <s v="Life Sciences"/>
    <n v="1734"/>
    <n v="1"/>
    <s v="Male"/>
    <n v="34"/>
    <n v="1"/>
    <n v="2"/>
    <x v="0"/>
    <n v="2"/>
    <s v="Single"/>
    <n v="6735"/>
    <n v="12147"/>
    <n v="6"/>
    <x v="1"/>
    <n v="15"/>
    <n v="3"/>
    <n v="2"/>
    <n v="0"/>
    <n v="10"/>
    <n v="2"/>
    <n v="3"/>
    <n v="0"/>
    <n v="0"/>
    <n v="0"/>
    <n v="0"/>
    <s v="Medium"/>
    <s v="0-1 Years"/>
    <x v="2"/>
  </r>
  <r>
    <n v="23"/>
    <x v="1"/>
    <x v="0"/>
    <n v="160"/>
    <x v="1"/>
    <n v="4"/>
    <n v="1"/>
    <s v="Medical"/>
    <n v="1735"/>
    <n v="3"/>
    <s v="Female"/>
    <n v="51"/>
    <n v="3"/>
    <n v="1"/>
    <x v="2"/>
    <n v="2"/>
    <s v="Single"/>
    <n v="3295"/>
    <n v="12862"/>
    <n v="1"/>
    <x v="1"/>
    <n v="13"/>
    <n v="3"/>
    <n v="3"/>
    <n v="0"/>
    <n v="3"/>
    <n v="3"/>
    <n v="1"/>
    <n v="3"/>
    <n v="2"/>
    <n v="1"/>
    <n v="2"/>
    <s v="Medium"/>
    <s v="2-5 Years"/>
    <x v="4"/>
  </r>
  <r>
    <n v="31"/>
    <x v="1"/>
    <x v="1"/>
    <n v="163"/>
    <x v="1"/>
    <n v="24"/>
    <n v="1"/>
    <s v="Technical Degree"/>
    <n v="1736"/>
    <n v="4"/>
    <s v="Female"/>
    <n v="30"/>
    <n v="3"/>
    <n v="2"/>
    <x v="3"/>
    <n v="4"/>
    <s v="Single"/>
    <n v="5238"/>
    <n v="6670"/>
    <n v="2"/>
    <x v="1"/>
    <n v="20"/>
    <n v="4"/>
    <n v="4"/>
    <n v="0"/>
    <n v="9"/>
    <n v="3"/>
    <n v="2"/>
    <n v="5"/>
    <n v="4"/>
    <n v="1"/>
    <n v="4"/>
    <s v="Medium"/>
    <s v="2-5 Years"/>
    <x v="2"/>
  </r>
  <r>
    <n v="39"/>
    <x v="1"/>
    <x v="2"/>
    <n v="792"/>
    <x v="1"/>
    <n v="1"/>
    <n v="3"/>
    <s v="Life Sciences"/>
    <n v="1737"/>
    <n v="4"/>
    <s v="Male"/>
    <n v="77"/>
    <n v="3"/>
    <n v="2"/>
    <x v="2"/>
    <n v="4"/>
    <s v="Married"/>
    <n v="6472"/>
    <n v="8989"/>
    <n v="1"/>
    <x v="0"/>
    <n v="15"/>
    <n v="3"/>
    <n v="4"/>
    <n v="1"/>
    <n v="9"/>
    <n v="2"/>
    <n v="3"/>
    <n v="9"/>
    <n v="8"/>
    <n v="5"/>
    <n v="8"/>
    <s v="Medium"/>
    <s v="6-10 Years"/>
    <x v="0"/>
  </r>
  <r>
    <n v="32"/>
    <x v="1"/>
    <x v="0"/>
    <n v="371"/>
    <x v="0"/>
    <n v="19"/>
    <n v="3"/>
    <s v="Life Sciences"/>
    <n v="1739"/>
    <n v="4"/>
    <s v="Male"/>
    <n v="80"/>
    <n v="1"/>
    <n v="3"/>
    <x v="0"/>
    <n v="3"/>
    <s v="Married"/>
    <n v="9610"/>
    <n v="3840"/>
    <n v="3"/>
    <x v="1"/>
    <n v="13"/>
    <n v="3"/>
    <n v="3"/>
    <n v="1"/>
    <n v="10"/>
    <n v="2"/>
    <n v="1"/>
    <n v="4"/>
    <n v="3"/>
    <n v="0"/>
    <n v="2"/>
    <s v="High"/>
    <s v="2-5 Years"/>
    <x v="2"/>
  </r>
  <r>
    <n v="40"/>
    <x v="1"/>
    <x v="0"/>
    <n v="611"/>
    <x v="0"/>
    <n v="7"/>
    <n v="4"/>
    <s v="Medical"/>
    <n v="1740"/>
    <n v="2"/>
    <s v="Male"/>
    <n v="88"/>
    <n v="3"/>
    <n v="5"/>
    <x v="5"/>
    <n v="2"/>
    <s v="Single"/>
    <n v="19833"/>
    <n v="4349"/>
    <n v="1"/>
    <x v="1"/>
    <n v="14"/>
    <n v="3"/>
    <n v="2"/>
    <n v="0"/>
    <n v="21"/>
    <n v="3"/>
    <n v="2"/>
    <n v="21"/>
    <n v="8"/>
    <n v="12"/>
    <n v="8"/>
    <s v="High"/>
    <s v="10+ Years"/>
    <x v="0"/>
  </r>
  <r>
    <n v="45"/>
    <x v="1"/>
    <x v="0"/>
    <n v="176"/>
    <x v="2"/>
    <n v="4"/>
    <n v="3"/>
    <s v="Life Sciences"/>
    <n v="1744"/>
    <n v="3"/>
    <s v="Female"/>
    <n v="56"/>
    <n v="1"/>
    <n v="3"/>
    <x v="8"/>
    <n v="3"/>
    <s v="Married"/>
    <n v="9756"/>
    <n v="6595"/>
    <n v="4"/>
    <x v="1"/>
    <n v="21"/>
    <n v="4"/>
    <n v="3"/>
    <n v="2"/>
    <n v="9"/>
    <n v="2"/>
    <n v="4"/>
    <n v="5"/>
    <n v="0"/>
    <n v="0"/>
    <n v="3"/>
    <s v="High"/>
    <s v="2-5 Years"/>
    <x v="1"/>
  </r>
  <r>
    <n v="30"/>
    <x v="1"/>
    <x v="1"/>
    <n v="1312"/>
    <x v="1"/>
    <n v="2"/>
    <n v="4"/>
    <s v="Technical Degree"/>
    <n v="1745"/>
    <n v="4"/>
    <s v="Female"/>
    <n v="78"/>
    <n v="2"/>
    <n v="1"/>
    <x v="1"/>
    <n v="1"/>
    <s v="Single"/>
    <n v="4968"/>
    <n v="26427"/>
    <n v="0"/>
    <x v="1"/>
    <n v="16"/>
    <n v="3"/>
    <n v="4"/>
    <n v="0"/>
    <n v="10"/>
    <n v="2"/>
    <n v="3"/>
    <n v="9"/>
    <n v="7"/>
    <n v="0"/>
    <n v="7"/>
    <s v="Medium"/>
    <s v="6-10 Years"/>
    <x v="2"/>
  </r>
  <r>
    <n v="24"/>
    <x v="1"/>
    <x v="1"/>
    <n v="897"/>
    <x v="2"/>
    <n v="10"/>
    <n v="3"/>
    <s v="Medical"/>
    <n v="1746"/>
    <n v="1"/>
    <s v="Male"/>
    <n v="59"/>
    <n v="3"/>
    <n v="1"/>
    <x v="8"/>
    <n v="4"/>
    <s v="Married"/>
    <n v="2145"/>
    <n v="2097"/>
    <n v="0"/>
    <x v="1"/>
    <n v="14"/>
    <n v="3"/>
    <n v="4"/>
    <n v="1"/>
    <n v="3"/>
    <n v="2"/>
    <n v="3"/>
    <n v="2"/>
    <n v="2"/>
    <n v="2"/>
    <n v="1"/>
    <s v="Low"/>
    <s v="2-5 Years"/>
    <x v="4"/>
  </r>
  <r>
    <n v="30"/>
    <x v="0"/>
    <x v="1"/>
    <n v="600"/>
    <x v="2"/>
    <n v="8"/>
    <n v="3"/>
    <s v="Human Resources"/>
    <n v="1747"/>
    <n v="3"/>
    <s v="Female"/>
    <n v="66"/>
    <n v="2"/>
    <n v="1"/>
    <x v="8"/>
    <n v="4"/>
    <s v="Divorced"/>
    <n v="2180"/>
    <n v="9732"/>
    <n v="6"/>
    <x v="1"/>
    <n v="11"/>
    <n v="3"/>
    <n v="3"/>
    <n v="1"/>
    <n v="6"/>
    <n v="0"/>
    <n v="2"/>
    <n v="4"/>
    <n v="2"/>
    <n v="1"/>
    <n v="2"/>
    <s v="Low"/>
    <s v="2-5 Years"/>
    <x v="2"/>
  </r>
  <r>
    <n v="31"/>
    <x v="1"/>
    <x v="0"/>
    <n v="1003"/>
    <x v="0"/>
    <n v="5"/>
    <n v="3"/>
    <s v="Technical Degree"/>
    <n v="1749"/>
    <n v="1"/>
    <s v="Male"/>
    <n v="51"/>
    <n v="3"/>
    <n v="2"/>
    <x v="0"/>
    <n v="3"/>
    <s v="Married"/>
    <n v="8346"/>
    <n v="20943"/>
    <n v="1"/>
    <x v="1"/>
    <n v="19"/>
    <n v="3"/>
    <n v="3"/>
    <n v="1"/>
    <n v="6"/>
    <n v="3"/>
    <n v="3"/>
    <n v="5"/>
    <n v="2"/>
    <n v="0"/>
    <n v="2"/>
    <s v="High"/>
    <s v="2-5 Years"/>
    <x v="2"/>
  </r>
  <r>
    <n v="27"/>
    <x v="1"/>
    <x v="0"/>
    <n v="1054"/>
    <x v="1"/>
    <n v="8"/>
    <n v="3"/>
    <s v="Medical"/>
    <n v="1751"/>
    <n v="3"/>
    <s v="Female"/>
    <n v="67"/>
    <n v="3"/>
    <n v="1"/>
    <x v="1"/>
    <n v="4"/>
    <s v="Single"/>
    <n v="3445"/>
    <n v="6152"/>
    <n v="1"/>
    <x v="1"/>
    <n v="11"/>
    <n v="3"/>
    <n v="3"/>
    <n v="0"/>
    <n v="6"/>
    <n v="5"/>
    <n v="2"/>
    <n v="6"/>
    <n v="2"/>
    <n v="1"/>
    <n v="4"/>
    <s v="Medium"/>
    <s v="6-10 Years"/>
    <x v="2"/>
  </r>
  <r>
    <n v="29"/>
    <x v="0"/>
    <x v="0"/>
    <n v="428"/>
    <x v="0"/>
    <n v="9"/>
    <n v="3"/>
    <s v="Marketing"/>
    <n v="1752"/>
    <n v="2"/>
    <s v="Female"/>
    <n v="52"/>
    <n v="1"/>
    <n v="1"/>
    <x v="6"/>
    <n v="2"/>
    <s v="Single"/>
    <n v="2760"/>
    <n v="14630"/>
    <n v="1"/>
    <x v="1"/>
    <n v="13"/>
    <n v="3"/>
    <n v="3"/>
    <n v="0"/>
    <n v="2"/>
    <n v="3"/>
    <n v="3"/>
    <n v="2"/>
    <n v="2"/>
    <n v="2"/>
    <n v="2"/>
    <s v="Low"/>
    <s v="2-5 Years"/>
    <x v="2"/>
  </r>
  <r>
    <n v="29"/>
    <x v="1"/>
    <x v="1"/>
    <n v="461"/>
    <x v="1"/>
    <n v="1"/>
    <n v="3"/>
    <s v="Life Sciences"/>
    <n v="1753"/>
    <n v="4"/>
    <s v="Male"/>
    <n v="70"/>
    <n v="4"/>
    <n v="2"/>
    <x v="4"/>
    <n v="3"/>
    <s v="Single"/>
    <n v="6294"/>
    <n v="23060"/>
    <n v="8"/>
    <x v="0"/>
    <n v="12"/>
    <n v="3"/>
    <n v="4"/>
    <n v="0"/>
    <n v="10"/>
    <n v="5"/>
    <n v="4"/>
    <n v="3"/>
    <n v="2"/>
    <n v="0"/>
    <n v="2"/>
    <s v="Medium"/>
    <s v="2-5 Years"/>
    <x v="2"/>
  </r>
  <r>
    <n v="30"/>
    <x v="1"/>
    <x v="0"/>
    <n v="979"/>
    <x v="0"/>
    <n v="15"/>
    <n v="2"/>
    <s v="Marketing"/>
    <n v="1754"/>
    <n v="3"/>
    <s v="Male"/>
    <n v="94"/>
    <n v="2"/>
    <n v="3"/>
    <x v="0"/>
    <n v="1"/>
    <s v="Divorced"/>
    <n v="7140"/>
    <n v="3088"/>
    <n v="2"/>
    <x v="1"/>
    <n v="11"/>
    <n v="3"/>
    <n v="1"/>
    <n v="1"/>
    <n v="12"/>
    <n v="2"/>
    <n v="3"/>
    <n v="7"/>
    <n v="7"/>
    <n v="1"/>
    <n v="7"/>
    <s v="High"/>
    <s v="6-10 Years"/>
    <x v="2"/>
  </r>
  <r>
    <n v="34"/>
    <x v="1"/>
    <x v="0"/>
    <n v="181"/>
    <x v="1"/>
    <n v="2"/>
    <n v="4"/>
    <s v="Medical"/>
    <n v="1755"/>
    <n v="4"/>
    <s v="Male"/>
    <n v="97"/>
    <n v="4"/>
    <n v="1"/>
    <x v="1"/>
    <n v="4"/>
    <s v="Married"/>
    <n v="2932"/>
    <n v="5586"/>
    <n v="0"/>
    <x v="0"/>
    <n v="14"/>
    <n v="3"/>
    <n v="1"/>
    <n v="3"/>
    <n v="6"/>
    <n v="3"/>
    <n v="3"/>
    <n v="5"/>
    <n v="0"/>
    <n v="1"/>
    <n v="2"/>
    <s v="Low"/>
    <s v="2-5 Years"/>
    <x v="2"/>
  </r>
  <r>
    <n v="33"/>
    <x v="1"/>
    <x v="2"/>
    <n v="1283"/>
    <x v="0"/>
    <n v="2"/>
    <n v="3"/>
    <s v="Marketing"/>
    <n v="1756"/>
    <n v="4"/>
    <s v="Female"/>
    <n v="62"/>
    <n v="3"/>
    <n v="2"/>
    <x v="0"/>
    <n v="2"/>
    <s v="Single"/>
    <n v="5147"/>
    <n v="10697"/>
    <n v="8"/>
    <x v="1"/>
    <n v="15"/>
    <n v="3"/>
    <n v="4"/>
    <n v="0"/>
    <n v="13"/>
    <n v="2"/>
    <n v="2"/>
    <n v="11"/>
    <n v="7"/>
    <n v="1"/>
    <n v="7"/>
    <s v="Medium"/>
    <s v="10+ Years"/>
    <x v="2"/>
  </r>
  <r>
    <n v="49"/>
    <x v="1"/>
    <x v="0"/>
    <n v="1313"/>
    <x v="0"/>
    <n v="11"/>
    <n v="4"/>
    <s v="Marketing"/>
    <n v="1757"/>
    <n v="4"/>
    <s v="Female"/>
    <n v="80"/>
    <n v="3"/>
    <n v="2"/>
    <x v="0"/>
    <n v="4"/>
    <s v="Single"/>
    <n v="4507"/>
    <n v="8191"/>
    <n v="3"/>
    <x v="1"/>
    <n v="12"/>
    <n v="3"/>
    <n v="3"/>
    <n v="0"/>
    <n v="8"/>
    <n v="1"/>
    <n v="4"/>
    <n v="5"/>
    <n v="1"/>
    <n v="0"/>
    <n v="4"/>
    <s v="Medium"/>
    <s v="2-5 Years"/>
    <x v="1"/>
  </r>
  <r>
    <n v="33"/>
    <x v="0"/>
    <x v="0"/>
    <n v="211"/>
    <x v="0"/>
    <n v="16"/>
    <n v="3"/>
    <s v="Life Sciences"/>
    <n v="1758"/>
    <n v="1"/>
    <s v="Female"/>
    <n v="74"/>
    <n v="3"/>
    <n v="3"/>
    <x v="0"/>
    <n v="1"/>
    <s v="Single"/>
    <n v="8564"/>
    <n v="10092"/>
    <n v="2"/>
    <x v="0"/>
    <n v="20"/>
    <n v="4"/>
    <n v="3"/>
    <n v="0"/>
    <n v="11"/>
    <n v="2"/>
    <n v="2"/>
    <n v="0"/>
    <n v="0"/>
    <n v="0"/>
    <n v="0"/>
    <s v="High"/>
    <s v="0-1 Years"/>
    <x v="2"/>
  </r>
  <r>
    <n v="38"/>
    <x v="1"/>
    <x v="1"/>
    <n v="594"/>
    <x v="1"/>
    <n v="2"/>
    <n v="2"/>
    <s v="Medical"/>
    <n v="1760"/>
    <n v="3"/>
    <s v="Female"/>
    <n v="75"/>
    <n v="2"/>
    <n v="1"/>
    <x v="2"/>
    <n v="2"/>
    <s v="Married"/>
    <n v="2468"/>
    <n v="15963"/>
    <n v="4"/>
    <x v="1"/>
    <n v="14"/>
    <n v="3"/>
    <n v="2"/>
    <n v="1"/>
    <n v="9"/>
    <n v="4"/>
    <n v="2"/>
    <n v="6"/>
    <n v="1"/>
    <n v="0"/>
    <n v="5"/>
    <s v="Low"/>
    <s v="6-10 Years"/>
    <x v="0"/>
  </r>
  <r>
    <n v="31"/>
    <x v="0"/>
    <x v="0"/>
    <n v="1079"/>
    <x v="0"/>
    <n v="16"/>
    <n v="4"/>
    <s v="Marketing"/>
    <n v="1761"/>
    <n v="1"/>
    <s v="Male"/>
    <n v="70"/>
    <n v="3"/>
    <n v="3"/>
    <x v="0"/>
    <n v="3"/>
    <s v="Married"/>
    <n v="8161"/>
    <n v="19002"/>
    <n v="2"/>
    <x v="1"/>
    <n v="13"/>
    <n v="3"/>
    <n v="1"/>
    <n v="3"/>
    <n v="10"/>
    <n v="2"/>
    <n v="3"/>
    <n v="1"/>
    <n v="0"/>
    <n v="0"/>
    <n v="0"/>
    <s v="High"/>
    <s v="0-1 Years"/>
    <x v="2"/>
  </r>
  <r>
    <n v="29"/>
    <x v="1"/>
    <x v="0"/>
    <n v="590"/>
    <x v="1"/>
    <n v="4"/>
    <n v="3"/>
    <s v="Technical Degree"/>
    <n v="1762"/>
    <n v="4"/>
    <s v="Female"/>
    <n v="91"/>
    <n v="2"/>
    <n v="1"/>
    <x v="1"/>
    <n v="1"/>
    <s v="Divorced"/>
    <n v="2109"/>
    <n v="10007"/>
    <n v="1"/>
    <x v="1"/>
    <n v="13"/>
    <n v="3"/>
    <n v="3"/>
    <n v="1"/>
    <n v="1"/>
    <n v="2"/>
    <n v="3"/>
    <n v="1"/>
    <n v="0"/>
    <n v="0"/>
    <n v="0"/>
    <s v="Low"/>
    <s v="0-1 Years"/>
    <x v="2"/>
  </r>
  <r>
    <n v="30"/>
    <x v="1"/>
    <x v="0"/>
    <n v="305"/>
    <x v="1"/>
    <n v="16"/>
    <n v="3"/>
    <s v="Life Sciences"/>
    <n v="1763"/>
    <n v="3"/>
    <s v="Male"/>
    <n v="58"/>
    <n v="4"/>
    <n v="2"/>
    <x v="4"/>
    <n v="3"/>
    <s v="Married"/>
    <n v="5294"/>
    <n v="9128"/>
    <n v="3"/>
    <x v="1"/>
    <n v="16"/>
    <n v="3"/>
    <n v="3"/>
    <n v="1"/>
    <n v="10"/>
    <n v="3"/>
    <n v="3"/>
    <n v="7"/>
    <n v="0"/>
    <n v="1"/>
    <n v="7"/>
    <s v="Medium"/>
    <s v="6-10 Years"/>
    <x v="2"/>
  </r>
  <r>
    <n v="32"/>
    <x v="1"/>
    <x v="2"/>
    <n v="953"/>
    <x v="1"/>
    <n v="5"/>
    <n v="4"/>
    <s v="Technical Degree"/>
    <n v="1764"/>
    <n v="2"/>
    <s v="Male"/>
    <n v="65"/>
    <n v="3"/>
    <n v="1"/>
    <x v="1"/>
    <n v="2"/>
    <s v="Single"/>
    <n v="2718"/>
    <n v="17674"/>
    <n v="2"/>
    <x v="1"/>
    <n v="14"/>
    <n v="3"/>
    <n v="2"/>
    <n v="0"/>
    <n v="12"/>
    <n v="3"/>
    <n v="3"/>
    <n v="7"/>
    <n v="7"/>
    <n v="0"/>
    <n v="7"/>
    <s v="Low"/>
    <s v="6-10 Years"/>
    <x v="2"/>
  </r>
  <r>
    <n v="38"/>
    <x v="1"/>
    <x v="0"/>
    <n v="833"/>
    <x v="1"/>
    <n v="18"/>
    <n v="3"/>
    <s v="Medical"/>
    <n v="1766"/>
    <n v="2"/>
    <s v="Male"/>
    <n v="60"/>
    <n v="1"/>
    <n v="2"/>
    <x v="4"/>
    <n v="4"/>
    <s v="Married"/>
    <n v="5811"/>
    <n v="24539"/>
    <n v="3"/>
    <x v="0"/>
    <n v="16"/>
    <n v="3"/>
    <n v="3"/>
    <n v="1"/>
    <n v="15"/>
    <n v="2"/>
    <n v="3"/>
    <n v="1"/>
    <n v="0"/>
    <n v="1"/>
    <n v="0"/>
    <s v="Medium"/>
    <s v="0-1 Years"/>
    <x v="0"/>
  </r>
  <r>
    <n v="43"/>
    <x v="0"/>
    <x v="1"/>
    <n v="807"/>
    <x v="1"/>
    <n v="17"/>
    <n v="3"/>
    <s v="Technical Degree"/>
    <n v="1767"/>
    <n v="3"/>
    <s v="Male"/>
    <n v="38"/>
    <n v="2"/>
    <n v="1"/>
    <x v="1"/>
    <n v="3"/>
    <s v="Married"/>
    <n v="2437"/>
    <n v="15587"/>
    <n v="9"/>
    <x v="0"/>
    <n v="16"/>
    <n v="3"/>
    <n v="4"/>
    <n v="1"/>
    <n v="6"/>
    <n v="4"/>
    <n v="3"/>
    <n v="1"/>
    <n v="0"/>
    <n v="0"/>
    <n v="0"/>
    <s v="Low"/>
    <s v="0-1 Years"/>
    <x v="0"/>
  </r>
  <r>
    <n v="42"/>
    <x v="1"/>
    <x v="0"/>
    <n v="855"/>
    <x v="1"/>
    <n v="12"/>
    <n v="3"/>
    <s v="Medical"/>
    <n v="1768"/>
    <n v="2"/>
    <s v="Male"/>
    <n v="57"/>
    <n v="3"/>
    <n v="1"/>
    <x v="2"/>
    <n v="2"/>
    <s v="Divorced"/>
    <n v="2766"/>
    <n v="8952"/>
    <n v="8"/>
    <x v="1"/>
    <n v="22"/>
    <n v="4"/>
    <n v="2"/>
    <n v="3"/>
    <n v="7"/>
    <n v="6"/>
    <n v="2"/>
    <n v="5"/>
    <n v="3"/>
    <n v="0"/>
    <n v="4"/>
    <s v="Low"/>
    <s v="2-5 Years"/>
    <x v="0"/>
  </r>
  <r>
    <n v="55"/>
    <x v="1"/>
    <x v="0"/>
    <n v="478"/>
    <x v="1"/>
    <n v="2"/>
    <n v="3"/>
    <s v="Medical"/>
    <n v="1770"/>
    <n v="3"/>
    <s v="Male"/>
    <n v="60"/>
    <n v="2"/>
    <n v="5"/>
    <x v="7"/>
    <n v="1"/>
    <s v="Married"/>
    <n v="19038"/>
    <n v="19805"/>
    <n v="8"/>
    <x v="1"/>
    <n v="12"/>
    <n v="3"/>
    <n v="2"/>
    <n v="3"/>
    <n v="34"/>
    <n v="2"/>
    <n v="3"/>
    <n v="1"/>
    <n v="0"/>
    <n v="0"/>
    <n v="0"/>
    <s v="High"/>
    <s v="0-1 Years"/>
    <x v="3"/>
  </r>
  <r>
    <n v="33"/>
    <x v="1"/>
    <x v="2"/>
    <n v="775"/>
    <x v="1"/>
    <n v="4"/>
    <n v="3"/>
    <s v="Technical Degree"/>
    <n v="1771"/>
    <n v="4"/>
    <s v="Male"/>
    <n v="90"/>
    <n v="3"/>
    <n v="2"/>
    <x v="1"/>
    <n v="2"/>
    <s v="Divorced"/>
    <n v="3055"/>
    <n v="6194"/>
    <n v="5"/>
    <x v="1"/>
    <n v="15"/>
    <n v="3"/>
    <n v="4"/>
    <n v="2"/>
    <n v="11"/>
    <n v="2"/>
    <n v="2"/>
    <n v="9"/>
    <n v="8"/>
    <n v="1"/>
    <n v="7"/>
    <s v="Medium"/>
    <s v="6-10 Years"/>
    <x v="2"/>
  </r>
  <r>
    <n v="41"/>
    <x v="1"/>
    <x v="0"/>
    <n v="548"/>
    <x v="1"/>
    <n v="9"/>
    <n v="4"/>
    <s v="Life Sciences"/>
    <n v="1772"/>
    <n v="3"/>
    <s v="Male"/>
    <n v="94"/>
    <n v="3"/>
    <n v="1"/>
    <x v="2"/>
    <n v="1"/>
    <s v="Divorced"/>
    <n v="2289"/>
    <n v="20520"/>
    <n v="1"/>
    <x v="1"/>
    <n v="20"/>
    <n v="4"/>
    <n v="2"/>
    <n v="2"/>
    <n v="5"/>
    <n v="2"/>
    <n v="3"/>
    <n v="5"/>
    <n v="3"/>
    <n v="0"/>
    <n v="4"/>
    <s v="Low"/>
    <s v="2-5 Years"/>
    <x v="0"/>
  </r>
  <r>
    <n v="34"/>
    <x v="1"/>
    <x v="2"/>
    <n v="1375"/>
    <x v="0"/>
    <n v="10"/>
    <n v="3"/>
    <s v="Life Sciences"/>
    <n v="1774"/>
    <n v="4"/>
    <s v="Male"/>
    <n v="87"/>
    <n v="3"/>
    <n v="2"/>
    <x v="0"/>
    <n v="3"/>
    <s v="Divorced"/>
    <n v="4001"/>
    <n v="12313"/>
    <n v="1"/>
    <x v="0"/>
    <n v="14"/>
    <n v="3"/>
    <n v="3"/>
    <n v="1"/>
    <n v="15"/>
    <n v="3"/>
    <n v="3"/>
    <n v="15"/>
    <n v="14"/>
    <n v="0"/>
    <n v="7"/>
    <s v="Medium"/>
    <s v="10+ Years"/>
    <x v="2"/>
  </r>
  <r>
    <n v="53"/>
    <x v="1"/>
    <x v="2"/>
    <n v="661"/>
    <x v="1"/>
    <n v="1"/>
    <n v="4"/>
    <s v="Medical"/>
    <n v="1775"/>
    <n v="1"/>
    <s v="Female"/>
    <n v="60"/>
    <n v="2"/>
    <n v="4"/>
    <x v="3"/>
    <n v="3"/>
    <s v="Married"/>
    <n v="12965"/>
    <n v="22308"/>
    <n v="4"/>
    <x v="0"/>
    <n v="20"/>
    <n v="4"/>
    <n v="4"/>
    <n v="3"/>
    <n v="27"/>
    <n v="2"/>
    <n v="2"/>
    <n v="3"/>
    <n v="2"/>
    <n v="0"/>
    <n v="2"/>
    <s v="High"/>
    <s v="2-5 Years"/>
    <x v="1"/>
  </r>
  <r>
    <n v="43"/>
    <x v="1"/>
    <x v="0"/>
    <n v="244"/>
    <x v="2"/>
    <n v="2"/>
    <n v="3"/>
    <s v="Life Sciences"/>
    <n v="1778"/>
    <n v="2"/>
    <s v="Male"/>
    <n v="97"/>
    <n v="3"/>
    <n v="1"/>
    <x v="8"/>
    <n v="4"/>
    <s v="Single"/>
    <n v="3539"/>
    <n v="5033"/>
    <n v="0"/>
    <x v="1"/>
    <n v="13"/>
    <n v="3"/>
    <n v="2"/>
    <n v="0"/>
    <n v="10"/>
    <n v="5"/>
    <n v="3"/>
    <n v="9"/>
    <n v="7"/>
    <n v="1"/>
    <n v="8"/>
    <s v="Medium"/>
    <s v="6-10 Years"/>
    <x v="0"/>
  </r>
  <r>
    <n v="34"/>
    <x v="1"/>
    <x v="0"/>
    <n v="511"/>
    <x v="0"/>
    <n v="3"/>
    <n v="2"/>
    <s v="Life Sciences"/>
    <n v="1779"/>
    <n v="4"/>
    <s v="Female"/>
    <n v="32"/>
    <n v="1"/>
    <n v="2"/>
    <x v="0"/>
    <n v="4"/>
    <s v="Single"/>
    <n v="6029"/>
    <n v="25353"/>
    <n v="5"/>
    <x v="1"/>
    <n v="12"/>
    <n v="3"/>
    <n v="1"/>
    <n v="0"/>
    <n v="6"/>
    <n v="3"/>
    <n v="3"/>
    <n v="2"/>
    <n v="2"/>
    <n v="2"/>
    <n v="2"/>
    <s v="Medium"/>
    <s v="2-5 Years"/>
    <x v="2"/>
  </r>
  <r>
    <n v="21"/>
    <x v="0"/>
    <x v="0"/>
    <n v="337"/>
    <x v="0"/>
    <n v="7"/>
    <n v="1"/>
    <s v="Marketing"/>
    <n v="1780"/>
    <n v="2"/>
    <s v="Male"/>
    <n v="31"/>
    <n v="3"/>
    <n v="1"/>
    <x v="6"/>
    <n v="2"/>
    <s v="Single"/>
    <n v="2679"/>
    <n v="4567"/>
    <n v="1"/>
    <x v="1"/>
    <n v="13"/>
    <n v="3"/>
    <n v="2"/>
    <n v="0"/>
    <n v="1"/>
    <n v="3"/>
    <n v="3"/>
    <n v="1"/>
    <n v="0"/>
    <n v="1"/>
    <n v="0"/>
    <s v="Low"/>
    <s v="0-1 Years"/>
    <x v="4"/>
  </r>
  <r>
    <n v="38"/>
    <x v="1"/>
    <x v="0"/>
    <n v="1153"/>
    <x v="1"/>
    <n v="6"/>
    <n v="2"/>
    <s v="Other"/>
    <n v="1782"/>
    <n v="4"/>
    <s v="Female"/>
    <n v="40"/>
    <n v="2"/>
    <n v="1"/>
    <x v="2"/>
    <n v="3"/>
    <s v="Married"/>
    <n v="3702"/>
    <n v="16376"/>
    <n v="1"/>
    <x v="1"/>
    <n v="11"/>
    <n v="3"/>
    <n v="2"/>
    <n v="1"/>
    <n v="5"/>
    <n v="3"/>
    <n v="3"/>
    <n v="5"/>
    <n v="4"/>
    <n v="0"/>
    <n v="4"/>
    <s v="Medium"/>
    <s v="2-5 Years"/>
    <x v="0"/>
  </r>
  <r>
    <n v="22"/>
    <x v="0"/>
    <x v="0"/>
    <n v="1294"/>
    <x v="1"/>
    <n v="8"/>
    <n v="1"/>
    <s v="Medical"/>
    <n v="1783"/>
    <n v="3"/>
    <s v="Female"/>
    <n v="79"/>
    <n v="3"/>
    <n v="1"/>
    <x v="2"/>
    <n v="1"/>
    <s v="Married"/>
    <n v="2398"/>
    <n v="15999"/>
    <n v="1"/>
    <x v="0"/>
    <n v="17"/>
    <n v="3"/>
    <n v="3"/>
    <n v="0"/>
    <n v="1"/>
    <n v="6"/>
    <n v="3"/>
    <n v="1"/>
    <n v="0"/>
    <n v="0"/>
    <n v="0"/>
    <s v="Low"/>
    <s v="0-1 Years"/>
    <x v="4"/>
  </r>
  <r>
    <n v="31"/>
    <x v="1"/>
    <x v="0"/>
    <n v="196"/>
    <x v="0"/>
    <n v="29"/>
    <n v="4"/>
    <s v="Marketing"/>
    <n v="1784"/>
    <n v="1"/>
    <s v="Female"/>
    <n v="91"/>
    <n v="2"/>
    <n v="2"/>
    <x v="0"/>
    <n v="4"/>
    <s v="Married"/>
    <n v="5468"/>
    <n v="13402"/>
    <n v="1"/>
    <x v="1"/>
    <n v="14"/>
    <n v="3"/>
    <n v="1"/>
    <n v="2"/>
    <n v="13"/>
    <n v="3"/>
    <n v="3"/>
    <n v="12"/>
    <n v="7"/>
    <n v="5"/>
    <n v="7"/>
    <s v="Medium"/>
    <s v="10+ Years"/>
    <x v="2"/>
  </r>
  <r>
    <n v="51"/>
    <x v="1"/>
    <x v="0"/>
    <n v="942"/>
    <x v="1"/>
    <n v="3"/>
    <n v="3"/>
    <s v="Technical Degree"/>
    <n v="1786"/>
    <n v="1"/>
    <s v="Female"/>
    <n v="53"/>
    <n v="3"/>
    <n v="3"/>
    <x v="5"/>
    <n v="3"/>
    <s v="Married"/>
    <n v="13116"/>
    <n v="22984"/>
    <n v="2"/>
    <x v="1"/>
    <n v="11"/>
    <n v="3"/>
    <n v="4"/>
    <n v="0"/>
    <n v="15"/>
    <n v="2"/>
    <n v="3"/>
    <n v="2"/>
    <n v="2"/>
    <n v="2"/>
    <n v="2"/>
    <s v="High"/>
    <s v="2-5 Years"/>
    <x v="1"/>
  </r>
  <r>
    <n v="37"/>
    <x v="1"/>
    <x v="0"/>
    <n v="589"/>
    <x v="0"/>
    <n v="9"/>
    <n v="2"/>
    <s v="Marketing"/>
    <n v="1787"/>
    <n v="2"/>
    <s v="Male"/>
    <n v="46"/>
    <n v="2"/>
    <n v="2"/>
    <x v="0"/>
    <n v="2"/>
    <s v="Married"/>
    <n v="4189"/>
    <n v="8800"/>
    <n v="1"/>
    <x v="1"/>
    <n v="14"/>
    <n v="3"/>
    <n v="1"/>
    <n v="2"/>
    <n v="5"/>
    <n v="2"/>
    <n v="3"/>
    <n v="5"/>
    <n v="2"/>
    <n v="0"/>
    <n v="3"/>
    <s v="Medium"/>
    <s v="2-5 Years"/>
    <x v="0"/>
  </r>
  <r>
    <n v="46"/>
    <x v="1"/>
    <x v="0"/>
    <n v="734"/>
    <x v="1"/>
    <n v="2"/>
    <n v="4"/>
    <s v="Medical"/>
    <n v="1789"/>
    <n v="3"/>
    <s v="Male"/>
    <n v="46"/>
    <n v="3"/>
    <n v="5"/>
    <x v="7"/>
    <n v="4"/>
    <s v="Divorced"/>
    <n v="19328"/>
    <n v="14218"/>
    <n v="7"/>
    <x v="0"/>
    <n v="17"/>
    <n v="3"/>
    <n v="3"/>
    <n v="1"/>
    <n v="24"/>
    <n v="3"/>
    <n v="3"/>
    <n v="2"/>
    <n v="1"/>
    <n v="2"/>
    <n v="2"/>
    <s v="High"/>
    <s v="2-5 Years"/>
    <x v="1"/>
  </r>
  <r>
    <n v="36"/>
    <x v="1"/>
    <x v="0"/>
    <n v="1383"/>
    <x v="1"/>
    <n v="10"/>
    <n v="3"/>
    <s v="Life Sciences"/>
    <n v="1790"/>
    <n v="4"/>
    <s v="Male"/>
    <n v="90"/>
    <n v="3"/>
    <n v="3"/>
    <x v="4"/>
    <n v="1"/>
    <s v="Married"/>
    <n v="8321"/>
    <n v="25949"/>
    <n v="7"/>
    <x v="0"/>
    <n v="13"/>
    <n v="3"/>
    <n v="4"/>
    <n v="1"/>
    <n v="15"/>
    <n v="1"/>
    <n v="3"/>
    <n v="12"/>
    <n v="8"/>
    <n v="5"/>
    <n v="7"/>
    <s v="High"/>
    <s v="10+ Years"/>
    <x v="0"/>
  </r>
  <r>
    <n v="44"/>
    <x v="0"/>
    <x v="1"/>
    <n v="429"/>
    <x v="1"/>
    <n v="1"/>
    <n v="2"/>
    <s v="Medical"/>
    <n v="1792"/>
    <n v="3"/>
    <s v="Male"/>
    <n v="99"/>
    <n v="3"/>
    <n v="1"/>
    <x v="1"/>
    <n v="2"/>
    <s v="Divorced"/>
    <n v="2342"/>
    <n v="11092"/>
    <n v="1"/>
    <x v="0"/>
    <n v="12"/>
    <n v="3"/>
    <n v="3"/>
    <n v="3"/>
    <n v="6"/>
    <n v="2"/>
    <n v="2"/>
    <n v="5"/>
    <n v="3"/>
    <n v="2"/>
    <n v="3"/>
    <s v="Low"/>
    <s v="2-5 Years"/>
    <x v="0"/>
  </r>
  <r>
    <n v="37"/>
    <x v="1"/>
    <x v="0"/>
    <n v="1239"/>
    <x v="2"/>
    <n v="8"/>
    <n v="2"/>
    <s v="Other"/>
    <n v="1794"/>
    <n v="3"/>
    <s v="Male"/>
    <n v="89"/>
    <n v="3"/>
    <n v="2"/>
    <x v="8"/>
    <n v="2"/>
    <s v="Divorced"/>
    <n v="4071"/>
    <n v="12832"/>
    <n v="2"/>
    <x v="1"/>
    <n v="13"/>
    <n v="3"/>
    <n v="3"/>
    <n v="0"/>
    <n v="19"/>
    <n v="4"/>
    <n v="2"/>
    <n v="10"/>
    <n v="0"/>
    <n v="4"/>
    <n v="7"/>
    <s v="Medium"/>
    <s v="6-10 Years"/>
    <x v="0"/>
  </r>
  <r>
    <n v="35"/>
    <x v="0"/>
    <x v="0"/>
    <n v="303"/>
    <x v="0"/>
    <n v="27"/>
    <n v="3"/>
    <s v="Life Sciences"/>
    <n v="1797"/>
    <n v="3"/>
    <s v="Male"/>
    <n v="84"/>
    <n v="3"/>
    <n v="2"/>
    <x v="0"/>
    <n v="4"/>
    <s v="Single"/>
    <n v="5813"/>
    <n v="13492"/>
    <n v="1"/>
    <x v="0"/>
    <n v="18"/>
    <n v="3"/>
    <n v="4"/>
    <n v="0"/>
    <n v="10"/>
    <n v="2"/>
    <n v="3"/>
    <n v="10"/>
    <n v="7"/>
    <n v="7"/>
    <n v="7"/>
    <s v="Medium"/>
    <s v="6-10 Years"/>
    <x v="0"/>
  </r>
  <r>
    <n v="33"/>
    <x v="1"/>
    <x v="0"/>
    <n v="867"/>
    <x v="1"/>
    <n v="8"/>
    <n v="4"/>
    <s v="Life Sciences"/>
    <n v="1798"/>
    <n v="4"/>
    <s v="Male"/>
    <n v="90"/>
    <n v="4"/>
    <n v="1"/>
    <x v="1"/>
    <n v="1"/>
    <s v="Married"/>
    <n v="3143"/>
    <n v="6076"/>
    <n v="6"/>
    <x v="1"/>
    <n v="19"/>
    <n v="3"/>
    <n v="2"/>
    <n v="1"/>
    <n v="14"/>
    <n v="1"/>
    <n v="3"/>
    <n v="10"/>
    <n v="8"/>
    <n v="7"/>
    <n v="6"/>
    <s v="Medium"/>
    <s v="6-10 Years"/>
    <x v="2"/>
  </r>
  <r>
    <n v="28"/>
    <x v="1"/>
    <x v="0"/>
    <n v="1181"/>
    <x v="1"/>
    <n v="1"/>
    <n v="3"/>
    <s v="Life Sciences"/>
    <n v="1799"/>
    <n v="3"/>
    <s v="Male"/>
    <n v="82"/>
    <n v="3"/>
    <n v="1"/>
    <x v="1"/>
    <n v="4"/>
    <s v="Married"/>
    <n v="2044"/>
    <n v="5531"/>
    <n v="1"/>
    <x v="1"/>
    <n v="11"/>
    <n v="3"/>
    <n v="3"/>
    <n v="1"/>
    <n v="5"/>
    <n v="6"/>
    <n v="4"/>
    <n v="5"/>
    <n v="3"/>
    <n v="0"/>
    <n v="3"/>
    <s v="Low"/>
    <s v="2-5 Years"/>
    <x v="2"/>
  </r>
  <r>
    <n v="39"/>
    <x v="1"/>
    <x v="0"/>
    <n v="1253"/>
    <x v="1"/>
    <n v="10"/>
    <n v="1"/>
    <s v="Medical"/>
    <n v="1800"/>
    <n v="3"/>
    <s v="Male"/>
    <n v="65"/>
    <n v="3"/>
    <n v="3"/>
    <x v="7"/>
    <n v="3"/>
    <s v="Single"/>
    <n v="13464"/>
    <n v="7914"/>
    <n v="7"/>
    <x v="1"/>
    <n v="21"/>
    <n v="4"/>
    <n v="3"/>
    <n v="0"/>
    <n v="9"/>
    <n v="3"/>
    <n v="3"/>
    <n v="4"/>
    <n v="3"/>
    <n v="2"/>
    <n v="2"/>
    <s v="High"/>
    <s v="2-5 Years"/>
    <x v="0"/>
  </r>
  <r>
    <n v="46"/>
    <x v="1"/>
    <x v="2"/>
    <n v="849"/>
    <x v="0"/>
    <n v="26"/>
    <n v="2"/>
    <s v="Life Sciences"/>
    <n v="1801"/>
    <n v="2"/>
    <s v="Male"/>
    <n v="98"/>
    <n v="2"/>
    <n v="2"/>
    <x v="0"/>
    <n v="2"/>
    <s v="Single"/>
    <n v="7991"/>
    <n v="25166"/>
    <n v="8"/>
    <x v="1"/>
    <n v="15"/>
    <n v="3"/>
    <n v="3"/>
    <n v="0"/>
    <n v="6"/>
    <n v="3"/>
    <n v="3"/>
    <n v="2"/>
    <n v="2"/>
    <n v="2"/>
    <n v="2"/>
    <s v="High"/>
    <s v="2-5 Years"/>
    <x v="1"/>
  </r>
  <r>
    <n v="40"/>
    <x v="1"/>
    <x v="0"/>
    <n v="616"/>
    <x v="1"/>
    <n v="2"/>
    <n v="2"/>
    <s v="Life Sciences"/>
    <n v="1802"/>
    <n v="3"/>
    <s v="Female"/>
    <n v="99"/>
    <n v="3"/>
    <n v="1"/>
    <x v="2"/>
    <n v="1"/>
    <s v="Married"/>
    <n v="3377"/>
    <n v="25605"/>
    <n v="4"/>
    <x v="1"/>
    <n v="17"/>
    <n v="3"/>
    <n v="4"/>
    <n v="1"/>
    <n v="7"/>
    <n v="5"/>
    <n v="2"/>
    <n v="4"/>
    <n v="3"/>
    <n v="0"/>
    <n v="2"/>
    <s v="Medium"/>
    <s v="2-5 Years"/>
    <x v="0"/>
  </r>
  <r>
    <n v="42"/>
    <x v="1"/>
    <x v="0"/>
    <n v="1128"/>
    <x v="1"/>
    <n v="13"/>
    <n v="3"/>
    <s v="Medical"/>
    <n v="1803"/>
    <n v="2"/>
    <s v="Male"/>
    <n v="95"/>
    <n v="4"/>
    <n v="2"/>
    <x v="4"/>
    <n v="1"/>
    <s v="Married"/>
    <n v="5538"/>
    <n v="5696"/>
    <n v="5"/>
    <x v="1"/>
    <n v="18"/>
    <n v="3"/>
    <n v="3"/>
    <n v="2"/>
    <n v="10"/>
    <n v="2"/>
    <n v="2"/>
    <n v="0"/>
    <n v="0"/>
    <n v="0"/>
    <n v="0"/>
    <s v="Medium"/>
    <s v="0-1 Years"/>
    <x v="0"/>
  </r>
  <r>
    <n v="35"/>
    <x v="1"/>
    <x v="2"/>
    <n v="1180"/>
    <x v="1"/>
    <n v="2"/>
    <n v="2"/>
    <s v="Medical"/>
    <n v="1804"/>
    <n v="2"/>
    <s v="Male"/>
    <n v="90"/>
    <n v="3"/>
    <n v="2"/>
    <x v="3"/>
    <n v="4"/>
    <s v="Divorced"/>
    <n v="5762"/>
    <n v="24442"/>
    <n v="2"/>
    <x v="1"/>
    <n v="14"/>
    <n v="3"/>
    <n v="3"/>
    <n v="1"/>
    <n v="15"/>
    <n v="6"/>
    <n v="3"/>
    <n v="7"/>
    <n v="7"/>
    <n v="1"/>
    <n v="7"/>
    <s v="Medium"/>
    <s v="6-10 Years"/>
    <x v="0"/>
  </r>
  <r>
    <n v="38"/>
    <x v="1"/>
    <x v="2"/>
    <n v="1336"/>
    <x v="2"/>
    <n v="2"/>
    <n v="3"/>
    <s v="Human Resources"/>
    <n v="1805"/>
    <n v="1"/>
    <s v="Male"/>
    <n v="100"/>
    <n v="3"/>
    <n v="1"/>
    <x v="8"/>
    <n v="2"/>
    <s v="Divorced"/>
    <n v="2592"/>
    <n v="7129"/>
    <n v="5"/>
    <x v="1"/>
    <n v="13"/>
    <n v="3"/>
    <n v="4"/>
    <n v="3"/>
    <n v="13"/>
    <n v="3"/>
    <n v="3"/>
    <n v="11"/>
    <n v="10"/>
    <n v="3"/>
    <n v="8"/>
    <s v="Low"/>
    <s v="10+ Years"/>
    <x v="0"/>
  </r>
  <r>
    <n v="34"/>
    <x v="0"/>
    <x v="1"/>
    <n v="234"/>
    <x v="1"/>
    <n v="9"/>
    <n v="4"/>
    <s v="Life Sciences"/>
    <n v="1807"/>
    <n v="4"/>
    <s v="Male"/>
    <n v="93"/>
    <n v="3"/>
    <n v="2"/>
    <x v="2"/>
    <n v="1"/>
    <s v="Married"/>
    <n v="5346"/>
    <n v="6208"/>
    <n v="4"/>
    <x v="1"/>
    <n v="17"/>
    <n v="3"/>
    <n v="3"/>
    <n v="1"/>
    <n v="11"/>
    <n v="3"/>
    <n v="2"/>
    <n v="7"/>
    <n v="1"/>
    <n v="0"/>
    <n v="7"/>
    <s v="Medium"/>
    <s v="6-10 Years"/>
    <x v="2"/>
  </r>
  <r>
    <n v="37"/>
    <x v="0"/>
    <x v="0"/>
    <n v="370"/>
    <x v="1"/>
    <n v="10"/>
    <n v="4"/>
    <s v="Medical"/>
    <n v="1809"/>
    <n v="4"/>
    <s v="Male"/>
    <n v="58"/>
    <n v="3"/>
    <n v="2"/>
    <x v="3"/>
    <n v="1"/>
    <s v="Single"/>
    <n v="4213"/>
    <n v="4992"/>
    <n v="1"/>
    <x v="1"/>
    <n v="15"/>
    <n v="3"/>
    <n v="2"/>
    <n v="0"/>
    <n v="10"/>
    <n v="4"/>
    <n v="1"/>
    <n v="10"/>
    <n v="3"/>
    <n v="0"/>
    <n v="8"/>
    <s v="Medium"/>
    <s v="6-10 Years"/>
    <x v="0"/>
  </r>
  <r>
    <n v="39"/>
    <x v="1"/>
    <x v="1"/>
    <n v="766"/>
    <x v="0"/>
    <n v="20"/>
    <n v="3"/>
    <s v="Life Sciences"/>
    <n v="1812"/>
    <n v="3"/>
    <s v="Male"/>
    <n v="83"/>
    <n v="3"/>
    <n v="2"/>
    <x v="0"/>
    <n v="4"/>
    <s v="Divorced"/>
    <n v="4127"/>
    <n v="19188"/>
    <n v="2"/>
    <x v="1"/>
    <n v="18"/>
    <n v="3"/>
    <n v="4"/>
    <n v="1"/>
    <n v="7"/>
    <n v="6"/>
    <n v="3"/>
    <n v="2"/>
    <n v="1"/>
    <n v="2"/>
    <n v="2"/>
    <s v="Medium"/>
    <s v="2-5 Years"/>
    <x v="0"/>
  </r>
  <r>
    <n v="43"/>
    <x v="1"/>
    <x v="2"/>
    <n v="343"/>
    <x v="1"/>
    <n v="9"/>
    <n v="3"/>
    <s v="Life Sciences"/>
    <n v="1813"/>
    <n v="1"/>
    <s v="Male"/>
    <n v="52"/>
    <n v="3"/>
    <n v="1"/>
    <x v="1"/>
    <n v="3"/>
    <s v="Single"/>
    <n v="2438"/>
    <n v="24978"/>
    <n v="4"/>
    <x v="1"/>
    <n v="13"/>
    <n v="3"/>
    <n v="3"/>
    <n v="0"/>
    <n v="7"/>
    <n v="2"/>
    <n v="2"/>
    <n v="3"/>
    <n v="2"/>
    <n v="1"/>
    <n v="2"/>
    <s v="Low"/>
    <s v="2-5 Years"/>
    <x v="0"/>
  </r>
  <r>
    <n v="41"/>
    <x v="1"/>
    <x v="0"/>
    <n v="447"/>
    <x v="1"/>
    <n v="5"/>
    <n v="3"/>
    <s v="Life Sciences"/>
    <n v="1814"/>
    <n v="2"/>
    <s v="Male"/>
    <n v="85"/>
    <n v="4"/>
    <n v="2"/>
    <x v="4"/>
    <n v="2"/>
    <s v="Single"/>
    <n v="6870"/>
    <n v="15530"/>
    <n v="3"/>
    <x v="1"/>
    <n v="12"/>
    <n v="3"/>
    <n v="1"/>
    <n v="0"/>
    <n v="11"/>
    <n v="3"/>
    <n v="1"/>
    <n v="3"/>
    <n v="2"/>
    <n v="1"/>
    <n v="2"/>
    <s v="Medium"/>
    <s v="2-5 Years"/>
    <x v="0"/>
  </r>
  <r>
    <n v="41"/>
    <x v="1"/>
    <x v="0"/>
    <n v="796"/>
    <x v="0"/>
    <n v="4"/>
    <n v="1"/>
    <s v="Marketing"/>
    <n v="1815"/>
    <n v="3"/>
    <s v="Female"/>
    <n v="81"/>
    <n v="3"/>
    <n v="3"/>
    <x v="0"/>
    <n v="3"/>
    <s v="Divorced"/>
    <n v="10447"/>
    <n v="26458"/>
    <n v="0"/>
    <x v="0"/>
    <n v="13"/>
    <n v="3"/>
    <n v="4"/>
    <n v="1"/>
    <n v="23"/>
    <n v="3"/>
    <n v="4"/>
    <n v="22"/>
    <n v="14"/>
    <n v="13"/>
    <n v="5"/>
    <s v="High"/>
    <s v="10+ Years"/>
    <x v="0"/>
  </r>
  <r>
    <n v="30"/>
    <x v="1"/>
    <x v="0"/>
    <n v="1092"/>
    <x v="1"/>
    <n v="10"/>
    <n v="3"/>
    <s v="Medical"/>
    <n v="1816"/>
    <n v="1"/>
    <s v="Female"/>
    <n v="64"/>
    <n v="3"/>
    <n v="3"/>
    <x v="3"/>
    <n v="3"/>
    <s v="Single"/>
    <n v="9667"/>
    <n v="2739"/>
    <n v="9"/>
    <x v="1"/>
    <n v="14"/>
    <n v="3"/>
    <n v="2"/>
    <n v="0"/>
    <n v="9"/>
    <n v="3"/>
    <n v="3"/>
    <n v="7"/>
    <n v="7"/>
    <n v="0"/>
    <n v="2"/>
    <s v="High"/>
    <s v="6-10 Years"/>
    <x v="2"/>
  </r>
  <r>
    <n v="26"/>
    <x v="0"/>
    <x v="0"/>
    <n v="920"/>
    <x v="2"/>
    <n v="20"/>
    <n v="2"/>
    <s v="Medical"/>
    <n v="1818"/>
    <n v="4"/>
    <s v="Female"/>
    <n v="69"/>
    <n v="3"/>
    <n v="1"/>
    <x v="8"/>
    <n v="2"/>
    <s v="Married"/>
    <n v="2148"/>
    <n v="6889"/>
    <n v="0"/>
    <x v="0"/>
    <n v="11"/>
    <n v="3"/>
    <n v="3"/>
    <n v="0"/>
    <n v="6"/>
    <n v="3"/>
    <n v="3"/>
    <n v="5"/>
    <n v="1"/>
    <n v="1"/>
    <n v="4"/>
    <s v="Low"/>
    <s v="2-5 Years"/>
    <x v="2"/>
  </r>
  <r>
    <n v="46"/>
    <x v="0"/>
    <x v="0"/>
    <n v="261"/>
    <x v="1"/>
    <n v="21"/>
    <n v="2"/>
    <s v="Medical"/>
    <n v="1821"/>
    <n v="4"/>
    <s v="Female"/>
    <n v="66"/>
    <n v="3"/>
    <n v="2"/>
    <x v="4"/>
    <n v="2"/>
    <s v="Married"/>
    <n v="8926"/>
    <n v="10842"/>
    <n v="4"/>
    <x v="1"/>
    <n v="22"/>
    <n v="4"/>
    <n v="4"/>
    <n v="1"/>
    <n v="13"/>
    <n v="2"/>
    <n v="4"/>
    <n v="9"/>
    <n v="7"/>
    <n v="3"/>
    <n v="7"/>
    <s v="High"/>
    <s v="6-10 Years"/>
    <x v="1"/>
  </r>
  <r>
    <n v="40"/>
    <x v="1"/>
    <x v="0"/>
    <n v="1194"/>
    <x v="1"/>
    <n v="1"/>
    <n v="3"/>
    <s v="Life Sciences"/>
    <n v="1822"/>
    <n v="3"/>
    <s v="Female"/>
    <n v="52"/>
    <n v="3"/>
    <n v="2"/>
    <x v="4"/>
    <n v="4"/>
    <s v="Divorced"/>
    <n v="6513"/>
    <n v="9060"/>
    <n v="4"/>
    <x v="1"/>
    <n v="17"/>
    <n v="3"/>
    <n v="4"/>
    <n v="1"/>
    <n v="12"/>
    <n v="3"/>
    <n v="3"/>
    <n v="5"/>
    <n v="3"/>
    <n v="0"/>
    <n v="3"/>
    <s v="Medium"/>
    <s v="2-5 Years"/>
    <x v="0"/>
  </r>
  <r>
    <n v="34"/>
    <x v="1"/>
    <x v="0"/>
    <n v="810"/>
    <x v="0"/>
    <n v="8"/>
    <n v="2"/>
    <s v="Technical Degree"/>
    <n v="1823"/>
    <n v="2"/>
    <s v="Male"/>
    <n v="92"/>
    <n v="4"/>
    <n v="2"/>
    <x v="0"/>
    <n v="3"/>
    <s v="Married"/>
    <n v="6799"/>
    <n v="22128"/>
    <n v="1"/>
    <x v="1"/>
    <n v="21"/>
    <n v="4"/>
    <n v="3"/>
    <n v="2"/>
    <n v="10"/>
    <n v="5"/>
    <n v="3"/>
    <n v="10"/>
    <n v="8"/>
    <n v="4"/>
    <n v="8"/>
    <s v="Medium"/>
    <s v="6-10 Years"/>
    <x v="2"/>
  </r>
  <r>
    <n v="58"/>
    <x v="1"/>
    <x v="2"/>
    <n v="350"/>
    <x v="0"/>
    <n v="2"/>
    <n v="3"/>
    <s v="Medical"/>
    <n v="1824"/>
    <n v="2"/>
    <s v="Male"/>
    <n v="52"/>
    <n v="3"/>
    <n v="4"/>
    <x v="5"/>
    <n v="2"/>
    <s v="Divorced"/>
    <n v="16291"/>
    <n v="22577"/>
    <n v="4"/>
    <x v="1"/>
    <n v="22"/>
    <n v="4"/>
    <n v="4"/>
    <n v="1"/>
    <n v="37"/>
    <n v="0"/>
    <n v="2"/>
    <n v="16"/>
    <n v="9"/>
    <n v="14"/>
    <n v="14"/>
    <s v="High"/>
    <s v="10+ Years"/>
    <x v="3"/>
  </r>
  <r>
    <n v="35"/>
    <x v="1"/>
    <x v="0"/>
    <n v="185"/>
    <x v="1"/>
    <n v="23"/>
    <n v="4"/>
    <s v="Medical"/>
    <n v="1826"/>
    <n v="2"/>
    <s v="Male"/>
    <n v="91"/>
    <n v="1"/>
    <n v="1"/>
    <x v="2"/>
    <n v="3"/>
    <s v="Married"/>
    <n v="2705"/>
    <n v="9696"/>
    <n v="0"/>
    <x v="1"/>
    <n v="16"/>
    <n v="3"/>
    <n v="2"/>
    <n v="1"/>
    <n v="6"/>
    <n v="2"/>
    <n v="4"/>
    <n v="5"/>
    <n v="4"/>
    <n v="0"/>
    <n v="3"/>
    <s v="Low"/>
    <s v="2-5 Years"/>
    <x v="0"/>
  </r>
  <r>
    <n v="47"/>
    <x v="1"/>
    <x v="0"/>
    <n v="1001"/>
    <x v="1"/>
    <n v="4"/>
    <n v="3"/>
    <s v="Life Sciences"/>
    <n v="1827"/>
    <n v="3"/>
    <s v="Female"/>
    <n v="92"/>
    <n v="2"/>
    <n v="3"/>
    <x v="3"/>
    <n v="2"/>
    <s v="Divorced"/>
    <n v="10333"/>
    <n v="19271"/>
    <n v="8"/>
    <x v="0"/>
    <n v="12"/>
    <n v="3"/>
    <n v="3"/>
    <n v="1"/>
    <n v="28"/>
    <n v="4"/>
    <n v="3"/>
    <n v="22"/>
    <n v="11"/>
    <n v="14"/>
    <n v="10"/>
    <s v="High"/>
    <s v="10+ Years"/>
    <x v="1"/>
  </r>
  <r>
    <n v="40"/>
    <x v="1"/>
    <x v="0"/>
    <n v="750"/>
    <x v="1"/>
    <n v="12"/>
    <n v="3"/>
    <s v="Life Sciences"/>
    <n v="1829"/>
    <n v="2"/>
    <s v="Female"/>
    <n v="47"/>
    <n v="3"/>
    <n v="2"/>
    <x v="4"/>
    <n v="1"/>
    <s v="Divorced"/>
    <n v="4448"/>
    <n v="10748"/>
    <n v="2"/>
    <x v="1"/>
    <n v="12"/>
    <n v="3"/>
    <n v="2"/>
    <n v="1"/>
    <n v="15"/>
    <n v="3"/>
    <n v="3"/>
    <n v="7"/>
    <n v="4"/>
    <n v="7"/>
    <n v="7"/>
    <s v="Medium"/>
    <s v="6-10 Years"/>
    <x v="0"/>
  </r>
  <r>
    <n v="54"/>
    <x v="1"/>
    <x v="0"/>
    <n v="431"/>
    <x v="1"/>
    <n v="7"/>
    <n v="4"/>
    <s v="Medical"/>
    <n v="1830"/>
    <n v="4"/>
    <s v="Female"/>
    <n v="68"/>
    <n v="3"/>
    <n v="2"/>
    <x v="1"/>
    <n v="4"/>
    <s v="Married"/>
    <n v="6854"/>
    <n v="15696"/>
    <n v="4"/>
    <x v="1"/>
    <n v="15"/>
    <n v="3"/>
    <n v="2"/>
    <n v="1"/>
    <n v="14"/>
    <n v="2"/>
    <n v="2"/>
    <n v="7"/>
    <n v="1"/>
    <n v="1"/>
    <n v="7"/>
    <s v="Medium"/>
    <s v="6-10 Years"/>
    <x v="1"/>
  </r>
  <r>
    <n v="31"/>
    <x v="1"/>
    <x v="1"/>
    <n v="1125"/>
    <x v="0"/>
    <n v="7"/>
    <n v="4"/>
    <s v="Marketing"/>
    <n v="1833"/>
    <n v="1"/>
    <s v="Female"/>
    <n v="68"/>
    <n v="3"/>
    <n v="3"/>
    <x v="0"/>
    <n v="1"/>
    <s v="Married"/>
    <n v="9637"/>
    <n v="8277"/>
    <n v="2"/>
    <x v="1"/>
    <n v="14"/>
    <n v="3"/>
    <n v="4"/>
    <n v="2"/>
    <n v="9"/>
    <n v="3"/>
    <n v="3"/>
    <n v="3"/>
    <n v="2"/>
    <n v="2"/>
    <n v="2"/>
    <s v="High"/>
    <s v="2-5 Years"/>
    <x v="2"/>
  </r>
  <r>
    <n v="28"/>
    <x v="1"/>
    <x v="0"/>
    <n v="1217"/>
    <x v="1"/>
    <n v="1"/>
    <n v="3"/>
    <s v="Medical"/>
    <n v="1834"/>
    <n v="3"/>
    <s v="Female"/>
    <n v="67"/>
    <n v="3"/>
    <n v="1"/>
    <x v="1"/>
    <n v="1"/>
    <s v="Married"/>
    <n v="3591"/>
    <n v="12719"/>
    <n v="1"/>
    <x v="1"/>
    <n v="25"/>
    <n v="4"/>
    <n v="3"/>
    <n v="1"/>
    <n v="3"/>
    <n v="3"/>
    <n v="3"/>
    <n v="3"/>
    <n v="2"/>
    <n v="1"/>
    <n v="2"/>
    <s v="Medium"/>
    <s v="2-5 Years"/>
    <x v="2"/>
  </r>
  <r>
    <n v="38"/>
    <x v="1"/>
    <x v="0"/>
    <n v="723"/>
    <x v="0"/>
    <n v="2"/>
    <n v="4"/>
    <s v="Marketing"/>
    <n v="1835"/>
    <n v="2"/>
    <s v="Female"/>
    <n v="77"/>
    <n v="1"/>
    <n v="2"/>
    <x v="6"/>
    <n v="4"/>
    <s v="Married"/>
    <n v="5405"/>
    <n v="4244"/>
    <n v="2"/>
    <x v="0"/>
    <n v="20"/>
    <n v="4"/>
    <n v="1"/>
    <n v="2"/>
    <n v="20"/>
    <n v="4"/>
    <n v="2"/>
    <n v="4"/>
    <n v="2"/>
    <n v="0"/>
    <n v="3"/>
    <s v="Medium"/>
    <s v="2-5 Years"/>
    <x v="0"/>
  </r>
  <r>
    <n v="26"/>
    <x v="1"/>
    <x v="0"/>
    <n v="572"/>
    <x v="0"/>
    <n v="10"/>
    <n v="3"/>
    <s v="Medical"/>
    <n v="1836"/>
    <n v="3"/>
    <s v="Male"/>
    <n v="46"/>
    <n v="3"/>
    <n v="2"/>
    <x v="0"/>
    <n v="4"/>
    <s v="Single"/>
    <n v="4684"/>
    <n v="9125"/>
    <n v="1"/>
    <x v="1"/>
    <n v="13"/>
    <n v="3"/>
    <n v="1"/>
    <n v="0"/>
    <n v="5"/>
    <n v="4"/>
    <n v="3"/>
    <n v="5"/>
    <n v="3"/>
    <n v="1"/>
    <n v="2"/>
    <s v="Medium"/>
    <s v="2-5 Years"/>
    <x v="2"/>
  </r>
  <r>
    <n v="58"/>
    <x v="1"/>
    <x v="1"/>
    <n v="1216"/>
    <x v="1"/>
    <n v="15"/>
    <n v="4"/>
    <s v="Life Sciences"/>
    <n v="1837"/>
    <n v="1"/>
    <s v="Male"/>
    <n v="87"/>
    <n v="3"/>
    <n v="4"/>
    <x v="7"/>
    <n v="3"/>
    <s v="Married"/>
    <n v="15787"/>
    <n v="21624"/>
    <n v="2"/>
    <x v="0"/>
    <n v="14"/>
    <n v="3"/>
    <n v="2"/>
    <n v="0"/>
    <n v="23"/>
    <n v="3"/>
    <n v="3"/>
    <n v="2"/>
    <n v="2"/>
    <n v="2"/>
    <n v="2"/>
    <s v="High"/>
    <s v="2-5 Years"/>
    <x v="3"/>
  </r>
  <r>
    <n v="18"/>
    <x v="1"/>
    <x v="2"/>
    <n v="1431"/>
    <x v="1"/>
    <n v="14"/>
    <n v="3"/>
    <s v="Medical"/>
    <n v="1839"/>
    <n v="2"/>
    <s v="Female"/>
    <n v="33"/>
    <n v="3"/>
    <n v="1"/>
    <x v="1"/>
    <n v="3"/>
    <s v="Single"/>
    <n v="1514"/>
    <n v="8018"/>
    <n v="1"/>
    <x v="1"/>
    <n v="16"/>
    <n v="3"/>
    <n v="3"/>
    <n v="0"/>
    <n v="0"/>
    <n v="4"/>
    <n v="1"/>
    <n v="0"/>
    <n v="0"/>
    <n v="0"/>
    <n v="0"/>
    <s v="Low"/>
    <s v="0-1 Years"/>
    <x v="4"/>
  </r>
  <r>
    <n v="31"/>
    <x v="0"/>
    <x v="0"/>
    <n v="359"/>
    <x v="2"/>
    <n v="18"/>
    <n v="5"/>
    <s v="Human Resources"/>
    <n v="1842"/>
    <n v="4"/>
    <s v="Male"/>
    <n v="89"/>
    <n v="4"/>
    <n v="1"/>
    <x v="8"/>
    <n v="1"/>
    <s v="Married"/>
    <n v="2956"/>
    <n v="21495"/>
    <n v="0"/>
    <x v="1"/>
    <n v="17"/>
    <n v="3"/>
    <n v="3"/>
    <n v="0"/>
    <n v="2"/>
    <n v="4"/>
    <n v="3"/>
    <n v="1"/>
    <n v="0"/>
    <n v="0"/>
    <n v="0"/>
    <s v="Low"/>
    <s v="0-1 Years"/>
    <x v="2"/>
  </r>
  <r>
    <n v="29"/>
    <x v="0"/>
    <x v="0"/>
    <n v="350"/>
    <x v="2"/>
    <n v="13"/>
    <n v="3"/>
    <s v="Human Resources"/>
    <n v="1844"/>
    <n v="1"/>
    <s v="Male"/>
    <n v="56"/>
    <n v="2"/>
    <n v="1"/>
    <x v="8"/>
    <n v="1"/>
    <s v="Divorced"/>
    <n v="2335"/>
    <n v="3157"/>
    <n v="4"/>
    <x v="0"/>
    <n v="15"/>
    <n v="3"/>
    <n v="4"/>
    <n v="3"/>
    <n v="4"/>
    <n v="3"/>
    <n v="3"/>
    <n v="2"/>
    <n v="2"/>
    <n v="2"/>
    <n v="0"/>
    <s v="Low"/>
    <s v="2-5 Years"/>
    <x v="2"/>
  </r>
  <r>
    <n v="45"/>
    <x v="1"/>
    <x v="2"/>
    <n v="589"/>
    <x v="0"/>
    <n v="2"/>
    <n v="4"/>
    <s v="Life Sciences"/>
    <n v="1845"/>
    <n v="3"/>
    <s v="Female"/>
    <n v="67"/>
    <n v="3"/>
    <n v="2"/>
    <x v="0"/>
    <n v="3"/>
    <s v="Married"/>
    <n v="5154"/>
    <n v="19665"/>
    <n v="4"/>
    <x v="1"/>
    <n v="22"/>
    <n v="4"/>
    <n v="2"/>
    <n v="2"/>
    <n v="10"/>
    <n v="3"/>
    <n v="4"/>
    <n v="8"/>
    <n v="7"/>
    <n v="5"/>
    <n v="7"/>
    <s v="Medium"/>
    <s v="6-10 Years"/>
    <x v="1"/>
  </r>
  <r>
    <n v="36"/>
    <x v="1"/>
    <x v="0"/>
    <n v="430"/>
    <x v="1"/>
    <n v="2"/>
    <n v="4"/>
    <s v="Other"/>
    <n v="1847"/>
    <n v="4"/>
    <s v="Female"/>
    <n v="73"/>
    <n v="3"/>
    <n v="2"/>
    <x v="1"/>
    <n v="2"/>
    <s v="Married"/>
    <n v="6962"/>
    <n v="19573"/>
    <n v="4"/>
    <x v="0"/>
    <n v="22"/>
    <n v="4"/>
    <n v="4"/>
    <n v="1"/>
    <n v="15"/>
    <n v="2"/>
    <n v="3"/>
    <n v="1"/>
    <n v="0"/>
    <n v="0"/>
    <n v="0"/>
    <s v="Medium"/>
    <s v="0-1 Years"/>
    <x v="0"/>
  </r>
  <r>
    <n v="43"/>
    <x v="1"/>
    <x v="1"/>
    <n v="1422"/>
    <x v="0"/>
    <n v="2"/>
    <n v="4"/>
    <s v="Life Sciences"/>
    <n v="1849"/>
    <n v="1"/>
    <s v="Male"/>
    <n v="92"/>
    <n v="3"/>
    <n v="2"/>
    <x v="0"/>
    <n v="4"/>
    <s v="Married"/>
    <n v="5675"/>
    <n v="19246"/>
    <n v="1"/>
    <x v="1"/>
    <n v="20"/>
    <n v="4"/>
    <n v="3"/>
    <n v="1"/>
    <n v="7"/>
    <n v="5"/>
    <n v="3"/>
    <n v="7"/>
    <n v="7"/>
    <n v="7"/>
    <n v="7"/>
    <s v="Medium"/>
    <s v="6-10 Years"/>
    <x v="0"/>
  </r>
  <r>
    <n v="27"/>
    <x v="1"/>
    <x v="1"/>
    <n v="1297"/>
    <x v="1"/>
    <n v="5"/>
    <n v="2"/>
    <s v="Life Sciences"/>
    <n v="1850"/>
    <n v="4"/>
    <s v="Female"/>
    <n v="53"/>
    <n v="3"/>
    <n v="1"/>
    <x v="2"/>
    <n v="4"/>
    <s v="Single"/>
    <n v="2379"/>
    <n v="19826"/>
    <n v="0"/>
    <x v="0"/>
    <n v="14"/>
    <n v="3"/>
    <n v="3"/>
    <n v="0"/>
    <n v="6"/>
    <n v="3"/>
    <n v="2"/>
    <n v="5"/>
    <n v="4"/>
    <n v="0"/>
    <n v="2"/>
    <s v="Low"/>
    <s v="2-5 Years"/>
    <x v="2"/>
  </r>
  <r>
    <n v="29"/>
    <x v="1"/>
    <x v="1"/>
    <n v="574"/>
    <x v="1"/>
    <n v="20"/>
    <n v="1"/>
    <s v="Medical"/>
    <n v="1852"/>
    <n v="4"/>
    <s v="Male"/>
    <n v="40"/>
    <n v="3"/>
    <n v="1"/>
    <x v="2"/>
    <n v="4"/>
    <s v="Married"/>
    <n v="3812"/>
    <n v="7003"/>
    <n v="1"/>
    <x v="1"/>
    <n v="13"/>
    <n v="3"/>
    <n v="2"/>
    <n v="0"/>
    <n v="11"/>
    <n v="3"/>
    <n v="4"/>
    <n v="11"/>
    <n v="8"/>
    <n v="3"/>
    <n v="10"/>
    <s v="Medium"/>
    <s v="10+ Years"/>
    <x v="2"/>
  </r>
  <r>
    <n v="32"/>
    <x v="1"/>
    <x v="1"/>
    <n v="1318"/>
    <x v="0"/>
    <n v="10"/>
    <n v="4"/>
    <s v="Marketing"/>
    <n v="1853"/>
    <n v="4"/>
    <s v="Male"/>
    <n v="79"/>
    <n v="3"/>
    <n v="2"/>
    <x v="0"/>
    <n v="4"/>
    <s v="Single"/>
    <n v="4648"/>
    <n v="26075"/>
    <n v="8"/>
    <x v="1"/>
    <n v="13"/>
    <n v="3"/>
    <n v="3"/>
    <n v="0"/>
    <n v="4"/>
    <n v="2"/>
    <n v="4"/>
    <n v="0"/>
    <n v="0"/>
    <n v="0"/>
    <n v="0"/>
    <s v="Medium"/>
    <s v="0-1 Years"/>
    <x v="2"/>
  </r>
  <r>
    <n v="42"/>
    <x v="1"/>
    <x v="2"/>
    <n v="355"/>
    <x v="1"/>
    <n v="10"/>
    <n v="4"/>
    <s v="Technical Degree"/>
    <n v="1854"/>
    <n v="3"/>
    <s v="Male"/>
    <n v="38"/>
    <n v="3"/>
    <n v="1"/>
    <x v="1"/>
    <n v="3"/>
    <s v="Married"/>
    <n v="2936"/>
    <n v="6161"/>
    <n v="3"/>
    <x v="1"/>
    <n v="22"/>
    <n v="4"/>
    <n v="2"/>
    <n v="2"/>
    <n v="10"/>
    <n v="1"/>
    <n v="2"/>
    <n v="6"/>
    <n v="3"/>
    <n v="3"/>
    <n v="3"/>
    <s v="Low"/>
    <s v="6-10 Years"/>
    <x v="0"/>
  </r>
  <r>
    <n v="47"/>
    <x v="1"/>
    <x v="0"/>
    <n v="207"/>
    <x v="1"/>
    <n v="9"/>
    <n v="4"/>
    <s v="Life Sciences"/>
    <n v="1856"/>
    <n v="2"/>
    <s v="Female"/>
    <n v="64"/>
    <n v="3"/>
    <n v="1"/>
    <x v="2"/>
    <n v="3"/>
    <s v="Single"/>
    <n v="2105"/>
    <n v="5411"/>
    <n v="4"/>
    <x v="1"/>
    <n v="12"/>
    <n v="3"/>
    <n v="3"/>
    <n v="0"/>
    <n v="7"/>
    <n v="2"/>
    <n v="3"/>
    <n v="2"/>
    <n v="2"/>
    <n v="2"/>
    <n v="0"/>
    <s v="Low"/>
    <s v="2-5 Years"/>
    <x v="1"/>
  </r>
  <r>
    <n v="46"/>
    <x v="1"/>
    <x v="0"/>
    <n v="706"/>
    <x v="1"/>
    <n v="2"/>
    <n v="2"/>
    <s v="Life Sciences"/>
    <n v="1857"/>
    <n v="4"/>
    <s v="Male"/>
    <n v="82"/>
    <n v="3"/>
    <n v="3"/>
    <x v="3"/>
    <n v="4"/>
    <s v="Divorced"/>
    <n v="8578"/>
    <n v="19989"/>
    <n v="3"/>
    <x v="1"/>
    <n v="14"/>
    <n v="3"/>
    <n v="3"/>
    <n v="1"/>
    <n v="12"/>
    <n v="4"/>
    <n v="2"/>
    <n v="9"/>
    <n v="8"/>
    <n v="4"/>
    <n v="7"/>
    <s v="High"/>
    <s v="6-10 Years"/>
    <x v="1"/>
  </r>
  <r>
    <n v="28"/>
    <x v="1"/>
    <x v="2"/>
    <n v="280"/>
    <x v="2"/>
    <n v="1"/>
    <n v="2"/>
    <s v="Life Sciences"/>
    <n v="1858"/>
    <n v="3"/>
    <s v="Male"/>
    <n v="43"/>
    <n v="3"/>
    <n v="1"/>
    <x v="8"/>
    <n v="4"/>
    <s v="Divorced"/>
    <n v="2706"/>
    <n v="10494"/>
    <n v="1"/>
    <x v="1"/>
    <n v="15"/>
    <n v="3"/>
    <n v="2"/>
    <n v="1"/>
    <n v="3"/>
    <n v="2"/>
    <n v="3"/>
    <n v="3"/>
    <n v="2"/>
    <n v="2"/>
    <n v="2"/>
    <s v="Low"/>
    <s v="2-5 Years"/>
    <x v="2"/>
  </r>
  <r>
    <n v="29"/>
    <x v="1"/>
    <x v="0"/>
    <n v="726"/>
    <x v="1"/>
    <n v="29"/>
    <n v="1"/>
    <s v="Life Sciences"/>
    <n v="1859"/>
    <n v="4"/>
    <s v="Male"/>
    <n v="93"/>
    <n v="1"/>
    <n v="2"/>
    <x v="4"/>
    <n v="3"/>
    <s v="Divorced"/>
    <n v="6384"/>
    <n v="21143"/>
    <n v="8"/>
    <x v="1"/>
    <n v="17"/>
    <n v="3"/>
    <n v="4"/>
    <n v="2"/>
    <n v="11"/>
    <n v="3"/>
    <n v="3"/>
    <n v="7"/>
    <n v="0"/>
    <n v="1"/>
    <n v="6"/>
    <s v="Medium"/>
    <s v="6-10 Years"/>
    <x v="2"/>
  </r>
  <r>
    <n v="42"/>
    <x v="1"/>
    <x v="0"/>
    <n v="1142"/>
    <x v="1"/>
    <n v="8"/>
    <n v="3"/>
    <s v="Life Sciences"/>
    <n v="1860"/>
    <n v="4"/>
    <s v="Male"/>
    <n v="81"/>
    <n v="3"/>
    <n v="1"/>
    <x v="2"/>
    <n v="3"/>
    <s v="Single"/>
    <n v="3968"/>
    <n v="13624"/>
    <n v="4"/>
    <x v="1"/>
    <n v="13"/>
    <n v="3"/>
    <n v="4"/>
    <n v="0"/>
    <n v="8"/>
    <n v="3"/>
    <n v="3"/>
    <n v="0"/>
    <n v="0"/>
    <n v="0"/>
    <n v="0"/>
    <s v="Medium"/>
    <s v="0-1 Years"/>
    <x v="0"/>
  </r>
  <r>
    <n v="32"/>
    <x v="0"/>
    <x v="0"/>
    <n v="414"/>
    <x v="0"/>
    <n v="2"/>
    <n v="4"/>
    <s v="Marketing"/>
    <n v="1862"/>
    <n v="3"/>
    <s v="Male"/>
    <n v="82"/>
    <n v="2"/>
    <n v="2"/>
    <x v="0"/>
    <n v="2"/>
    <s v="Single"/>
    <n v="9907"/>
    <n v="26186"/>
    <n v="7"/>
    <x v="0"/>
    <n v="12"/>
    <n v="3"/>
    <n v="3"/>
    <n v="0"/>
    <n v="7"/>
    <n v="3"/>
    <n v="2"/>
    <n v="2"/>
    <n v="2"/>
    <n v="2"/>
    <n v="2"/>
    <s v="High"/>
    <s v="2-5 Years"/>
    <x v="2"/>
  </r>
  <r>
    <n v="46"/>
    <x v="1"/>
    <x v="0"/>
    <n v="1319"/>
    <x v="0"/>
    <n v="3"/>
    <n v="3"/>
    <s v="Technical Degree"/>
    <n v="1863"/>
    <n v="1"/>
    <s v="Female"/>
    <n v="45"/>
    <n v="4"/>
    <n v="4"/>
    <x v="0"/>
    <n v="1"/>
    <s v="Divorced"/>
    <n v="13225"/>
    <n v="7739"/>
    <n v="2"/>
    <x v="1"/>
    <n v="12"/>
    <n v="3"/>
    <n v="4"/>
    <n v="1"/>
    <n v="25"/>
    <n v="5"/>
    <n v="3"/>
    <n v="19"/>
    <n v="17"/>
    <n v="2"/>
    <n v="8"/>
    <s v="High"/>
    <s v="10+ Years"/>
    <x v="1"/>
  </r>
  <r>
    <n v="27"/>
    <x v="1"/>
    <x v="0"/>
    <n v="728"/>
    <x v="0"/>
    <n v="23"/>
    <n v="1"/>
    <s v="Medical"/>
    <n v="1864"/>
    <n v="2"/>
    <s v="Female"/>
    <n v="36"/>
    <n v="2"/>
    <n v="2"/>
    <x v="6"/>
    <n v="3"/>
    <s v="Married"/>
    <n v="3540"/>
    <n v="7018"/>
    <n v="1"/>
    <x v="1"/>
    <n v="21"/>
    <n v="4"/>
    <n v="4"/>
    <n v="1"/>
    <n v="9"/>
    <n v="5"/>
    <n v="3"/>
    <n v="9"/>
    <n v="8"/>
    <n v="5"/>
    <n v="8"/>
    <s v="Medium"/>
    <s v="6-10 Years"/>
    <x v="2"/>
  </r>
  <r>
    <n v="29"/>
    <x v="1"/>
    <x v="0"/>
    <n v="352"/>
    <x v="2"/>
    <n v="6"/>
    <n v="1"/>
    <s v="Medical"/>
    <n v="1865"/>
    <n v="4"/>
    <s v="Male"/>
    <n v="87"/>
    <n v="2"/>
    <n v="1"/>
    <x v="8"/>
    <n v="2"/>
    <s v="Married"/>
    <n v="2804"/>
    <n v="15434"/>
    <n v="1"/>
    <x v="1"/>
    <n v="11"/>
    <n v="3"/>
    <n v="4"/>
    <n v="0"/>
    <n v="1"/>
    <n v="3"/>
    <n v="3"/>
    <n v="1"/>
    <n v="0"/>
    <n v="0"/>
    <n v="0"/>
    <s v="Low"/>
    <s v="0-1 Years"/>
    <x v="2"/>
  </r>
  <r>
    <n v="43"/>
    <x v="1"/>
    <x v="0"/>
    <n v="823"/>
    <x v="1"/>
    <n v="6"/>
    <n v="3"/>
    <s v="Medical"/>
    <n v="1866"/>
    <n v="1"/>
    <s v="Female"/>
    <n v="81"/>
    <n v="2"/>
    <n v="5"/>
    <x v="5"/>
    <n v="3"/>
    <s v="Married"/>
    <n v="19392"/>
    <n v="22539"/>
    <n v="7"/>
    <x v="1"/>
    <n v="13"/>
    <n v="3"/>
    <n v="4"/>
    <n v="0"/>
    <n v="21"/>
    <n v="2"/>
    <n v="3"/>
    <n v="16"/>
    <n v="12"/>
    <n v="6"/>
    <n v="14"/>
    <s v="High"/>
    <s v="10+ Years"/>
    <x v="0"/>
  </r>
  <r>
    <n v="48"/>
    <x v="1"/>
    <x v="0"/>
    <n v="1224"/>
    <x v="1"/>
    <n v="10"/>
    <n v="3"/>
    <s v="Life Sciences"/>
    <n v="1867"/>
    <n v="4"/>
    <s v="Male"/>
    <n v="91"/>
    <n v="2"/>
    <n v="5"/>
    <x v="7"/>
    <n v="2"/>
    <s v="Married"/>
    <n v="19665"/>
    <n v="13583"/>
    <n v="4"/>
    <x v="1"/>
    <n v="12"/>
    <n v="3"/>
    <n v="4"/>
    <n v="0"/>
    <n v="29"/>
    <n v="3"/>
    <n v="3"/>
    <n v="22"/>
    <n v="10"/>
    <n v="12"/>
    <n v="9"/>
    <s v="High"/>
    <s v="10+ Years"/>
    <x v="1"/>
  </r>
  <r>
    <n v="29"/>
    <x v="0"/>
    <x v="1"/>
    <n v="459"/>
    <x v="1"/>
    <n v="24"/>
    <n v="2"/>
    <s v="Life Sciences"/>
    <n v="1868"/>
    <n v="4"/>
    <s v="Male"/>
    <n v="73"/>
    <n v="2"/>
    <n v="1"/>
    <x v="1"/>
    <n v="4"/>
    <s v="Single"/>
    <n v="2439"/>
    <n v="14753"/>
    <n v="1"/>
    <x v="0"/>
    <n v="24"/>
    <n v="4"/>
    <n v="2"/>
    <n v="0"/>
    <n v="1"/>
    <n v="3"/>
    <n v="2"/>
    <n v="1"/>
    <n v="0"/>
    <n v="1"/>
    <n v="0"/>
    <s v="Low"/>
    <s v="0-1 Years"/>
    <x v="2"/>
  </r>
  <r>
    <n v="46"/>
    <x v="0"/>
    <x v="0"/>
    <n v="1254"/>
    <x v="0"/>
    <n v="10"/>
    <n v="3"/>
    <s v="Life Sciences"/>
    <n v="1869"/>
    <n v="3"/>
    <s v="Female"/>
    <n v="64"/>
    <n v="3"/>
    <n v="3"/>
    <x v="0"/>
    <n v="2"/>
    <s v="Married"/>
    <n v="7314"/>
    <n v="14011"/>
    <n v="5"/>
    <x v="1"/>
    <n v="21"/>
    <n v="4"/>
    <n v="3"/>
    <n v="3"/>
    <n v="14"/>
    <n v="2"/>
    <n v="3"/>
    <n v="8"/>
    <n v="7"/>
    <n v="0"/>
    <n v="7"/>
    <s v="High"/>
    <s v="6-10 Years"/>
    <x v="1"/>
  </r>
  <r>
    <n v="27"/>
    <x v="1"/>
    <x v="1"/>
    <n v="1131"/>
    <x v="1"/>
    <n v="15"/>
    <n v="3"/>
    <s v="Life Sciences"/>
    <n v="1870"/>
    <n v="4"/>
    <s v="Female"/>
    <n v="77"/>
    <n v="2"/>
    <n v="1"/>
    <x v="1"/>
    <n v="1"/>
    <s v="Married"/>
    <n v="4774"/>
    <n v="23844"/>
    <n v="0"/>
    <x v="1"/>
    <n v="19"/>
    <n v="3"/>
    <n v="4"/>
    <n v="1"/>
    <n v="8"/>
    <n v="2"/>
    <n v="2"/>
    <n v="7"/>
    <n v="6"/>
    <n v="7"/>
    <n v="3"/>
    <s v="Medium"/>
    <s v="6-10 Years"/>
    <x v="2"/>
  </r>
  <r>
    <n v="39"/>
    <x v="1"/>
    <x v="0"/>
    <n v="835"/>
    <x v="1"/>
    <n v="19"/>
    <n v="4"/>
    <s v="Other"/>
    <n v="1871"/>
    <n v="4"/>
    <s v="Male"/>
    <n v="41"/>
    <n v="3"/>
    <n v="2"/>
    <x v="1"/>
    <n v="4"/>
    <s v="Divorced"/>
    <n v="3902"/>
    <n v="5141"/>
    <n v="8"/>
    <x v="1"/>
    <n v="14"/>
    <n v="3"/>
    <n v="2"/>
    <n v="3"/>
    <n v="7"/>
    <n v="2"/>
    <n v="3"/>
    <n v="2"/>
    <n v="2"/>
    <n v="2"/>
    <n v="2"/>
    <s v="Medium"/>
    <s v="2-5 Years"/>
    <x v="0"/>
  </r>
  <r>
    <n v="55"/>
    <x v="1"/>
    <x v="0"/>
    <n v="836"/>
    <x v="1"/>
    <n v="2"/>
    <n v="4"/>
    <s v="Technical Degree"/>
    <n v="1873"/>
    <n v="2"/>
    <s v="Male"/>
    <n v="98"/>
    <n v="2"/>
    <n v="1"/>
    <x v="1"/>
    <n v="4"/>
    <s v="Married"/>
    <n v="2662"/>
    <n v="7975"/>
    <n v="8"/>
    <x v="1"/>
    <n v="20"/>
    <n v="4"/>
    <n v="2"/>
    <n v="1"/>
    <n v="19"/>
    <n v="2"/>
    <n v="4"/>
    <n v="5"/>
    <n v="2"/>
    <n v="0"/>
    <n v="4"/>
    <s v="Low"/>
    <s v="2-5 Years"/>
    <x v="3"/>
  </r>
  <r>
    <n v="28"/>
    <x v="1"/>
    <x v="0"/>
    <n v="1172"/>
    <x v="0"/>
    <n v="3"/>
    <n v="3"/>
    <s v="Medical"/>
    <n v="1875"/>
    <n v="2"/>
    <s v="Female"/>
    <n v="78"/>
    <n v="3"/>
    <n v="1"/>
    <x v="6"/>
    <n v="2"/>
    <s v="Married"/>
    <n v="2856"/>
    <n v="3692"/>
    <n v="1"/>
    <x v="1"/>
    <n v="19"/>
    <n v="3"/>
    <n v="4"/>
    <n v="1"/>
    <n v="1"/>
    <n v="3"/>
    <n v="3"/>
    <n v="1"/>
    <n v="0"/>
    <n v="0"/>
    <n v="0"/>
    <s v="Low"/>
    <s v="0-1 Years"/>
    <x v="2"/>
  </r>
  <r>
    <n v="30"/>
    <x v="0"/>
    <x v="0"/>
    <n v="945"/>
    <x v="0"/>
    <n v="9"/>
    <n v="3"/>
    <s v="Medical"/>
    <n v="1876"/>
    <n v="2"/>
    <s v="Male"/>
    <n v="89"/>
    <n v="3"/>
    <n v="1"/>
    <x v="6"/>
    <n v="4"/>
    <s v="Single"/>
    <n v="1081"/>
    <n v="16019"/>
    <n v="1"/>
    <x v="1"/>
    <n v="13"/>
    <n v="3"/>
    <n v="3"/>
    <n v="0"/>
    <n v="1"/>
    <n v="3"/>
    <n v="2"/>
    <n v="1"/>
    <n v="0"/>
    <n v="0"/>
    <n v="0"/>
    <s v="Low"/>
    <s v="0-1 Years"/>
    <x v="2"/>
  </r>
  <r>
    <n v="22"/>
    <x v="0"/>
    <x v="0"/>
    <n v="391"/>
    <x v="1"/>
    <n v="7"/>
    <n v="1"/>
    <s v="Life Sciences"/>
    <n v="1878"/>
    <n v="4"/>
    <s v="Male"/>
    <n v="75"/>
    <n v="3"/>
    <n v="1"/>
    <x v="1"/>
    <n v="2"/>
    <s v="Single"/>
    <n v="2472"/>
    <n v="26092"/>
    <n v="1"/>
    <x v="0"/>
    <n v="23"/>
    <n v="4"/>
    <n v="1"/>
    <n v="0"/>
    <n v="1"/>
    <n v="2"/>
    <n v="3"/>
    <n v="1"/>
    <n v="0"/>
    <n v="0"/>
    <n v="0"/>
    <s v="Low"/>
    <s v="0-1 Years"/>
    <x v="4"/>
  </r>
  <r>
    <n v="36"/>
    <x v="1"/>
    <x v="0"/>
    <n v="1266"/>
    <x v="0"/>
    <n v="10"/>
    <n v="4"/>
    <s v="Technical Degree"/>
    <n v="1880"/>
    <n v="2"/>
    <s v="Female"/>
    <n v="63"/>
    <n v="2"/>
    <n v="2"/>
    <x v="0"/>
    <n v="3"/>
    <s v="Married"/>
    <n v="5673"/>
    <n v="6060"/>
    <n v="1"/>
    <x v="0"/>
    <n v="13"/>
    <n v="3"/>
    <n v="1"/>
    <n v="1"/>
    <n v="10"/>
    <n v="4"/>
    <n v="3"/>
    <n v="10"/>
    <n v="9"/>
    <n v="1"/>
    <n v="7"/>
    <s v="Medium"/>
    <s v="6-10 Years"/>
    <x v="0"/>
  </r>
  <r>
    <n v="31"/>
    <x v="1"/>
    <x v="0"/>
    <n v="311"/>
    <x v="1"/>
    <n v="20"/>
    <n v="3"/>
    <s v="Life Sciences"/>
    <n v="1881"/>
    <n v="2"/>
    <s v="Male"/>
    <n v="89"/>
    <n v="3"/>
    <n v="2"/>
    <x v="2"/>
    <n v="3"/>
    <s v="Divorced"/>
    <n v="4197"/>
    <n v="18624"/>
    <n v="1"/>
    <x v="1"/>
    <n v="11"/>
    <n v="3"/>
    <n v="1"/>
    <n v="1"/>
    <n v="10"/>
    <n v="2"/>
    <n v="3"/>
    <n v="10"/>
    <n v="8"/>
    <n v="0"/>
    <n v="2"/>
    <s v="Medium"/>
    <s v="6-10 Years"/>
    <x v="2"/>
  </r>
  <r>
    <n v="34"/>
    <x v="1"/>
    <x v="0"/>
    <n v="1480"/>
    <x v="0"/>
    <n v="4"/>
    <n v="3"/>
    <s v="Life Sciences"/>
    <n v="1882"/>
    <n v="3"/>
    <s v="Male"/>
    <n v="64"/>
    <n v="3"/>
    <n v="3"/>
    <x v="0"/>
    <n v="4"/>
    <s v="Married"/>
    <n v="9713"/>
    <n v="24444"/>
    <n v="2"/>
    <x v="0"/>
    <n v="13"/>
    <n v="3"/>
    <n v="4"/>
    <n v="3"/>
    <n v="9"/>
    <n v="3"/>
    <n v="3"/>
    <n v="5"/>
    <n v="3"/>
    <n v="1"/>
    <n v="0"/>
    <s v="High"/>
    <s v="2-5 Years"/>
    <x v="2"/>
  </r>
  <r>
    <n v="29"/>
    <x v="1"/>
    <x v="0"/>
    <n v="592"/>
    <x v="1"/>
    <n v="7"/>
    <n v="3"/>
    <s v="Life Sciences"/>
    <n v="1883"/>
    <n v="4"/>
    <s v="Male"/>
    <n v="59"/>
    <n v="3"/>
    <n v="1"/>
    <x v="2"/>
    <n v="1"/>
    <s v="Single"/>
    <n v="2062"/>
    <n v="19384"/>
    <n v="3"/>
    <x v="1"/>
    <n v="14"/>
    <n v="3"/>
    <n v="2"/>
    <n v="0"/>
    <n v="11"/>
    <n v="2"/>
    <n v="3"/>
    <n v="3"/>
    <n v="2"/>
    <n v="1"/>
    <n v="2"/>
    <s v="Low"/>
    <s v="2-5 Years"/>
    <x v="2"/>
  </r>
  <r>
    <n v="37"/>
    <x v="1"/>
    <x v="0"/>
    <n v="783"/>
    <x v="1"/>
    <n v="7"/>
    <n v="4"/>
    <s v="Medical"/>
    <n v="1885"/>
    <n v="4"/>
    <s v="Male"/>
    <n v="78"/>
    <n v="3"/>
    <n v="2"/>
    <x v="1"/>
    <n v="1"/>
    <s v="Married"/>
    <n v="4284"/>
    <n v="13588"/>
    <n v="5"/>
    <x v="0"/>
    <n v="22"/>
    <n v="4"/>
    <n v="3"/>
    <n v="1"/>
    <n v="16"/>
    <n v="2"/>
    <n v="3"/>
    <n v="5"/>
    <n v="3"/>
    <n v="0"/>
    <n v="4"/>
    <s v="Medium"/>
    <s v="2-5 Years"/>
    <x v="0"/>
  </r>
  <r>
    <n v="35"/>
    <x v="1"/>
    <x v="0"/>
    <n v="219"/>
    <x v="1"/>
    <n v="16"/>
    <n v="2"/>
    <s v="Other"/>
    <n v="1886"/>
    <n v="4"/>
    <s v="Female"/>
    <n v="44"/>
    <n v="2"/>
    <n v="2"/>
    <x v="3"/>
    <n v="2"/>
    <s v="Married"/>
    <n v="4788"/>
    <n v="25388"/>
    <n v="0"/>
    <x v="0"/>
    <n v="11"/>
    <n v="3"/>
    <n v="4"/>
    <n v="0"/>
    <n v="4"/>
    <n v="2"/>
    <n v="3"/>
    <n v="3"/>
    <n v="2"/>
    <n v="0"/>
    <n v="2"/>
    <s v="Medium"/>
    <s v="2-5 Years"/>
    <x v="0"/>
  </r>
  <r>
    <n v="45"/>
    <x v="1"/>
    <x v="0"/>
    <n v="556"/>
    <x v="1"/>
    <n v="25"/>
    <n v="2"/>
    <s v="Life Sciences"/>
    <n v="1888"/>
    <n v="2"/>
    <s v="Female"/>
    <n v="93"/>
    <n v="2"/>
    <n v="2"/>
    <x v="3"/>
    <n v="4"/>
    <s v="Married"/>
    <n v="5906"/>
    <n v="23888"/>
    <n v="0"/>
    <x v="1"/>
    <n v="13"/>
    <n v="3"/>
    <n v="4"/>
    <n v="2"/>
    <n v="10"/>
    <n v="2"/>
    <n v="2"/>
    <n v="9"/>
    <n v="8"/>
    <n v="3"/>
    <n v="8"/>
    <s v="Medium"/>
    <s v="6-10 Years"/>
    <x v="1"/>
  </r>
  <r>
    <n v="36"/>
    <x v="1"/>
    <x v="1"/>
    <n v="1213"/>
    <x v="2"/>
    <n v="2"/>
    <n v="1"/>
    <s v="Human Resources"/>
    <n v="1890"/>
    <n v="2"/>
    <s v="Male"/>
    <n v="94"/>
    <n v="2"/>
    <n v="2"/>
    <x v="8"/>
    <n v="4"/>
    <s v="Single"/>
    <n v="3886"/>
    <n v="4223"/>
    <n v="1"/>
    <x v="1"/>
    <n v="21"/>
    <n v="4"/>
    <n v="4"/>
    <n v="0"/>
    <n v="10"/>
    <n v="2"/>
    <n v="2"/>
    <n v="10"/>
    <n v="1"/>
    <n v="0"/>
    <n v="8"/>
    <s v="Medium"/>
    <s v="6-10 Years"/>
    <x v="0"/>
  </r>
  <r>
    <n v="40"/>
    <x v="1"/>
    <x v="0"/>
    <n v="1137"/>
    <x v="1"/>
    <n v="1"/>
    <n v="4"/>
    <s v="Life Sciences"/>
    <n v="1892"/>
    <n v="1"/>
    <s v="Male"/>
    <n v="98"/>
    <n v="3"/>
    <n v="4"/>
    <x v="5"/>
    <n v="1"/>
    <s v="Divorced"/>
    <n v="16823"/>
    <n v="18991"/>
    <n v="2"/>
    <x v="1"/>
    <n v="11"/>
    <n v="3"/>
    <n v="1"/>
    <n v="1"/>
    <n v="22"/>
    <n v="3"/>
    <n v="3"/>
    <n v="19"/>
    <n v="7"/>
    <n v="11"/>
    <n v="16"/>
    <s v="High"/>
    <s v="10+ Years"/>
    <x v="0"/>
  </r>
  <r>
    <n v="26"/>
    <x v="1"/>
    <x v="0"/>
    <n v="482"/>
    <x v="1"/>
    <n v="1"/>
    <n v="2"/>
    <s v="Life Sciences"/>
    <n v="1893"/>
    <n v="2"/>
    <s v="Female"/>
    <n v="90"/>
    <n v="2"/>
    <n v="1"/>
    <x v="1"/>
    <n v="3"/>
    <s v="Married"/>
    <n v="2933"/>
    <n v="14908"/>
    <n v="1"/>
    <x v="0"/>
    <n v="13"/>
    <n v="3"/>
    <n v="3"/>
    <n v="1"/>
    <n v="1"/>
    <n v="3"/>
    <n v="2"/>
    <n v="1"/>
    <n v="0"/>
    <n v="1"/>
    <n v="0"/>
    <s v="Low"/>
    <s v="0-1 Years"/>
    <x v="2"/>
  </r>
  <r>
    <n v="27"/>
    <x v="1"/>
    <x v="0"/>
    <n v="511"/>
    <x v="0"/>
    <n v="2"/>
    <n v="2"/>
    <s v="Medical"/>
    <n v="1898"/>
    <n v="1"/>
    <s v="Female"/>
    <n v="89"/>
    <n v="4"/>
    <n v="2"/>
    <x v="0"/>
    <n v="3"/>
    <s v="Single"/>
    <n v="6500"/>
    <n v="26997"/>
    <n v="0"/>
    <x v="1"/>
    <n v="14"/>
    <n v="3"/>
    <n v="2"/>
    <n v="0"/>
    <n v="9"/>
    <n v="5"/>
    <n v="2"/>
    <n v="8"/>
    <n v="7"/>
    <n v="0"/>
    <n v="7"/>
    <s v="Medium"/>
    <s v="6-10 Years"/>
    <x v="2"/>
  </r>
  <r>
    <n v="48"/>
    <x v="1"/>
    <x v="1"/>
    <n v="117"/>
    <x v="1"/>
    <n v="22"/>
    <n v="3"/>
    <s v="Medical"/>
    <n v="1900"/>
    <n v="4"/>
    <s v="Female"/>
    <n v="58"/>
    <n v="3"/>
    <n v="4"/>
    <x v="5"/>
    <n v="4"/>
    <s v="Divorced"/>
    <n v="17174"/>
    <n v="2437"/>
    <n v="3"/>
    <x v="1"/>
    <n v="11"/>
    <n v="3"/>
    <n v="2"/>
    <n v="1"/>
    <n v="24"/>
    <n v="3"/>
    <n v="3"/>
    <n v="22"/>
    <n v="17"/>
    <n v="4"/>
    <n v="7"/>
    <s v="High"/>
    <s v="10+ Years"/>
    <x v="1"/>
  </r>
  <r>
    <n v="44"/>
    <x v="1"/>
    <x v="0"/>
    <n v="170"/>
    <x v="1"/>
    <n v="1"/>
    <n v="4"/>
    <s v="Life Sciences"/>
    <n v="1903"/>
    <n v="2"/>
    <s v="Male"/>
    <n v="78"/>
    <n v="4"/>
    <n v="2"/>
    <x v="4"/>
    <n v="1"/>
    <s v="Married"/>
    <n v="5033"/>
    <n v="9364"/>
    <n v="2"/>
    <x v="1"/>
    <n v="15"/>
    <n v="3"/>
    <n v="4"/>
    <n v="1"/>
    <n v="10"/>
    <n v="5"/>
    <n v="3"/>
    <n v="2"/>
    <n v="0"/>
    <n v="2"/>
    <n v="2"/>
    <s v="Medium"/>
    <s v="2-5 Years"/>
    <x v="0"/>
  </r>
  <r>
    <n v="34"/>
    <x v="0"/>
    <x v="2"/>
    <n v="967"/>
    <x v="1"/>
    <n v="16"/>
    <n v="4"/>
    <s v="Technical Degree"/>
    <n v="1905"/>
    <n v="4"/>
    <s v="Male"/>
    <n v="85"/>
    <n v="1"/>
    <n v="1"/>
    <x v="1"/>
    <n v="1"/>
    <s v="Married"/>
    <n v="2307"/>
    <n v="14460"/>
    <n v="1"/>
    <x v="0"/>
    <n v="23"/>
    <n v="4"/>
    <n v="2"/>
    <n v="1"/>
    <n v="5"/>
    <n v="2"/>
    <n v="3"/>
    <n v="5"/>
    <n v="2"/>
    <n v="3"/>
    <n v="0"/>
    <s v="Low"/>
    <s v="2-5 Years"/>
    <x v="2"/>
  </r>
  <r>
    <n v="56"/>
    <x v="0"/>
    <x v="0"/>
    <n v="1162"/>
    <x v="1"/>
    <n v="24"/>
    <n v="2"/>
    <s v="Life Sciences"/>
    <n v="1907"/>
    <n v="1"/>
    <s v="Male"/>
    <n v="97"/>
    <n v="3"/>
    <n v="1"/>
    <x v="2"/>
    <n v="4"/>
    <s v="Single"/>
    <n v="2587"/>
    <n v="10261"/>
    <n v="1"/>
    <x v="1"/>
    <n v="16"/>
    <n v="3"/>
    <n v="4"/>
    <n v="0"/>
    <n v="5"/>
    <n v="3"/>
    <n v="3"/>
    <n v="4"/>
    <n v="2"/>
    <n v="1"/>
    <n v="0"/>
    <s v="Low"/>
    <s v="2-5 Years"/>
    <x v="3"/>
  </r>
  <r>
    <n v="36"/>
    <x v="1"/>
    <x v="0"/>
    <n v="335"/>
    <x v="0"/>
    <n v="17"/>
    <n v="2"/>
    <s v="Marketing"/>
    <n v="1908"/>
    <n v="3"/>
    <s v="Male"/>
    <n v="33"/>
    <n v="2"/>
    <n v="2"/>
    <x v="0"/>
    <n v="2"/>
    <s v="Married"/>
    <n v="5507"/>
    <n v="16822"/>
    <n v="2"/>
    <x v="1"/>
    <n v="16"/>
    <n v="3"/>
    <n v="3"/>
    <n v="2"/>
    <n v="12"/>
    <n v="1"/>
    <n v="1"/>
    <n v="4"/>
    <n v="2"/>
    <n v="1"/>
    <n v="3"/>
    <s v="Medium"/>
    <s v="2-5 Years"/>
    <x v="0"/>
  </r>
  <r>
    <n v="41"/>
    <x v="1"/>
    <x v="0"/>
    <n v="337"/>
    <x v="0"/>
    <n v="8"/>
    <n v="3"/>
    <s v="Marketing"/>
    <n v="1909"/>
    <n v="3"/>
    <s v="Female"/>
    <n v="54"/>
    <n v="3"/>
    <n v="2"/>
    <x v="0"/>
    <n v="2"/>
    <s v="Married"/>
    <n v="4393"/>
    <n v="26841"/>
    <n v="5"/>
    <x v="1"/>
    <n v="21"/>
    <n v="4"/>
    <n v="3"/>
    <n v="1"/>
    <n v="14"/>
    <n v="3"/>
    <n v="3"/>
    <n v="5"/>
    <n v="4"/>
    <n v="1"/>
    <n v="4"/>
    <s v="Medium"/>
    <s v="2-5 Years"/>
    <x v="0"/>
  </r>
  <r>
    <n v="42"/>
    <x v="1"/>
    <x v="0"/>
    <n v="1396"/>
    <x v="1"/>
    <n v="6"/>
    <n v="3"/>
    <s v="Medical"/>
    <n v="1911"/>
    <n v="3"/>
    <s v="Male"/>
    <n v="83"/>
    <n v="3"/>
    <n v="3"/>
    <x v="7"/>
    <n v="1"/>
    <s v="Married"/>
    <n v="13348"/>
    <n v="14842"/>
    <n v="9"/>
    <x v="1"/>
    <n v="13"/>
    <n v="3"/>
    <n v="2"/>
    <n v="1"/>
    <n v="18"/>
    <n v="3"/>
    <n v="4"/>
    <n v="13"/>
    <n v="7"/>
    <n v="5"/>
    <n v="7"/>
    <s v="High"/>
    <s v="10+ Years"/>
    <x v="0"/>
  </r>
  <r>
    <n v="31"/>
    <x v="1"/>
    <x v="0"/>
    <n v="1079"/>
    <x v="0"/>
    <n v="10"/>
    <n v="2"/>
    <s v="Medical"/>
    <n v="1912"/>
    <n v="3"/>
    <s v="Female"/>
    <n v="86"/>
    <n v="3"/>
    <n v="2"/>
    <x v="0"/>
    <n v="4"/>
    <s v="Divorced"/>
    <n v="6583"/>
    <n v="20115"/>
    <n v="2"/>
    <x v="0"/>
    <n v="11"/>
    <n v="3"/>
    <n v="4"/>
    <n v="1"/>
    <n v="8"/>
    <n v="2"/>
    <n v="3"/>
    <n v="5"/>
    <n v="2"/>
    <n v="1"/>
    <n v="4"/>
    <s v="Medium"/>
    <s v="2-5 Years"/>
    <x v="2"/>
  </r>
  <r>
    <n v="34"/>
    <x v="1"/>
    <x v="0"/>
    <n v="735"/>
    <x v="0"/>
    <n v="3"/>
    <n v="1"/>
    <s v="Medical"/>
    <n v="1915"/>
    <n v="4"/>
    <s v="Female"/>
    <n v="75"/>
    <n v="2"/>
    <n v="2"/>
    <x v="0"/>
    <n v="4"/>
    <s v="Married"/>
    <n v="8103"/>
    <n v="16495"/>
    <n v="3"/>
    <x v="0"/>
    <n v="12"/>
    <n v="3"/>
    <n v="3"/>
    <n v="0"/>
    <n v="9"/>
    <n v="3"/>
    <n v="2"/>
    <n v="4"/>
    <n v="2"/>
    <n v="0"/>
    <n v="1"/>
    <s v="High"/>
    <s v="2-5 Years"/>
    <x v="2"/>
  </r>
  <r>
    <n v="31"/>
    <x v="1"/>
    <x v="0"/>
    <n v="471"/>
    <x v="1"/>
    <n v="4"/>
    <n v="3"/>
    <s v="Medical"/>
    <n v="1916"/>
    <n v="1"/>
    <s v="Female"/>
    <n v="62"/>
    <n v="4"/>
    <n v="1"/>
    <x v="2"/>
    <n v="3"/>
    <s v="Divorced"/>
    <n v="3978"/>
    <n v="16031"/>
    <n v="8"/>
    <x v="1"/>
    <n v="12"/>
    <n v="3"/>
    <n v="2"/>
    <n v="1"/>
    <n v="4"/>
    <n v="0"/>
    <n v="2"/>
    <n v="2"/>
    <n v="2"/>
    <n v="2"/>
    <n v="2"/>
    <s v="Medium"/>
    <s v="2-5 Years"/>
    <x v="2"/>
  </r>
  <r>
    <n v="26"/>
    <x v="1"/>
    <x v="1"/>
    <n v="1096"/>
    <x v="1"/>
    <n v="6"/>
    <n v="3"/>
    <s v="Other"/>
    <n v="1918"/>
    <n v="3"/>
    <s v="Male"/>
    <n v="61"/>
    <n v="4"/>
    <n v="1"/>
    <x v="2"/>
    <n v="4"/>
    <s v="Married"/>
    <n v="2544"/>
    <n v="7102"/>
    <n v="0"/>
    <x v="1"/>
    <n v="18"/>
    <n v="3"/>
    <n v="1"/>
    <n v="1"/>
    <n v="8"/>
    <n v="3"/>
    <n v="3"/>
    <n v="7"/>
    <n v="7"/>
    <n v="7"/>
    <n v="7"/>
    <s v="Low"/>
    <s v="6-10 Years"/>
    <x v="2"/>
  </r>
  <r>
    <n v="45"/>
    <x v="1"/>
    <x v="1"/>
    <n v="1297"/>
    <x v="1"/>
    <n v="1"/>
    <n v="4"/>
    <s v="Medical"/>
    <n v="1922"/>
    <n v="2"/>
    <s v="Male"/>
    <n v="44"/>
    <n v="3"/>
    <n v="2"/>
    <x v="4"/>
    <n v="3"/>
    <s v="Single"/>
    <n v="5399"/>
    <n v="14511"/>
    <n v="4"/>
    <x v="1"/>
    <n v="12"/>
    <n v="3"/>
    <n v="3"/>
    <n v="0"/>
    <n v="12"/>
    <n v="3"/>
    <n v="3"/>
    <n v="4"/>
    <n v="2"/>
    <n v="0"/>
    <n v="3"/>
    <s v="Medium"/>
    <s v="2-5 Years"/>
    <x v="1"/>
  </r>
  <r>
    <n v="33"/>
    <x v="1"/>
    <x v="0"/>
    <n v="217"/>
    <x v="0"/>
    <n v="10"/>
    <n v="4"/>
    <s v="Marketing"/>
    <n v="1924"/>
    <n v="2"/>
    <s v="Male"/>
    <n v="43"/>
    <n v="3"/>
    <n v="2"/>
    <x v="0"/>
    <n v="3"/>
    <s v="Single"/>
    <n v="5487"/>
    <n v="10410"/>
    <n v="1"/>
    <x v="1"/>
    <n v="14"/>
    <n v="3"/>
    <n v="2"/>
    <n v="0"/>
    <n v="10"/>
    <n v="2"/>
    <n v="2"/>
    <n v="10"/>
    <n v="4"/>
    <n v="0"/>
    <n v="9"/>
    <s v="Medium"/>
    <s v="6-10 Years"/>
    <x v="2"/>
  </r>
  <r>
    <n v="28"/>
    <x v="1"/>
    <x v="1"/>
    <n v="783"/>
    <x v="0"/>
    <n v="1"/>
    <n v="2"/>
    <s v="Life Sciences"/>
    <n v="1927"/>
    <n v="3"/>
    <s v="Male"/>
    <n v="42"/>
    <n v="2"/>
    <n v="2"/>
    <x v="0"/>
    <n v="4"/>
    <s v="Married"/>
    <n v="6834"/>
    <n v="19255"/>
    <n v="1"/>
    <x v="0"/>
    <n v="12"/>
    <n v="3"/>
    <n v="3"/>
    <n v="1"/>
    <n v="7"/>
    <n v="2"/>
    <n v="3"/>
    <n v="7"/>
    <n v="7"/>
    <n v="0"/>
    <n v="7"/>
    <s v="Medium"/>
    <s v="6-10 Years"/>
    <x v="2"/>
  </r>
  <r>
    <n v="29"/>
    <x v="0"/>
    <x v="1"/>
    <n v="746"/>
    <x v="0"/>
    <n v="24"/>
    <n v="3"/>
    <s v="Technical Degree"/>
    <n v="1928"/>
    <n v="3"/>
    <s v="Male"/>
    <n v="45"/>
    <n v="4"/>
    <n v="1"/>
    <x v="6"/>
    <n v="1"/>
    <s v="Single"/>
    <n v="1091"/>
    <n v="10642"/>
    <n v="1"/>
    <x v="1"/>
    <n v="17"/>
    <n v="3"/>
    <n v="4"/>
    <n v="0"/>
    <n v="1"/>
    <n v="3"/>
    <n v="3"/>
    <n v="1"/>
    <n v="0"/>
    <n v="0"/>
    <n v="0"/>
    <s v="Low"/>
    <s v="0-1 Years"/>
    <x v="2"/>
  </r>
  <r>
    <n v="39"/>
    <x v="1"/>
    <x v="2"/>
    <n v="1251"/>
    <x v="0"/>
    <n v="21"/>
    <n v="4"/>
    <s v="Life Sciences"/>
    <n v="1929"/>
    <n v="1"/>
    <s v="Female"/>
    <n v="32"/>
    <n v="1"/>
    <n v="2"/>
    <x v="0"/>
    <n v="3"/>
    <s v="Married"/>
    <n v="5736"/>
    <n v="3987"/>
    <n v="6"/>
    <x v="1"/>
    <n v="19"/>
    <n v="3"/>
    <n v="3"/>
    <n v="1"/>
    <n v="10"/>
    <n v="1"/>
    <n v="3"/>
    <n v="3"/>
    <n v="2"/>
    <n v="1"/>
    <n v="2"/>
    <s v="Medium"/>
    <s v="2-5 Years"/>
    <x v="0"/>
  </r>
  <r>
    <n v="27"/>
    <x v="1"/>
    <x v="0"/>
    <n v="1354"/>
    <x v="1"/>
    <n v="2"/>
    <n v="4"/>
    <s v="Technical Degree"/>
    <n v="1931"/>
    <n v="2"/>
    <s v="Male"/>
    <n v="41"/>
    <n v="3"/>
    <n v="1"/>
    <x v="1"/>
    <n v="2"/>
    <s v="Married"/>
    <n v="2226"/>
    <n v="6073"/>
    <n v="1"/>
    <x v="1"/>
    <n v="11"/>
    <n v="3"/>
    <n v="3"/>
    <n v="1"/>
    <n v="6"/>
    <n v="3"/>
    <n v="2"/>
    <n v="5"/>
    <n v="3"/>
    <n v="1"/>
    <n v="2"/>
    <s v="Low"/>
    <s v="2-5 Years"/>
    <x v="2"/>
  </r>
  <r>
    <n v="34"/>
    <x v="1"/>
    <x v="1"/>
    <n v="735"/>
    <x v="1"/>
    <n v="22"/>
    <n v="4"/>
    <s v="Other"/>
    <n v="1932"/>
    <n v="3"/>
    <s v="Male"/>
    <n v="86"/>
    <n v="2"/>
    <n v="2"/>
    <x v="1"/>
    <n v="4"/>
    <s v="Married"/>
    <n v="5747"/>
    <n v="26496"/>
    <n v="1"/>
    <x v="0"/>
    <n v="15"/>
    <n v="3"/>
    <n v="2"/>
    <n v="0"/>
    <n v="16"/>
    <n v="3"/>
    <n v="3"/>
    <n v="15"/>
    <n v="10"/>
    <n v="6"/>
    <n v="11"/>
    <s v="Medium"/>
    <s v="10+ Years"/>
    <x v="2"/>
  </r>
  <r>
    <n v="28"/>
    <x v="0"/>
    <x v="0"/>
    <n v="1475"/>
    <x v="0"/>
    <n v="13"/>
    <n v="2"/>
    <s v="Marketing"/>
    <n v="1933"/>
    <n v="4"/>
    <s v="Female"/>
    <n v="84"/>
    <n v="3"/>
    <n v="2"/>
    <x v="0"/>
    <n v="3"/>
    <s v="Single"/>
    <n v="9854"/>
    <n v="23352"/>
    <n v="3"/>
    <x v="0"/>
    <n v="11"/>
    <n v="3"/>
    <n v="4"/>
    <n v="0"/>
    <n v="6"/>
    <n v="0"/>
    <n v="3"/>
    <n v="2"/>
    <n v="0"/>
    <n v="2"/>
    <n v="2"/>
    <s v="High"/>
    <s v="2-5 Years"/>
    <x v="2"/>
  </r>
  <r>
    <n v="47"/>
    <x v="1"/>
    <x v="2"/>
    <n v="1169"/>
    <x v="1"/>
    <n v="14"/>
    <n v="4"/>
    <s v="Technical Degree"/>
    <n v="1934"/>
    <n v="3"/>
    <s v="Male"/>
    <n v="64"/>
    <n v="3"/>
    <n v="2"/>
    <x v="1"/>
    <n v="2"/>
    <s v="Married"/>
    <n v="5467"/>
    <n v="2125"/>
    <n v="8"/>
    <x v="1"/>
    <n v="18"/>
    <n v="3"/>
    <n v="3"/>
    <n v="1"/>
    <n v="16"/>
    <n v="4"/>
    <n v="4"/>
    <n v="8"/>
    <n v="7"/>
    <n v="1"/>
    <n v="7"/>
    <s v="Medium"/>
    <s v="6-10 Years"/>
    <x v="1"/>
  </r>
  <r>
    <n v="56"/>
    <x v="1"/>
    <x v="0"/>
    <n v="1443"/>
    <x v="0"/>
    <n v="11"/>
    <n v="5"/>
    <s v="Marketing"/>
    <n v="1935"/>
    <n v="4"/>
    <s v="Female"/>
    <n v="89"/>
    <n v="2"/>
    <n v="2"/>
    <x v="0"/>
    <n v="1"/>
    <s v="Married"/>
    <n v="5380"/>
    <n v="20328"/>
    <n v="4"/>
    <x v="1"/>
    <n v="16"/>
    <n v="3"/>
    <n v="3"/>
    <n v="1"/>
    <n v="6"/>
    <n v="3"/>
    <n v="3"/>
    <n v="0"/>
    <n v="0"/>
    <n v="0"/>
    <n v="0"/>
    <s v="Medium"/>
    <s v="0-1 Years"/>
    <x v="3"/>
  </r>
  <r>
    <n v="39"/>
    <x v="1"/>
    <x v="0"/>
    <n v="867"/>
    <x v="1"/>
    <n v="9"/>
    <n v="2"/>
    <s v="Medical"/>
    <n v="1936"/>
    <n v="1"/>
    <s v="Male"/>
    <n v="87"/>
    <n v="3"/>
    <n v="2"/>
    <x v="3"/>
    <n v="1"/>
    <s v="Married"/>
    <n v="5151"/>
    <n v="12315"/>
    <n v="1"/>
    <x v="1"/>
    <n v="25"/>
    <n v="4"/>
    <n v="4"/>
    <n v="1"/>
    <n v="10"/>
    <n v="3"/>
    <n v="3"/>
    <n v="10"/>
    <n v="0"/>
    <n v="7"/>
    <n v="9"/>
    <s v="Medium"/>
    <s v="6-10 Years"/>
    <x v="0"/>
  </r>
  <r>
    <n v="38"/>
    <x v="1"/>
    <x v="1"/>
    <n v="1394"/>
    <x v="1"/>
    <n v="8"/>
    <n v="3"/>
    <s v="Medical"/>
    <n v="1937"/>
    <n v="4"/>
    <s v="Female"/>
    <n v="58"/>
    <n v="2"/>
    <n v="2"/>
    <x v="1"/>
    <n v="2"/>
    <s v="Divorced"/>
    <n v="2133"/>
    <n v="18115"/>
    <n v="1"/>
    <x v="0"/>
    <n v="16"/>
    <n v="3"/>
    <n v="3"/>
    <n v="1"/>
    <n v="20"/>
    <n v="3"/>
    <n v="3"/>
    <n v="20"/>
    <n v="11"/>
    <n v="0"/>
    <n v="7"/>
    <s v="Low"/>
    <s v="10+ Years"/>
    <x v="0"/>
  </r>
  <r>
    <n v="58"/>
    <x v="1"/>
    <x v="0"/>
    <n v="605"/>
    <x v="0"/>
    <n v="21"/>
    <n v="3"/>
    <s v="Life Sciences"/>
    <n v="1938"/>
    <n v="4"/>
    <s v="Female"/>
    <n v="72"/>
    <n v="3"/>
    <n v="4"/>
    <x v="5"/>
    <n v="4"/>
    <s v="Married"/>
    <n v="17875"/>
    <n v="11761"/>
    <n v="4"/>
    <x v="0"/>
    <n v="13"/>
    <n v="3"/>
    <n v="3"/>
    <n v="1"/>
    <n v="29"/>
    <n v="2"/>
    <n v="2"/>
    <n v="1"/>
    <n v="0"/>
    <n v="0"/>
    <n v="0"/>
    <s v="High"/>
    <s v="0-1 Years"/>
    <x v="3"/>
  </r>
  <r>
    <n v="32"/>
    <x v="0"/>
    <x v="1"/>
    <n v="238"/>
    <x v="1"/>
    <n v="5"/>
    <n v="2"/>
    <s v="Life Sciences"/>
    <n v="1939"/>
    <n v="1"/>
    <s v="Female"/>
    <n v="47"/>
    <n v="4"/>
    <n v="1"/>
    <x v="1"/>
    <n v="3"/>
    <s v="Single"/>
    <n v="2432"/>
    <n v="15318"/>
    <n v="3"/>
    <x v="0"/>
    <n v="14"/>
    <n v="3"/>
    <n v="1"/>
    <n v="0"/>
    <n v="8"/>
    <n v="2"/>
    <n v="3"/>
    <n v="4"/>
    <n v="1"/>
    <n v="0"/>
    <n v="3"/>
    <s v="Low"/>
    <s v="2-5 Years"/>
    <x v="2"/>
  </r>
  <r>
    <n v="38"/>
    <x v="1"/>
    <x v="0"/>
    <n v="1206"/>
    <x v="1"/>
    <n v="9"/>
    <n v="2"/>
    <s v="Life Sciences"/>
    <n v="1940"/>
    <n v="2"/>
    <s v="Male"/>
    <n v="71"/>
    <n v="3"/>
    <n v="1"/>
    <x v="1"/>
    <n v="4"/>
    <s v="Divorced"/>
    <n v="4771"/>
    <n v="14293"/>
    <n v="2"/>
    <x v="1"/>
    <n v="19"/>
    <n v="3"/>
    <n v="4"/>
    <n v="2"/>
    <n v="10"/>
    <n v="0"/>
    <n v="4"/>
    <n v="5"/>
    <n v="2"/>
    <n v="0"/>
    <n v="3"/>
    <s v="Medium"/>
    <s v="2-5 Years"/>
    <x v="0"/>
  </r>
  <r>
    <n v="49"/>
    <x v="1"/>
    <x v="1"/>
    <n v="1064"/>
    <x v="1"/>
    <n v="2"/>
    <n v="1"/>
    <s v="Life Sciences"/>
    <n v="1941"/>
    <n v="2"/>
    <s v="Male"/>
    <n v="42"/>
    <n v="3"/>
    <n v="5"/>
    <x v="7"/>
    <n v="4"/>
    <s v="Married"/>
    <n v="19161"/>
    <n v="13738"/>
    <n v="3"/>
    <x v="1"/>
    <n v="15"/>
    <n v="3"/>
    <n v="4"/>
    <n v="0"/>
    <n v="28"/>
    <n v="3"/>
    <n v="3"/>
    <n v="5"/>
    <n v="4"/>
    <n v="4"/>
    <n v="3"/>
    <s v="High"/>
    <s v="2-5 Years"/>
    <x v="1"/>
  </r>
  <r>
    <n v="42"/>
    <x v="1"/>
    <x v="0"/>
    <n v="419"/>
    <x v="0"/>
    <n v="12"/>
    <n v="4"/>
    <s v="Marketing"/>
    <n v="1943"/>
    <n v="2"/>
    <s v="Male"/>
    <n v="77"/>
    <n v="3"/>
    <n v="2"/>
    <x v="0"/>
    <n v="4"/>
    <s v="Divorced"/>
    <n v="5087"/>
    <n v="2900"/>
    <n v="3"/>
    <x v="0"/>
    <n v="12"/>
    <n v="3"/>
    <n v="3"/>
    <n v="2"/>
    <n v="14"/>
    <n v="4"/>
    <n v="3"/>
    <n v="0"/>
    <n v="0"/>
    <n v="0"/>
    <n v="0"/>
    <s v="Medium"/>
    <s v="0-1 Years"/>
    <x v="0"/>
  </r>
  <r>
    <n v="27"/>
    <x v="0"/>
    <x v="1"/>
    <n v="1337"/>
    <x v="2"/>
    <n v="22"/>
    <n v="3"/>
    <s v="Human Resources"/>
    <n v="1944"/>
    <n v="1"/>
    <s v="Female"/>
    <n v="58"/>
    <n v="2"/>
    <n v="1"/>
    <x v="8"/>
    <n v="2"/>
    <s v="Married"/>
    <n v="2863"/>
    <n v="19555"/>
    <n v="1"/>
    <x v="1"/>
    <n v="12"/>
    <n v="3"/>
    <n v="1"/>
    <n v="0"/>
    <n v="1"/>
    <n v="2"/>
    <n v="3"/>
    <n v="1"/>
    <n v="0"/>
    <n v="0"/>
    <n v="0"/>
    <s v="Low"/>
    <s v="0-1 Years"/>
    <x v="2"/>
  </r>
  <r>
    <n v="35"/>
    <x v="1"/>
    <x v="0"/>
    <n v="682"/>
    <x v="0"/>
    <n v="18"/>
    <n v="4"/>
    <s v="Medical"/>
    <n v="1945"/>
    <n v="2"/>
    <s v="Male"/>
    <n v="71"/>
    <n v="3"/>
    <n v="2"/>
    <x v="0"/>
    <n v="1"/>
    <s v="Married"/>
    <n v="5561"/>
    <n v="15975"/>
    <n v="0"/>
    <x v="1"/>
    <n v="16"/>
    <n v="3"/>
    <n v="4"/>
    <n v="1"/>
    <n v="6"/>
    <n v="2"/>
    <n v="1"/>
    <n v="5"/>
    <n v="3"/>
    <n v="0"/>
    <n v="4"/>
    <s v="Medium"/>
    <s v="2-5 Years"/>
    <x v="0"/>
  </r>
  <r>
    <n v="28"/>
    <x v="1"/>
    <x v="2"/>
    <n v="1103"/>
    <x v="1"/>
    <n v="16"/>
    <n v="3"/>
    <s v="Medical"/>
    <n v="1947"/>
    <n v="3"/>
    <s v="Male"/>
    <n v="49"/>
    <n v="3"/>
    <n v="1"/>
    <x v="1"/>
    <n v="3"/>
    <s v="Single"/>
    <n v="2144"/>
    <n v="2122"/>
    <n v="1"/>
    <x v="1"/>
    <n v="14"/>
    <n v="3"/>
    <n v="3"/>
    <n v="0"/>
    <n v="5"/>
    <n v="3"/>
    <n v="2"/>
    <n v="5"/>
    <n v="3"/>
    <n v="1"/>
    <n v="4"/>
    <s v="Low"/>
    <s v="2-5 Years"/>
    <x v="2"/>
  </r>
  <r>
    <n v="31"/>
    <x v="1"/>
    <x v="2"/>
    <n v="976"/>
    <x v="1"/>
    <n v="3"/>
    <n v="2"/>
    <s v="Medical"/>
    <n v="1948"/>
    <n v="3"/>
    <s v="Male"/>
    <n v="48"/>
    <n v="3"/>
    <n v="1"/>
    <x v="1"/>
    <n v="1"/>
    <s v="Divorced"/>
    <n v="3065"/>
    <n v="3995"/>
    <n v="1"/>
    <x v="0"/>
    <n v="13"/>
    <n v="3"/>
    <n v="4"/>
    <n v="1"/>
    <n v="4"/>
    <n v="3"/>
    <n v="4"/>
    <n v="4"/>
    <n v="2"/>
    <n v="2"/>
    <n v="3"/>
    <s v="Medium"/>
    <s v="2-5 Years"/>
    <x v="2"/>
  </r>
  <r>
    <n v="36"/>
    <x v="1"/>
    <x v="2"/>
    <n v="1351"/>
    <x v="1"/>
    <n v="9"/>
    <n v="4"/>
    <s v="Life Sciences"/>
    <n v="1949"/>
    <n v="1"/>
    <s v="Male"/>
    <n v="66"/>
    <n v="4"/>
    <n v="1"/>
    <x v="2"/>
    <n v="2"/>
    <s v="Married"/>
    <n v="2810"/>
    <n v="9238"/>
    <n v="1"/>
    <x v="1"/>
    <n v="22"/>
    <n v="4"/>
    <n v="2"/>
    <n v="0"/>
    <n v="5"/>
    <n v="3"/>
    <n v="3"/>
    <n v="5"/>
    <n v="4"/>
    <n v="0"/>
    <n v="2"/>
    <s v="Low"/>
    <s v="2-5 Years"/>
    <x v="0"/>
  </r>
  <r>
    <n v="34"/>
    <x v="1"/>
    <x v="0"/>
    <n v="937"/>
    <x v="0"/>
    <n v="1"/>
    <n v="3"/>
    <s v="Marketing"/>
    <n v="1950"/>
    <n v="1"/>
    <s v="Male"/>
    <n v="32"/>
    <n v="3"/>
    <n v="3"/>
    <x v="0"/>
    <n v="4"/>
    <s v="Single"/>
    <n v="9888"/>
    <n v="6770"/>
    <n v="1"/>
    <x v="1"/>
    <n v="21"/>
    <n v="4"/>
    <n v="1"/>
    <n v="0"/>
    <n v="14"/>
    <n v="3"/>
    <n v="2"/>
    <n v="14"/>
    <n v="8"/>
    <n v="2"/>
    <n v="1"/>
    <s v="High"/>
    <s v="10+ Years"/>
    <x v="2"/>
  </r>
  <r>
    <n v="34"/>
    <x v="1"/>
    <x v="0"/>
    <n v="1239"/>
    <x v="0"/>
    <n v="13"/>
    <n v="4"/>
    <s v="Medical"/>
    <n v="1951"/>
    <n v="4"/>
    <s v="Male"/>
    <n v="39"/>
    <n v="3"/>
    <n v="3"/>
    <x v="0"/>
    <n v="3"/>
    <s v="Divorced"/>
    <n v="8628"/>
    <n v="22914"/>
    <n v="1"/>
    <x v="1"/>
    <n v="18"/>
    <n v="3"/>
    <n v="3"/>
    <n v="1"/>
    <n v="9"/>
    <n v="2"/>
    <n v="2"/>
    <n v="8"/>
    <n v="7"/>
    <n v="1"/>
    <n v="1"/>
    <s v="High"/>
    <s v="6-10 Years"/>
    <x v="2"/>
  </r>
  <r>
    <n v="26"/>
    <x v="1"/>
    <x v="0"/>
    <n v="157"/>
    <x v="1"/>
    <n v="1"/>
    <n v="3"/>
    <s v="Medical"/>
    <n v="1952"/>
    <n v="3"/>
    <s v="Male"/>
    <n v="95"/>
    <n v="3"/>
    <n v="1"/>
    <x v="2"/>
    <n v="1"/>
    <s v="Single"/>
    <n v="2867"/>
    <n v="20006"/>
    <n v="0"/>
    <x v="1"/>
    <n v="13"/>
    <n v="3"/>
    <n v="4"/>
    <n v="0"/>
    <n v="8"/>
    <n v="6"/>
    <n v="2"/>
    <n v="7"/>
    <n v="7"/>
    <n v="7"/>
    <n v="6"/>
    <s v="Low"/>
    <s v="6-10 Years"/>
    <x v="2"/>
  </r>
  <r>
    <n v="29"/>
    <x v="1"/>
    <x v="0"/>
    <n v="136"/>
    <x v="1"/>
    <n v="1"/>
    <n v="3"/>
    <s v="Life Sciences"/>
    <n v="1954"/>
    <n v="1"/>
    <s v="Male"/>
    <n v="89"/>
    <n v="3"/>
    <n v="2"/>
    <x v="4"/>
    <n v="1"/>
    <s v="Married"/>
    <n v="5373"/>
    <n v="6225"/>
    <n v="0"/>
    <x v="1"/>
    <n v="12"/>
    <n v="3"/>
    <n v="1"/>
    <n v="1"/>
    <n v="6"/>
    <n v="5"/>
    <n v="2"/>
    <n v="5"/>
    <n v="3"/>
    <n v="0"/>
    <n v="2"/>
    <s v="Medium"/>
    <s v="2-5 Years"/>
    <x v="2"/>
  </r>
  <r>
    <n v="32"/>
    <x v="1"/>
    <x v="2"/>
    <n v="1146"/>
    <x v="1"/>
    <n v="15"/>
    <n v="4"/>
    <s v="Medical"/>
    <n v="1955"/>
    <n v="3"/>
    <s v="Female"/>
    <n v="34"/>
    <n v="3"/>
    <n v="2"/>
    <x v="4"/>
    <n v="4"/>
    <s v="Divorced"/>
    <n v="6667"/>
    <n v="16542"/>
    <n v="5"/>
    <x v="1"/>
    <n v="18"/>
    <n v="3"/>
    <n v="2"/>
    <n v="1"/>
    <n v="9"/>
    <n v="6"/>
    <n v="3"/>
    <n v="5"/>
    <n v="1"/>
    <n v="1"/>
    <n v="2"/>
    <s v="Medium"/>
    <s v="2-5 Years"/>
    <x v="2"/>
  </r>
  <r>
    <n v="31"/>
    <x v="1"/>
    <x v="1"/>
    <n v="1125"/>
    <x v="1"/>
    <n v="1"/>
    <n v="3"/>
    <s v="Life Sciences"/>
    <n v="1956"/>
    <n v="4"/>
    <s v="Male"/>
    <n v="48"/>
    <n v="1"/>
    <n v="2"/>
    <x v="1"/>
    <n v="1"/>
    <s v="Married"/>
    <n v="5003"/>
    <n v="5771"/>
    <n v="1"/>
    <x v="1"/>
    <n v="21"/>
    <n v="4"/>
    <n v="2"/>
    <n v="0"/>
    <n v="10"/>
    <n v="6"/>
    <n v="3"/>
    <n v="10"/>
    <n v="8"/>
    <n v="8"/>
    <n v="7"/>
    <s v="Medium"/>
    <s v="6-10 Years"/>
    <x v="2"/>
  </r>
  <r>
    <n v="28"/>
    <x v="0"/>
    <x v="0"/>
    <n v="1404"/>
    <x v="1"/>
    <n v="17"/>
    <n v="3"/>
    <s v="Technical Degree"/>
    <n v="1960"/>
    <n v="3"/>
    <s v="Male"/>
    <n v="32"/>
    <n v="2"/>
    <n v="1"/>
    <x v="2"/>
    <n v="4"/>
    <s v="Divorced"/>
    <n v="2367"/>
    <n v="18779"/>
    <n v="5"/>
    <x v="1"/>
    <n v="12"/>
    <n v="3"/>
    <n v="1"/>
    <n v="1"/>
    <n v="6"/>
    <n v="2"/>
    <n v="2"/>
    <n v="4"/>
    <n v="1"/>
    <n v="0"/>
    <n v="3"/>
    <s v="Low"/>
    <s v="2-5 Years"/>
    <x v="2"/>
  </r>
  <r>
    <n v="38"/>
    <x v="1"/>
    <x v="0"/>
    <n v="1404"/>
    <x v="0"/>
    <n v="1"/>
    <n v="3"/>
    <s v="Life Sciences"/>
    <n v="1961"/>
    <n v="1"/>
    <s v="Male"/>
    <n v="59"/>
    <n v="2"/>
    <n v="1"/>
    <x v="6"/>
    <n v="1"/>
    <s v="Single"/>
    <n v="2858"/>
    <n v="11473"/>
    <n v="4"/>
    <x v="1"/>
    <n v="14"/>
    <n v="3"/>
    <n v="1"/>
    <n v="0"/>
    <n v="20"/>
    <n v="3"/>
    <n v="2"/>
    <n v="1"/>
    <n v="0"/>
    <n v="0"/>
    <n v="0"/>
    <s v="Low"/>
    <s v="0-1 Years"/>
    <x v="0"/>
  </r>
  <r>
    <n v="35"/>
    <x v="1"/>
    <x v="0"/>
    <n v="1224"/>
    <x v="0"/>
    <n v="7"/>
    <n v="4"/>
    <s v="Life Sciences"/>
    <n v="1962"/>
    <n v="3"/>
    <s v="Female"/>
    <n v="55"/>
    <n v="3"/>
    <n v="2"/>
    <x v="0"/>
    <n v="4"/>
    <s v="Married"/>
    <n v="5204"/>
    <n v="13586"/>
    <n v="1"/>
    <x v="0"/>
    <n v="11"/>
    <n v="3"/>
    <n v="4"/>
    <n v="0"/>
    <n v="10"/>
    <n v="2"/>
    <n v="3"/>
    <n v="10"/>
    <n v="8"/>
    <n v="0"/>
    <n v="9"/>
    <s v="Medium"/>
    <s v="6-10 Years"/>
    <x v="0"/>
  </r>
  <r>
    <n v="27"/>
    <x v="1"/>
    <x v="0"/>
    <n v="954"/>
    <x v="0"/>
    <n v="9"/>
    <n v="3"/>
    <s v="Marketing"/>
    <n v="1965"/>
    <n v="4"/>
    <s v="Male"/>
    <n v="44"/>
    <n v="3"/>
    <n v="2"/>
    <x v="0"/>
    <n v="4"/>
    <s v="Single"/>
    <n v="4105"/>
    <n v="5099"/>
    <n v="1"/>
    <x v="1"/>
    <n v="14"/>
    <n v="3"/>
    <n v="1"/>
    <n v="0"/>
    <n v="7"/>
    <n v="5"/>
    <n v="3"/>
    <n v="7"/>
    <n v="7"/>
    <n v="0"/>
    <n v="7"/>
    <s v="Medium"/>
    <s v="6-10 Years"/>
    <x v="2"/>
  </r>
  <r>
    <n v="32"/>
    <x v="1"/>
    <x v="0"/>
    <n v="1373"/>
    <x v="1"/>
    <n v="5"/>
    <n v="4"/>
    <s v="Life Sciences"/>
    <n v="1966"/>
    <n v="4"/>
    <s v="Male"/>
    <n v="56"/>
    <n v="2"/>
    <n v="2"/>
    <x v="3"/>
    <n v="4"/>
    <s v="Single"/>
    <n v="9679"/>
    <n v="10138"/>
    <n v="8"/>
    <x v="1"/>
    <n v="24"/>
    <n v="4"/>
    <n v="2"/>
    <n v="0"/>
    <n v="8"/>
    <n v="1"/>
    <n v="3"/>
    <n v="1"/>
    <n v="0"/>
    <n v="0"/>
    <n v="0"/>
    <s v="High"/>
    <s v="0-1 Years"/>
    <x v="2"/>
  </r>
  <r>
    <n v="31"/>
    <x v="0"/>
    <x v="1"/>
    <n v="754"/>
    <x v="0"/>
    <n v="26"/>
    <n v="4"/>
    <s v="Marketing"/>
    <n v="1967"/>
    <n v="1"/>
    <s v="Male"/>
    <n v="63"/>
    <n v="3"/>
    <n v="2"/>
    <x v="0"/>
    <n v="4"/>
    <s v="Married"/>
    <n v="5617"/>
    <n v="21075"/>
    <n v="1"/>
    <x v="0"/>
    <n v="11"/>
    <n v="3"/>
    <n v="3"/>
    <n v="0"/>
    <n v="10"/>
    <n v="4"/>
    <n v="3"/>
    <n v="10"/>
    <n v="7"/>
    <n v="0"/>
    <n v="8"/>
    <s v="Medium"/>
    <s v="6-10 Years"/>
    <x v="2"/>
  </r>
  <r>
    <n v="53"/>
    <x v="0"/>
    <x v="0"/>
    <n v="1168"/>
    <x v="0"/>
    <n v="24"/>
    <n v="4"/>
    <s v="Life Sciences"/>
    <n v="1968"/>
    <n v="1"/>
    <s v="Male"/>
    <n v="66"/>
    <n v="3"/>
    <n v="3"/>
    <x v="0"/>
    <n v="1"/>
    <s v="Single"/>
    <n v="10448"/>
    <n v="5843"/>
    <n v="6"/>
    <x v="0"/>
    <n v="13"/>
    <n v="3"/>
    <n v="2"/>
    <n v="0"/>
    <n v="15"/>
    <n v="2"/>
    <n v="2"/>
    <n v="2"/>
    <n v="2"/>
    <n v="2"/>
    <n v="2"/>
    <s v="High"/>
    <s v="2-5 Years"/>
    <x v="1"/>
  </r>
  <r>
    <n v="54"/>
    <x v="1"/>
    <x v="0"/>
    <n v="155"/>
    <x v="1"/>
    <n v="9"/>
    <n v="2"/>
    <s v="Life Sciences"/>
    <n v="1969"/>
    <n v="1"/>
    <s v="Female"/>
    <n v="67"/>
    <n v="3"/>
    <n v="2"/>
    <x v="1"/>
    <n v="3"/>
    <s v="Married"/>
    <n v="2897"/>
    <n v="22474"/>
    <n v="3"/>
    <x v="1"/>
    <n v="11"/>
    <n v="3"/>
    <n v="3"/>
    <n v="2"/>
    <n v="9"/>
    <n v="6"/>
    <n v="2"/>
    <n v="4"/>
    <n v="3"/>
    <n v="2"/>
    <n v="3"/>
    <s v="Low"/>
    <s v="2-5 Years"/>
    <x v="1"/>
  </r>
  <r>
    <n v="33"/>
    <x v="1"/>
    <x v="1"/>
    <n v="1303"/>
    <x v="1"/>
    <n v="7"/>
    <n v="2"/>
    <s v="Life Sciences"/>
    <n v="1970"/>
    <n v="4"/>
    <s v="Male"/>
    <n v="36"/>
    <n v="3"/>
    <n v="2"/>
    <x v="4"/>
    <n v="3"/>
    <s v="Divorced"/>
    <n v="5968"/>
    <n v="18079"/>
    <n v="1"/>
    <x v="1"/>
    <n v="20"/>
    <n v="4"/>
    <n v="3"/>
    <n v="3"/>
    <n v="9"/>
    <n v="2"/>
    <n v="3"/>
    <n v="9"/>
    <n v="7"/>
    <n v="2"/>
    <n v="8"/>
    <s v="Medium"/>
    <s v="6-10 Years"/>
    <x v="2"/>
  </r>
  <r>
    <n v="43"/>
    <x v="1"/>
    <x v="0"/>
    <n v="574"/>
    <x v="1"/>
    <n v="11"/>
    <n v="3"/>
    <s v="Life Sciences"/>
    <n v="1971"/>
    <n v="1"/>
    <s v="Male"/>
    <n v="30"/>
    <n v="3"/>
    <n v="3"/>
    <x v="4"/>
    <n v="3"/>
    <s v="Married"/>
    <n v="7510"/>
    <n v="16873"/>
    <n v="1"/>
    <x v="1"/>
    <n v="17"/>
    <n v="3"/>
    <n v="2"/>
    <n v="1"/>
    <n v="10"/>
    <n v="1"/>
    <n v="3"/>
    <n v="10"/>
    <n v="9"/>
    <n v="0"/>
    <n v="9"/>
    <s v="High"/>
    <s v="6-10 Years"/>
    <x v="0"/>
  </r>
  <r>
    <n v="38"/>
    <x v="1"/>
    <x v="1"/>
    <n v="1444"/>
    <x v="2"/>
    <n v="1"/>
    <n v="4"/>
    <s v="Other"/>
    <n v="1972"/>
    <n v="4"/>
    <s v="Male"/>
    <n v="88"/>
    <n v="3"/>
    <n v="1"/>
    <x v="8"/>
    <n v="2"/>
    <s v="Married"/>
    <n v="2991"/>
    <n v="5224"/>
    <n v="0"/>
    <x v="0"/>
    <n v="11"/>
    <n v="3"/>
    <n v="2"/>
    <n v="1"/>
    <n v="7"/>
    <n v="2"/>
    <n v="3"/>
    <n v="6"/>
    <n v="2"/>
    <n v="1"/>
    <n v="2"/>
    <s v="Low"/>
    <s v="6-10 Years"/>
    <x v="0"/>
  </r>
  <r>
    <n v="55"/>
    <x v="1"/>
    <x v="0"/>
    <n v="189"/>
    <x v="2"/>
    <n v="26"/>
    <n v="4"/>
    <s v="Human Resources"/>
    <n v="1973"/>
    <n v="3"/>
    <s v="Male"/>
    <n v="71"/>
    <n v="4"/>
    <n v="5"/>
    <x v="5"/>
    <n v="2"/>
    <s v="Married"/>
    <n v="19636"/>
    <n v="25811"/>
    <n v="4"/>
    <x v="0"/>
    <n v="18"/>
    <n v="3"/>
    <n v="1"/>
    <n v="1"/>
    <n v="35"/>
    <n v="0"/>
    <n v="3"/>
    <n v="10"/>
    <n v="9"/>
    <n v="1"/>
    <n v="4"/>
    <s v="High"/>
    <s v="6-10 Years"/>
    <x v="3"/>
  </r>
  <r>
    <n v="31"/>
    <x v="1"/>
    <x v="0"/>
    <n v="1276"/>
    <x v="1"/>
    <n v="2"/>
    <n v="1"/>
    <s v="Medical"/>
    <n v="1974"/>
    <n v="4"/>
    <s v="Female"/>
    <n v="59"/>
    <n v="1"/>
    <n v="1"/>
    <x v="2"/>
    <n v="4"/>
    <s v="Divorced"/>
    <n v="1129"/>
    <n v="17536"/>
    <n v="1"/>
    <x v="0"/>
    <n v="11"/>
    <n v="3"/>
    <n v="3"/>
    <n v="3"/>
    <n v="1"/>
    <n v="4"/>
    <n v="3"/>
    <n v="1"/>
    <n v="0"/>
    <n v="0"/>
    <n v="0"/>
    <s v="Low"/>
    <s v="0-1 Years"/>
    <x v="2"/>
  </r>
  <r>
    <n v="39"/>
    <x v="1"/>
    <x v="0"/>
    <n v="119"/>
    <x v="0"/>
    <n v="15"/>
    <n v="4"/>
    <s v="Marketing"/>
    <n v="1975"/>
    <n v="2"/>
    <s v="Male"/>
    <n v="77"/>
    <n v="3"/>
    <n v="4"/>
    <x v="0"/>
    <n v="1"/>
    <s v="Single"/>
    <n v="13341"/>
    <n v="25098"/>
    <n v="0"/>
    <x v="1"/>
    <n v="12"/>
    <n v="3"/>
    <n v="1"/>
    <n v="0"/>
    <n v="21"/>
    <n v="3"/>
    <n v="3"/>
    <n v="20"/>
    <n v="8"/>
    <n v="11"/>
    <n v="10"/>
    <s v="High"/>
    <s v="10+ Years"/>
    <x v="0"/>
  </r>
  <r>
    <n v="42"/>
    <x v="1"/>
    <x v="2"/>
    <n v="335"/>
    <x v="1"/>
    <n v="23"/>
    <n v="2"/>
    <s v="Life Sciences"/>
    <n v="1976"/>
    <n v="4"/>
    <s v="Male"/>
    <n v="37"/>
    <n v="2"/>
    <n v="2"/>
    <x v="1"/>
    <n v="3"/>
    <s v="Single"/>
    <n v="4332"/>
    <n v="14811"/>
    <n v="1"/>
    <x v="1"/>
    <n v="12"/>
    <n v="3"/>
    <n v="4"/>
    <n v="0"/>
    <n v="20"/>
    <n v="2"/>
    <n v="3"/>
    <n v="20"/>
    <n v="9"/>
    <n v="3"/>
    <n v="7"/>
    <s v="Medium"/>
    <s v="10+ Years"/>
    <x v="0"/>
  </r>
  <r>
    <n v="31"/>
    <x v="1"/>
    <x v="2"/>
    <n v="697"/>
    <x v="1"/>
    <n v="10"/>
    <n v="3"/>
    <s v="Medical"/>
    <n v="1979"/>
    <n v="3"/>
    <s v="Female"/>
    <n v="40"/>
    <n v="3"/>
    <n v="3"/>
    <x v="7"/>
    <n v="3"/>
    <s v="Married"/>
    <n v="11031"/>
    <n v="26862"/>
    <n v="4"/>
    <x v="1"/>
    <n v="20"/>
    <n v="4"/>
    <n v="3"/>
    <n v="1"/>
    <n v="13"/>
    <n v="2"/>
    <n v="4"/>
    <n v="11"/>
    <n v="7"/>
    <n v="4"/>
    <n v="8"/>
    <s v="High"/>
    <s v="10+ Years"/>
    <x v="2"/>
  </r>
  <r>
    <n v="54"/>
    <x v="1"/>
    <x v="0"/>
    <n v="157"/>
    <x v="1"/>
    <n v="10"/>
    <n v="3"/>
    <s v="Medical"/>
    <n v="1980"/>
    <n v="3"/>
    <s v="Female"/>
    <n v="77"/>
    <n v="3"/>
    <n v="2"/>
    <x v="3"/>
    <n v="1"/>
    <s v="Single"/>
    <n v="4440"/>
    <n v="25198"/>
    <n v="6"/>
    <x v="0"/>
    <n v="19"/>
    <n v="3"/>
    <n v="4"/>
    <n v="0"/>
    <n v="9"/>
    <n v="3"/>
    <n v="3"/>
    <n v="5"/>
    <n v="2"/>
    <n v="1"/>
    <n v="4"/>
    <s v="Medium"/>
    <s v="2-5 Years"/>
    <x v="1"/>
  </r>
  <r>
    <n v="24"/>
    <x v="1"/>
    <x v="0"/>
    <n v="771"/>
    <x v="1"/>
    <n v="1"/>
    <n v="2"/>
    <s v="Life Sciences"/>
    <n v="1981"/>
    <n v="2"/>
    <s v="Male"/>
    <n v="45"/>
    <n v="2"/>
    <n v="2"/>
    <x v="4"/>
    <n v="3"/>
    <s v="Single"/>
    <n v="4617"/>
    <n v="14120"/>
    <n v="1"/>
    <x v="1"/>
    <n v="12"/>
    <n v="3"/>
    <n v="2"/>
    <n v="0"/>
    <n v="4"/>
    <n v="2"/>
    <n v="2"/>
    <n v="4"/>
    <n v="3"/>
    <n v="1"/>
    <n v="2"/>
    <s v="Medium"/>
    <s v="2-5 Years"/>
    <x v="4"/>
  </r>
  <r>
    <n v="23"/>
    <x v="1"/>
    <x v="0"/>
    <n v="571"/>
    <x v="1"/>
    <n v="12"/>
    <n v="2"/>
    <s v="Other"/>
    <n v="1982"/>
    <n v="4"/>
    <s v="Male"/>
    <n v="78"/>
    <n v="3"/>
    <n v="1"/>
    <x v="2"/>
    <n v="4"/>
    <s v="Single"/>
    <n v="2647"/>
    <n v="13672"/>
    <n v="1"/>
    <x v="1"/>
    <n v="13"/>
    <n v="3"/>
    <n v="3"/>
    <n v="0"/>
    <n v="5"/>
    <n v="6"/>
    <n v="4"/>
    <n v="5"/>
    <n v="2"/>
    <n v="1"/>
    <n v="4"/>
    <s v="Low"/>
    <s v="2-5 Years"/>
    <x v="4"/>
  </r>
  <r>
    <n v="40"/>
    <x v="1"/>
    <x v="1"/>
    <n v="692"/>
    <x v="1"/>
    <n v="11"/>
    <n v="3"/>
    <s v="Technical Degree"/>
    <n v="1985"/>
    <n v="4"/>
    <s v="Female"/>
    <n v="73"/>
    <n v="3"/>
    <n v="2"/>
    <x v="2"/>
    <n v="3"/>
    <s v="Married"/>
    <n v="6323"/>
    <n v="26849"/>
    <n v="1"/>
    <x v="1"/>
    <n v="11"/>
    <n v="3"/>
    <n v="1"/>
    <n v="1"/>
    <n v="10"/>
    <n v="2"/>
    <n v="4"/>
    <n v="10"/>
    <n v="9"/>
    <n v="9"/>
    <n v="4"/>
    <s v="Medium"/>
    <s v="6-10 Years"/>
    <x v="0"/>
  </r>
  <r>
    <n v="40"/>
    <x v="1"/>
    <x v="0"/>
    <n v="444"/>
    <x v="0"/>
    <n v="2"/>
    <n v="2"/>
    <s v="Marketing"/>
    <n v="1986"/>
    <n v="2"/>
    <s v="Female"/>
    <n v="92"/>
    <n v="3"/>
    <n v="2"/>
    <x v="0"/>
    <n v="2"/>
    <s v="Married"/>
    <n v="5677"/>
    <n v="4258"/>
    <n v="3"/>
    <x v="1"/>
    <n v="14"/>
    <n v="3"/>
    <n v="3"/>
    <n v="1"/>
    <n v="15"/>
    <n v="4"/>
    <n v="3"/>
    <n v="11"/>
    <n v="8"/>
    <n v="5"/>
    <n v="10"/>
    <s v="Medium"/>
    <s v="10+ Years"/>
    <x v="0"/>
  </r>
  <r>
    <n v="25"/>
    <x v="1"/>
    <x v="0"/>
    <n v="309"/>
    <x v="2"/>
    <n v="2"/>
    <n v="3"/>
    <s v="Human Resources"/>
    <n v="1987"/>
    <n v="3"/>
    <s v="Female"/>
    <n v="82"/>
    <n v="3"/>
    <n v="1"/>
    <x v="8"/>
    <n v="2"/>
    <s v="Married"/>
    <n v="2187"/>
    <n v="19655"/>
    <n v="4"/>
    <x v="1"/>
    <n v="14"/>
    <n v="3"/>
    <n v="3"/>
    <n v="0"/>
    <n v="6"/>
    <n v="3"/>
    <n v="3"/>
    <n v="2"/>
    <n v="0"/>
    <n v="1"/>
    <n v="2"/>
    <s v="Low"/>
    <s v="2-5 Years"/>
    <x v="2"/>
  </r>
  <r>
    <n v="30"/>
    <x v="1"/>
    <x v="0"/>
    <n v="911"/>
    <x v="1"/>
    <n v="1"/>
    <n v="2"/>
    <s v="Medical"/>
    <n v="1989"/>
    <n v="4"/>
    <s v="Male"/>
    <n v="76"/>
    <n v="3"/>
    <n v="1"/>
    <x v="2"/>
    <n v="2"/>
    <s v="Married"/>
    <n v="3748"/>
    <n v="4077"/>
    <n v="1"/>
    <x v="1"/>
    <n v="13"/>
    <n v="3"/>
    <n v="3"/>
    <n v="0"/>
    <n v="12"/>
    <n v="6"/>
    <n v="2"/>
    <n v="12"/>
    <n v="8"/>
    <n v="1"/>
    <n v="7"/>
    <s v="Medium"/>
    <s v="10+ Years"/>
    <x v="2"/>
  </r>
  <r>
    <n v="25"/>
    <x v="1"/>
    <x v="0"/>
    <n v="977"/>
    <x v="1"/>
    <n v="2"/>
    <n v="1"/>
    <s v="Other"/>
    <n v="1992"/>
    <n v="4"/>
    <s v="Male"/>
    <n v="57"/>
    <n v="3"/>
    <n v="1"/>
    <x v="2"/>
    <n v="3"/>
    <s v="Divorced"/>
    <n v="3977"/>
    <n v="7298"/>
    <n v="6"/>
    <x v="0"/>
    <n v="19"/>
    <n v="3"/>
    <n v="3"/>
    <n v="1"/>
    <n v="7"/>
    <n v="2"/>
    <n v="2"/>
    <n v="2"/>
    <n v="2"/>
    <n v="0"/>
    <n v="2"/>
    <s v="Medium"/>
    <s v="2-5 Years"/>
    <x v="2"/>
  </r>
  <r>
    <n v="47"/>
    <x v="1"/>
    <x v="0"/>
    <n v="1180"/>
    <x v="1"/>
    <n v="25"/>
    <n v="3"/>
    <s v="Medical"/>
    <n v="1993"/>
    <n v="1"/>
    <s v="Male"/>
    <n v="84"/>
    <n v="3"/>
    <n v="3"/>
    <x v="4"/>
    <n v="3"/>
    <s v="Single"/>
    <n v="8633"/>
    <n v="13084"/>
    <n v="2"/>
    <x v="1"/>
    <n v="23"/>
    <n v="4"/>
    <n v="2"/>
    <n v="0"/>
    <n v="25"/>
    <n v="3"/>
    <n v="3"/>
    <n v="17"/>
    <n v="14"/>
    <n v="12"/>
    <n v="11"/>
    <s v="High"/>
    <s v="10+ Years"/>
    <x v="1"/>
  </r>
  <r>
    <n v="33"/>
    <x v="1"/>
    <x v="2"/>
    <n v="1313"/>
    <x v="1"/>
    <n v="1"/>
    <n v="2"/>
    <s v="Medical"/>
    <n v="1994"/>
    <n v="2"/>
    <s v="Male"/>
    <n v="59"/>
    <n v="2"/>
    <n v="1"/>
    <x v="2"/>
    <n v="3"/>
    <s v="Divorced"/>
    <n v="2008"/>
    <n v="20439"/>
    <n v="1"/>
    <x v="1"/>
    <n v="12"/>
    <n v="3"/>
    <n v="3"/>
    <n v="3"/>
    <n v="1"/>
    <n v="2"/>
    <n v="2"/>
    <n v="1"/>
    <n v="1"/>
    <n v="0"/>
    <n v="0"/>
    <s v="Low"/>
    <s v="0-1 Years"/>
    <x v="2"/>
  </r>
  <r>
    <n v="38"/>
    <x v="1"/>
    <x v="0"/>
    <n v="1321"/>
    <x v="0"/>
    <n v="1"/>
    <n v="4"/>
    <s v="Life Sciences"/>
    <n v="1995"/>
    <n v="4"/>
    <s v="Male"/>
    <n v="86"/>
    <n v="3"/>
    <n v="2"/>
    <x v="0"/>
    <n v="2"/>
    <s v="Married"/>
    <n v="4440"/>
    <n v="7636"/>
    <n v="0"/>
    <x v="1"/>
    <n v="15"/>
    <n v="3"/>
    <n v="1"/>
    <n v="2"/>
    <n v="16"/>
    <n v="3"/>
    <n v="3"/>
    <n v="15"/>
    <n v="13"/>
    <n v="5"/>
    <n v="8"/>
    <s v="Medium"/>
    <s v="10+ Years"/>
    <x v="0"/>
  </r>
  <r>
    <n v="31"/>
    <x v="1"/>
    <x v="0"/>
    <n v="1154"/>
    <x v="0"/>
    <n v="2"/>
    <n v="2"/>
    <s v="Life Sciences"/>
    <n v="1996"/>
    <n v="1"/>
    <s v="Male"/>
    <n v="54"/>
    <n v="3"/>
    <n v="1"/>
    <x v="6"/>
    <n v="3"/>
    <s v="Married"/>
    <n v="3067"/>
    <n v="6393"/>
    <n v="0"/>
    <x v="1"/>
    <n v="19"/>
    <n v="3"/>
    <n v="3"/>
    <n v="1"/>
    <n v="3"/>
    <n v="1"/>
    <n v="3"/>
    <n v="2"/>
    <n v="2"/>
    <n v="1"/>
    <n v="2"/>
    <s v="Medium"/>
    <s v="2-5 Years"/>
    <x v="2"/>
  </r>
  <r>
    <n v="38"/>
    <x v="1"/>
    <x v="1"/>
    <n v="508"/>
    <x v="1"/>
    <n v="6"/>
    <n v="4"/>
    <s v="Life Sciences"/>
    <n v="1997"/>
    <n v="1"/>
    <s v="Male"/>
    <n v="72"/>
    <n v="2"/>
    <n v="2"/>
    <x v="3"/>
    <n v="3"/>
    <s v="Married"/>
    <n v="5321"/>
    <n v="14284"/>
    <n v="2"/>
    <x v="1"/>
    <n v="11"/>
    <n v="3"/>
    <n v="4"/>
    <n v="1"/>
    <n v="10"/>
    <n v="1"/>
    <n v="3"/>
    <n v="8"/>
    <n v="3"/>
    <n v="7"/>
    <n v="7"/>
    <s v="Medium"/>
    <s v="6-10 Years"/>
    <x v="0"/>
  </r>
  <r>
    <n v="42"/>
    <x v="1"/>
    <x v="0"/>
    <n v="557"/>
    <x v="1"/>
    <n v="18"/>
    <n v="4"/>
    <s v="Life Sciences"/>
    <n v="1998"/>
    <n v="4"/>
    <s v="Male"/>
    <n v="35"/>
    <n v="3"/>
    <n v="2"/>
    <x v="1"/>
    <n v="1"/>
    <s v="Divorced"/>
    <n v="5410"/>
    <n v="11189"/>
    <n v="6"/>
    <x v="0"/>
    <n v="17"/>
    <n v="3"/>
    <n v="3"/>
    <n v="1"/>
    <n v="9"/>
    <n v="3"/>
    <n v="2"/>
    <n v="4"/>
    <n v="3"/>
    <n v="1"/>
    <n v="2"/>
    <s v="Medium"/>
    <s v="2-5 Years"/>
    <x v="0"/>
  </r>
  <r>
    <n v="41"/>
    <x v="1"/>
    <x v="0"/>
    <n v="642"/>
    <x v="1"/>
    <n v="1"/>
    <n v="3"/>
    <s v="Life Sciences"/>
    <n v="1999"/>
    <n v="4"/>
    <s v="Male"/>
    <n v="76"/>
    <n v="3"/>
    <n v="1"/>
    <x v="1"/>
    <n v="4"/>
    <s v="Married"/>
    <n v="2782"/>
    <n v="21412"/>
    <n v="3"/>
    <x v="1"/>
    <n v="22"/>
    <n v="4"/>
    <n v="1"/>
    <n v="1"/>
    <n v="12"/>
    <n v="3"/>
    <n v="3"/>
    <n v="5"/>
    <n v="3"/>
    <n v="1"/>
    <n v="0"/>
    <s v="Low"/>
    <s v="2-5 Years"/>
    <x v="0"/>
  </r>
  <r>
    <n v="47"/>
    <x v="1"/>
    <x v="2"/>
    <n v="1162"/>
    <x v="1"/>
    <n v="1"/>
    <n v="1"/>
    <s v="Medical"/>
    <n v="2000"/>
    <n v="3"/>
    <s v="Female"/>
    <n v="98"/>
    <n v="3"/>
    <n v="3"/>
    <x v="7"/>
    <n v="2"/>
    <s v="Married"/>
    <n v="11957"/>
    <n v="17231"/>
    <n v="0"/>
    <x v="1"/>
    <n v="18"/>
    <n v="3"/>
    <n v="1"/>
    <n v="2"/>
    <n v="14"/>
    <n v="3"/>
    <n v="1"/>
    <n v="13"/>
    <n v="8"/>
    <n v="5"/>
    <n v="12"/>
    <s v="High"/>
    <s v="10+ Years"/>
    <x v="1"/>
  </r>
  <r>
    <n v="35"/>
    <x v="1"/>
    <x v="0"/>
    <n v="1490"/>
    <x v="1"/>
    <n v="11"/>
    <n v="4"/>
    <s v="Medical"/>
    <n v="2003"/>
    <n v="4"/>
    <s v="Male"/>
    <n v="43"/>
    <n v="3"/>
    <n v="1"/>
    <x v="2"/>
    <n v="3"/>
    <s v="Married"/>
    <n v="2660"/>
    <n v="20232"/>
    <n v="7"/>
    <x v="0"/>
    <n v="11"/>
    <n v="3"/>
    <n v="3"/>
    <n v="1"/>
    <n v="5"/>
    <n v="3"/>
    <n v="3"/>
    <n v="2"/>
    <n v="2"/>
    <n v="2"/>
    <n v="2"/>
    <s v="Low"/>
    <s v="2-5 Years"/>
    <x v="0"/>
  </r>
  <r>
    <n v="22"/>
    <x v="1"/>
    <x v="0"/>
    <n v="581"/>
    <x v="1"/>
    <n v="1"/>
    <n v="2"/>
    <s v="Life Sciences"/>
    <n v="2007"/>
    <n v="4"/>
    <s v="Male"/>
    <n v="63"/>
    <n v="3"/>
    <n v="1"/>
    <x v="1"/>
    <n v="3"/>
    <s v="Single"/>
    <n v="3375"/>
    <n v="17624"/>
    <n v="0"/>
    <x v="1"/>
    <n v="12"/>
    <n v="3"/>
    <n v="4"/>
    <n v="0"/>
    <n v="4"/>
    <n v="2"/>
    <n v="4"/>
    <n v="3"/>
    <n v="2"/>
    <n v="1"/>
    <n v="2"/>
    <s v="Medium"/>
    <s v="2-5 Years"/>
    <x v="4"/>
  </r>
  <r>
    <n v="35"/>
    <x v="1"/>
    <x v="0"/>
    <n v="1395"/>
    <x v="1"/>
    <n v="9"/>
    <n v="4"/>
    <s v="Medical"/>
    <n v="2008"/>
    <n v="2"/>
    <s v="Male"/>
    <n v="48"/>
    <n v="3"/>
    <n v="2"/>
    <x v="1"/>
    <n v="3"/>
    <s v="Single"/>
    <n v="5098"/>
    <n v="18698"/>
    <n v="1"/>
    <x v="1"/>
    <n v="19"/>
    <n v="3"/>
    <n v="2"/>
    <n v="0"/>
    <n v="10"/>
    <n v="5"/>
    <n v="3"/>
    <n v="10"/>
    <n v="7"/>
    <n v="0"/>
    <n v="8"/>
    <s v="Medium"/>
    <s v="6-10 Years"/>
    <x v="0"/>
  </r>
  <r>
    <n v="33"/>
    <x v="1"/>
    <x v="0"/>
    <n v="501"/>
    <x v="1"/>
    <n v="15"/>
    <n v="2"/>
    <s v="Medical"/>
    <n v="2009"/>
    <n v="2"/>
    <s v="Female"/>
    <n v="95"/>
    <n v="3"/>
    <n v="2"/>
    <x v="4"/>
    <n v="4"/>
    <s v="Married"/>
    <n v="4878"/>
    <n v="21653"/>
    <n v="0"/>
    <x v="0"/>
    <n v="13"/>
    <n v="3"/>
    <n v="1"/>
    <n v="1"/>
    <n v="10"/>
    <n v="6"/>
    <n v="3"/>
    <n v="9"/>
    <n v="7"/>
    <n v="8"/>
    <n v="1"/>
    <s v="Medium"/>
    <s v="6-10 Years"/>
    <x v="2"/>
  </r>
  <r>
    <n v="32"/>
    <x v="1"/>
    <x v="0"/>
    <n v="267"/>
    <x v="1"/>
    <n v="29"/>
    <n v="4"/>
    <s v="Life Sciences"/>
    <n v="2010"/>
    <n v="3"/>
    <s v="Female"/>
    <n v="49"/>
    <n v="2"/>
    <n v="1"/>
    <x v="2"/>
    <n v="2"/>
    <s v="Single"/>
    <n v="2837"/>
    <n v="15919"/>
    <n v="1"/>
    <x v="1"/>
    <n v="13"/>
    <n v="3"/>
    <n v="3"/>
    <n v="0"/>
    <n v="6"/>
    <n v="3"/>
    <n v="3"/>
    <n v="6"/>
    <n v="2"/>
    <n v="4"/>
    <n v="1"/>
    <s v="Low"/>
    <s v="6-10 Years"/>
    <x v="2"/>
  </r>
  <r>
    <n v="40"/>
    <x v="1"/>
    <x v="0"/>
    <n v="543"/>
    <x v="1"/>
    <n v="1"/>
    <n v="4"/>
    <s v="Life Sciences"/>
    <n v="2012"/>
    <n v="1"/>
    <s v="Male"/>
    <n v="83"/>
    <n v="3"/>
    <n v="1"/>
    <x v="2"/>
    <n v="4"/>
    <s v="Married"/>
    <n v="2406"/>
    <n v="4060"/>
    <n v="8"/>
    <x v="1"/>
    <n v="19"/>
    <n v="3"/>
    <n v="3"/>
    <n v="2"/>
    <n v="8"/>
    <n v="3"/>
    <n v="2"/>
    <n v="1"/>
    <n v="0"/>
    <n v="0"/>
    <n v="0"/>
    <s v="Low"/>
    <s v="0-1 Years"/>
    <x v="0"/>
  </r>
  <r>
    <n v="32"/>
    <x v="1"/>
    <x v="0"/>
    <n v="234"/>
    <x v="0"/>
    <n v="1"/>
    <n v="4"/>
    <s v="Medical"/>
    <n v="2013"/>
    <n v="2"/>
    <s v="Male"/>
    <n v="68"/>
    <n v="2"/>
    <n v="1"/>
    <x v="6"/>
    <n v="2"/>
    <s v="Married"/>
    <n v="2269"/>
    <n v="18024"/>
    <n v="0"/>
    <x v="1"/>
    <n v="14"/>
    <n v="3"/>
    <n v="2"/>
    <n v="1"/>
    <n v="3"/>
    <n v="2"/>
    <n v="3"/>
    <n v="2"/>
    <n v="2"/>
    <n v="2"/>
    <n v="2"/>
    <s v="Low"/>
    <s v="2-5 Years"/>
    <x v="2"/>
  </r>
  <r>
    <n v="39"/>
    <x v="1"/>
    <x v="0"/>
    <n v="116"/>
    <x v="1"/>
    <n v="24"/>
    <n v="1"/>
    <s v="Life Sciences"/>
    <n v="2014"/>
    <n v="1"/>
    <s v="Male"/>
    <n v="52"/>
    <n v="3"/>
    <n v="2"/>
    <x v="1"/>
    <n v="4"/>
    <s v="Single"/>
    <n v="4108"/>
    <n v="5340"/>
    <n v="7"/>
    <x v="1"/>
    <n v="13"/>
    <n v="3"/>
    <n v="1"/>
    <n v="0"/>
    <n v="18"/>
    <n v="2"/>
    <n v="3"/>
    <n v="7"/>
    <n v="7"/>
    <n v="1"/>
    <n v="7"/>
    <s v="Medium"/>
    <s v="6-10 Years"/>
    <x v="0"/>
  </r>
  <r>
    <n v="38"/>
    <x v="1"/>
    <x v="0"/>
    <n v="201"/>
    <x v="1"/>
    <n v="10"/>
    <n v="3"/>
    <s v="Medical"/>
    <n v="2015"/>
    <n v="2"/>
    <s v="Female"/>
    <n v="99"/>
    <n v="1"/>
    <n v="3"/>
    <x v="7"/>
    <n v="3"/>
    <s v="Married"/>
    <n v="13206"/>
    <n v="3376"/>
    <n v="3"/>
    <x v="1"/>
    <n v="12"/>
    <n v="3"/>
    <n v="1"/>
    <n v="1"/>
    <n v="20"/>
    <n v="3"/>
    <n v="3"/>
    <n v="18"/>
    <n v="16"/>
    <n v="1"/>
    <n v="11"/>
    <s v="High"/>
    <s v="10+ Years"/>
    <x v="0"/>
  </r>
  <r>
    <n v="32"/>
    <x v="1"/>
    <x v="0"/>
    <n v="801"/>
    <x v="0"/>
    <n v="1"/>
    <n v="4"/>
    <s v="Marketing"/>
    <n v="2016"/>
    <n v="3"/>
    <s v="Female"/>
    <n v="48"/>
    <n v="3"/>
    <n v="3"/>
    <x v="0"/>
    <n v="4"/>
    <s v="Married"/>
    <n v="10422"/>
    <n v="24032"/>
    <n v="1"/>
    <x v="1"/>
    <n v="19"/>
    <n v="3"/>
    <n v="3"/>
    <n v="2"/>
    <n v="14"/>
    <n v="3"/>
    <n v="3"/>
    <n v="14"/>
    <n v="10"/>
    <n v="5"/>
    <n v="7"/>
    <s v="High"/>
    <s v="10+ Years"/>
    <x v="2"/>
  </r>
  <r>
    <n v="37"/>
    <x v="1"/>
    <x v="0"/>
    <n v="161"/>
    <x v="1"/>
    <n v="10"/>
    <n v="3"/>
    <s v="Life Sciences"/>
    <n v="2017"/>
    <n v="3"/>
    <s v="Female"/>
    <n v="42"/>
    <n v="4"/>
    <n v="3"/>
    <x v="7"/>
    <n v="4"/>
    <s v="Married"/>
    <n v="13744"/>
    <n v="15471"/>
    <n v="1"/>
    <x v="0"/>
    <n v="25"/>
    <n v="4"/>
    <n v="1"/>
    <n v="1"/>
    <n v="16"/>
    <n v="2"/>
    <n v="3"/>
    <n v="16"/>
    <n v="11"/>
    <n v="6"/>
    <n v="8"/>
    <s v="High"/>
    <s v="10+ Years"/>
    <x v="0"/>
  </r>
  <r>
    <n v="25"/>
    <x v="1"/>
    <x v="0"/>
    <n v="1382"/>
    <x v="0"/>
    <n v="8"/>
    <n v="2"/>
    <s v="Other"/>
    <n v="2018"/>
    <n v="1"/>
    <s v="Female"/>
    <n v="85"/>
    <n v="3"/>
    <n v="2"/>
    <x v="0"/>
    <n v="3"/>
    <s v="Divorced"/>
    <n v="4907"/>
    <n v="13684"/>
    <n v="0"/>
    <x v="0"/>
    <n v="22"/>
    <n v="4"/>
    <n v="2"/>
    <n v="1"/>
    <n v="6"/>
    <n v="3"/>
    <n v="2"/>
    <n v="5"/>
    <n v="3"/>
    <n v="0"/>
    <n v="4"/>
    <s v="Medium"/>
    <s v="2-5 Years"/>
    <x v="2"/>
  </r>
  <r>
    <n v="52"/>
    <x v="1"/>
    <x v="2"/>
    <n v="585"/>
    <x v="0"/>
    <n v="29"/>
    <n v="4"/>
    <s v="Life Sciences"/>
    <n v="2019"/>
    <n v="1"/>
    <s v="Male"/>
    <n v="40"/>
    <n v="3"/>
    <n v="1"/>
    <x v="6"/>
    <n v="4"/>
    <s v="Divorced"/>
    <n v="3482"/>
    <n v="19788"/>
    <n v="2"/>
    <x v="1"/>
    <n v="15"/>
    <n v="3"/>
    <n v="2"/>
    <n v="2"/>
    <n v="16"/>
    <n v="3"/>
    <n v="2"/>
    <n v="9"/>
    <n v="8"/>
    <n v="0"/>
    <n v="0"/>
    <s v="Medium"/>
    <s v="6-10 Years"/>
    <x v="1"/>
  </r>
  <r>
    <n v="44"/>
    <x v="1"/>
    <x v="0"/>
    <n v="1037"/>
    <x v="1"/>
    <n v="1"/>
    <n v="3"/>
    <s v="Medical"/>
    <n v="2020"/>
    <n v="2"/>
    <s v="Male"/>
    <n v="42"/>
    <n v="3"/>
    <n v="1"/>
    <x v="1"/>
    <n v="4"/>
    <s v="Single"/>
    <n v="2436"/>
    <n v="13422"/>
    <n v="6"/>
    <x v="0"/>
    <n v="12"/>
    <n v="3"/>
    <n v="3"/>
    <n v="0"/>
    <n v="6"/>
    <n v="2"/>
    <n v="3"/>
    <n v="4"/>
    <n v="3"/>
    <n v="1"/>
    <n v="2"/>
    <s v="Low"/>
    <s v="2-5 Years"/>
    <x v="0"/>
  </r>
  <r>
    <n v="21"/>
    <x v="1"/>
    <x v="0"/>
    <n v="501"/>
    <x v="0"/>
    <n v="5"/>
    <n v="1"/>
    <s v="Medical"/>
    <n v="2021"/>
    <n v="3"/>
    <s v="Male"/>
    <n v="58"/>
    <n v="3"/>
    <n v="1"/>
    <x v="6"/>
    <n v="1"/>
    <s v="Single"/>
    <n v="2380"/>
    <n v="25479"/>
    <n v="1"/>
    <x v="0"/>
    <n v="11"/>
    <n v="3"/>
    <n v="4"/>
    <n v="0"/>
    <n v="2"/>
    <n v="6"/>
    <n v="3"/>
    <n v="2"/>
    <n v="2"/>
    <n v="1"/>
    <n v="2"/>
    <s v="Low"/>
    <s v="2-5 Years"/>
    <x v="4"/>
  </r>
  <r>
    <n v="39"/>
    <x v="1"/>
    <x v="2"/>
    <n v="105"/>
    <x v="1"/>
    <n v="9"/>
    <n v="3"/>
    <s v="Life Sciences"/>
    <n v="2022"/>
    <n v="4"/>
    <s v="Male"/>
    <n v="87"/>
    <n v="3"/>
    <n v="5"/>
    <x v="5"/>
    <n v="4"/>
    <s v="Single"/>
    <n v="19431"/>
    <n v="15302"/>
    <n v="2"/>
    <x v="1"/>
    <n v="13"/>
    <n v="3"/>
    <n v="3"/>
    <n v="0"/>
    <n v="21"/>
    <n v="3"/>
    <n v="2"/>
    <n v="6"/>
    <n v="0"/>
    <n v="1"/>
    <n v="3"/>
    <s v="High"/>
    <s v="6-10 Years"/>
    <x v="0"/>
  </r>
  <r>
    <n v="23"/>
    <x v="0"/>
    <x v="1"/>
    <n v="638"/>
    <x v="0"/>
    <n v="9"/>
    <n v="3"/>
    <s v="Marketing"/>
    <n v="2023"/>
    <n v="4"/>
    <s v="Male"/>
    <n v="33"/>
    <n v="3"/>
    <n v="1"/>
    <x v="6"/>
    <n v="1"/>
    <s v="Married"/>
    <n v="1790"/>
    <n v="26956"/>
    <n v="1"/>
    <x v="1"/>
    <n v="19"/>
    <n v="3"/>
    <n v="1"/>
    <n v="1"/>
    <n v="1"/>
    <n v="3"/>
    <n v="2"/>
    <n v="1"/>
    <n v="0"/>
    <n v="1"/>
    <n v="0"/>
    <s v="Low"/>
    <s v="0-1 Years"/>
    <x v="4"/>
  </r>
  <r>
    <n v="36"/>
    <x v="1"/>
    <x v="0"/>
    <n v="557"/>
    <x v="0"/>
    <n v="3"/>
    <n v="3"/>
    <s v="Medical"/>
    <n v="2024"/>
    <n v="1"/>
    <s v="Female"/>
    <n v="94"/>
    <n v="2"/>
    <n v="3"/>
    <x v="0"/>
    <n v="4"/>
    <s v="Married"/>
    <n v="7644"/>
    <n v="12695"/>
    <n v="0"/>
    <x v="1"/>
    <n v="19"/>
    <n v="3"/>
    <n v="3"/>
    <n v="2"/>
    <n v="10"/>
    <n v="2"/>
    <n v="3"/>
    <n v="9"/>
    <n v="7"/>
    <n v="3"/>
    <n v="4"/>
    <s v="High"/>
    <s v="6-10 Years"/>
    <x v="0"/>
  </r>
  <r>
    <n v="36"/>
    <x v="1"/>
    <x v="1"/>
    <n v="688"/>
    <x v="1"/>
    <n v="4"/>
    <n v="2"/>
    <s v="Life Sciences"/>
    <n v="2025"/>
    <n v="4"/>
    <s v="Female"/>
    <n v="97"/>
    <n v="3"/>
    <n v="2"/>
    <x v="3"/>
    <n v="2"/>
    <s v="Divorced"/>
    <n v="5131"/>
    <n v="9192"/>
    <n v="7"/>
    <x v="1"/>
    <n v="13"/>
    <n v="3"/>
    <n v="2"/>
    <n v="3"/>
    <n v="18"/>
    <n v="3"/>
    <n v="3"/>
    <n v="4"/>
    <n v="2"/>
    <n v="0"/>
    <n v="2"/>
    <s v="Medium"/>
    <s v="2-5 Years"/>
    <x v="0"/>
  </r>
  <r>
    <n v="56"/>
    <x v="1"/>
    <x v="2"/>
    <n v="667"/>
    <x v="1"/>
    <n v="1"/>
    <n v="4"/>
    <s v="Life Sciences"/>
    <n v="2026"/>
    <n v="3"/>
    <s v="Male"/>
    <n v="57"/>
    <n v="3"/>
    <n v="2"/>
    <x v="4"/>
    <n v="3"/>
    <s v="Divorced"/>
    <n v="6306"/>
    <n v="26236"/>
    <n v="1"/>
    <x v="1"/>
    <n v="21"/>
    <n v="4"/>
    <n v="1"/>
    <n v="1"/>
    <n v="13"/>
    <n v="2"/>
    <n v="2"/>
    <n v="13"/>
    <n v="12"/>
    <n v="1"/>
    <n v="9"/>
    <s v="Medium"/>
    <s v="10+ Years"/>
    <x v="3"/>
  </r>
  <r>
    <n v="29"/>
    <x v="0"/>
    <x v="0"/>
    <n v="1092"/>
    <x v="1"/>
    <n v="1"/>
    <n v="4"/>
    <s v="Medical"/>
    <n v="2027"/>
    <n v="1"/>
    <s v="Male"/>
    <n v="36"/>
    <n v="3"/>
    <n v="1"/>
    <x v="1"/>
    <n v="4"/>
    <s v="Married"/>
    <n v="4787"/>
    <n v="26124"/>
    <n v="9"/>
    <x v="0"/>
    <n v="14"/>
    <n v="3"/>
    <n v="2"/>
    <n v="3"/>
    <n v="4"/>
    <n v="3"/>
    <n v="4"/>
    <n v="2"/>
    <n v="2"/>
    <n v="2"/>
    <n v="2"/>
    <s v="Medium"/>
    <s v="2-5 Years"/>
    <x v="2"/>
  </r>
  <r>
    <n v="42"/>
    <x v="1"/>
    <x v="0"/>
    <n v="300"/>
    <x v="1"/>
    <n v="2"/>
    <n v="3"/>
    <s v="Life Sciences"/>
    <n v="2031"/>
    <n v="1"/>
    <s v="Male"/>
    <n v="56"/>
    <n v="3"/>
    <n v="5"/>
    <x v="5"/>
    <n v="3"/>
    <s v="Married"/>
    <n v="18880"/>
    <n v="17312"/>
    <n v="5"/>
    <x v="1"/>
    <n v="11"/>
    <n v="3"/>
    <n v="1"/>
    <n v="0"/>
    <n v="24"/>
    <n v="2"/>
    <n v="2"/>
    <n v="22"/>
    <n v="6"/>
    <n v="4"/>
    <n v="14"/>
    <s v="High"/>
    <s v="10+ Years"/>
    <x v="0"/>
  </r>
  <r>
    <n v="56"/>
    <x v="0"/>
    <x v="0"/>
    <n v="310"/>
    <x v="1"/>
    <n v="7"/>
    <n v="2"/>
    <s v="Technical Degree"/>
    <n v="2032"/>
    <n v="4"/>
    <s v="Male"/>
    <n v="72"/>
    <n v="3"/>
    <n v="1"/>
    <x v="2"/>
    <n v="3"/>
    <s v="Married"/>
    <n v="2339"/>
    <n v="3666"/>
    <n v="8"/>
    <x v="1"/>
    <n v="11"/>
    <n v="3"/>
    <n v="4"/>
    <n v="1"/>
    <n v="14"/>
    <n v="4"/>
    <n v="1"/>
    <n v="10"/>
    <n v="9"/>
    <n v="9"/>
    <n v="8"/>
    <s v="Low"/>
    <s v="6-10 Years"/>
    <x v="3"/>
  </r>
  <r>
    <n v="41"/>
    <x v="1"/>
    <x v="0"/>
    <n v="582"/>
    <x v="1"/>
    <n v="28"/>
    <n v="4"/>
    <s v="Life Sciences"/>
    <n v="2034"/>
    <n v="1"/>
    <s v="Female"/>
    <n v="60"/>
    <n v="2"/>
    <n v="4"/>
    <x v="3"/>
    <n v="2"/>
    <s v="Married"/>
    <n v="13570"/>
    <n v="5640"/>
    <n v="0"/>
    <x v="1"/>
    <n v="23"/>
    <n v="4"/>
    <n v="3"/>
    <n v="1"/>
    <n v="21"/>
    <n v="3"/>
    <n v="3"/>
    <n v="20"/>
    <n v="7"/>
    <n v="0"/>
    <n v="10"/>
    <s v="High"/>
    <s v="10+ Years"/>
    <x v="0"/>
  </r>
  <r>
    <n v="34"/>
    <x v="1"/>
    <x v="0"/>
    <n v="704"/>
    <x v="0"/>
    <n v="28"/>
    <n v="3"/>
    <s v="Marketing"/>
    <n v="2035"/>
    <n v="4"/>
    <s v="Female"/>
    <n v="95"/>
    <n v="2"/>
    <n v="2"/>
    <x v="0"/>
    <n v="3"/>
    <s v="Married"/>
    <n v="6712"/>
    <n v="8978"/>
    <n v="1"/>
    <x v="1"/>
    <n v="21"/>
    <n v="4"/>
    <n v="4"/>
    <n v="2"/>
    <n v="8"/>
    <n v="2"/>
    <n v="3"/>
    <n v="8"/>
    <n v="7"/>
    <n v="1"/>
    <n v="7"/>
    <s v="Medium"/>
    <s v="6-10 Years"/>
    <x v="2"/>
  </r>
  <r>
    <n v="36"/>
    <x v="1"/>
    <x v="2"/>
    <n v="301"/>
    <x v="0"/>
    <n v="15"/>
    <n v="4"/>
    <s v="Marketing"/>
    <n v="2036"/>
    <n v="4"/>
    <s v="Male"/>
    <n v="88"/>
    <n v="1"/>
    <n v="2"/>
    <x v="0"/>
    <n v="4"/>
    <s v="Divorced"/>
    <n v="5406"/>
    <n v="10436"/>
    <n v="1"/>
    <x v="1"/>
    <n v="24"/>
    <n v="4"/>
    <n v="1"/>
    <n v="1"/>
    <n v="15"/>
    <n v="4"/>
    <n v="2"/>
    <n v="15"/>
    <n v="12"/>
    <n v="11"/>
    <n v="11"/>
    <s v="Medium"/>
    <s v="10+ Years"/>
    <x v="0"/>
  </r>
  <r>
    <n v="41"/>
    <x v="1"/>
    <x v="0"/>
    <n v="930"/>
    <x v="0"/>
    <n v="3"/>
    <n v="3"/>
    <s v="Life Sciences"/>
    <n v="2037"/>
    <n v="3"/>
    <s v="Male"/>
    <n v="57"/>
    <n v="2"/>
    <n v="2"/>
    <x v="0"/>
    <n v="2"/>
    <s v="Divorced"/>
    <n v="8938"/>
    <n v="12227"/>
    <n v="2"/>
    <x v="1"/>
    <n v="11"/>
    <n v="3"/>
    <n v="3"/>
    <n v="1"/>
    <n v="14"/>
    <n v="5"/>
    <n v="3"/>
    <n v="5"/>
    <n v="4"/>
    <n v="0"/>
    <n v="4"/>
    <s v="High"/>
    <s v="2-5 Years"/>
    <x v="0"/>
  </r>
  <r>
    <n v="32"/>
    <x v="1"/>
    <x v="0"/>
    <n v="529"/>
    <x v="1"/>
    <n v="2"/>
    <n v="3"/>
    <s v="Technical Degree"/>
    <n v="2038"/>
    <n v="4"/>
    <s v="Male"/>
    <n v="78"/>
    <n v="3"/>
    <n v="1"/>
    <x v="1"/>
    <n v="1"/>
    <s v="Single"/>
    <n v="2439"/>
    <n v="11288"/>
    <n v="1"/>
    <x v="1"/>
    <n v="14"/>
    <n v="3"/>
    <n v="4"/>
    <n v="0"/>
    <n v="4"/>
    <n v="4"/>
    <n v="3"/>
    <n v="4"/>
    <n v="2"/>
    <n v="1"/>
    <n v="2"/>
    <s v="Low"/>
    <s v="2-5 Years"/>
    <x v="2"/>
  </r>
  <r>
    <n v="35"/>
    <x v="1"/>
    <x v="0"/>
    <n v="1146"/>
    <x v="2"/>
    <n v="26"/>
    <n v="4"/>
    <s v="Life Sciences"/>
    <n v="2040"/>
    <n v="3"/>
    <s v="Female"/>
    <n v="31"/>
    <n v="3"/>
    <n v="3"/>
    <x v="8"/>
    <n v="4"/>
    <s v="Single"/>
    <n v="8837"/>
    <n v="16642"/>
    <n v="1"/>
    <x v="0"/>
    <n v="16"/>
    <n v="3"/>
    <n v="3"/>
    <n v="0"/>
    <n v="9"/>
    <n v="2"/>
    <n v="3"/>
    <n v="9"/>
    <n v="0"/>
    <n v="1"/>
    <n v="7"/>
    <s v="High"/>
    <s v="6-10 Years"/>
    <x v="0"/>
  </r>
  <r>
    <n v="38"/>
    <x v="1"/>
    <x v="0"/>
    <n v="345"/>
    <x v="0"/>
    <n v="10"/>
    <n v="2"/>
    <s v="Life Sciences"/>
    <n v="2041"/>
    <n v="1"/>
    <s v="Female"/>
    <n v="100"/>
    <n v="3"/>
    <n v="2"/>
    <x v="0"/>
    <n v="4"/>
    <s v="Married"/>
    <n v="5343"/>
    <n v="5982"/>
    <n v="1"/>
    <x v="1"/>
    <n v="11"/>
    <n v="3"/>
    <n v="3"/>
    <n v="1"/>
    <n v="10"/>
    <n v="1"/>
    <n v="3"/>
    <n v="10"/>
    <n v="7"/>
    <n v="1"/>
    <n v="9"/>
    <s v="Medium"/>
    <s v="6-10 Years"/>
    <x v="0"/>
  </r>
  <r>
    <n v="50"/>
    <x v="0"/>
    <x v="1"/>
    <n v="878"/>
    <x v="0"/>
    <n v="1"/>
    <n v="4"/>
    <s v="Life Sciences"/>
    <n v="2044"/>
    <n v="2"/>
    <s v="Male"/>
    <n v="94"/>
    <n v="3"/>
    <n v="2"/>
    <x v="0"/>
    <n v="3"/>
    <s v="Divorced"/>
    <n v="6728"/>
    <n v="14255"/>
    <n v="7"/>
    <x v="1"/>
    <n v="12"/>
    <n v="3"/>
    <n v="4"/>
    <n v="2"/>
    <n v="12"/>
    <n v="3"/>
    <n v="3"/>
    <n v="6"/>
    <n v="3"/>
    <n v="0"/>
    <n v="1"/>
    <s v="Medium"/>
    <s v="6-10 Years"/>
    <x v="1"/>
  </r>
  <r>
    <n v="36"/>
    <x v="1"/>
    <x v="0"/>
    <n v="1120"/>
    <x v="0"/>
    <n v="11"/>
    <n v="4"/>
    <s v="Marketing"/>
    <n v="2045"/>
    <n v="2"/>
    <s v="Female"/>
    <n v="100"/>
    <n v="2"/>
    <n v="2"/>
    <x v="0"/>
    <n v="4"/>
    <s v="Married"/>
    <n v="6652"/>
    <n v="14369"/>
    <n v="4"/>
    <x v="1"/>
    <n v="13"/>
    <n v="3"/>
    <n v="1"/>
    <n v="1"/>
    <n v="8"/>
    <n v="2"/>
    <n v="2"/>
    <n v="6"/>
    <n v="3"/>
    <n v="0"/>
    <n v="0"/>
    <s v="Medium"/>
    <s v="6-10 Years"/>
    <x v="0"/>
  </r>
  <r>
    <n v="45"/>
    <x v="1"/>
    <x v="0"/>
    <n v="374"/>
    <x v="0"/>
    <n v="20"/>
    <n v="3"/>
    <s v="Life Sciences"/>
    <n v="2046"/>
    <n v="4"/>
    <s v="Female"/>
    <n v="50"/>
    <n v="3"/>
    <n v="2"/>
    <x v="0"/>
    <n v="3"/>
    <s v="Single"/>
    <n v="4850"/>
    <n v="23333"/>
    <n v="8"/>
    <x v="1"/>
    <n v="15"/>
    <n v="3"/>
    <n v="3"/>
    <n v="0"/>
    <n v="8"/>
    <n v="3"/>
    <n v="3"/>
    <n v="5"/>
    <n v="3"/>
    <n v="0"/>
    <n v="1"/>
    <s v="Medium"/>
    <s v="2-5 Years"/>
    <x v="1"/>
  </r>
  <r>
    <n v="40"/>
    <x v="1"/>
    <x v="0"/>
    <n v="1322"/>
    <x v="1"/>
    <n v="2"/>
    <n v="4"/>
    <s v="Life Sciences"/>
    <n v="2048"/>
    <n v="3"/>
    <s v="Male"/>
    <n v="52"/>
    <n v="2"/>
    <n v="1"/>
    <x v="1"/>
    <n v="3"/>
    <s v="Single"/>
    <n v="2809"/>
    <n v="2725"/>
    <n v="2"/>
    <x v="1"/>
    <n v="14"/>
    <n v="3"/>
    <n v="4"/>
    <n v="0"/>
    <n v="8"/>
    <n v="2"/>
    <n v="3"/>
    <n v="2"/>
    <n v="2"/>
    <n v="2"/>
    <n v="2"/>
    <s v="Low"/>
    <s v="2-5 Years"/>
    <x v="0"/>
  </r>
  <r>
    <n v="35"/>
    <x v="1"/>
    <x v="1"/>
    <n v="1199"/>
    <x v="1"/>
    <n v="18"/>
    <n v="4"/>
    <s v="Life Sciences"/>
    <n v="2049"/>
    <n v="3"/>
    <s v="Male"/>
    <n v="80"/>
    <n v="3"/>
    <n v="2"/>
    <x v="4"/>
    <n v="3"/>
    <s v="Married"/>
    <n v="5689"/>
    <n v="24594"/>
    <n v="1"/>
    <x v="0"/>
    <n v="14"/>
    <n v="3"/>
    <n v="4"/>
    <n v="2"/>
    <n v="10"/>
    <n v="2"/>
    <n v="4"/>
    <n v="10"/>
    <n v="2"/>
    <n v="0"/>
    <n v="2"/>
    <s v="Medium"/>
    <s v="6-10 Years"/>
    <x v="0"/>
  </r>
  <r>
    <n v="40"/>
    <x v="1"/>
    <x v="0"/>
    <n v="1194"/>
    <x v="1"/>
    <n v="2"/>
    <n v="4"/>
    <s v="Medical"/>
    <n v="2051"/>
    <n v="3"/>
    <s v="Female"/>
    <n v="98"/>
    <n v="3"/>
    <n v="1"/>
    <x v="1"/>
    <n v="3"/>
    <s v="Married"/>
    <n v="2001"/>
    <n v="12549"/>
    <n v="2"/>
    <x v="1"/>
    <n v="14"/>
    <n v="3"/>
    <n v="2"/>
    <n v="3"/>
    <n v="20"/>
    <n v="2"/>
    <n v="3"/>
    <n v="5"/>
    <n v="3"/>
    <n v="0"/>
    <n v="2"/>
    <s v="Low"/>
    <s v="2-5 Years"/>
    <x v="0"/>
  </r>
  <r>
    <n v="35"/>
    <x v="1"/>
    <x v="0"/>
    <n v="287"/>
    <x v="1"/>
    <n v="1"/>
    <n v="4"/>
    <s v="Life Sciences"/>
    <n v="2052"/>
    <n v="3"/>
    <s v="Female"/>
    <n v="62"/>
    <n v="1"/>
    <n v="1"/>
    <x v="1"/>
    <n v="4"/>
    <s v="Married"/>
    <n v="2977"/>
    <n v="8952"/>
    <n v="1"/>
    <x v="1"/>
    <n v="12"/>
    <n v="3"/>
    <n v="4"/>
    <n v="1"/>
    <n v="4"/>
    <n v="5"/>
    <n v="3"/>
    <n v="4"/>
    <n v="3"/>
    <n v="1"/>
    <n v="1"/>
    <s v="Low"/>
    <s v="2-5 Years"/>
    <x v="0"/>
  </r>
  <r>
    <n v="29"/>
    <x v="1"/>
    <x v="0"/>
    <n v="1378"/>
    <x v="1"/>
    <n v="13"/>
    <n v="2"/>
    <s v="Other"/>
    <n v="2053"/>
    <n v="4"/>
    <s v="Male"/>
    <n v="46"/>
    <n v="2"/>
    <n v="2"/>
    <x v="2"/>
    <n v="2"/>
    <s v="Married"/>
    <n v="4025"/>
    <n v="23679"/>
    <n v="4"/>
    <x v="0"/>
    <n v="13"/>
    <n v="3"/>
    <n v="1"/>
    <n v="1"/>
    <n v="10"/>
    <n v="2"/>
    <n v="3"/>
    <n v="4"/>
    <n v="3"/>
    <n v="0"/>
    <n v="3"/>
    <s v="Medium"/>
    <s v="2-5 Years"/>
    <x v="2"/>
  </r>
  <r>
    <n v="29"/>
    <x v="1"/>
    <x v="0"/>
    <n v="468"/>
    <x v="1"/>
    <n v="28"/>
    <n v="4"/>
    <s v="Medical"/>
    <n v="2054"/>
    <n v="4"/>
    <s v="Female"/>
    <n v="73"/>
    <n v="2"/>
    <n v="1"/>
    <x v="1"/>
    <n v="1"/>
    <s v="Single"/>
    <n v="3785"/>
    <n v="8489"/>
    <n v="1"/>
    <x v="1"/>
    <n v="14"/>
    <n v="3"/>
    <n v="2"/>
    <n v="0"/>
    <n v="5"/>
    <n v="3"/>
    <n v="1"/>
    <n v="5"/>
    <n v="4"/>
    <n v="0"/>
    <n v="4"/>
    <s v="Medium"/>
    <s v="2-5 Years"/>
    <x v="2"/>
  </r>
  <r>
    <n v="50"/>
    <x v="0"/>
    <x v="0"/>
    <n v="410"/>
    <x v="0"/>
    <n v="28"/>
    <n v="3"/>
    <s v="Marketing"/>
    <n v="2055"/>
    <n v="4"/>
    <s v="Male"/>
    <n v="39"/>
    <n v="2"/>
    <n v="3"/>
    <x v="0"/>
    <n v="1"/>
    <s v="Divorced"/>
    <n v="10854"/>
    <n v="16586"/>
    <n v="4"/>
    <x v="0"/>
    <n v="13"/>
    <n v="3"/>
    <n v="2"/>
    <n v="1"/>
    <n v="20"/>
    <n v="3"/>
    <n v="3"/>
    <n v="3"/>
    <n v="2"/>
    <n v="2"/>
    <n v="0"/>
    <s v="High"/>
    <s v="2-5 Years"/>
    <x v="1"/>
  </r>
  <r>
    <n v="39"/>
    <x v="1"/>
    <x v="0"/>
    <n v="722"/>
    <x v="0"/>
    <n v="24"/>
    <n v="1"/>
    <s v="Marketing"/>
    <n v="2056"/>
    <n v="2"/>
    <s v="Female"/>
    <n v="60"/>
    <n v="2"/>
    <n v="4"/>
    <x v="0"/>
    <n v="4"/>
    <s v="Married"/>
    <n v="12031"/>
    <n v="8828"/>
    <n v="0"/>
    <x v="1"/>
    <n v="11"/>
    <n v="3"/>
    <n v="1"/>
    <n v="1"/>
    <n v="21"/>
    <n v="2"/>
    <n v="2"/>
    <n v="20"/>
    <n v="9"/>
    <n v="9"/>
    <n v="6"/>
    <s v="High"/>
    <s v="10+ Years"/>
    <x v="0"/>
  </r>
  <r>
    <n v="31"/>
    <x v="1"/>
    <x v="2"/>
    <n v="325"/>
    <x v="1"/>
    <n v="5"/>
    <n v="3"/>
    <s v="Medical"/>
    <n v="2057"/>
    <n v="2"/>
    <s v="Male"/>
    <n v="74"/>
    <n v="3"/>
    <n v="2"/>
    <x v="3"/>
    <n v="1"/>
    <s v="Single"/>
    <n v="9936"/>
    <n v="3787"/>
    <n v="0"/>
    <x v="1"/>
    <n v="19"/>
    <n v="3"/>
    <n v="2"/>
    <n v="0"/>
    <n v="10"/>
    <n v="2"/>
    <n v="3"/>
    <n v="9"/>
    <n v="4"/>
    <n v="1"/>
    <n v="7"/>
    <s v="High"/>
    <s v="6-10 Years"/>
    <x v="2"/>
  </r>
  <r>
    <n v="26"/>
    <x v="1"/>
    <x v="0"/>
    <n v="1167"/>
    <x v="0"/>
    <n v="5"/>
    <n v="3"/>
    <s v="Other"/>
    <n v="2060"/>
    <n v="4"/>
    <s v="Female"/>
    <n v="30"/>
    <n v="2"/>
    <n v="1"/>
    <x v="6"/>
    <n v="3"/>
    <s v="Single"/>
    <n v="2966"/>
    <n v="21378"/>
    <n v="0"/>
    <x v="1"/>
    <n v="18"/>
    <n v="3"/>
    <n v="4"/>
    <n v="0"/>
    <n v="5"/>
    <n v="2"/>
    <n v="3"/>
    <n v="4"/>
    <n v="2"/>
    <n v="0"/>
    <n v="0"/>
    <s v="Low"/>
    <s v="2-5 Years"/>
    <x v="2"/>
  </r>
  <r>
    <n v="36"/>
    <x v="1"/>
    <x v="1"/>
    <n v="884"/>
    <x v="1"/>
    <n v="23"/>
    <n v="2"/>
    <s v="Medical"/>
    <n v="2061"/>
    <n v="3"/>
    <s v="Male"/>
    <n v="41"/>
    <n v="4"/>
    <n v="2"/>
    <x v="2"/>
    <n v="4"/>
    <s v="Married"/>
    <n v="2571"/>
    <n v="12290"/>
    <n v="4"/>
    <x v="1"/>
    <n v="17"/>
    <n v="3"/>
    <n v="3"/>
    <n v="1"/>
    <n v="17"/>
    <n v="3"/>
    <n v="3"/>
    <n v="5"/>
    <n v="2"/>
    <n v="0"/>
    <n v="3"/>
    <s v="Low"/>
    <s v="2-5 Years"/>
    <x v="0"/>
  </r>
  <r>
    <n v="39"/>
    <x v="1"/>
    <x v="0"/>
    <n v="613"/>
    <x v="1"/>
    <n v="6"/>
    <n v="1"/>
    <s v="Medical"/>
    <n v="2062"/>
    <n v="4"/>
    <s v="Male"/>
    <n v="42"/>
    <n v="2"/>
    <n v="3"/>
    <x v="4"/>
    <n v="1"/>
    <s v="Married"/>
    <n v="9991"/>
    <n v="21457"/>
    <n v="4"/>
    <x v="1"/>
    <n v="15"/>
    <n v="3"/>
    <n v="1"/>
    <n v="1"/>
    <n v="9"/>
    <n v="5"/>
    <n v="3"/>
    <n v="7"/>
    <n v="7"/>
    <n v="1"/>
    <n v="7"/>
    <s v="High"/>
    <s v="6-10 Years"/>
    <x v="0"/>
  </r>
  <r>
    <n v="27"/>
    <x v="1"/>
    <x v="0"/>
    <n v="155"/>
    <x v="1"/>
    <n v="4"/>
    <n v="3"/>
    <s v="Life Sciences"/>
    <n v="2064"/>
    <n v="2"/>
    <s v="Male"/>
    <n v="87"/>
    <n v="4"/>
    <n v="2"/>
    <x v="3"/>
    <n v="2"/>
    <s v="Married"/>
    <n v="6142"/>
    <n v="5174"/>
    <n v="1"/>
    <x v="0"/>
    <n v="20"/>
    <n v="4"/>
    <n v="2"/>
    <n v="1"/>
    <n v="6"/>
    <n v="0"/>
    <n v="3"/>
    <n v="6"/>
    <n v="2"/>
    <n v="0"/>
    <n v="3"/>
    <s v="Medium"/>
    <s v="6-10 Years"/>
    <x v="2"/>
  </r>
  <r>
    <n v="49"/>
    <x v="1"/>
    <x v="1"/>
    <n v="1023"/>
    <x v="0"/>
    <n v="2"/>
    <n v="3"/>
    <s v="Medical"/>
    <n v="2065"/>
    <n v="4"/>
    <s v="Male"/>
    <n v="63"/>
    <n v="2"/>
    <n v="2"/>
    <x v="0"/>
    <n v="2"/>
    <s v="Married"/>
    <n v="5390"/>
    <n v="13243"/>
    <n v="2"/>
    <x v="1"/>
    <n v="14"/>
    <n v="3"/>
    <n v="4"/>
    <n v="0"/>
    <n v="17"/>
    <n v="3"/>
    <n v="2"/>
    <n v="9"/>
    <n v="6"/>
    <n v="0"/>
    <n v="8"/>
    <s v="Medium"/>
    <s v="6-10 Years"/>
    <x v="1"/>
  </r>
  <r>
    <n v="34"/>
    <x v="1"/>
    <x v="0"/>
    <n v="628"/>
    <x v="1"/>
    <n v="8"/>
    <n v="3"/>
    <s v="Medical"/>
    <n v="2068"/>
    <n v="2"/>
    <s v="Male"/>
    <n v="82"/>
    <n v="4"/>
    <n v="2"/>
    <x v="2"/>
    <n v="3"/>
    <s v="Married"/>
    <n v="4404"/>
    <n v="10228"/>
    <n v="2"/>
    <x v="1"/>
    <n v="12"/>
    <n v="3"/>
    <n v="1"/>
    <n v="0"/>
    <n v="6"/>
    <n v="3"/>
    <n v="4"/>
    <n v="4"/>
    <n v="3"/>
    <n v="1"/>
    <n v="2"/>
    <s v="Medium"/>
    <s v="2-5 Years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DEC7B-445C-434A-9A3B-B7ED4E658F84}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0:D55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14943-8720-4703-9C74-4BC4D77BF865}" name="PivotTable8" cacheId="1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40:C47" firstHeaderRow="1" firstDataRow="2" firstDataCol="1"/>
  <pivotFields count="35">
    <pivotField showAll="0"/>
    <pivotField axis="axisCol" showAll="0">
      <items count="3">
        <item n="Stayed" x="1"/>
        <item n="Left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</pivotFields>
  <rowFields count="1">
    <field x="3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2">
    <i>
      <x/>
    </i>
    <i>
      <x v="1"/>
    </i>
  </colItems>
  <dataFields count="1">
    <dataField name="Count of EmployeeNumber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8D33B-CB23-4294-A4F0-C9EE1C4BED99}" name="PivotTable7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1:C37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n="Stayed" x="0"/>
        <item n="Left" x="1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2">
    <i>
      <x/>
    </i>
    <i>
      <x v="1"/>
    </i>
  </colItems>
  <dataFields count="1">
    <dataField name="Count of EmployeeNumber" fld="2" subtotal="count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EmployeeNumber"/>
  </pivotHierarchies>
  <pivotTableStyleInfo name="PivotStyleLight16" showRowHeaders="1" showColHeaders="1" showRowStripes="0" showColStripes="0" showLastColumn="1"/>
  <rowHierarchiesUsage count="1">
    <rowHierarchyUsage hierarchyUsage="36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Source_Data.xlsx!HR_Cleaned">
        <x15:activeTabTopLevelEntity name="[HR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FD34D1-FB8A-4A24-96E7-6548BCEC52F2}" name="PivotTable4" cacheId="1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24:C28" firstHeaderRow="1" firstDataRow="2" firstDataCol="1"/>
  <pivotFields count="35">
    <pivotField showAll="0"/>
    <pivotField axis="axisCol" showAll="0">
      <items count="3">
        <item n="Stayed" x="1"/>
        <item n="Left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1"/>
  </colFields>
  <colItems count="2">
    <i>
      <x/>
    </i>
    <i>
      <x v="1"/>
    </i>
  </colItems>
  <dataFields count="1">
    <dataField name="Count of EmployeeNumber" fld="8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59FD8-59BD-4F7C-B124-0F6BF36B602A}" name="PivotTable3" cacheId="1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10:C21" firstHeaderRow="1" firstDataRow="2" firstDataCol="1"/>
  <pivotFields count="35">
    <pivotField showAll="0"/>
    <pivotField axis="axisCol" showAll="0">
      <items count="3">
        <item n="Stayed" x="1"/>
        <item n="Left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2">
    <i>
      <x/>
    </i>
    <i>
      <x v="1"/>
    </i>
  </colItems>
  <dataFields count="1">
    <dataField name="Count of EmployeeNumber" fld="8" subtotal="count" baseField="15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FE63A-7990-4F1C-9227-C5C0FAFB9267}" name="PivotTable2" cacheId="1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2:C7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2">
    <i>
      <x/>
    </i>
    <i>
      <x v="1"/>
    </i>
  </colItems>
  <dataFields count="1">
    <dataField name="Count of EmployeeNumber" fld="8" subtotal="count" baseField="4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361616-197A-496B-B9A7-B0CE0EADB310}" name="HR_Data" displayName="HR_Data" ref="A1:AI1471" totalsRowShown="0">
  <autoFilter ref="A1:AI1471" xr:uid="{89A81890-E6BB-48D5-845B-049E82F60107}"/>
  <tableColumns count="35">
    <tableColumn id="1" xr3:uid="{58AA5983-C932-41F6-8F7F-347B154AD5B8}" name="Age"/>
    <tableColumn id="2" xr3:uid="{BADB8FFA-F73B-469E-BECC-C3AF149F92F0}" name="Attrition"/>
    <tableColumn id="3" xr3:uid="{88F827F1-B070-4473-9A65-664A15BD9CD2}" name="BusinessTravel"/>
    <tableColumn id="4" xr3:uid="{1405FD9D-4900-4D1F-9E03-1EA278C93A9D}" name="DailyRate"/>
    <tableColumn id="5" xr3:uid="{BAC03EF6-C01D-435E-B114-DC64C1DCA8EC}" name="Department"/>
    <tableColumn id="6" xr3:uid="{B88810A6-0CD3-4951-9DF7-598F2B997075}" name="DistanceFromHome"/>
    <tableColumn id="7" xr3:uid="{EFAD3B2B-67BC-42CC-963B-E4762BF7615E}" name="Education"/>
    <tableColumn id="8" xr3:uid="{E00DE0C7-B034-4A54-BA2F-D1850EF60F24}" name="EducationField"/>
    <tableColumn id="9" xr3:uid="{852A6618-A75C-4AA9-9595-50709672337C}" name="EmployeeCount"/>
    <tableColumn id="10" xr3:uid="{432D3DBC-ADCA-4A84-9BCD-87E083C15D24}" name="EmployeeNumber"/>
    <tableColumn id="11" xr3:uid="{69C1CBF4-5C07-42D6-B621-C379F220EDA4}" name="EnvironmentSatisfaction"/>
    <tableColumn id="12" xr3:uid="{6B6C2181-112B-4FDA-9DB1-3B6143FF0DC0}" name="Gender"/>
    <tableColumn id="13" xr3:uid="{BA318B3B-FB1D-46C0-91F5-BFDF9E191E69}" name="HourlyRate"/>
    <tableColumn id="14" xr3:uid="{30B175C6-D6A0-4C2F-86E7-F5563CAB544C}" name="JobInvolvement"/>
    <tableColumn id="15" xr3:uid="{8F18B8F9-21DC-4507-A335-1B0F9EF28E15}" name="JobLevel"/>
    <tableColumn id="16" xr3:uid="{D6C00DE2-48EA-46DA-943B-172B8E49A3AD}" name="JobRole"/>
    <tableColumn id="17" xr3:uid="{950631E6-AE1E-4297-8746-11AC96022FCC}" name="JobSatisfaction"/>
    <tableColumn id="18" xr3:uid="{2BDC151A-AF56-4674-B2F7-294BE5175016}" name="MaritalStatus"/>
    <tableColumn id="19" xr3:uid="{F9FB1084-D8F7-4D6C-AA27-FD03C2A5C286}" name="MonthlyIncome"/>
    <tableColumn id="20" xr3:uid="{5B7C4035-ED0B-49A7-96E9-2A6AEEB9733B}" name="MonthlyRate"/>
    <tableColumn id="21" xr3:uid="{90F6232B-FB2E-4E50-80DD-0129CDE381AC}" name="NumCompaniesWorked"/>
    <tableColumn id="22" xr3:uid="{7172991B-B742-4CCF-B502-BFFDDAA0537D}" name="Over18"/>
    <tableColumn id="23" xr3:uid="{35376856-E57A-4806-A4C3-8336AD286B8D}" name="OverTime"/>
    <tableColumn id="24" xr3:uid="{6FCF6AD1-36B1-4D23-98E6-A6B2DC9D2A73}" name="PercentSalaryHike"/>
    <tableColumn id="25" xr3:uid="{1DC43DE9-F608-42E6-83FD-406821BE8824}" name="PerformanceRating"/>
    <tableColumn id="26" xr3:uid="{D96EC767-28A7-450E-ACE0-132099B9C8C0}" name="RelationshipSatisfaction"/>
    <tableColumn id="27" xr3:uid="{7F8334CC-2671-4AEE-AB62-AE1708BA992A}" name="StandardHours"/>
    <tableColumn id="28" xr3:uid="{62EA9674-4B7C-4066-B7D8-365CD02E5F28}" name="StockOptionLevel"/>
    <tableColumn id="29" xr3:uid="{EA0DE751-8F33-4A63-8FDF-05793B48537E}" name="TotalWorkingYears"/>
    <tableColumn id="30" xr3:uid="{3EBE1BD7-B7B5-4F24-B3F9-995DC0091CB1}" name="TrainingTimesLastYear"/>
    <tableColumn id="31" xr3:uid="{EE13B718-5168-4CFE-97EF-17373459E193}" name="WorkLifeBalance"/>
    <tableColumn id="32" xr3:uid="{30DD12FC-E338-4E4A-AD9C-D4801024B04E}" name="YearsAtCompany"/>
    <tableColumn id="33" xr3:uid="{1A9006A3-CD6A-42B4-AC0D-8A865A7A84A9}" name="YearsInCurrentRole"/>
    <tableColumn id="34" xr3:uid="{7373D8B7-5BB8-48DC-9592-7A46F49CFBA1}" name="YearsSinceLastPromotion"/>
    <tableColumn id="35" xr3:uid="{39298BB0-8EC5-4481-8439-E0E0DD110B10}" name="YearsWithCurr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192A22-3CD6-4D31-B6F6-AD9678A66011}" name="Summary" displayName="Summary" ref="A1:B13" totalsRowShown="0">
  <autoFilter ref="A1:B13" xr:uid="{23469D14-1A7B-4DD5-9EB5-885A61F3132B}"/>
  <tableColumns count="2">
    <tableColumn id="1" xr3:uid="{A71EB45C-FB10-4A25-AAAD-97EF017C76B7}" name="Metric" dataDxfId="4"/>
    <tableColumn id="2" xr3:uid="{D2942A95-E0DB-43D8-9B83-705A6DC38D96}" name="Value" dataDxfId="3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2E3481-149D-4DEB-B70B-40A2D8966588}" name="HR_Cleaned" displayName="HR_Cleaned" ref="A1:AI1471" totalsRowShown="0">
  <autoFilter ref="A1:AI1471" xr:uid="{B47C2EF4-0EAC-474B-9F9D-8023BAD3EEC7}"/>
  <tableColumns count="35">
    <tableColumn id="1" xr3:uid="{CAFCAE13-CED3-451F-929D-002C37A35426}" name="Age"/>
    <tableColumn id="2" xr3:uid="{33E1CFE0-8A05-46E6-8146-95767DD9D83D}" name="Attrition"/>
    <tableColumn id="3" xr3:uid="{AFEDABAF-1D52-4723-A826-2E74B70BC839}" name="BusinessTravel"/>
    <tableColumn id="4" xr3:uid="{30C26E9D-F1F8-4515-987B-41C0617C23B3}" name="DailyRate"/>
    <tableColumn id="5" xr3:uid="{8BA3B3A6-70C1-4EE8-B6EC-35C55CBD312E}" name="Department"/>
    <tableColumn id="6" xr3:uid="{0737FECE-7630-4BD9-B589-A6DCCC99871A}" name="DistanceFromHome"/>
    <tableColumn id="7" xr3:uid="{8A0E90F2-EDBD-4120-B3DD-3F44CE4A0EF6}" name="Education"/>
    <tableColumn id="8" xr3:uid="{AA3DBD3C-F6F0-4C6B-AD51-A6B6CA1F28FA}" name="EducationField"/>
    <tableColumn id="10" xr3:uid="{E4903229-8B3B-4A97-B74F-7DF307EF7373}" name="EmployeeNumber"/>
    <tableColumn id="11" xr3:uid="{C69145BA-C9F2-4F31-B8E7-E0053DBE7887}" name="EnvironmentSatisfaction"/>
    <tableColumn id="12" xr3:uid="{DAF04DF7-9F37-4D0A-927A-ADA3DA5B1423}" name="Gender"/>
    <tableColumn id="13" xr3:uid="{34AC8E13-839E-40F8-9AA2-CF09C0D0020A}" name="HourlyRate"/>
    <tableColumn id="14" xr3:uid="{4B6513D6-BC26-43C1-AFD6-F07BFF169D1F}" name="JobInvolvement"/>
    <tableColumn id="15" xr3:uid="{07ECE40B-F2DD-46DD-87BB-2B3AD3BC7DC3}" name="JobLevel"/>
    <tableColumn id="16" xr3:uid="{7D371FFD-1EB4-48A8-805E-9E135CE557D7}" name="JobRole"/>
    <tableColumn id="17" xr3:uid="{93170C9F-284C-4646-8630-51E176D830A6}" name="JobSatisfaction"/>
    <tableColumn id="18" xr3:uid="{C56E4702-07EE-44C4-941C-2A3107529BD2}" name="MaritalStatus"/>
    <tableColumn id="19" xr3:uid="{503F3869-C7A1-4462-9DC2-B4537B045C43}" name="MonthlyIncome"/>
    <tableColumn id="20" xr3:uid="{50377DEF-4690-4AB8-ABB2-5C7EAE12E2F2}" name="MonthlyRate"/>
    <tableColumn id="21" xr3:uid="{82784735-2B1F-4BE0-B49B-7316B57D6CB9}" name="NumCompaniesWorked"/>
    <tableColumn id="23" xr3:uid="{121BACC4-99B7-43B1-9DD8-AB8D99A152AC}" name="OverTime"/>
    <tableColumn id="24" xr3:uid="{D263B937-AE4D-475C-A8A8-5DEC4E3B0D56}" name="PercentSalaryHike"/>
    <tableColumn id="25" xr3:uid="{52DC89FC-CBA8-46E1-B6A3-8C78894A7501}" name="PerformanceRating"/>
    <tableColumn id="26" xr3:uid="{DD14FBBD-7600-430F-9B82-A570C3A798A5}" name="RelationshipSatisfaction"/>
    <tableColumn id="28" xr3:uid="{13CE4CCE-7E5F-427E-95C8-85F7010D56BF}" name="StockOptionLevel"/>
    <tableColumn id="29" xr3:uid="{DCE368AF-CE2D-4560-91DC-8E4572111A9F}" name="TotalWorkingYears"/>
    <tableColumn id="30" xr3:uid="{BF50BEFC-DFCE-425D-A2AE-8F957B31BFDF}" name="TrainingTimesLastYear"/>
    <tableColumn id="31" xr3:uid="{FBFF8356-1DF8-44F3-A2DD-4468DD0DF14D}" name="WorkLifeBalance"/>
    <tableColumn id="32" xr3:uid="{BBE0E8EF-3309-4CF5-A697-D1B37B1DE463}" name="YearsAtCompany"/>
    <tableColumn id="33" xr3:uid="{070A969F-D3C9-499C-AC99-E1EE3DAA1BBD}" name="YearsInCurrentRole"/>
    <tableColumn id="34" xr3:uid="{37BEBD4C-8EA3-478F-8D2D-DDCEBEFD8A39}" name="YearsSinceLastPromotion"/>
    <tableColumn id="35" xr3:uid="{ED252614-5BA0-408D-B84B-5B93DA0ECC09}" name="YearsWithCurrManager"/>
    <tableColumn id="36" xr3:uid="{4EE1AF1D-010E-4D9B-B5B7-06588FF90EBA}" name="Income_Group" dataDxfId="2">
      <calculatedColumnFormula>IF(HR_Cleaned[[#This Row],[MonthlyIncome]]&lt;3000,"Low",IF(HR_Cleaned[[#This Row],[MonthlyIncome]]&lt;7000,"Medium","High"))</calculatedColumnFormula>
    </tableColumn>
    <tableColumn id="37" xr3:uid="{88AF6151-5A56-43DA-AB49-D9C37D98E907}" name="Tenure_Group" dataDxfId="1">
      <calculatedColumnFormula>IF(HR_Cleaned[[#This Row],[YearsAtCompany]]&lt;2,"0-1 Years",IF(HR_Cleaned[[#This Row],[YearsAtCompany]]&lt;=5,"2-5 Years",IF(HR_Cleaned[[#This Row],[YearsAtCompany]]&lt;=10,"6-10 Years","10+ Years")))</calculatedColumnFormula>
    </tableColumn>
    <tableColumn id="38" xr3:uid="{7B6F72DB-55CA-4D1A-8215-757AB99EB122}" name="Age_Group" dataDxfId="0">
      <calculatedColumnFormula>IF(HR_Cleaned[[#This Row],[Age]]&lt;25,"Under 25",
IF(HR_Cleaned[[#This Row],[Age]]&lt;=34,"25-34",
IF(HR_Cleaned[[#This Row],[Age]]&lt;=44,"35-44",
IF(HR_Cleaned[[#This Row],[Age]]&lt;=54,"45-54","55+"))))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workbookViewId="0">
      <selection activeCell="J4" sqref="J4"/>
    </sheetView>
  </sheetViews>
  <sheetFormatPr defaultRowHeight="14.4"/>
  <cols>
    <col min="1" max="1" width="18.21875" customWidth="1"/>
    <col min="2" max="2" width="9.88671875" customWidth="1"/>
    <col min="3" max="3" width="15.109375" customWidth="1"/>
    <col min="4" max="4" width="10.77734375" customWidth="1"/>
    <col min="5" max="5" width="13" customWidth="1"/>
    <col min="6" max="6" width="19.33203125" customWidth="1"/>
    <col min="7" max="7" width="11.33203125" customWidth="1"/>
    <col min="8" max="8" width="15.21875" customWidth="1"/>
    <col min="9" max="9" width="16.33203125" customWidth="1"/>
    <col min="10" max="10" width="19.21875" customWidth="1"/>
    <col min="11" max="11" width="23.5546875" customWidth="1"/>
    <col min="12" max="12" width="9" customWidth="1"/>
    <col min="13" max="13" width="12.21875" customWidth="1"/>
    <col min="14" max="14" width="16.44140625" customWidth="1"/>
    <col min="15" max="15" width="10.109375" customWidth="1"/>
    <col min="16" max="16" width="9.44140625" customWidth="1"/>
    <col min="17" max="17" width="15.5546875" customWidth="1"/>
    <col min="18" max="18" width="14.109375" customWidth="1"/>
    <col min="19" max="19" width="16.44140625" customWidth="1"/>
    <col min="20" max="20" width="13.88671875" customWidth="1"/>
    <col min="21" max="21" width="23" customWidth="1"/>
    <col min="23" max="23" width="11" customWidth="1"/>
    <col min="24" max="24" width="18.109375" customWidth="1"/>
    <col min="25" max="25" width="19.109375" customWidth="1"/>
    <col min="26" max="26" width="23" customWidth="1"/>
    <col min="27" max="27" width="15.44140625" customWidth="1"/>
    <col min="28" max="28" width="17.6640625" customWidth="1"/>
    <col min="29" max="29" width="18.6640625" customWidth="1"/>
    <col min="30" max="30" width="21.5546875" customWidth="1"/>
    <col min="31" max="31" width="17" customWidth="1"/>
    <col min="32" max="32" width="17.33203125" customWidth="1"/>
    <col min="33" max="33" width="19" customWidth="1"/>
    <col min="34" max="34" width="24.109375" customWidth="1"/>
    <col min="35" max="35" width="22.44140625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3F85-2EFC-402E-8DB2-CB971A206E33}">
  <dimension ref="A1:D10"/>
  <sheetViews>
    <sheetView workbookViewId="0">
      <selection activeCell="B6" sqref="B6"/>
    </sheetView>
  </sheetViews>
  <sheetFormatPr defaultRowHeight="14.4"/>
  <cols>
    <col min="1" max="1" width="21.44140625" customWidth="1"/>
  </cols>
  <sheetData>
    <row r="1" spans="1:4" ht="28.8">
      <c r="A1" s="1" t="s">
        <v>62</v>
      </c>
      <c r="B1" s="3" t="s">
        <v>63</v>
      </c>
      <c r="C1" s="1" t="s">
        <v>64</v>
      </c>
      <c r="D1" s="1" t="s">
        <v>92</v>
      </c>
    </row>
    <row r="2" spans="1:4">
      <c r="A2" s="4" t="s">
        <v>0</v>
      </c>
      <c r="B2" s="2">
        <f>COUNTBLANK(HR_Data[Age])</f>
        <v>0</v>
      </c>
      <c r="C2" s="4" t="s">
        <v>65</v>
      </c>
      <c r="D2" s="4" t="str">
        <f>IF(B2=0,"OK","Needs Review")</f>
        <v>OK</v>
      </c>
    </row>
    <row r="3" spans="1:4" ht="28.8">
      <c r="A3" s="4" t="s">
        <v>1</v>
      </c>
      <c r="B3" s="2">
        <f>COUNTBLANK(HR_Data[Attrition])</f>
        <v>0</v>
      </c>
      <c r="C3" s="4" t="s">
        <v>66</v>
      </c>
      <c r="D3" s="4" t="str">
        <f t="shared" ref="D3:D10" si="0">IF(B3=0,"OK","Needs Review")</f>
        <v>OK</v>
      </c>
    </row>
    <row r="4" spans="1:4" ht="28.8">
      <c r="A4" s="4" t="s">
        <v>4</v>
      </c>
      <c r="B4" s="2">
        <f>COUNTBLANK(HR_Data[Department])</f>
        <v>0</v>
      </c>
      <c r="C4" s="4" t="s">
        <v>66</v>
      </c>
      <c r="D4" s="4" t="str">
        <f t="shared" si="0"/>
        <v>OK</v>
      </c>
    </row>
    <row r="5" spans="1:4" ht="28.8">
      <c r="A5" s="4" t="s">
        <v>15</v>
      </c>
      <c r="B5" s="2">
        <f>COUNTBLANK(HR_Data[JobRole])</f>
        <v>0</v>
      </c>
      <c r="C5" s="4" t="s">
        <v>66</v>
      </c>
      <c r="D5" s="4" t="str">
        <f t="shared" si="0"/>
        <v>OK</v>
      </c>
    </row>
    <row r="6" spans="1:4">
      <c r="A6" s="4" t="s">
        <v>18</v>
      </c>
      <c r="B6" s="2">
        <f>COUNTBLANK(HR_Data[MonthlyIncome])</f>
        <v>0</v>
      </c>
      <c r="C6" s="4" t="s">
        <v>65</v>
      </c>
      <c r="D6" s="4" t="str">
        <f t="shared" si="0"/>
        <v>OK</v>
      </c>
    </row>
    <row r="7" spans="1:4" ht="28.8">
      <c r="A7" s="4" t="s">
        <v>22</v>
      </c>
      <c r="B7" s="2">
        <f>COUNTBLANK(HR_Data[OverTime])</f>
        <v>0</v>
      </c>
      <c r="C7" s="4" t="s">
        <v>66</v>
      </c>
      <c r="D7" s="4" t="str">
        <f t="shared" si="0"/>
        <v>OK</v>
      </c>
    </row>
    <row r="8" spans="1:4">
      <c r="A8" s="4" t="s">
        <v>30</v>
      </c>
      <c r="B8" s="2">
        <f>COUNTBLANK(HR_Data[WorkLifeBalance])</f>
        <v>0</v>
      </c>
      <c r="C8" s="4" t="s">
        <v>65</v>
      </c>
      <c r="D8" s="4" t="str">
        <f t="shared" si="0"/>
        <v>OK</v>
      </c>
    </row>
    <row r="9" spans="1:4">
      <c r="A9" s="4" t="s">
        <v>16</v>
      </c>
      <c r="B9" s="2">
        <f>COUNTBLANK(HR_Data[JobSatisfaction])</f>
        <v>0</v>
      </c>
      <c r="C9" s="4" t="s">
        <v>65</v>
      </c>
      <c r="D9" s="4" t="str">
        <f t="shared" si="0"/>
        <v>OK</v>
      </c>
    </row>
    <row r="10" spans="1:4">
      <c r="A10" s="4" t="s">
        <v>31</v>
      </c>
      <c r="B10" s="2">
        <f>COUNTBLANK(HR_Data[YearsAtCompany])</f>
        <v>0</v>
      </c>
      <c r="C10" s="4" t="s">
        <v>65</v>
      </c>
      <c r="D10" s="4" t="str">
        <f t="shared" si="0"/>
        <v>OK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FB52-1F8F-4D0D-A125-8D59267CD789}">
  <dimension ref="A1:E55"/>
  <sheetViews>
    <sheetView tabSelected="1" topLeftCell="A38" workbookViewId="0">
      <selection activeCell="E51" sqref="E51"/>
    </sheetView>
  </sheetViews>
  <sheetFormatPr defaultRowHeight="14.4"/>
  <cols>
    <col min="1" max="1" width="24.33203125" bestFit="1" customWidth="1"/>
    <col min="2" max="2" width="15.5546875" bestFit="1" customWidth="1"/>
    <col min="3" max="3" width="4" bestFit="1" customWidth="1"/>
    <col min="4" max="4" width="10.77734375" bestFit="1" customWidth="1"/>
    <col min="5" max="5" width="8.5546875" bestFit="1" customWidth="1"/>
    <col min="6" max="6" width="20.88671875" bestFit="1" customWidth="1"/>
    <col min="7" max="7" width="15.77734375" bestFit="1" customWidth="1"/>
    <col min="8" max="8" width="16.109375" bestFit="1" customWidth="1"/>
    <col min="9" max="9" width="13.77734375" bestFit="1" customWidth="1"/>
    <col min="10" max="10" width="18.44140625" bestFit="1" customWidth="1"/>
    <col min="11" max="11" width="10.77734375" bestFit="1" customWidth="1"/>
  </cols>
  <sheetData>
    <row r="1" spans="1:5" ht="18">
      <c r="A1" s="10" t="s">
        <v>84</v>
      </c>
    </row>
    <row r="2" spans="1:5">
      <c r="A2" s="7" t="s">
        <v>83</v>
      </c>
      <c r="B2" s="7" t="s">
        <v>75</v>
      </c>
    </row>
    <row r="3" spans="1:5">
      <c r="A3" s="7" t="s">
        <v>73</v>
      </c>
      <c r="B3" t="s">
        <v>43</v>
      </c>
      <c r="C3" t="s">
        <v>35</v>
      </c>
      <c r="D3" t="s">
        <v>95</v>
      </c>
      <c r="E3" t="s">
        <v>72</v>
      </c>
    </row>
    <row r="4" spans="1:5">
      <c r="A4" s="8" t="s">
        <v>61</v>
      </c>
      <c r="B4" s="9">
        <v>51</v>
      </c>
      <c r="C4" s="9">
        <v>12</v>
      </c>
      <c r="D4">
        <f>B4+C4</f>
        <v>63</v>
      </c>
      <c r="E4" s="13">
        <f>C4/D4</f>
        <v>0.19047619047619047</v>
      </c>
    </row>
    <row r="5" spans="1:5">
      <c r="A5" s="8" t="s">
        <v>45</v>
      </c>
      <c r="B5" s="9">
        <v>828</v>
      </c>
      <c r="C5" s="9">
        <v>133</v>
      </c>
      <c r="D5">
        <f t="shared" ref="D5:D7" si="0">B5+C5</f>
        <v>961</v>
      </c>
      <c r="E5" s="13">
        <f t="shared" ref="E5:E7" si="1">C5/D5</f>
        <v>0.13839750260145681</v>
      </c>
    </row>
    <row r="6" spans="1:5">
      <c r="A6" s="8" t="s">
        <v>37</v>
      </c>
      <c r="B6" s="9">
        <v>354</v>
      </c>
      <c r="C6" s="9">
        <v>92</v>
      </c>
      <c r="D6">
        <f t="shared" si="0"/>
        <v>446</v>
      </c>
      <c r="E6" s="13">
        <f t="shared" si="1"/>
        <v>0.20627802690582961</v>
      </c>
    </row>
    <row r="7" spans="1:5">
      <c r="A7" s="8" t="s">
        <v>74</v>
      </c>
      <c r="B7" s="9">
        <v>1233</v>
      </c>
      <c r="C7" s="9">
        <v>237</v>
      </c>
      <c r="D7">
        <f t="shared" si="0"/>
        <v>1470</v>
      </c>
      <c r="E7" s="13">
        <f t="shared" si="1"/>
        <v>0.16122448979591836</v>
      </c>
    </row>
    <row r="9" spans="1:5" ht="18">
      <c r="A9" s="10" t="s">
        <v>76</v>
      </c>
    </row>
    <row r="10" spans="1:5">
      <c r="A10" s="7" t="s">
        <v>83</v>
      </c>
      <c r="B10" s="7" t="s">
        <v>75</v>
      </c>
    </row>
    <row r="11" spans="1:5">
      <c r="A11" s="7" t="s">
        <v>73</v>
      </c>
      <c r="B11" t="s">
        <v>93</v>
      </c>
      <c r="C11" t="s">
        <v>94</v>
      </c>
    </row>
    <row r="12" spans="1:5">
      <c r="A12" s="8" t="s">
        <v>54</v>
      </c>
      <c r="B12" s="9">
        <v>122</v>
      </c>
      <c r="C12" s="9">
        <v>9</v>
      </c>
    </row>
    <row r="13" spans="1:5">
      <c r="A13" s="8" t="s">
        <v>61</v>
      </c>
      <c r="B13" s="9">
        <v>40</v>
      </c>
      <c r="C13" s="9">
        <v>12</v>
      </c>
    </row>
    <row r="14" spans="1:5">
      <c r="A14" s="8" t="s">
        <v>50</v>
      </c>
      <c r="B14" s="9">
        <v>197</v>
      </c>
      <c r="C14" s="9">
        <v>62</v>
      </c>
    </row>
    <row r="15" spans="1:5">
      <c r="A15" s="8" t="s">
        <v>56</v>
      </c>
      <c r="B15" s="9">
        <v>97</v>
      </c>
      <c r="C15" s="9">
        <v>5</v>
      </c>
    </row>
    <row r="16" spans="1:5">
      <c r="A16" s="8" t="s">
        <v>53</v>
      </c>
      <c r="B16" s="9">
        <v>135</v>
      </c>
      <c r="C16" s="9">
        <v>10</v>
      </c>
    </row>
    <row r="17" spans="1:3">
      <c r="A17" s="8" t="s">
        <v>58</v>
      </c>
      <c r="B17" s="9">
        <v>78</v>
      </c>
      <c r="C17" s="9">
        <v>2</v>
      </c>
    </row>
    <row r="18" spans="1:3">
      <c r="A18" s="8" t="s">
        <v>47</v>
      </c>
      <c r="B18" s="9">
        <v>245</v>
      </c>
      <c r="C18" s="9">
        <v>47</v>
      </c>
    </row>
    <row r="19" spans="1:3">
      <c r="A19" s="8" t="s">
        <v>40</v>
      </c>
      <c r="B19" s="9">
        <v>269</v>
      </c>
      <c r="C19" s="9">
        <v>57</v>
      </c>
    </row>
    <row r="20" spans="1:3">
      <c r="A20" s="8" t="s">
        <v>57</v>
      </c>
      <c r="B20" s="9">
        <v>50</v>
      </c>
      <c r="C20" s="9">
        <v>33</v>
      </c>
    </row>
    <row r="21" spans="1:3">
      <c r="A21" s="8" t="s">
        <v>74</v>
      </c>
      <c r="B21" s="9">
        <v>1233</v>
      </c>
      <c r="C21" s="9">
        <v>237</v>
      </c>
    </row>
    <row r="23" spans="1:3" ht="18">
      <c r="A23" s="10" t="s">
        <v>101</v>
      </c>
    </row>
    <row r="24" spans="1:3">
      <c r="A24" s="7" t="s">
        <v>83</v>
      </c>
      <c r="B24" s="7" t="s">
        <v>75</v>
      </c>
    </row>
    <row r="25" spans="1:3">
      <c r="A25" s="7" t="s">
        <v>73</v>
      </c>
      <c r="B25" t="s">
        <v>93</v>
      </c>
      <c r="C25" t="s">
        <v>94</v>
      </c>
    </row>
    <row r="26" spans="1:3">
      <c r="A26" s="8" t="s">
        <v>43</v>
      </c>
      <c r="B26" s="9">
        <v>944</v>
      </c>
      <c r="C26" s="9">
        <v>110</v>
      </c>
    </row>
    <row r="27" spans="1:3">
      <c r="A27" s="8" t="s">
        <v>35</v>
      </c>
      <c r="B27" s="9">
        <v>289</v>
      </c>
      <c r="C27" s="9">
        <v>127</v>
      </c>
    </row>
    <row r="28" spans="1:3">
      <c r="A28" s="8" t="s">
        <v>74</v>
      </c>
      <c r="B28" s="9">
        <v>1233</v>
      </c>
      <c r="C28" s="9">
        <v>237</v>
      </c>
    </row>
    <row r="30" spans="1:3" ht="18">
      <c r="A30" s="11" t="s">
        <v>102</v>
      </c>
    </row>
    <row r="31" spans="1:3">
      <c r="A31" s="7" t="s">
        <v>83</v>
      </c>
      <c r="B31" s="7" t="s">
        <v>75</v>
      </c>
    </row>
    <row r="32" spans="1:3">
      <c r="A32" s="7" t="s">
        <v>73</v>
      </c>
      <c r="B32" t="s">
        <v>93</v>
      </c>
      <c r="C32" t="s">
        <v>94</v>
      </c>
    </row>
    <row r="33" spans="1:3">
      <c r="A33" s="8" t="s">
        <v>79</v>
      </c>
      <c r="B33" s="9">
        <v>140</v>
      </c>
      <c r="C33" s="9">
        <v>75</v>
      </c>
    </row>
    <row r="34" spans="1:3">
      <c r="A34" s="8" t="s">
        <v>80</v>
      </c>
      <c r="B34" s="9">
        <v>226</v>
      </c>
      <c r="C34" s="9">
        <v>20</v>
      </c>
    </row>
    <row r="35" spans="1:3">
      <c r="A35" s="8" t="s">
        <v>81</v>
      </c>
      <c r="B35" s="9">
        <v>474</v>
      </c>
      <c r="C35" s="9">
        <v>87</v>
      </c>
    </row>
    <row r="36" spans="1:3">
      <c r="A36" s="8" t="s">
        <v>82</v>
      </c>
      <c r="B36" s="9">
        <v>393</v>
      </c>
      <c r="C36" s="9">
        <v>55</v>
      </c>
    </row>
    <row r="37" spans="1:3">
      <c r="A37" s="8" t="s">
        <v>74</v>
      </c>
      <c r="B37" s="9">
        <v>1233</v>
      </c>
      <c r="C37" s="9">
        <v>237</v>
      </c>
    </row>
    <row r="39" spans="1:3" ht="18">
      <c r="A39" s="10" t="s">
        <v>86</v>
      </c>
    </row>
    <row r="40" spans="1:3">
      <c r="A40" s="7" t="s">
        <v>83</v>
      </c>
      <c r="B40" s="7" t="s">
        <v>75</v>
      </c>
    </row>
    <row r="41" spans="1:3">
      <c r="A41" s="7" t="s">
        <v>73</v>
      </c>
      <c r="B41" t="s">
        <v>93</v>
      </c>
      <c r="C41" t="s">
        <v>94</v>
      </c>
    </row>
    <row r="42" spans="1:3">
      <c r="A42" s="8" t="s">
        <v>87</v>
      </c>
      <c r="B42" s="9">
        <v>442</v>
      </c>
      <c r="C42" s="9">
        <v>112</v>
      </c>
    </row>
    <row r="43" spans="1:3">
      <c r="A43" s="8" t="s">
        <v>88</v>
      </c>
      <c r="B43" s="9">
        <v>454</v>
      </c>
      <c r="C43" s="9">
        <v>51</v>
      </c>
    </row>
    <row r="44" spans="1:3">
      <c r="A44" s="8" t="s">
        <v>89</v>
      </c>
      <c r="B44" s="9">
        <v>220</v>
      </c>
      <c r="C44" s="9">
        <v>25</v>
      </c>
    </row>
    <row r="45" spans="1:3">
      <c r="A45" s="8" t="s">
        <v>90</v>
      </c>
      <c r="B45" s="9">
        <v>58</v>
      </c>
      <c r="C45" s="9">
        <v>11</v>
      </c>
    </row>
    <row r="46" spans="1:3">
      <c r="A46" s="8" t="s">
        <v>91</v>
      </c>
      <c r="B46" s="9">
        <v>59</v>
      </c>
      <c r="C46" s="9">
        <v>38</v>
      </c>
    </row>
    <row r="47" spans="1:3">
      <c r="A47" s="8" t="s">
        <v>74</v>
      </c>
      <c r="B47" s="9">
        <v>1233</v>
      </c>
      <c r="C47" s="9">
        <v>237</v>
      </c>
    </row>
    <row r="49" spans="1:4" ht="18">
      <c r="A49" s="10" t="s">
        <v>103</v>
      </c>
    </row>
    <row r="50" spans="1:4">
      <c r="A50" s="7" t="s">
        <v>83</v>
      </c>
      <c r="B50" s="7" t="s">
        <v>75</v>
      </c>
    </row>
    <row r="51" spans="1:4">
      <c r="A51" s="7" t="s">
        <v>73</v>
      </c>
      <c r="B51" t="s">
        <v>43</v>
      </c>
      <c r="C51" t="s">
        <v>35</v>
      </c>
      <c r="D51" t="s">
        <v>74</v>
      </c>
    </row>
    <row r="52" spans="1:4">
      <c r="A52" s="8" t="s">
        <v>55</v>
      </c>
      <c r="B52" s="9">
        <v>138</v>
      </c>
      <c r="C52" s="9">
        <v>12</v>
      </c>
      <c r="D52" s="9">
        <v>150</v>
      </c>
    </row>
    <row r="53" spans="1:4">
      <c r="A53" s="8" t="s">
        <v>44</v>
      </c>
      <c r="B53" s="9">
        <v>208</v>
      </c>
      <c r="C53" s="9">
        <v>69</v>
      </c>
      <c r="D53" s="9">
        <v>277</v>
      </c>
    </row>
    <row r="54" spans="1:4">
      <c r="A54" s="8" t="s">
        <v>36</v>
      </c>
      <c r="B54" s="9">
        <v>887</v>
      </c>
      <c r="C54" s="9">
        <v>156</v>
      </c>
      <c r="D54" s="9">
        <v>1043</v>
      </c>
    </row>
    <row r="55" spans="1:4">
      <c r="A55" s="8" t="s">
        <v>74</v>
      </c>
      <c r="B55" s="9">
        <v>1233</v>
      </c>
      <c r="C55" s="9">
        <v>237</v>
      </c>
      <c r="D55" s="9">
        <v>1470</v>
      </c>
    </row>
  </sheetData>
  <pageMargins left="0.7" right="0.7" top="0.75" bottom="0.75" header="0.3" footer="0.3"/>
  <pageSetup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6F3F9-0E12-4F48-84E8-BF06DACA33ED}">
  <dimension ref="A1:G13"/>
  <sheetViews>
    <sheetView workbookViewId="0">
      <selection activeCell="A16" sqref="A16"/>
    </sheetView>
  </sheetViews>
  <sheetFormatPr defaultRowHeight="14.4"/>
  <cols>
    <col min="1" max="1" width="22.77734375" customWidth="1"/>
    <col min="2" max="2" width="12.109375" customWidth="1"/>
  </cols>
  <sheetData>
    <row r="1" spans="1:7">
      <c r="A1" s="1" t="s">
        <v>67</v>
      </c>
      <c r="B1" s="1" t="s">
        <v>68</v>
      </c>
    </row>
    <row r="2" spans="1:7">
      <c r="A2" s="4" t="s">
        <v>69</v>
      </c>
      <c r="B2" s="2">
        <f>COUNTA(HR_Data[EmployeeNumber])</f>
        <v>1470</v>
      </c>
    </row>
    <row r="3" spans="1:7">
      <c r="A3" s="4" t="s">
        <v>70</v>
      </c>
      <c r="B3" s="2">
        <f>COUNTIF(HR_Data[Attrition], "Yes")</f>
        <v>237</v>
      </c>
      <c r="G3" s="5"/>
    </row>
    <row r="4" spans="1:7">
      <c r="A4" s="4" t="s">
        <v>71</v>
      </c>
      <c r="B4" s="2">
        <f>COUNTIF(HR_Data[Attrition], "No")</f>
        <v>1233</v>
      </c>
    </row>
    <row r="5" spans="1:7">
      <c r="A5" s="4" t="s">
        <v>72</v>
      </c>
      <c r="B5" s="6">
        <f>B3/B2</f>
        <v>0.16122448979591836</v>
      </c>
    </row>
    <row r="6" spans="1:7">
      <c r="A6" s="4" t="s">
        <v>69</v>
      </c>
      <c r="B6" s="14">
        <f>COUNTA(HR_Data[EmployeeNumber])</f>
        <v>1470</v>
      </c>
    </row>
    <row r="7" spans="1:7">
      <c r="A7" s="4" t="s">
        <v>70</v>
      </c>
      <c r="B7" s="14">
        <f>COUNTIF(HR_Data[Attrition],"Yes")</f>
        <v>237</v>
      </c>
    </row>
    <row r="8" spans="1:7">
      <c r="A8" s="4" t="s">
        <v>71</v>
      </c>
      <c r="B8" s="14">
        <f>COUNTIF(HR_Data[Attrition],"No")</f>
        <v>1233</v>
      </c>
    </row>
    <row r="9" spans="1:7">
      <c r="A9" s="4" t="s">
        <v>96</v>
      </c>
      <c r="B9" s="15">
        <f>AVERAGE(HR_Data[Age])</f>
        <v>36.923809523809524</v>
      </c>
    </row>
    <row r="10" spans="1:7">
      <c r="A10" s="4" t="s">
        <v>97</v>
      </c>
      <c r="B10" s="15">
        <f>AVERAGE(HR_Data[MonthlyIncome])</f>
        <v>6502.931292517007</v>
      </c>
    </row>
    <row r="11" spans="1:7" ht="12.6" customHeight="1">
      <c r="A11" s="4" t="s">
        <v>98</v>
      </c>
      <c r="B11" s="15">
        <f>AVERAGE(HR_Data[YearsAtCompany])</f>
        <v>7.0081632653061225</v>
      </c>
    </row>
    <row r="12" spans="1:7" ht="16.8" customHeight="1">
      <c r="A12" s="4" t="s">
        <v>99</v>
      </c>
      <c r="B12" s="15">
        <f>AVERAGE(HR_Data[JobSatisfaction])</f>
        <v>2.7285714285714286</v>
      </c>
    </row>
    <row r="13" spans="1:7" ht="15.6" customHeight="1">
      <c r="A13" s="4" t="s">
        <v>100</v>
      </c>
      <c r="B13" s="15">
        <f>AVERAGE(HR_Data[WorkLifeBalance])</f>
        <v>2.7612244897959184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3A22-B484-4184-92BB-4827C8A2558B}">
  <dimension ref="A1:AI1471"/>
  <sheetViews>
    <sheetView topLeftCell="M1" workbookViewId="0">
      <selection activeCell="T18" sqref="T18"/>
    </sheetView>
  </sheetViews>
  <sheetFormatPr defaultRowHeight="14.4"/>
  <cols>
    <col min="10" max="10" width="18.109375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22</v>
      </c>
      <c r="V1" t="s">
        <v>23</v>
      </c>
      <c r="W1" t="s">
        <v>24</v>
      </c>
      <c r="X1" t="s">
        <v>25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77</v>
      </c>
      <c r="AH1" t="s">
        <v>78</v>
      </c>
      <c r="AI1" s="12" t="s">
        <v>85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2</v>
      </c>
      <c r="K2" t="s">
        <v>39</v>
      </c>
      <c r="L2">
        <v>94</v>
      </c>
      <c r="M2">
        <v>3</v>
      </c>
      <c r="N2">
        <v>2</v>
      </c>
      <c r="O2" t="s">
        <v>40</v>
      </c>
      <c r="P2">
        <v>4</v>
      </c>
      <c r="Q2" t="s">
        <v>41</v>
      </c>
      <c r="R2">
        <v>5993</v>
      </c>
      <c r="S2">
        <v>19479</v>
      </c>
      <c r="T2">
        <v>8</v>
      </c>
      <c r="U2" t="s">
        <v>35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 t="str">
        <f>IF(HR_Cleaned[[#This Row],[MonthlyIncome]]&lt;3000,"Low",IF(HR_Cleaned[[#This Row],[MonthlyIncome]]&lt;7000,"Medium","High"))</f>
        <v>Medium</v>
      </c>
      <c r="AH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2</v>
      </c>
      <c r="J3">
        <v>3</v>
      </c>
      <c r="K3" t="s">
        <v>46</v>
      </c>
      <c r="L3">
        <v>61</v>
      </c>
      <c r="M3">
        <v>2</v>
      </c>
      <c r="N3">
        <v>2</v>
      </c>
      <c r="O3" t="s">
        <v>47</v>
      </c>
      <c r="P3">
        <v>2</v>
      </c>
      <c r="Q3" t="s">
        <v>48</v>
      </c>
      <c r="R3">
        <v>5130</v>
      </c>
      <c r="S3">
        <v>24907</v>
      </c>
      <c r="T3">
        <v>1</v>
      </c>
      <c r="U3" t="s">
        <v>43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 t="str">
        <f>IF(HR_Cleaned[[#This Row],[MonthlyIncome]]&lt;3000,"Low",IF(HR_Cleaned[[#This Row],[MonthlyIncome]]&lt;7000,"Medium","High"))</f>
        <v>Medium</v>
      </c>
      <c r="AH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4</v>
      </c>
      <c r="J4">
        <v>4</v>
      </c>
      <c r="K4" t="s">
        <v>46</v>
      </c>
      <c r="L4">
        <v>92</v>
      </c>
      <c r="M4">
        <v>2</v>
      </c>
      <c r="N4">
        <v>1</v>
      </c>
      <c r="O4" t="s">
        <v>50</v>
      </c>
      <c r="P4">
        <v>3</v>
      </c>
      <c r="Q4" t="s">
        <v>41</v>
      </c>
      <c r="R4">
        <v>2090</v>
      </c>
      <c r="S4">
        <v>2396</v>
      </c>
      <c r="T4">
        <v>6</v>
      </c>
      <c r="U4" t="s">
        <v>35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 t="str">
        <f>IF(HR_Cleaned[[#This Row],[MonthlyIncome]]&lt;3000,"Low",IF(HR_Cleaned[[#This Row],[MonthlyIncome]]&lt;7000,"Medium","High"))</f>
        <v>Low</v>
      </c>
      <c r="AH4" t="str">
        <f>IF(HR_Cleaned[[#This Row],[YearsAtCompany]]&lt;2,"0-1 Years",IF(HR_Cleaned[[#This Row],[YearsAtCompany]]&lt;=5,"2-5 Years",IF(HR_Cleaned[[#This Row],[YearsAtCompany]]&lt;=10,"6-10 Years","10+ Years")))</f>
        <v>0-1 Years</v>
      </c>
      <c r="AI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5</v>
      </c>
      <c r="J5">
        <v>4</v>
      </c>
      <c r="K5" t="s">
        <v>39</v>
      </c>
      <c r="L5">
        <v>56</v>
      </c>
      <c r="M5">
        <v>3</v>
      </c>
      <c r="N5">
        <v>1</v>
      </c>
      <c r="O5" t="s">
        <v>47</v>
      </c>
      <c r="P5">
        <v>3</v>
      </c>
      <c r="Q5" t="s">
        <v>48</v>
      </c>
      <c r="R5">
        <v>2909</v>
      </c>
      <c r="S5">
        <v>23159</v>
      </c>
      <c r="T5">
        <v>1</v>
      </c>
      <c r="U5" t="s">
        <v>35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 t="str">
        <f>IF(HR_Cleaned[[#This Row],[MonthlyIncome]]&lt;3000,"Low",IF(HR_Cleaned[[#This Row],[MonthlyIncome]]&lt;7000,"Medium","High"))</f>
        <v>Low</v>
      </c>
      <c r="AH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7</v>
      </c>
      <c r="J6">
        <v>1</v>
      </c>
      <c r="K6" t="s">
        <v>46</v>
      </c>
      <c r="L6">
        <v>40</v>
      </c>
      <c r="M6">
        <v>3</v>
      </c>
      <c r="N6">
        <v>1</v>
      </c>
      <c r="O6" t="s">
        <v>50</v>
      </c>
      <c r="P6">
        <v>2</v>
      </c>
      <c r="Q6" t="s">
        <v>48</v>
      </c>
      <c r="R6">
        <v>3468</v>
      </c>
      <c r="S6">
        <v>16632</v>
      </c>
      <c r="T6">
        <v>9</v>
      </c>
      <c r="U6" t="s">
        <v>43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 t="str">
        <f>IF(HR_Cleaned[[#This Row],[MonthlyIncome]]&lt;3000,"Low",IF(HR_Cleaned[[#This Row],[MonthlyIncome]]&lt;7000,"Medium","High"))</f>
        <v>Medium</v>
      </c>
      <c r="AH6" t="str">
        <f>IF(HR_Cleaned[[#This Row],[YearsAtCompany]]&lt;2,"0-1 Years",IF(HR_Cleaned[[#This Row],[YearsAtCompany]]&lt;=5,"2-5 Years",IF(HR_Cleaned[[#This Row],[YearsAtCompany]]&lt;=10,"6-10 Years","10+ Years")))</f>
        <v>2-5 Years</v>
      </c>
      <c r="AI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8</v>
      </c>
      <c r="J7">
        <v>4</v>
      </c>
      <c r="K7" t="s">
        <v>46</v>
      </c>
      <c r="L7">
        <v>79</v>
      </c>
      <c r="M7">
        <v>3</v>
      </c>
      <c r="N7">
        <v>1</v>
      </c>
      <c r="O7" t="s">
        <v>50</v>
      </c>
      <c r="P7">
        <v>4</v>
      </c>
      <c r="Q7" t="s">
        <v>41</v>
      </c>
      <c r="R7">
        <v>3068</v>
      </c>
      <c r="S7">
        <v>11864</v>
      </c>
      <c r="T7">
        <v>0</v>
      </c>
      <c r="U7" t="s">
        <v>43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 t="str">
        <f>IF(HR_Cleaned[[#This Row],[MonthlyIncome]]&lt;3000,"Low",IF(HR_Cleaned[[#This Row],[MonthlyIncome]]&lt;7000,"Medium","High"))</f>
        <v>Medium</v>
      </c>
      <c r="AH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10</v>
      </c>
      <c r="J8">
        <v>3</v>
      </c>
      <c r="K8" t="s">
        <v>39</v>
      </c>
      <c r="L8">
        <v>81</v>
      </c>
      <c r="M8">
        <v>4</v>
      </c>
      <c r="N8">
        <v>1</v>
      </c>
      <c r="O8" t="s">
        <v>50</v>
      </c>
      <c r="P8">
        <v>1</v>
      </c>
      <c r="Q8" t="s">
        <v>48</v>
      </c>
      <c r="R8">
        <v>2670</v>
      </c>
      <c r="S8">
        <v>9964</v>
      </c>
      <c r="T8">
        <v>4</v>
      </c>
      <c r="U8" t="s">
        <v>35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 t="str">
        <f>IF(HR_Cleaned[[#This Row],[MonthlyIncome]]&lt;3000,"Low",IF(HR_Cleaned[[#This Row],[MonthlyIncome]]&lt;7000,"Medium","High"))</f>
        <v>Low</v>
      </c>
      <c r="AH8" t="str">
        <f>IF(HR_Cleaned[[#This Row],[YearsAtCompany]]&lt;2,"0-1 Years",IF(HR_Cleaned[[#This Row],[YearsAtCompany]]&lt;=5,"2-5 Years",IF(HR_Cleaned[[#This Row],[YearsAtCompany]]&lt;=10,"6-10 Years","10+ Years")))</f>
        <v>0-1 Years</v>
      </c>
      <c r="AI8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11</v>
      </c>
      <c r="J9">
        <v>4</v>
      </c>
      <c r="K9" t="s">
        <v>46</v>
      </c>
      <c r="L9">
        <v>67</v>
      </c>
      <c r="M9">
        <v>3</v>
      </c>
      <c r="N9">
        <v>1</v>
      </c>
      <c r="O9" t="s">
        <v>50</v>
      </c>
      <c r="P9">
        <v>3</v>
      </c>
      <c r="Q9" t="s">
        <v>52</v>
      </c>
      <c r="R9">
        <v>2693</v>
      </c>
      <c r="S9">
        <v>13335</v>
      </c>
      <c r="T9">
        <v>1</v>
      </c>
      <c r="U9" t="s">
        <v>43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 t="str">
        <f>IF(HR_Cleaned[[#This Row],[MonthlyIncome]]&lt;3000,"Low",IF(HR_Cleaned[[#This Row],[MonthlyIncome]]&lt;7000,"Medium","High"))</f>
        <v>Low</v>
      </c>
      <c r="AH9" t="str">
        <f>IF(HR_Cleaned[[#This Row],[YearsAtCompany]]&lt;2,"0-1 Years",IF(HR_Cleaned[[#This Row],[YearsAtCompany]]&lt;=5,"2-5 Years",IF(HR_Cleaned[[#This Row],[YearsAtCompany]]&lt;=10,"6-10 Years","10+ Years")))</f>
        <v>0-1 Years</v>
      </c>
      <c r="AI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12</v>
      </c>
      <c r="J10">
        <v>4</v>
      </c>
      <c r="K10" t="s">
        <v>46</v>
      </c>
      <c r="L10">
        <v>44</v>
      </c>
      <c r="M10">
        <v>2</v>
      </c>
      <c r="N10">
        <v>3</v>
      </c>
      <c r="O10" t="s">
        <v>53</v>
      </c>
      <c r="P10">
        <v>3</v>
      </c>
      <c r="Q10" t="s">
        <v>41</v>
      </c>
      <c r="R10">
        <v>9526</v>
      </c>
      <c r="S10">
        <v>8787</v>
      </c>
      <c r="T10">
        <v>0</v>
      </c>
      <c r="U10" t="s">
        <v>43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 t="str">
        <f>IF(HR_Cleaned[[#This Row],[MonthlyIncome]]&lt;3000,"Low",IF(HR_Cleaned[[#This Row],[MonthlyIncome]]&lt;7000,"Medium","High"))</f>
        <v>High</v>
      </c>
      <c r="AH1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13</v>
      </c>
      <c r="J11">
        <v>3</v>
      </c>
      <c r="K11" t="s">
        <v>46</v>
      </c>
      <c r="L11">
        <v>94</v>
      </c>
      <c r="M11">
        <v>3</v>
      </c>
      <c r="N11">
        <v>2</v>
      </c>
      <c r="O11" t="s">
        <v>54</v>
      </c>
      <c r="P11">
        <v>3</v>
      </c>
      <c r="Q11" t="s">
        <v>48</v>
      </c>
      <c r="R11">
        <v>5237</v>
      </c>
      <c r="S11">
        <v>16577</v>
      </c>
      <c r="T11">
        <v>6</v>
      </c>
      <c r="U11" t="s">
        <v>43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 t="str">
        <f>IF(HR_Cleaned[[#This Row],[MonthlyIncome]]&lt;3000,"Low",IF(HR_Cleaned[[#This Row],[MonthlyIncome]]&lt;7000,"Medium","High"))</f>
        <v>Medium</v>
      </c>
      <c r="AH1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14</v>
      </c>
      <c r="J12">
        <v>1</v>
      </c>
      <c r="K12" t="s">
        <v>46</v>
      </c>
      <c r="L12">
        <v>84</v>
      </c>
      <c r="M12">
        <v>4</v>
      </c>
      <c r="N12">
        <v>1</v>
      </c>
      <c r="O12" t="s">
        <v>50</v>
      </c>
      <c r="P12">
        <v>2</v>
      </c>
      <c r="Q12" t="s">
        <v>48</v>
      </c>
      <c r="R12">
        <v>2426</v>
      </c>
      <c r="S12">
        <v>16479</v>
      </c>
      <c r="T12">
        <v>0</v>
      </c>
      <c r="U12" t="s">
        <v>43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 t="str">
        <f>IF(HR_Cleaned[[#This Row],[MonthlyIncome]]&lt;3000,"Low",IF(HR_Cleaned[[#This Row],[MonthlyIncome]]&lt;7000,"Medium","High"))</f>
        <v>Low</v>
      </c>
      <c r="AH1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15</v>
      </c>
      <c r="J13">
        <v>4</v>
      </c>
      <c r="K13" t="s">
        <v>39</v>
      </c>
      <c r="L13">
        <v>49</v>
      </c>
      <c r="M13">
        <v>2</v>
      </c>
      <c r="N13">
        <v>2</v>
      </c>
      <c r="O13" t="s">
        <v>50</v>
      </c>
      <c r="P13">
        <v>3</v>
      </c>
      <c r="Q13" t="s">
        <v>41</v>
      </c>
      <c r="R13">
        <v>4193</v>
      </c>
      <c r="S13">
        <v>12682</v>
      </c>
      <c r="T13">
        <v>0</v>
      </c>
      <c r="U13" t="s">
        <v>35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 t="str">
        <f>IF(HR_Cleaned[[#This Row],[MonthlyIncome]]&lt;3000,"Low",IF(HR_Cleaned[[#This Row],[MonthlyIncome]]&lt;7000,"Medium","High"))</f>
        <v>Medium</v>
      </c>
      <c r="AH1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16</v>
      </c>
      <c r="J14">
        <v>1</v>
      </c>
      <c r="K14" t="s">
        <v>46</v>
      </c>
      <c r="L14">
        <v>31</v>
      </c>
      <c r="M14">
        <v>3</v>
      </c>
      <c r="N14">
        <v>1</v>
      </c>
      <c r="O14" t="s">
        <v>47</v>
      </c>
      <c r="P14">
        <v>3</v>
      </c>
      <c r="Q14" t="s">
        <v>52</v>
      </c>
      <c r="R14">
        <v>2911</v>
      </c>
      <c r="S14">
        <v>15170</v>
      </c>
      <c r="T14">
        <v>1</v>
      </c>
      <c r="U14" t="s">
        <v>43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 t="str">
        <f>IF(HR_Cleaned[[#This Row],[MonthlyIncome]]&lt;3000,"Low",IF(HR_Cleaned[[#This Row],[MonthlyIncome]]&lt;7000,"Medium","High"))</f>
        <v>Low</v>
      </c>
      <c r="AH1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18</v>
      </c>
      <c r="J15">
        <v>2</v>
      </c>
      <c r="K15" t="s">
        <v>46</v>
      </c>
      <c r="L15">
        <v>93</v>
      </c>
      <c r="M15">
        <v>3</v>
      </c>
      <c r="N15">
        <v>1</v>
      </c>
      <c r="O15" t="s">
        <v>50</v>
      </c>
      <c r="P15">
        <v>4</v>
      </c>
      <c r="Q15" t="s">
        <v>52</v>
      </c>
      <c r="R15">
        <v>2661</v>
      </c>
      <c r="S15">
        <v>8758</v>
      </c>
      <c r="T15">
        <v>0</v>
      </c>
      <c r="U15" t="s">
        <v>43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 t="str">
        <f>IF(HR_Cleaned[[#This Row],[MonthlyIncome]]&lt;3000,"Low",IF(HR_Cleaned[[#This Row],[MonthlyIncome]]&lt;7000,"Medium","High"))</f>
        <v>Low</v>
      </c>
      <c r="AH1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19</v>
      </c>
      <c r="J16">
        <v>3</v>
      </c>
      <c r="K16" t="s">
        <v>46</v>
      </c>
      <c r="L16">
        <v>50</v>
      </c>
      <c r="M16">
        <v>2</v>
      </c>
      <c r="N16">
        <v>1</v>
      </c>
      <c r="O16" t="s">
        <v>50</v>
      </c>
      <c r="P16">
        <v>3</v>
      </c>
      <c r="Q16" t="s">
        <v>41</v>
      </c>
      <c r="R16">
        <v>2028</v>
      </c>
      <c r="S16">
        <v>12947</v>
      </c>
      <c r="T16">
        <v>5</v>
      </c>
      <c r="U16" t="s">
        <v>35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 t="str">
        <f>IF(HR_Cleaned[[#This Row],[MonthlyIncome]]&lt;3000,"Low",IF(HR_Cleaned[[#This Row],[MonthlyIncome]]&lt;7000,"Medium","High"))</f>
        <v>Low</v>
      </c>
      <c r="AH16" t="str">
        <f>IF(HR_Cleaned[[#This Row],[YearsAtCompany]]&lt;2,"0-1 Years",IF(HR_Cleaned[[#This Row],[YearsAtCompany]]&lt;=5,"2-5 Years",IF(HR_Cleaned[[#This Row],[YearsAtCompany]]&lt;=10,"6-10 Years","10+ Years")))</f>
        <v>2-5 Years</v>
      </c>
      <c r="AI1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20</v>
      </c>
      <c r="J17">
        <v>2</v>
      </c>
      <c r="K17" t="s">
        <v>39</v>
      </c>
      <c r="L17">
        <v>51</v>
      </c>
      <c r="M17">
        <v>4</v>
      </c>
      <c r="N17">
        <v>3</v>
      </c>
      <c r="O17" t="s">
        <v>53</v>
      </c>
      <c r="P17">
        <v>1</v>
      </c>
      <c r="Q17" t="s">
        <v>52</v>
      </c>
      <c r="R17">
        <v>9980</v>
      </c>
      <c r="S17">
        <v>10195</v>
      </c>
      <c r="T17">
        <v>1</v>
      </c>
      <c r="U17" t="s">
        <v>43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 t="str">
        <f>IF(HR_Cleaned[[#This Row],[MonthlyIncome]]&lt;3000,"Low",IF(HR_Cleaned[[#This Row],[MonthlyIncome]]&lt;7000,"Medium","High"))</f>
        <v>High</v>
      </c>
      <c r="AH1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21</v>
      </c>
      <c r="J18">
        <v>1</v>
      </c>
      <c r="K18" t="s">
        <v>46</v>
      </c>
      <c r="L18">
        <v>80</v>
      </c>
      <c r="M18">
        <v>4</v>
      </c>
      <c r="N18">
        <v>1</v>
      </c>
      <c r="O18" t="s">
        <v>47</v>
      </c>
      <c r="P18">
        <v>2</v>
      </c>
      <c r="Q18" t="s">
        <v>52</v>
      </c>
      <c r="R18">
        <v>3298</v>
      </c>
      <c r="S18">
        <v>15053</v>
      </c>
      <c r="T18">
        <v>0</v>
      </c>
      <c r="U18" t="s">
        <v>35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 t="str">
        <f>IF(HR_Cleaned[[#This Row],[MonthlyIncome]]&lt;3000,"Low",IF(HR_Cleaned[[#This Row],[MonthlyIncome]]&lt;7000,"Medium","High"))</f>
        <v>Medium</v>
      </c>
      <c r="AH1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22</v>
      </c>
      <c r="J19">
        <v>4</v>
      </c>
      <c r="K19" t="s">
        <v>46</v>
      </c>
      <c r="L19">
        <v>96</v>
      </c>
      <c r="M19">
        <v>4</v>
      </c>
      <c r="N19">
        <v>1</v>
      </c>
      <c r="O19" t="s">
        <v>50</v>
      </c>
      <c r="P19">
        <v>4</v>
      </c>
      <c r="Q19" t="s">
        <v>52</v>
      </c>
      <c r="R19">
        <v>2935</v>
      </c>
      <c r="S19">
        <v>7324</v>
      </c>
      <c r="T19">
        <v>1</v>
      </c>
      <c r="U19" t="s">
        <v>35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 t="str">
        <f>IF(HR_Cleaned[[#This Row],[MonthlyIncome]]&lt;3000,"Low",IF(HR_Cleaned[[#This Row],[MonthlyIncome]]&lt;7000,"Medium","High"))</f>
        <v>Low</v>
      </c>
      <c r="AH19" t="str">
        <f>IF(HR_Cleaned[[#This Row],[YearsAtCompany]]&lt;2,"0-1 Years",IF(HR_Cleaned[[#This Row],[YearsAtCompany]]&lt;=5,"2-5 Years",IF(HR_Cleaned[[#This Row],[YearsAtCompany]]&lt;=10,"6-10 Years","10+ Years")))</f>
        <v>0-1 Years</v>
      </c>
      <c r="AI19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23</v>
      </c>
      <c r="J20">
        <v>1</v>
      </c>
      <c r="K20" t="s">
        <v>39</v>
      </c>
      <c r="L20">
        <v>78</v>
      </c>
      <c r="M20">
        <v>2</v>
      </c>
      <c r="N20">
        <v>4</v>
      </c>
      <c r="O20" t="s">
        <v>56</v>
      </c>
      <c r="P20">
        <v>4</v>
      </c>
      <c r="Q20" t="s">
        <v>48</v>
      </c>
      <c r="R20">
        <v>15427</v>
      </c>
      <c r="S20">
        <v>22021</v>
      </c>
      <c r="T20">
        <v>2</v>
      </c>
      <c r="U20" t="s">
        <v>43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 t="str">
        <f>IF(HR_Cleaned[[#This Row],[MonthlyIncome]]&lt;3000,"Low",IF(HR_Cleaned[[#This Row],[MonthlyIncome]]&lt;7000,"Medium","High"))</f>
        <v>High</v>
      </c>
      <c r="AH20" t="str">
        <f>IF(HR_Cleaned[[#This Row],[YearsAtCompany]]&lt;2,"0-1 Years",IF(HR_Cleaned[[#This Row],[YearsAtCompany]]&lt;=5,"2-5 Years",IF(HR_Cleaned[[#This Row],[YearsAtCompany]]&lt;=10,"6-10 Years","10+ Years")))</f>
        <v>10+ Years</v>
      </c>
      <c r="AI2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24</v>
      </c>
      <c r="J21">
        <v>4</v>
      </c>
      <c r="K21" t="s">
        <v>46</v>
      </c>
      <c r="L21">
        <v>45</v>
      </c>
      <c r="M21">
        <v>3</v>
      </c>
      <c r="N21">
        <v>1</v>
      </c>
      <c r="O21" t="s">
        <v>47</v>
      </c>
      <c r="P21">
        <v>4</v>
      </c>
      <c r="Q21" t="s">
        <v>41</v>
      </c>
      <c r="R21">
        <v>3944</v>
      </c>
      <c r="S21">
        <v>4306</v>
      </c>
      <c r="T21">
        <v>5</v>
      </c>
      <c r="U21" t="s">
        <v>35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 t="str">
        <f>IF(HR_Cleaned[[#This Row],[MonthlyIncome]]&lt;3000,"Low",IF(HR_Cleaned[[#This Row],[MonthlyIncome]]&lt;7000,"Medium","High"))</f>
        <v>Medium</v>
      </c>
      <c r="AH21" t="str">
        <f>IF(HR_Cleaned[[#This Row],[YearsAtCompany]]&lt;2,"0-1 Years",IF(HR_Cleaned[[#This Row],[YearsAtCompany]]&lt;=5,"2-5 Years",IF(HR_Cleaned[[#This Row],[YearsAtCompany]]&lt;=10,"6-10 Years","10+ Years")))</f>
        <v>2-5 Years</v>
      </c>
      <c r="AI2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26</v>
      </c>
      <c r="J22">
        <v>1</v>
      </c>
      <c r="K22" t="s">
        <v>39</v>
      </c>
      <c r="L22">
        <v>96</v>
      </c>
      <c r="M22">
        <v>4</v>
      </c>
      <c r="N22">
        <v>2</v>
      </c>
      <c r="O22" t="s">
        <v>53</v>
      </c>
      <c r="P22">
        <v>3</v>
      </c>
      <c r="Q22" t="s">
        <v>52</v>
      </c>
      <c r="R22">
        <v>4011</v>
      </c>
      <c r="S22">
        <v>8232</v>
      </c>
      <c r="T22">
        <v>0</v>
      </c>
      <c r="U22" t="s">
        <v>43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 t="str">
        <f>IF(HR_Cleaned[[#This Row],[MonthlyIncome]]&lt;3000,"Low",IF(HR_Cleaned[[#This Row],[MonthlyIncome]]&lt;7000,"Medium","High"))</f>
        <v>Medium</v>
      </c>
      <c r="AH22" t="str">
        <f>IF(HR_Cleaned[[#This Row],[YearsAtCompany]]&lt;2,"0-1 Years",IF(HR_Cleaned[[#This Row],[YearsAtCompany]]&lt;=5,"2-5 Years",IF(HR_Cleaned[[#This Row],[YearsAtCompany]]&lt;=10,"6-10 Years","10+ Years")))</f>
        <v>2-5 Years</v>
      </c>
      <c r="AI22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27</v>
      </c>
      <c r="J23">
        <v>3</v>
      </c>
      <c r="K23" t="s">
        <v>46</v>
      </c>
      <c r="L23">
        <v>82</v>
      </c>
      <c r="M23">
        <v>2</v>
      </c>
      <c r="N23">
        <v>1</v>
      </c>
      <c r="O23" t="s">
        <v>57</v>
      </c>
      <c r="P23">
        <v>1</v>
      </c>
      <c r="Q23" t="s">
        <v>41</v>
      </c>
      <c r="R23">
        <v>3407</v>
      </c>
      <c r="S23">
        <v>6986</v>
      </c>
      <c r="T23">
        <v>7</v>
      </c>
      <c r="U23" t="s">
        <v>43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 t="str">
        <f>IF(HR_Cleaned[[#This Row],[MonthlyIncome]]&lt;3000,"Low",IF(HR_Cleaned[[#This Row],[MonthlyIncome]]&lt;7000,"Medium","High"))</f>
        <v>Medium</v>
      </c>
      <c r="AH23" t="str">
        <f>IF(HR_Cleaned[[#This Row],[YearsAtCompany]]&lt;2,"0-1 Years",IF(HR_Cleaned[[#This Row],[YearsAtCompany]]&lt;=5,"2-5 Years",IF(HR_Cleaned[[#This Row],[YearsAtCompany]]&lt;=10,"6-10 Years","10+ Years")))</f>
        <v>2-5 Years</v>
      </c>
      <c r="AI2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28</v>
      </c>
      <c r="J24">
        <v>1</v>
      </c>
      <c r="K24" t="s">
        <v>39</v>
      </c>
      <c r="L24">
        <v>53</v>
      </c>
      <c r="M24">
        <v>3</v>
      </c>
      <c r="N24">
        <v>3</v>
      </c>
      <c r="O24" t="s">
        <v>58</v>
      </c>
      <c r="P24">
        <v>2</v>
      </c>
      <c r="Q24" t="s">
        <v>41</v>
      </c>
      <c r="R24">
        <v>11994</v>
      </c>
      <c r="S24">
        <v>21293</v>
      </c>
      <c r="T24">
        <v>0</v>
      </c>
      <c r="U24" t="s">
        <v>43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 t="str">
        <f>IF(HR_Cleaned[[#This Row],[MonthlyIncome]]&lt;3000,"Low",IF(HR_Cleaned[[#This Row],[MonthlyIncome]]&lt;7000,"Medium","High"))</f>
        <v>High</v>
      </c>
      <c r="AH24" t="str">
        <f>IF(HR_Cleaned[[#This Row],[YearsAtCompany]]&lt;2,"0-1 Years",IF(HR_Cleaned[[#This Row],[YearsAtCompany]]&lt;=5,"2-5 Years",IF(HR_Cleaned[[#This Row],[YearsAtCompany]]&lt;=10,"6-10 Years","10+ Years")))</f>
        <v>10+ Years</v>
      </c>
      <c r="AI2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30</v>
      </c>
      <c r="J25">
        <v>3</v>
      </c>
      <c r="K25" t="s">
        <v>46</v>
      </c>
      <c r="L25">
        <v>96</v>
      </c>
      <c r="M25">
        <v>3</v>
      </c>
      <c r="N25">
        <v>1</v>
      </c>
      <c r="O25" t="s">
        <v>47</v>
      </c>
      <c r="P25">
        <v>4</v>
      </c>
      <c r="Q25" t="s">
        <v>41</v>
      </c>
      <c r="R25">
        <v>1232</v>
      </c>
      <c r="S25">
        <v>19281</v>
      </c>
      <c r="T25">
        <v>1</v>
      </c>
      <c r="U25" t="s">
        <v>43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 t="str">
        <f>IF(HR_Cleaned[[#This Row],[MonthlyIncome]]&lt;3000,"Low",IF(HR_Cleaned[[#This Row],[MonthlyIncome]]&lt;7000,"Medium","High"))</f>
        <v>Low</v>
      </c>
      <c r="AH25" t="str">
        <f>IF(HR_Cleaned[[#This Row],[YearsAtCompany]]&lt;2,"0-1 Years",IF(HR_Cleaned[[#This Row],[YearsAtCompany]]&lt;=5,"2-5 Years",IF(HR_Cleaned[[#This Row],[YearsAtCompany]]&lt;=10,"6-10 Years","10+ Years")))</f>
        <v>0-1 Years</v>
      </c>
      <c r="AI25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31</v>
      </c>
      <c r="J26">
        <v>2</v>
      </c>
      <c r="K26" t="s">
        <v>46</v>
      </c>
      <c r="L26">
        <v>83</v>
      </c>
      <c r="M26">
        <v>3</v>
      </c>
      <c r="N26">
        <v>1</v>
      </c>
      <c r="O26" t="s">
        <v>47</v>
      </c>
      <c r="P26">
        <v>1</v>
      </c>
      <c r="Q26" t="s">
        <v>41</v>
      </c>
      <c r="R26">
        <v>2960</v>
      </c>
      <c r="S26">
        <v>17102</v>
      </c>
      <c r="T26">
        <v>2</v>
      </c>
      <c r="U26" t="s">
        <v>43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 t="str">
        <f>IF(HR_Cleaned[[#This Row],[MonthlyIncome]]&lt;3000,"Low",IF(HR_Cleaned[[#This Row],[MonthlyIncome]]&lt;7000,"Medium","High"))</f>
        <v>Low</v>
      </c>
      <c r="AH26" t="str">
        <f>IF(HR_Cleaned[[#This Row],[YearsAtCompany]]&lt;2,"0-1 Years",IF(HR_Cleaned[[#This Row],[YearsAtCompany]]&lt;=5,"2-5 Years",IF(HR_Cleaned[[#This Row],[YearsAtCompany]]&lt;=10,"6-10 Years","10+ Years")))</f>
        <v>2-5 Years</v>
      </c>
      <c r="AI2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32</v>
      </c>
      <c r="J27">
        <v>3</v>
      </c>
      <c r="K27" t="s">
        <v>39</v>
      </c>
      <c r="L27">
        <v>58</v>
      </c>
      <c r="M27">
        <v>3</v>
      </c>
      <c r="N27">
        <v>5</v>
      </c>
      <c r="O27" t="s">
        <v>56</v>
      </c>
      <c r="P27">
        <v>3</v>
      </c>
      <c r="Q27" t="s">
        <v>52</v>
      </c>
      <c r="R27">
        <v>19094</v>
      </c>
      <c r="S27">
        <v>10735</v>
      </c>
      <c r="T27">
        <v>4</v>
      </c>
      <c r="U27" t="s">
        <v>43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 t="str">
        <f>IF(HR_Cleaned[[#This Row],[MonthlyIncome]]&lt;3000,"Low",IF(HR_Cleaned[[#This Row],[MonthlyIncome]]&lt;7000,"Medium","High"))</f>
        <v>High</v>
      </c>
      <c r="AH27" t="str">
        <f>IF(HR_Cleaned[[#This Row],[YearsAtCompany]]&lt;2,"0-1 Years",IF(HR_Cleaned[[#This Row],[YearsAtCompany]]&lt;=5,"2-5 Years",IF(HR_Cleaned[[#This Row],[YearsAtCompany]]&lt;=10,"6-10 Years","10+ Years")))</f>
        <v>10+ Years</v>
      </c>
      <c r="AI2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33</v>
      </c>
      <c r="J28">
        <v>2</v>
      </c>
      <c r="K28" t="s">
        <v>39</v>
      </c>
      <c r="L28">
        <v>72</v>
      </c>
      <c r="M28">
        <v>1</v>
      </c>
      <c r="N28">
        <v>1</v>
      </c>
      <c r="O28" t="s">
        <v>47</v>
      </c>
      <c r="P28">
        <v>1</v>
      </c>
      <c r="Q28" t="s">
        <v>41</v>
      </c>
      <c r="R28">
        <v>3919</v>
      </c>
      <c r="S28">
        <v>4681</v>
      </c>
      <c r="T28">
        <v>1</v>
      </c>
      <c r="U28" t="s">
        <v>35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 t="str">
        <f>IF(HR_Cleaned[[#This Row],[MonthlyIncome]]&lt;3000,"Low",IF(HR_Cleaned[[#This Row],[MonthlyIncome]]&lt;7000,"Medium","High"))</f>
        <v>Medium</v>
      </c>
      <c r="AH2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35</v>
      </c>
      <c r="J29">
        <v>3</v>
      </c>
      <c r="K29" t="s">
        <v>46</v>
      </c>
      <c r="L29">
        <v>48</v>
      </c>
      <c r="M29">
        <v>3</v>
      </c>
      <c r="N29">
        <v>2</v>
      </c>
      <c r="O29" t="s">
        <v>40</v>
      </c>
      <c r="P29">
        <v>2</v>
      </c>
      <c r="Q29" t="s">
        <v>48</v>
      </c>
      <c r="R29">
        <v>6825</v>
      </c>
      <c r="S29">
        <v>21173</v>
      </c>
      <c r="T29">
        <v>0</v>
      </c>
      <c r="U29" t="s">
        <v>43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 t="str">
        <f>IF(HR_Cleaned[[#This Row],[MonthlyIncome]]&lt;3000,"Low",IF(HR_Cleaned[[#This Row],[MonthlyIncome]]&lt;7000,"Medium","High"))</f>
        <v>Medium</v>
      </c>
      <c r="AH2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36</v>
      </c>
      <c r="J30">
        <v>1</v>
      </c>
      <c r="K30" t="s">
        <v>39</v>
      </c>
      <c r="L30">
        <v>42</v>
      </c>
      <c r="M30">
        <v>2</v>
      </c>
      <c r="N30">
        <v>3</v>
      </c>
      <c r="O30" t="s">
        <v>54</v>
      </c>
      <c r="P30">
        <v>4</v>
      </c>
      <c r="Q30" t="s">
        <v>48</v>
      </c>
      <c r="R30">
        <v>10248</v>
      </c>
      <c r="S30">
        <v>2094</v>
      </c>
      <c r="T30">
        <v>3</v>
      </c>
      <c r="U30" t="s">
        <v>43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 t="str">
        <f>IF(HR_Cleaned[[#This Row],[MonthlyIncome]]&lt;3000,"Low",IF(HR_Cleaned[[#This Row],[MonthlyIncome]]&lt;7000,"Medium","High"))</f>
        <v>High</v>
      </c>
      <c r="AH30" t="str">
        <f>IF(HR_Cleaned[[#This Row],[YearsAtCompany]]&lt;2,"0-1 Years",IF(HR_Cleaned[[#This Row],[YearsAtCompany]]&lt;=5,"2-5 Years",IF(HR_Cleaned[[#This Row],[YearsAtCompany]]&lt;=10,"6-10 Years","10+ Years")))</f>
        <v>10+ Years</v>
      </c>
      <c r="AI3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38</v>
      </c>
      <c r="J31">
        <v>2</v>
      </c>
      <c r="K31" t="s">
        <v>39</v>
      </c>
      <c r="L31">
        <v>83</v>
      </c>
      <c r="M31">
        <v>3</v>
      </c>
      <c r="N31">
        <v>5</v>
      </c>
      <c r="O31" t="s">
        <v>56</v>
      </c>
      <c r="P31">
        <v>1</v>
      </c>
      <c r="Q31" t="s">
        <v>41</v>
      </c>
      <c r="R31">
        <v>18947</v>
      </c>
      <c r="S31">
        <v>22822</v>
      </c>
      <c r="T31">
        <v>3</v>
      </c>
      <c r="U31" t="s">
        <v>43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 t="str">
        <f>IF(HR_Cleaned[[#This Row],[MonthlyIncome]]&lt;3000,"Low",IF(HR_Cleaned[[#This Row],[MonthlyIncome]]&lt;7000,"Medium","High"))</f>
        <v>High</v>
      </c>
      <c r="AH31" t="str">
        <f>IF(HR_Cleaned[[#This Row],[YearsAtCompany]]&lt;2,"0-1 Years",IF(HR_Cleaned[[#This Row],[YearsAtCompany]]&lt;=5,"2-5 Years",IF(HR_Cleaned[[#This Row],[YearsAtCompany]]&lt;=10,"6-10 Years","10+ Years")))</f>
        <v>2-5 Years</v>
      </c>
      <c r="AI3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39</v>
      </c>
      <c r="J32">
        <v>3</v>
      </c>
      <c r="K32" t="s">
        <v>46</v>
      </c>
      <c r="L32">
        <v>78</v>
      </c>
      <c r="M32">
        <v>3</v>
      </c>
      <c r="N32">
        <v>1</v>
      </c>
      <c r="O32" t="s">
        <v>50</v>
      </c>
      <c r="P32">
        <v>4</v>
      </c>
      <c r="Q32" t="s">
        <v>41</v>
      </c>
      <c r="R32">
        <v>2496</v>
      </c>
      <c r="S32">
        <v>6670</v>
      </c>
      <c r="T32">
        <v>4</v>
      </c>
      <c r="U32" t="s">
        <v>43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 t="str">
        <f>IF(HR_Cleaned[[#This Row],[MonthlyIncome]]&lt;3000,"Low",IF(HR_Cleaned[[#This Row],[MonthlyIncome]]&lt;7000,"Medium","High"))</f>
        <v>Low</v>
      </c>
      <c r="AH32" t="str">
        <f>IF(HR_Cleaned[[#This Row],[YearsAtCompany]]&lt;2,"0-1 Years",IF(HR_Cleaned[[#This Row],[YearsAtCompany]]&lt;=5,"2-5 Years",IF(HR_Cleaned[[#This Row],[YearsAtCompany]]&lt;=10,"6-10 Years","10+ Years")))</f>
        <v>0-1 Years</v>
      </c>
      <c r="AI3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40</v>
      </c>
      <c r="J33">
        <v>4</v>
      </c>
      <c r="K33" t="s">
        <v>46</v>
      </c>
      <c r="L33">
        <v>41</v>
      </c>
      <c r="M33">
        <v>3</v>
      </c>
      <c r="N33">
        <v>2</v>
      </c>
      <c r="O33" t="s">
        <v>54</v>
      </c>
      <c r="P33">
        <v>4</v>
      </c>
      <c r="Q33" t="s">
        <v>48</v>
      </c>
      <c r="R33">
        <v>6465</v>
      </c>
      <c r="S33">
        <v>19121</v>
      </c>
      <c r="T33">
        <v>2</v>
      </c>
      <c r="U33" t="s">
        <v>35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 t="str">
        <f>IF(HR_Cleaned[[#This Row],[MonthlyIncome]]&lt;3000,"Low",IF(HR_Cleaned[[#This Row],[MonthlyIncome]]&lt;7000,"Medium","High"))</f>
        <v>Medium</v>
      </c>
      <c r="AH33" t="str">
        <f>IF(HR_Cleaned[[#This Row],[YearsAtCompany]]&lt;2,"0-1 Years",IF(HR_Cleaned[[#This Row],[YearsAtCompany]]&lt;=5,"2-5 Years",IF(HR_Cleaned[[#This Row],[YearsAtCompany]]&lt;=10,"6-10 Years","10+ Years")))</f>
        <v>2-5 Years</v>
      </c>
      <c r="AI3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41</v>
      </c>
      <c r="J34">
        <v>4</v>
      </c>
      <c r="K34" t="s">
        <v>46</v>
      </c>
      <c r="L34">
        <v>83</v>
      </c>
      <c r="M34">
        <v>2</v>
      </c>
      <c r="N34">
        <v>1</v>
      </c>
      <c r="O34" t="s">
        <v>50</v>
      </c>
      <c r="P34">
        <v>3</v>
      </c>
      <c r="Q34" t="s">
        <v>41</v>
      </c>
      <c r="R34">
        <v>2206</v>
      </c>
      <c r="S34">
        <v>16117</v>
      </c>
      <c r="T34">
        <v>1</v>
      </c>
      <c r="U34" t="s">
        <v>43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 t="str">
        <f>IF(HR_Cleaned[[#This Row],[MonthlyIncome]]&lt;3000,"Low",IF(HR_Cleaned[[#This Row],[MonthlyIncome]]&lt;7000,"Medium","High"))</f>
        <v>Low</v>
      </c>
      <c r="AH3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42</v>
      </c>
      <c r="J35">
        <v>4</v>
      </c>
      <c r="K35" t="s">
        <v>46</v>
      </c>
      <c r="L35">
        <v>56</v>
      </c>
      <c r="M35">
        <v>3</v>
      </c>
      <c r="N35">
        <v>2</v>
      </c>
      <c r="O35" t="s">
        <v>57</v>
      </c>
      <c r="P35">
        <v>4</v>
      </c>
      <c r="Q35" t="s">
        <v>48</v>
      </c>
      <c r="R35">
        <v>2086</v>
      </c>
      <c r="S35">
        <v>3335</v>
      </c>
      <c r="T35">
        <v>3</v>
      </c>
      <c r="U35" t="s">
        <v>43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 t="str">
        <f>IF(HR_Cleaned[[#This Row],[MonthlyIncome]]&lt;3000,"Low",IF(HR_Cleaned[[#This Row],[MonthlyIncome]]&lt;7000,"Medium","High"))</f>
        <v>Low</v>
      </c>
      <c r="AH35" t="str">
        <f>IF(HR_Cleaned[[#This Row],[YearsAtCompany]]&lt;2,"0-1 Years",IF(HR_Cleaned[[#This Row],[YearsAtCompany]]&lt;=5,"2-5 Years",IF(HR_Cleaned[[#This Row],[YearsAtCompany]]&lt;=10,"6-10 Years","10+ Years")))</f>
        <v>0-1 Years</v>
      </c>
      <c r="AI3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45</v>
      </c>
      <c r="J36">
        <v>2</v>
      </c>
      <c r="K36" t="s">
        <v>46</v>
      </c>
      <c r="L36">
        <v>61</v>
      </c>
      <c r="M36">
        <v>3</v>
      </c>
      <c r="N36">
        <v>1</v>
      </c>
      <c r="O36" t="s">
        <v>47</v>
      </c>
      <c r="P36">
        <v>4</v>
      </c>
      <c r="Q36" t="s">
        <v>48</v>
      </c>
      <c r="R36">
        <v>2293</v>
      </c>
      <c r="S36">
        <v>3020</v>
      </c>
      <c r="T36">
        <v>2</v>
      </c>
      <c r="U36" t="s">
        <v>35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 t="str">
        <f>IF(HR_Cleaned[[#This Row],[MonthlyIncome]]&lt;3000,"Low",IF(HR_Cleaned[[#This Row],[MonthlyIncome]]&lt;7000,"Medium","High"))</f>
        <v>Low</v>
      </c>
      <c r="AH36" t="str">
        <f>IF(HR_Cleaned[[#This Row],[YearsAtCompany]]&lt;2,"0-1 Years",IF(HR_Cleaned[[#This Row],[YearsAtCompany]]&lt;=5,"2-5 Years",IF(HR_Cleaned[[#This Row],[YearsAtCompany]]&lt;=10,"6-10 Years","10+ Years")))</f>
        <v>2-5 Years</v>
      </c>
      <c r="AI36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46</v>
      </c>
      <c r="J37">
        <v>4</v>
      </c>
      <c r="K37" t="s">
        <v>39</v>
      </c>
      <c r="L37">
        <v>72</v>
      </c>
      <c r="M37">
        <v>4</v>
      </c>
      <c r="N37">
        <v>1</v>
      </c>
      <c r="O37" t="s">
        <v>47</v>
      </c>
      <c r="P37">
        <v>3</v>
      </c>
      <c r="Q37" t="s">
        <v>52</v>
      </c>
      <c r="R37">
        <v>2645</v>
      </c>
      <c r="S37">
        <v>21923</v>
      </c>
      <c r="T37">
        <v>1</v>
      </c>
      <c r="U37" t="s">
        <v>43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 t="str">
        <f>IF(HR_Cleaned[[#This Row],[MonthlyIncome]]&lt;3000,"Low",IF(HR_Cleaned[[#This Row],[MonthlyIncome]]&lt;7000,"Medium","High"))</f>
        <v>Low</v>
      </c>
      <c r="AH37" t="str">
        <f>IF(HR_Cleaned[[#This Row],[YearsAtCompany]]&lt;2,"0-1 Years",IF(HR_Cleaned[[#This Row],[YearsAtCompany]]&lt;=5,"2-5 Years",IF(HR_Cleaned[[#This Row],[YearsAtCompany]]&lt;=10,"6-10 Years","10+ Years")))</f>
        <v>2-5 Years</v>
      </c>
      <c r="AI3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47</v>
      </c>
      <c r="J38">
        <v>1</v>
      </c>
      <c r="K38" t="s">
        <v>46</v>
      </c>
      <c r="L38">
        <v>86</v>
      </c>
      <c r="M38">
        <v>2</v>
      </c>
      <c r="N38">
        <v>1</v>
      </c>
      <c r="O38" t="s">
        <v>57</v>
      </c>
      <c r="P38">
        <v>3</v>
      </c>
      <c r="Q38" t="s">
        <v>48</v>
      </c>
      <c r="R38">
        <v>2683</v>
      </c>
      <c r="S38">
        <v>3810</v>
      </c>
      <c r="T38">
        <v>1</v>
      </c>
      <c r="U38" t="s">
        <v>35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 t="str">
        <f>IF(HR_Cleaned[[#This Row],[MonthlyIncome]]&lt;3000,"Low",IF(HR_Cleaned[[#This Row],[MonthlyIncome]]&lt;7000,"Medium","High"))</f>
        <v>Low</v>
      </c>
      <c r="AH38" t="str">
        <f>IF(HR_Cleaned[[#This Row],[YearsAtCompany]]&lt;2,"0-1 Years",IF(HR_Cleaned[[#This Row],[YearsAtCompany]]&lt;=5,"2-5 Years",IF(HR_Cleaned[[#This Row],[YearsAtCompany]]&lt;=10,"6-10 Years","10+ Years")))</f>
        <v>2-5 Years</v>
      </c>
      <c r="AI3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49</v>
      </c>
      <c r="J39">
        <v>4</v>
      </c>
      <c r="K39" t="s">
        <v>39</v>
      </c>
      <c r="L39">
        <v>97</v>
      </c>
      <c r="M39">
        <v>3</v>
      </c>
      <c r="N39">
        <v>1</v>
      </c>
      <c r="O39" t="s">
        <v>57</v>
      </c>
      <c r="P39">
        <v>4</v>
      </c>
      <c r="Q39" t="s">
        <v>48</v>
      </c>
      <c r="R39">
        <v>2014</v>
      </c>
      <c r="S39">
        <v>9687</v>
      </c>
      <c r="T39">
        <v>1</v>
      </c>
      <c r="U39" t="s">
        <v>43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 t="str">
        <f>IF(HR_Cleaned[[#This Row],[MonthlyIncome]]&lt;3000,"Low",IF(HR_Cleaned[[#This Row],[MonthlyIncome]]&lt;7000,"Medium","High"))</f>
        <v>Low</v>
      </c>
      <c r="AH39" t="str">
        <f>IF(HR_Cleaned[[#This Row],[YearsAtCompany]]&lt;2,"0-1 Years",IF(HR_Cleaned[[#This Row],[YearsAtCompany]]&lt;=5,"2-5 Years",IF(HR_Cleaned[[#This Row],[YearsAtCompany]]&lt;=10,"6-10 Years","10+ Years")))</f>
        <v>2-5 Years</v>
      </c>
      <c r="AI3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51</v>
      </c>
      <c r="J40">
        <v>2</v>
      </c>
      <c r="K40" t="s">
        <v>39</v>
      </c>
      <c r="L40">
        <v>82</v>
      </c>
      <c r="M40">
        <v>2</v>
      </c>
      <c r="N40">
        <v>1</v>
      </c>
      <c r="O40" t="s">
        <v>47</v>
      </c>
      <c r="P40">
        <v>1</v>
      </c>
      <c r="Q40" t="s">
        <v>48</v>
      </c>
      <c r="R40">
        <v>3419</v>
      </c>
      <c r="S40">
        <v>13072</v>
      </c>
      <c r="T40">
        <v>9</v>
      </c>
      <c r="U40" t="s">
        <v>35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 t="str">
        <f>IF(HR_Cleaned[[#This Row],[MonthlyIncome]]&lt;3000,"Low",IF(HR_Cleaned[[#This Row],[MonthlyIncome]]&lt;7000,"Medium","High"))</f>
        <v>Medium</v>
      </c>
      <c r="AH40" t="str">
        <f>IF(HR_Cleaned[[#This Row],[YearsAtCompany]]&lt;2,"0-1 Years",IF(HR_Cleaned[[#This Row],[YearsAtCompany]]&lt;=5,"2-5 Years",IF(HR_Cleaned[[#This Row],[YearsAtCompany]]&lt;=10,"6-10 Years","10+ Years")))</f>
        <v>0-1 Years</v>
      </c>
      <c r="AI4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52</v>
      </c>
      <c r="J41">
        <v>3</v>
      </c>
      <c r="K41" t="s">
        <v>39</v>
      </c>
      <c r="L41">
        <v>42</v>
      </c>
      <c r="M41">
        <v>4</v>
      </c>
      <c r="N41">
        <v>2</v>
      </c>
      <c r="O41" t="s">
        <v>40</v>
      </c>
      <c r="P41">
        <v>1</v>
      </c>
      <c r="Q41" t="s">
        <v>48</v>
      </c>
      <c r="R41">
        <v>5376</v>
      </c>
      <c r="S41">
        <v>3193</v>
      </c>
      <c r="T41">
        <v>2</v>
      </c>
      <c r="U41" t="s">
        <v>43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 t="str">
        <f>IF(HR_Cleaned[[#This Row],[MonthlyIncome]]&lt;3000,"Low",IF(HR_Cleaned[[#This Row],[MonthlyIncome]]&lt;7000,"Medium","High"))</f>
        <v>Medium</v>
      </c>
      <c r="AH41" t="str">
        <f>IF(HR_Cleaned[[#This Row],[YearsAtCompany]]&lt;2,"0-1 Years",IF(HR_Cleaned[[#This Row],[YearsAtCompany]]&lt;=5,"2-5 Years",IF(HR_Cleaned[[#This Row],[YearsAtCompany]]&lt;=10,"6-10 Years","10+ Years")))</f>
        <v>2-5 Years</v>
      </c>
      <c r="AI4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53</v>
      </c>
      <c r="J42">
        <v>3</v>
      </c>
      <c r="K42" t="s">
        <v>46</v>
      </c>
      <c r="L42">
        <v>75</v>
      </c>
      <c r="M42">
        <v>3</v>
      </c>
      <c r="N42">
        <v>1</v>
      </c>
      <c r="O42" t="s">
        <v>50</v>
      </c>
      <c r="P42">
        <v>4</v>
      </c>
      <c r="Q42" t="s">
        <v>52</v>
      </c>
      <c r="R42">
        <v>1951</v>
      </c>
      <c r="S42">
        <v>10910</v>
      </c>
      <c r="T42">
        <v>1</v>
      </c>
      <c r="U42" t="s">
        <v>43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 t="str">
        <f>IF(HR_Cleaned[[#This Row],[MonthlyIncome]]&lt;3000,"Low",IF(HR_Cleaned[[#This Row],[MonthlyIncome]]&lt;7000,"Medium","High"))</f>
        <v>Low</v>
      </c>
      <c r="AH42" t="str">
        <f>IF(HR_Cleaned[[#This Row],[YearsAtCompany]]&lt;2,"0-1 Years",IF(HR_Cleaned[[#This Row],[YearsAtCompany]]&lt;=5,"2-5 Years",IF(HR_Cleaned[[#This Row],[YearsAtCompany]]&lt;=10,"6-10 Years","10+ Years")))</f>
        <v>0-1 Years</v>
      </c>
      <c r="AI4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54</v>
      </c>
      <c r="J43">
        <v>4</v>
      </c>
      <c r="K43" t="s">
        <v>39</v>
      </c>
      <c r="L43">
        <v>33</v>
      </c>
      <c r="M43">
        <v>3</v>
      </c>
      <c r="N43">
        <v>1</v>
      </c>
      <c r="O43" t="s">
        <v>50</v>
      </c>
      <c r="P43">
        <v>1</v>
      </c>
      <c r="Q43" t="s">
        <v>52</v>
      </c>
      <c r="R43">
        <v>2341</v>
      </c>
      <c r="S43">
        <v>19715</v>
      </c>
      <c r="T43">
        <v>1</v>
      </c>
      <c r="U43" t="s">
        <v>43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 t="str">
        <f>IF(HR_Cleaned[[#This Row],[MonthlyIncome]]&lt;3000,"Low",IF(HR_Cleaned[[#This Row],[MonthlyIncome]]&lt;7000,"Medium","High"))</f>
        <v>Low</v>
      </c>
      <c r="AH43" t="str">
        <f>IF(HR_Cleaned[[#This Row],[YearsAtCompany]]&lt;2,"0-1 Years",IF(HR_Cleaned[[#This Row],[YearsAtCompany]]&lt;=5,"2-5 Years",IF(HR_Cleaned[[#This Row],[YearsAtCompany]]&lt;=10,"6-10 Years","10+ Years")))</f>
        <v>0-1 Years</v>
      </c>
      <c r="AI4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55</v>
      </c>
      <c r="J44">
        <v>1</v>
      </c>
      <c r="K44" t="s">
        <v>46</v>
      </c>
      <c r="L44">
        <v>48</v>
      </c>
      <c r="M44">
        <v>1</v>
      </c>
      <c r="N44">
        <v>1</v>
      </c>
      <c r="O44" t="s">
        <v>50</v>
      </c>
      <c r="P44">
        <v>3</v>
      </c>
      <c r="Q44" t="s">
        <v>41</v>
      </c>
      <c r="R44">
        <v>2293</v>
      </c>
      <c r="S44">
        <v>10558</v>
      </c>
      <c r="T44">
        <v>1</v>
      </c>
      <c r="U44" t="s">
        <v>43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 t="str">
        <f>IF(HR_Cleaned[[#This Row],[MonthlyIncome]]&lt;3000,"Low",IF(HR_Cleaned[[#This Row],[MonthlyIncome]]&lt;7000,"Medium","High"))</f>
        <v>Low</v>
      </c>
      <c r="AH44" t="str">
        <f>IF(HR_Cleaned[[#This Row],[YearsAtCompany]]&lt;2,"0-1 Years",IF(HR_Cleaned[[#This Row],[YearsAtCompany]]&lt;=5,"2-5 Years",IF(HR_Cleaned[[#This Row],[YearsAtCompany]]&lt;=10,"6-10 Years","10+ Years")))</f>
        <v>0-1 Years</v>
      </c>
      <c r="AI4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56</v>
      </c>
      <c r="J45">
        <v>4</v>
      </c>
      <c r="K45" t="s">
        <v>46</v>
      </c>
      <c r="L45">
        <v>37</v>
      </c>
      <c r="M45">
        <v>3</v>
      </c>
      <c r="N45">
        <v>3</v>
      </c>
      <c r="O45" t="s">
        <v>40</v>
      </c>
      <c r="P45">
        <v>3</v>
      </c>
      <c r="Q45" t="s">
        <v>41</v>
      </c>
      <c r="R45">
        <v>8726</v>
      </c>
      <c r="S45">
        <v>2975</v>
      </c>
      <c r="T45">
        <v>1</v>
      </c>
      <c r="U45" t="s">
        <v>43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 t="str">
        <f>IF(HR_Cleaned[[#This Row],[MonthlyIncome]]&lt;3000,"Low",IF(HR_Cleaned[[#This Row],[MonthlyIncome]]&lt;7000,"Medium","High"))</f>
        <v>High</v>
      </c>
      <c r="AH4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57</v>
      </c>
      <c r="J46">
        <v>3</v>
      </c>
      <c r="K46" t="s">
        <v>39</v>
      </c>
      <c r="L46">
        <v>58</v>
      </c>
      <c r="M46">
        <v>3</v>
      </c>
      <c r="N46">
        <v>2</v>
      </c>
      <c r="O46" t="s">
        <v>50</v>
      </c>
      <c r="P46">
        <v>4</v>
      </c>
      <c r="Q46" t="s">
        <v>41</v>
      </c>
      <c r="R46">
        <v>4011</v>
      </c>
      <c r="S46">
        <v>10781</v>
      </c>
      <c r="T46">
        <v>1</v>
      </c>
      <c r="U46" t="s">
        <v>43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 t="str">
        <f>IF(HR_Cleaned[[#This Row],[MonthlyIncome]]&lt;3000,"Low",IF(HR_Cleaned[[#This Row],[MonthlyIncome]]&lt;7000,"Medium","High"))</f>
        <v>Medium</v>
      </c>
      <c r="AH46" t="str">
        <f>IF(HR_Cleaned[[#This Row],[YearsAtCompany]]&lt;2,"0-1 Years",IF(HR_Cleaned[[#This Row],[YearsAtCompany]]&lt;=5,"2-5 Years",IF(HR_Cleaned[[#This Row],[YearsAtCompany]]&lt;=10,"6-10 Years","10+ Years")))</f>
        <v>10+ Years</v>
      </c>
      <c r="AI4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58</v>
      </c>
      <c r="J47">
        <v>2</v>
      </c>
      <c r="K47" t="s">
        <v>39</v>
      </c>
      <c r="L47">
        <v>49</v>
      </c>
      <c r="M47">
        <v>3</v>
      </c>
      <c r="N47">
        <v>5</v>
      </c>
      <c r="O47" t="s">
        <v>58</v>
      </c>
      <c r="P47">
        <v>3</v>
      </c>
      <c r="Q47" t="s">
        <v>48</v>
      </c>
      <c r="R47">
        <v>19545</v>
      </c>
      <c r="S47">
        <v>16280</v>
      </c>
      <c r="T47">
        <v>1</v>
      </c>
      <c r="U47" t="s">
        <v>43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 t="str">
        <f>IF(HR_Cleaned[[#This Row],[MonthlyIncome]]&lt;3000,"Low",IF(HR_Cleaned[[#This Row],[MonthlyIncome]]&lt;7000,"Medium","High"))</f>
        <v>High</v>
      </c>
      <c r="AH47" t="str">
        <f>IF(HR_Cleaned[[#This Row],[YearsAtCompany]]&lt;2,"0-1 Years",IF(HR_Cleaned[[#This Row],[YearsAtCompany]]&lt;=5,"2-5 Years",IF(HR_Cleaned[[#This Row],[YearsAtCompany]]&lt;=10,"6-10 Years","10+ Years")))</f>
        <v>10+ Years</v>
      </c>
      <c r="AI4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60</v>
      </c>
      <c r="J48">
        <v>2</v>
      </c>
      <c r="K48" t="s">
        <v>46</v>
      </c>
      <c r="L48">
        <v>72</v>
      </c>
      <c r="M48">
        <v>3</v>
      </c>
      <c r="N48">
        <v>2</v>
      </c>
      <c r="O48" t="s">
        <v>40</v>
      </c>
      <c r="P48">
        <v>3</v>
      </c>
      <c r="Q48" t="s">
        <v>41</v>
      </c>
      <c r="R48">
        <v>4568</v>
      </c>
      <c r="S48">
        <v>10034</v>
      </c>
      <c r="T48">
        <v>0</v>
      </c>
      <c r="U48" t="s">
        <v>43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 t="str">
        <f>IF(HR_Cleaned[[#This Row],[MonthlyIncome]]&lt;3000,"Low",IF(HR_Cleaned[[#This Row],[MonthlyIncome]]&lt;7000,"Medium","High"))</f>
        <v>Medium</v>
      </c>
      <c r="AH4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61</v>
      </c>
      <c r="J49">
        <v>2</v>
      </c>
      <c r="K49" t="s">
        <v>46</v>
      </c>
      <c r="L49">
        <v>73</v>
      </c>
      <c r="M49">
        <v>3</v>
      </c>
      <c r="N49">
        <v>1</v>
      </c>
      <c r="O49" t="s">
        <v>47</v>
      </c>
      <c r="P49">
        <v>2</v>
      </c>
      <c r="Q49" t="s">
        <v>48</v>
      </c>
      <c r="R49">
        <v>3022</v>
      </c>
      <c r="S49">
        <v>10227</v>
      </c>
      <c r="T49">
        <v>4</v>
      </c>
      <c r="U49" t="s">
        <v>43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 t="str">
        <f>IF(HR_Cleaned[[#This Row],[MonthlyIncome]]&lt;3000,"Low",IF(HR_Cleaned[[#This Row],[MonthlyIncome]]&lt;7000,"Medium","High"))</f>
        <v>Medium</v>
      </c>
      <c r="AH49" t="str">
        <f>IF(HR_Cleaned[[#This Row],[YearsAtCompany]]&lt;2,"0-1 Years",IF(HR_Cleaned[[#This Row],[YearsAtCompany]]&lt;=5,"2-5 Years",IF(HR_Cleaned[[#This Row],[YearsAtCompany]]&lt;=10,"6-10 Years","10+ Years")))</f>
        <v>0-1 Years</v>
      </c>
      <c r="AI4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62</v>
      </c>
      <c r="J50">
        <v>1</v>
      </c>
      <c r="K50" t="s">
        <v>46</v>
      </c>
      <c r="L50">
        <v>98</v>
      </c>
      <c r="M50">
        <v>3</v>
      </c>
      <c r="N50">
        <v>2</v>
      </c>
      <c r="O50" t="s">
        <v>40</v>
      </c>
      <c r="P50">
        <v>4</v>
      </c>
      <c r="Q50" t="s">
        <v>41</v>
      </c>
      <c r="R50">
        <v>5772</v>
      </c>
      <c r="S50">
        <v>20445</v>
      </c>
      <c r="T50">
        <v>4</v>
      </c>
      <c r="U50" t="s">
        <v>35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 t="str">
        <f>IF(HR_Cleaned[[#This Row],[MonthlyIncome]]&lt;3000,"Low",IF(HR_Cleaned[[#This Row],[MonthlyIncome]]&lt;7000,"Medium","High"))</f>
        <v>Medium</v>
      </c>
      <c r="AH5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63</v>
      </c>
      <c r="J51">
        <v>4</v>
      </c>
      <c r="K51" t="s">
        <v>46</v>
      </c>
      <c r="L51">
        <v>36</v>
      </c>
      <c r="M51">
        <v>4</v>
      </c>
      <c r="N51">
        <v>1</v>
      </c>
      <c r="O51" t="s">
        <v>50</v>
      </c>
      <c r="P51">
        <v>4</v>
      </c>
      <c r="Q51" t="s">
        <v>48</v>
      </c>
      <c r="R51">
        <v>2269</v>
      </c>
      <c r="S51">
        <v>4892</v>
      </c>
      <c r="T51">
        <v>1</v>
      </c>
      <c r="U51" t="s">
        <v>43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 t="str">
        <f>IF(HR_Cleaned[[#This Row],[MonthlyIncome]]&lt;3000,"Low",IF(HR_Cleaned[[#This Row],[MonthlyIncome]]&lt;7000,"Medium","High"))</f>
        <v>Low</v>
      </c>
      <c r="AH51" t="str">
        <f>IF(HR_Cleaned[[#This Row],[YearsAtCompany]]&lt;2,"0-1 Years",IF(HR_Cleaned[[#This Row],[YearsAtCompany]]&lt;=5,"2-5 Years",IF(HR_Cleaned[[#This Row],[YearsAtCompany]]&lt;=10,"6-10 Years","10+ Years")))</f>
        <v>0-1 Years</v>
      </c>
      <c r="AI5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64</v>
      </c>
      <c r="J52">
        <v>1</v>
      </c>
      <c r="K52" t="s">
        <v>46</v>
      </c>
      <c r="L52">
        <v>98</v>
      </c>
      <c r="M52">
        <v>2</v>
      </c>
      <c r="N52">
        <v>3</v>
      </c>
      <c r="O52" t="s">
        <v>50</v>
      </c>
      <c r="P52">
        <v>3</v>
      </c>
      <c r="Q52" t="s">
        <v>41</v>
      </c>
      <c r="R52">
        <v>5381</v>
      </c>
      <c r="S52">
        <v>19294</v>
      </c>
      <c r="T52">
        <v>9</v>
      </c>
      <c r="U52" t="s">
        <v>35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 t="str">
        <f>IF(HR_Cleaned[[#This Row],[MonthlyIncome]]&lt;3000,"Low",IF(HR_Cleaned[[#This Row],[MonthlyIncome]]&lt;7000,"Medium","High"))</f>
        <v>Medium</v>
      </c>
      <c r="AH52" t="str">
        <f>IF(HR_Cleaned[[#This Row],[YearsAtCompany]]&lt;2,"0-1 Years",IF(HR_Cleaned[[#This Row],[YearsAtCompany]]&lt;=5,"2-5 Years",IF(HR_Cleaned[[#This Row],[YearsAtCompany]]&lt;=10,"6-10 Years","10+ Years")))</f>
        <v>0-1 Years</v>
      </c>
      <c r="AI5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65</v>
      </c>
      <c r="J53">
        <v>3</v>
      </c>
      <c r="K53" t="s">
        <v>46</v>
      </c>
      <c r="L53">
        <v>50</v>
      </c>
      <c r="M53">
        <v>3</v>
      </c>
      <c r="N53">
        <v>1</v>
      </c>
      <c r="O53" t="s">
        <v>50</v>
      </c>
      <c r="P53">
        <v>3</v>
      </c>
      <c r="Q53" t="s">
        <v>41</v>
      </c>
      <c r="R53">
        <v>3441</v>
      </c>
      <c r="S53">
        <v>11179</v>
      </c>
      <c r="T53">
        <v>1</v>
      </c>
      <c r="U53" t="s">
        <v>35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t="str">
        <f>IF(HR_Cleaned[[#This Row],[MonthlyIncome]]&lt;3000,"Low",IF(HR_Cleaned[[#This Row],[MonthlyIncome]]&lt;7000,"Medium","High"))</f>
        <v>Medium</v>
      </c>
      <c r="AH53" t="str">
        <f>IF(HR_Cleaned[[#This Row],[YearsAtCompany]]&lt;2,"0-1 Years",IF(HR_Cleaned[[#This Row],[YearsAtCompany]]&lt;=5,"2-5 Years",IF(HR_Cleaned[[#This Row],[YearsAtCompany]]&lt;=10,"6-10 Years","10+ Years")))</f>
        <v>2-5 Years</v>
      </c>
      <c r="AI5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68</v>
      </c>
      <c r="J54">
        <v>2</v>
      </c>
      <c r="K54" t="s">
        <v>39</v>
      </c>
      <c r="L54">
        <v>75</v>
      </c>
      <c r="M54">
        <v>3</v>
      </c>
      <c r="N54">
        <v>2</v>
      </c>
      <c r="O54" t="s">
        <v>40</v>
      </c>
      <c r="P54">
        <v>1</v>
      </c>
      <c r="Q54" t="s">
        <v>52</v>
      </c>
      <c r="R54">
        <v>5454</v>
      </c>
      <c r="S54">
        <v>4009</v>
      </c>
      <c r="T54">
        <v>5</v>
      </c>
      <c r="U54" t="s">
        <v>35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 t="str">
        <f>IF(HR_Cleaned[[#This Row],[MonthlyIncome]]&lt;3000,"Low",IF(HR_Cleaned[[#This Row],[MonthlyIncome]]&lt;7000,"Medium","High"))</f>
        <v>Medium</v>
      </c>
      <c r="AH54" t="str">
        <f>IF(HR_Cleaned[[#This Row],[YearsAtCompany]]&lt;2,"0-1 Years",IF(HR_Cleaned[[#This Row],[YearsAtCompany]]&lt;=5,"2-5 Years",IF(HR_Cleaned[[#This Row],[YearsAtCompany]]&lt;=10,"6-10 Years","10+ Years")))</f>
        <v>2-5 Years</v>
      </c>
      <c r="AI5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70</v>
      </c>
      <c r="J55">
        <v>3</v>
      </c>
      <c r="K55" t="s">
        <v>46</v>
      </c>
      <c r="L55">
        <v>79</v>
      </c>
      <c r="M55">
        <v>2</v>
      </c>
      <c r="N55">
        <v>3</v>
      </c>
      <c r="O55" t="s">
        <v>54</v>
      </c>
      <c r="P55">
        <v>1</v>
      </c>
      <c r="Q55" t="s">
        <v>48</v>
      </c>
      <c r="R55">
        <v>9884</v>
      </c>
      <c r="S55">
        <v>8302</v>
      </c>
      <c r="T55">
        <v>2</v>
      </c>
      <c r="U55" t="s">
        <v>35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 t="str">
        <f>IF(HR_Cleaned[[#This Row],[MonthlyIncome]]&lt;3000,"Low",IF(HR_Cleaned[[#This Row],[MonthlyIncome]]&lt;7000,"Medium","High"))</f>
        <v>High</v>
      </c>
      <c r="AH55" t="str">
        <f>IF(HR_Cleaned[[#This Row],[YearsAtCompany]]&lt;2,"0-1 Years",IF(HR_Cleaned[[#This Row],[YearsAtCompany]]&lt;=5,"2-5 Years",IF(HR_Cleaned[[#This Row],[YearsAtCompany]]&lt;=10,"6-10 Years","10+ Years")))</f>
        <v>2-5 Years</v>
      </c>
      <c r="AI5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72</v>
      </c>
      <c r="J56">
        <v>3</v>
      </c>
      <c r="K56" t="s">
        <v>39</v>
      </c>
      <c r="L56">
        <v>47</v>
      </c>
      <c r="M56">
        <v>2</v>
      </c>
      <c r="N56">
        <v>2</v>
      </c>
      <c r="O56" t="s">
        <v>40</v>
      </c>
      <c r="P56">
        <v>4</v>
      </c>
      <c r="Q56" t="s">
        <v>48</v>
      </c>
      <c r="R56">
        <v>4157</v>
      </c>
      <c r="S56">
        <v>21436</v>
      </c>
      <c r="T56">
        <v>7</v>
      </c>
      <c r="U56" t="s">
        <v>35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 t="str">
        <f>IF(HR_Cleaned[[#This Row],[MonthlyIncome]]&lt;3000,"Low",IF(HR_Cleaned[[#This Row],[MonthlyIncome]]&lt;7000,"Medium","High"))</f>
        <v>Medium</v>
      </c>
      <c r="AH56" t="str">
        <f>IF(HR_Cleaned[[#This Row],[YearsAtCompany]]&lt;2,"0-1 Years",IF(HR_Cleaned[[#This Row],[YearsAtCompany]]&lt;=5,"2-5 Years",IF(HR_Cleaned[[#This Row],[YearsAtCompany]]&lt;=10,"6-10 Years","10+ Years")))</f>
        <v>2-5 Years</v>
      </c>
      <c r="AI5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73</v>
      </c>
      <c r="J57">
        <v>1</v>
      </c>
      <c r="K57" t="s">
        <v>39</v>
      </c>
      <c r="L57">
        <v>98</v>
      </c>
      <c r="M57">
        <v>3</v>
      </c>
      <c r="N57">
        <v>3</v>
      </c>
      <c r="O57" t="s">
        <v>58</v>
      </c>
      <c r="P57">
        <v>4</v>
      </c>
      <c r="Q57" t="s">
        <v>41</v>
      </c>
      <c r="R57">
        <v>13458</v>
      </c>
      <c r="S57">
        <v>15146</v>
      </c>
      <c r="T57">
        <v>1</v>
      </c>
      <c r="U57" t="s">
        <v>35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 t="str">
        <f>IF(HR_Cleaned[[#This Row],[MonthlyIncome]]&lt;3000,"Low",IF(HR_Cleaned[[#This Row],[MonthlyIncome]]&lt;7000,"Medium","High"))</f>
        <v>High</v>
      </c>
      <c r="AH57" t="str">
        <f>IF(HR_Cleaned[[#This Row],[YearsAtCompany]]&lt;2,"0-1 Years",IF(HR_Cleaned[[#This Row],[YearsAtCompany]]&lt;=5,"2-5 Years",IF(HR_Cleaned[[#This Row],[YearsAtCompany]]&lt;=10,"6-10 Years","10+ Years")))</f>
        <v>10+ Years</v>
      </c>
      <c r="AI5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74</v>
      </c>
      <c r="J58">
        <v>2</v>
      </c>
      <c r="K58" t="s">
        <v>46</v>
      </c>
      <c r="L58">
        <v>71</v>
      </c>
      <c r="M58">
        <v>3</v>
      </c>
      <c r="N58">
        <v>3</v>
      </c>
      <c r="O58" t="s">
        <v>40</v>
      </c>
      <c r="P58">
        <v>1</v>
      </c>
      <c r="Q58" t="s">
        <v>48</v>
      </c>
      <c r="R58">
        <v>9069</v>
      </c>
      <c r="S58">
        <v>11031</v>
      </c>
      <c r="T58">
        <v>1</v>
      </c>
      <c r="U58" t="s">
        <v>43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 t="str">
        <f>IF(HR_Cleaned[[#This Row],[MonthlyIncome]]&lt;3000,"Low",IF(HR_Cleaned[[#This Row],[MonthlyIncome]]&lt;7000,"Medium","High"))</f>
        <v>High</v>
      </c>
      <c r="AH5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75</v>
      </c>
      <c r="J59">
        <v>3</v>
      </c>
      <c r="K59" t="s">
        <v>39</v>
      </c>
      <c r="L59">
        <v>30</v>
      </c>
      <c r="M59">
        <v>3</v>
      </c>
      <c r="N59">
        <v>1</v>
      </c>
      <c r="O59" t="s">
        <v>50</v>
      </c>
      <c r="P59">
        <v>1</v>
      </c>
      <c r="Q59" t="s">
        <v>48</v>
      </c>
      <c r="R59">
        <v>4014</v>
      </c>
      <c r="S59">
        <v>16002</v>
      </c>
      <c r="T59">
        <v>3</v>
      </c>
      <c r="U59" t="s">
        <v>35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 t="str">
        <f>IF(HR_Cleaned[[#This Row],[MonthlyIncome]]&lt;3000,"Low",IF(HR_Cleaned[[#This Row],[MonthlyIncome]]&lt;7000,"Medium","High"))</f>
        <v>Medium</v>
      </c>
      <c r="AH59" t="str">
        <f>IF(HR_Cleaned[[#This Row],[YearsAtCompany]]&lt;2,"0-1 Years",IF(HR_Cleaned[[#This Row],[YearsAtCompany]]&lt;=5,"2-5 Years",IF(HR_Cleaned[[#This Row],[YearsAtCompany]]&lt;=10,"6-10 Years","10+ Years")))</f>
        <v>2-5 Years</v>
      </c>
      <c r="AI5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76</v>
      </c>
      <c r="J60">
        <v>4</v>
      </c>
      <c r="K60" t="s">
        <v>46</v>
      </c>
      <c r="L60">
        <v>48</v>
      </c>
      <c r="M60">
        <v>3</v>
      </c>
      <c r="N60">
        <v>2</v>
      </c>
      <c r="O60" t="s">
        <v>50</v>
      </c>
      <c r="P60">
        <v>4</v>
      </c>
      <c r="Q60" t="s">
        <v>52</v>
      </c>
      <c r="R60">
        <v>5915</v>
      </c>
      <c r="S60">
        <v>9528</v>
      </c>
      <c r="T60">
        <v>3</v>
      </c>
      <c r="U60" t="s">
        <v>43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 t="str">
        <f>IF(HR_Cleaned[[#This Row],[MonthlyIncome]]&lt;3000,"Low",IF(HR_Cleaned[[#This Row],[MonthlyIncome]]&lt;7000,"Medium","High"))</f>
        <v>Medium</v>
      </c>
      <c r="AH6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77</v>
      </c>
      <c r="J61">
        <v>1</v>
      </c>
      <c r="K61" t="s">
        <v>46</v>
      </c>
      <c r="L61">
        <v>51</v>
      </c>
      <c r="M61">
        <v>2</v>
      </c>
      <c r="N61">
        <v>2</v>
      </c>
      <c r="O61" t="s">
        <v>53</v>
      </c>
      <c r="P61">
        <v>3</v>
      </c>
      <c r="Q61" t="s">
        <v>52</v>
      </c>
      <c r="R61">
        <v>5993</v>
      </c>
      <c r="S61">
        <v>2689</v>
      </c>
      <c r="T61">
        <v>1</v>
      </c>
      <c r="U61" t="s">
        <v>43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 t="str">
        <f>IF(HR_Cleaned[[#This Row],[MonthlyIncome]]&lt;3000,"Low",IF(HR_Cleaned[[#This Row],[MonthlyIncome]]&lt;7000,"Medium","High"))</f>
        <v>Medium</v>
      </c>
      <c r="AH6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78</v>
      </c>
      <c r="J62">
        <v>1</v>
      </c>
      <c r="K62" t="s">
        <v>46</v>
      </c>
      <c r="L62">
        <v>33</v>
      </c>
      <c r="M62">
        <v>3</v>
      </c>
      <c r="N62">
        <v>2</v>
      </c>
      <c r="O62" t="s">
        <v>53</v>
      </c>
      <c r="P62">
        <v>4</v>
      </c>
      <c r="Q62" t="s">
        <v>48</v>
      </c>
      <c r="R62">
        <v>6162</v>
      </c>
      <c r="S62">
        <v>10877</v>
      </c>
      <c r="T62">
        <v>1</v>
      </c>
      <c r="U62" t="s">
        <v>35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 t="str">
        <f>IF(HR_Cleaned[[#This Row],[MonthlyIncome]]&lt;3000,"Low",IF(HR_Cleaned[[#This Row],[MonthlyIncome]]&lt;7000,"Medium","High"))</f>
        <v>Medium</v>
      </c>
      <c r="AH6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79</v>
      </c>
      <c r="J63">
        <v>4</v>
      </c>
      <c r="K63" t="s">
        <v>39</v>
      </c>
      <c r="L63">
        <v>50</v>
      </c>
      <c r="M63">
        <v>3</v>
      </c>
      <c r="N63">
        <v>2</v>
      </c>
      <c r="O63" t="s">
        <v>50</v>
      </c>
      <c r="P63">
        <v>4</v>
      </c>
      <c r="Q63" t="s">
        <v>41</v>
      </c>
      <c r="R63">
        <v>2406</v>
      </c>
      <c r="S63">
        <v>5456</v>
      </c>
      <c r="T63">
        <v>1</v>
      </c>
      <c r="U63" t="s">
        <v>43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 t="str">
        <f>IF(HR_Cleaned[[#This Row],[MonthlyIncome]]&lt;3000,"Low",IF(HR_Cleaned[[#This Row],[MonthlyIncome]]&lt;7000,"Medium","High"))</f>
        <v>Low</v>
      </c>
      <c r="AH6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80</v>
      </c>
      <c r="J64">
        <v>2</v>
      </c>
      <c r="K64" t="s">
        <v>39</v>
      </c>
      <c r="L64">
        <v>43</v>
      </c>
      <c r="M64">
        <v>2</v>
      </c>
      <c r="N64">
        <v>5</v>
      </c>
      <c r="O64" t="s">
        <v>58</v>
      </c>
      <c r="P64">
        <v>3</v>
      </c>
      <c r="Q64" t="s">
        <v>52</v>
      </c>
      <c r="R64">
        <v>18740</v>
      </c>
      <c r="S64">
        <v>16701</v>
      </c>
      <c r="T64">
        <v>5</v>
      </c>
      <c r="U64" t="s">
        <v>35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 t="str">
        <f>IF(HR_Cleaned[[#This Row],[MonthlyIncome]]&lt;3000,"Low",IF(HR_Cleaned[[#This Row],[MonthlyIncome]]&lt;7000,"Medium","High"))</f>
        <v>High</v>
      </c>
      <c r="AH64" t="str">
        <f>IF(HR_Cleaned[[#This Row],[YearsAtCompany]]&lt;2,"0-1 Years",IF(HR_Cleaned[[#This Row],[YearsAtCompany]]&lt;=5,"2-5 Years",IF(HR_Cleaned[[#This Row],[YearsAtCompany]]&lt;=10,"6-10 Years","10+ Years")))</f>
        <v>10+ Years</v>
      </c>
      <c r="AI6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81</v>
      </c>
      <c r="J65">
        <v>1</v>
      </c>
      <c r="K65" t="s">
        <v>39</v>
      </c>
      <c r="L65">
        <v>99</v>
      </c>
      <c r="M65">
        <v>3</v>
      </c>
      <c r="N65">
        <v>3</v>
      </c>
      <c r="O65" t="s">
        <v>40</v>
      </c>
      <c r="P65">
        <v>1</v>
      </c>
      <c r="Q65" t="s">
        <v>41</v>
      </c>
      <c r="R65">
        <v>7637</v>
      </c>
      <c r="S65">
        <v>2354</v>
      </c>
      <c r="T65">
        <v>7</v>
      </c>
      <c r="U65" t="s">
        <v>43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 t="str">
        <f>IF(HR_Cleaned[[#This Row],[MonthlyIncome]]&lt;3000,"Low",IF(HR_Cleaned[[#This Row],[MonthlyIncome]]&lt;7000,"Medium","High"))</f>
        <v>High</v>
      </c>
      <c r="AH65" t="str">
        <f>IF(HR_Cleaned[[#This Row],[YearsAtCompany]]&lt;2,"0-1 Years",IF(HR_Cleaned[[#This Row],[YearsAtCompany]]&lt;=5,"2-5 Years",IF(HR_Cleaned[[#This Row],[YearsAtCompany]]&lt;=10,"6-10 Years","10+ Years")))</f>
        <v>10+ Years</v>
      </c>
      <c r="AI65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83</v>
      </c>
      <c r="J66">
        <v>3</v>
      </c>
      <c r="K66" t="s">
        <v>39</v>
      </c>
      <c r="L66">
        <v>59</v>
      </c>
      <c r="M66">
        <v>3</v>
      </c>
      <c r="N66">
        <v>3</v>
      </c>
      <c r="O66" t="s">
        <v>54</v>
      </c>
      <c r="P66">
        <v>3</v>
      </c>
      <c r="Q66" t="s">
        <v>52</v>
      </c>
      <c r="R66">
        <v>10096</v>
      </c>
      <c r="S66">
        <v>8202</v>
      </c>
      <c r="T66">
        <v>1</v>
      </c>
      <c r="U66" t="s">
        <v>43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 t="str">
        <f>IF(HR_Cleaned[[#This Row],[MonthlyIncome]]&lt;3000,"Low",IF(HR_Cleaned[[#This Row],[MonthlyIncome]]&lt;7000,"Medium","High"))</f>
        <v>High</v>
      </c>
      <c r="AH66" t="str">
        <f>IF(HR_Cleaned[[#This Row],[YearsAtCompany]]&lt;2,"0-1 Years",IF(HR_Cleaned[[#This Row],[YearsAtCompany]]&lt;=5,"2-5 Years",IF(HR_Cleaned[[#This Row],[YearsAtCompany]]&lt;=10,"6-10 Years","10+ Years")))</f>
        <v>10+ Years</v>
      </c>
      <c r="AI6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84</v>
      </c>
      <c r="J67">
        <v>4</v>
      </c>
      <c r="K67" t="s">
        <v>39</v>
      </c>
      <c r="L67">
        <v>33</v>
      </c>
      <c r="M67">
        <v>3</v>
      </c>
      <c r="N67">
        <v>4</v>
      </c>
      <c r="O67" t="s">
        <v>56</v>
      </c>
      <c r="P67">
        <v>3</v>
      </c>
      <c r="Q67" t="s">
        <v>52</v>
      </c>
      <c r="R67">
        <v>14756</v>
      </c>
      <c r="S67">
        <v>19730</v>
      </c>
      <c r="T67">
        <v>2</v>
      </c>
      <c r="U67" t="s">
        <v>35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 t="str">
        <f>IF(HR_Cleaned[[#This Row],[MonthlyIncome]]&lt;3000,"Low",IF(HR_Cleaned[[#This Row],[MonthlyIncome]]&lt;7000,"Medium","High"))</f>
        <v>High</v>
      </c>
      <c r="AH67" t="str">
        <f>IF(HR_Cleaned[[#This Row],[YearsAtCompany]]&lt;2,"0-1 Years",IF(HR_Cleaned[[#This Row],[YearsAtCompany]]&lt;=5,"2-5 Years",IF(HR_Cleaned[[#This Row],[YearsAtCompany]]&lt;=10,"6-10 Years","10+ Years")))</f>
        <v>2-5 Years</v>
      </c>
      <c r="AI67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85</v>
      </c>
      <c r="J68">
        <v>2</v>
      </c>
      <c r="K68" t="s">
        <v>46</v>
      </c>
      <c r="L68">
        <v>95</v>
      </c>
      <c r="M68">
        <v>2</v>
      </c>
      <c r="N68">
        <v>2</v>
      </c>
      <c r="O68" t="s">
        <v>53</v>
      </c>
      <c r="P68">
        <v>2</v>
      </c>
      <c r="Q68" t="s">
        <v>41</v>
      </c>
      <c r="R68">
        <v>6499</v>
      </c>
      <c r="S68">
        <v>22656</v>
      </c>
      <c r="T68">
        <v>1</v>
      </c>
      <c r="U68" t="s">
        <v>43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 t="str">
        <f>IF(HR_Cleaned[[#This Row],[MonthlyIncome]]&lt;3000,"Low",IF(HR_Cleaned[[#This Row],[MonthlyIncome]]&lt;7000,"Medium","High"))</f>
        <v>Medium</v>
      </c>
      <c r="AH6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86</v>
      </c>
      <c r="J69">
        <v>2</v>
      </c>
      <c r="K69" t="s">
        <v>46</v>
      </c>
      <c r="L69">
        <v>59</v>
      </c>
      <c r="M69">
        <v>3</v>
      </c>
      <c r="N69">
        <v>3</v>
      </c>
      <c r="O69" t="s">
        <v>47</v>
      </c>
      <c r="P69">
        <v>1</v>
      </c>
      <c r="Q69" t="s">
        <v>52</v>
      </c>
      <c r="R69">
        <v>9724</v>
      </c>
      <c r="S69">
        <v>18787</v>
      </c>
      <c r="T69">
        <v>2</v>
      </c>
      <c r="U69" t="s">
        <v>43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t="str">
        <f>IF(HR_Cleaned[[#This Row],[MonthlyIncome]]&lt;3000,"Low",IF(HR_Cleaned[[#This Row],[MonthlyIncome]]&lt;7000,"Medium","High"))</f>
        <v>High</v>
      </c>
      <c r="AH69" t="str">
        <f>IF(HR_Cleaned[[#This Row],[YearsAtCompany]]&lt;2,"0-1 Years",IF(HR_Cleaned[[#This Row],[YearsAtCompany]]&lt;=5,"2-5 Years",IF(HR_Cleaned[[#This Row],[YearsAtCompany]]&lt;=10,"6-10 Years","10+ Years")))</f>
        <v>0-1 Years</v>
      </c>
      <c r="AI6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88</v>
      </c>
      <c r="J70">
        <v>2</v>
      </c>
      <c r="K70" t="s">
        <v>46</v>
      </c>
      <c r="L70">
        <v>79</v>
      </c>
      <c r="M70">
        <v>3</v>
      </c>
      <c r="N70">
        <v>1</v>
      </c>
      <c r="O70" t="s">
        <v>47</v>
      </c>
      <c r="P70">
        <v>1</v>
      </c>
      <c r="Q70" t="s">
        <v>48</v>
      </c>
      <c r="R70">
        <v>2194</v>
      </c>
      <c r="S70">
        <v>5868</v>
      </c>
      <c r="T70">
        <v>4</v>
      </c>
      <c r="U70" t="s">
        <v>43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 t="str">
        <f>IF(HR_Cleaned[[#This Row],[MonthlyIncome]]&lt;3000,"Low",IF(HR_Cleaned[[#This Row],[MonthlyIncome]]&lt;7000,"Medium","High"))</f>
        <v>Low</v>
      </c>
      <c r="AH70" t="str">
        <f>IF(HR_Cleaned[[#This Row],[YearsAtCompany]]&lt;2,"0-1 Years",IF(HR_Cleaned[[#This Row],[YearsAtCompany]]&lt;=5,"2-5 Years",IF(HR_Cleaned[[#This Row],[YearsAtCompany]]&lt;=10,"6-10 Years","10+ Years")))</f>
        <v>2-5 Years</v>
      </c>
      <c r="AI7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90</v>
      </c>
      <c r="J71">
        <v>4</v>
      </c>
      <c r="K71" t="s">
        <v>46</v>
      </c>
      <c r="L71">
        <v>79</v>
      </c>
      <c r="M71">
        <v>2</v>
      </c>
      <c r="N71">
        <v>1</v>
      </c>
      <c r="O71" t="s">
        <v>47</v>
      </c>
      <c r="P71">
        <v>3</v>
      </c>
      <c r="Q71" t="s">
        <v>48</v>
      </c>
      <c r="R71">
        <v>3388</v>
      </c>
      <c r="S71">
        <v>21777</v>
      </c>
      <c r="T71">
        <v>0</v>
      </c>
      <c r="U71" t="s">
        <v>35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 t="str">
        <f>IF(HR_Cleaned[[#This Row],[MonthlyIncome]]&lt;3000,"Low",IF(HR_Cleaned[[#This Row],[MonthlyIncome]]&lt;7000,"Medium","High"))</f>
        <v>Medium</v>
      </c>
      <c r="AH71" t="str">
        <f>IF(HR_Cleaned[[#This Row],[YearsAtCompany]]&lt;2,"0-1 Years",IF(HR_Cleaned[[#This Row],[YearsAtCompany]]&lt;=5,"2-5 Years",IF(HR_Cleaned[[#This Row],[YearsAtCompany]]&lt;=10,"6-10 Years","10+ Years")))</f>
        <v>0-1 Years</v>
      </c>
      <c r="AI7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91</v>
      </c>
      <c r="J72">
        <v>1</v>
      </c>
      <c r="K72" t="s">
        <v>39</v>
      </c>
      <c r="L72">
        <v>57</v>
      </c>
      <c r="M72">
        <v>2</v>
      </c>
      <c r="N72">
        <v>2</v>
      </c>
      <c r="O72" t="s">
        <v>40</v>
      </c>
      <c r="P72">
        <v>3</v>
      </c>
      <c r="Q72" t="s">
        <v>41</v>
      </c>
      <c r="R72">
        <v>5473</v>
      </c>
      <c r="S72">
        <v>24668</v>
      </c>
      <c r="T72">
        <v>7</v>
      </c>
      <c r="U72" t="s">
        <v>43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 t="str">
        <f>IF(HR_Cleaned[[#This Row],[MonthlyIncome]]&lt;3000,"Low",IF(HR_Cleaned[[#This Row],[MonthlyIncome]]&lt;7000,"Medium","High"))</f>
        <v>Medium</v>
      </c>
      <c r="AH72" t="str">
        <f>IF(HR_Cleaned[[#This Row],[YearsAtCompany]]&lt;2,"0-1 Years",IF(HR_Cleaned[[#This Row],[YearsAtCompany]]&lt;=5,"2-5 Years",IF(HR_Cleaned[[#This Row],[YearsAtCompany]]&lt;=10,"6-10 Years","10+ Years")))</f>
        <v>2-5 Years</v>
      </c>
      <c r="AI72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94</v>
      </c>
      <c r="J73">
        <v>3</v>
      </c>
      <c r="K73" t="s">
        <v>46</v>
      </c>
      <c r="L73">
        <v>76</v>
      </c>
      <c r="M73">
        <v>3</v>
      </c>
      <c r="N73">
        <v>1</v>
      </c>
      <c r="O73" t="s">
        <v>47</v>
      </c>
      <c r="P73">
        <v>2</v>
      </c>
      <c r="Q73" t="s">
        <v>48</v>
      </c>
      <c r="R73">
        <v>2703</v>
      </c>
      <c r="S73">
        <v>4956</v>
      </c>
      <c r="T73">
        <v>0</v>
      </c>
      <c r="U73" t="s">
        <v>43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 t="str">
        <f>IF(HR_Cleaned[[#This Row],[MonthlyIncome]]&lt;3000,"Low",IF(HR_Cleaned[[#This Row],[MonthlyIncome]]&lt;7000,"Medium","High"))</f>
        <v>Low</v>
      </c>
      <c r="AH73" t="str">
        <f>IF(HR_Cleaned[[#This Row],[YearsAtCompany]]&lt;2,"0-1 Years",IF(HR_Cleaned[[#This Row],[YearsAtCompany]]&lt;=5,"2-5 Years",IF(HR_Cleaned[[#This Row],[YearsAtCompany]]&lt;=10,"6-10 Years","10+ Years")))</f>
        <v>2-5 Years</v>
      </c>
      <c r="AI7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95</v>
      </c>
      <c r="J74">
        <v>3</v>
      </c>
      <c r="K74" t="s">
        <v>46</v>
      </c>
      <c r="L74">
        <v>87</v>
      </c>
      <c r="M74">
        <v>3</v>
      </c>
      <c r="N74">
        <v>1</v>
      </c>
      <c r="O74" t="s">
        <v>47</v>
      </c>
      <c r="P74">
        <v>2</v>
      </c>
      <c r="Q74" t="s">
        <v>41</v>
      </c>
      <c r="R74">
        <v>2501</v>
      </c>
      <c r="S74">
        <v>18775</v>
      </c>
      <c r="T74">
        <v>1</v>
      </c>
      <c r="U74" t="s">
        <v>43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 t="str">
        <f>IF(HR_Cleaned[[#This Row],[MonthlyIncome]]&lt;3000,"Low",IF(HR_Cleaned[[#This Row],[MonthlyIncome]]&lt;7000,"Medium","High"))</f>
        <v>Low</v>
      </c>
      <c r="AH74" t="str">
        <f>IF(HR_Cleaned[[#This Row],[YearsAtCompany]]&lt;2,"0-1 Years",IF(HR_Cleaned[[#This Row],[YearsAtCompany]]&lt;=5,"2-5 Years",IF(HR_Cleaned[[#This Row],[YearsAtCompany]]&lt;=10,"6-10 Years","10+ Years")))</f>
        <v>0-1 Years</v>
      </c>
      <c r="AI7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96</v>
      </c>
      <c r="J75">
        <v>2</v>
      </c>
      <c r="K75" t="s">
        <v>46</v>
      </c>
      <c r="L75">
        <v>66</v>
      </c>
      <c r="M75">
        <v>3</v>
      </c>
      <c r="N75">
        <v>2</v>
      </c>
      <c r="O75" t="s">
        <v>47</v>
      </c>
      <c r="P75">
        <v>2</v>
      </c>
      <c r="Q75" t="s">
        <v>48</v>
      </c>
      <c r="R75">
        <v>6220</v>
      </c>
      <c r="S75">
        <v>7346</v>
      </c>
      <c r="T75">
        <v>1</v>
      </c>
      <c r="U75" t="s">
        <v>43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 t="str">
        <f>IF(HR_Cleaned[[#This Row],[MonthlyIncome]]&lt;3000,"Low",IF(HR_Cleaned[[#This Row],[MonthlyIncome]]&lt;7000,"Medium","High"))</f>
        <v>Medium</v>
      </c>
      <c r="AH7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97</v>
      </c>
      <c r="J76">
        <v>2</v>
      </c>
      <c r="K76" t="s">
        <v>39</v>
      </c>
      <c r="L76">
        <v>55</v>
      </c>
      <c r="M76">
        <v>4</v>
      </c>
      <c r="N76">
        <v>1</v>
      </c>
      <c r="O76" t="s">
        <v>50</v>
      </c>
      <c r="P76">
        <v>4</v>
      </c>
      <c r="Q76" t="s">
        <v>48</v>
      </c>
      <c r="R76">
        <v>3038</v>
      </c>
      <c r="S76">
        <v>22002</v>
      </c>
      <c r="T76">
        <v>3</v>
      </c>
      <c r="U76" t="s">
        <v>43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 t="str">
        <f>IF(HR_Cleaned[[#This Row],[MonthlyIncome]]&lt;3000,"Low",IF(HR_Cleaned[[#This Row],[MonthlyIncome]]&lt;7000,"Medium","High"))</f>
        <v>Medium</v>
      </c>
      <c r="AH76" t="str">
        <f>IF(HR_Cleaned[[#This Row],[YearsAtCompany]]&lt;2,"0-1 Years",IF(HR_Cleaned[[#This Row],[YearsAtCompany]]&lt;=5,"2-5 Years",IF(HR_Cleaned[[#This Row],[YearsAtCompany]]&lt;=10,"6-10 Years","10+ Years")))</f>
        <v>0-1 Years</v>
      </c>
      <c r="AI7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98</v>
      </c>
      <c r="J77">
        <v>3</v>
      </c>
      <c r="K77" t="s">
        <v>39</v>
      </c>
      <c r="L77">
        <v>61</v>
      </c>
      <c r="M77">
        <v>3</v>
      </c>
      <c r="N77">
        <v>2</v>
      </c>
      <c r="O77" t="s">
        <v>53</v>
      </c>
      <c r="P77">
        <v>4</v>
      </c>
      <c r="Q77" t="s">
        <v>41</v>
      </c>
      <c r="R77">
        <v>4424</v>
      </c>
      <c r="S77">
        <v>20682</v>
      </c>
      <c r="T77">
        <v>1</v>
      </c>
      <c r="U77" t="s">
        <v>43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 t="str">
        <f>IF(HR_Cleaned[[#This Row],[MonthlyIncome]]&lt;3000,"Low",IF(HR_Cleaned[[#This Row],[MonthlyIncome]]&lt;7000,"Medium","High"))</f>
        <v>Medium</v>
      </c>
      <c r="AH77" t="str">
        <f>IF(HR_Cleaned[[#This Row],[YearsAtCompany]]&lt;2,"0-1 Years",IF(HR_Cleaned[[#This Row],[YearsAtCompany]]&lt;=5,"2-5 Years",IF(HR_Cleaned[[#This Row],[YearsAtCompany]]&lt;=10,"6-10 Years","10+ Years")))</f>
        <v>10+ Years</v>
      </c>
      <c r="AI7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100</v>
      </c>
      <c r="J78">
        <v>3</v>
      </c>
      <c r="K78" t="s">
        <v>46</v>
      </c>
      <c r="L78">
        <v>32</v>
      </c>
      <c r="M78">
        <v>2</v>
      </c>
      <c r="N78">
        <v>2</v>
      </c>
      <c r="O78" t="s">
        <v>40</v>
      </c>
      <c r="P78">
        <v>1</v>
      </c>
      <c r="Q78" t="s">
        <v>41</v>
      </c>
      <c r="R78">
        <v>4312</v>
      </c>
      <c r="S78">
        <v>23016</v>
      </c>
      <c r="T78">
        <v>0</v>
      </c>
      <c r="U78" t="s">
        <v>43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 t="str">
        <f>IF(HR_Cleaned[[#This Row],[MonthlyIncome]]&lt;3000,"Low",IF(HR_Cleaned[[#This Row],[MonthlyIncome]]&lt;7000,"Medium","High"))</f>
        <v>Medium</v>
      </c>
      <c r="AH78" t="str">
        <f>IF(HR_Cleaned[[#This Row],[YearsAtCompany]]&lt;2,"0-1 Years",IF(HR_Cleaned[[#This Row],[YearsAtCompany]]&lt;=5,"2-5 Years",IF(HR_Cleaned[[#This Row],[YearsAtCompany]]&lt;=10,"6-10 Years","10+ Years")))</f>
        <v>10+ Years</v>
      </c>
      <c r="AI7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101</v>
      </c>
      <c r="J79">
        <v>4</v>
      </c>
      <c r="K79" t="s">
        <v>46</v>
      </c>
      <c r="L79">
        <v>52</v>
      </c>
      <c r="M79">
        <v>3</v>
      </c>
      <c r="N79">
        <v>3</v>
      </c>
      <c r="O79" t="s">
        <v>58</v>
      </c>
      <c r="P79">
        <v>1</v>
      </c>
      <c r="Q79" t="s">
        <v>48</v>
      </c>
      <c r="R79">
        <v>13245</v>
      </c>
      <c r="S79">
        <v>15067</v>
      </c>
      <c r="T79">
        <v>4</v>
      </c>
      <c r="U79" t="s">
        <v>35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 t="str">
        <f>IF(HR_Cleaned[[#This Row],[MonthlyIncome]]&lt;3000,"Low",IF(HR_Cleaned[[#This Row],[MonthlyIncome]]&lt;7000,"Medium","High"))</f>
        <v>High</v>
      </c>
      <c r="AH79" t="str">
        <f>IF(HR_Cleaned[[#This Row],[YearsAtCompany]]&lt;2,"0-1 Years",IF(HR_Cleaned[[#This Row],[YearsAtCompany]]&lt;=5,"2-5 Years",IF(HR_Cleaned[[#This Row],[YearsAtCompany]]&lt;=10,"6-10 Years","10+ Years")))</f>
        <v>0-1 Years</v>
      </c>
      <c r="AI7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102</v>
      </c>
      <c r="J80">
        <v>1</v>
      </c>
      <c r="K80" t="s">
        <v>46</v>
      </c>
      <c r="L80">
        <v>30</v>
      </c>
      <c r="M80">
        <v>3</v>
      </c>
      <c r="N80">
        <v>3</v>
      </c>
      <c r="O80" t="s">
        <v>58</v>
      </c>
      <c r="P80">
        <v>3</v>
      </c>
      <c r="Q80" t="s">
        <v>41</v>
      </c>
      <c r="R80">
        <v>13664</v>
      </c>
      <c r="S80">
        <v>25258</v>
      </c>
      <c r="T80">
        <v>4</v>
      </c>
      <c r="U80" t="s">
        <v>43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 t="str">
        <f>IF(HR_Cleaned[[#This Row],[MonthlyIncome]]&lt;3000,"Low",IF(HR_Cleaned[[#This Row],[MonthlyIncome]]&lt;7000,"Medium","High"))</f>
        <v>High</v>
      </c>
      <c r="AH80" t="str">
        <f>IF(HR_Cleaned[[#This Row],[YearsAtCompany]]&lt;2,"0-1 Years",IF(HR_Cleaned[[#This Row],[YearsAtCompany]]&lt;=5,"2-5 Years",IF(HR_Cleaned[[#This Row],[YearsAtCompany]]&lt;=10,"6-10 Years","10+ Years")))</f>
        <v>2-5 Years</v>
      </c>
      <c r="AI8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103</v>
      </c>
      <c r="J81">
        <v>2</v>
      </c>
      <c r="K81" t="s">
        <v>46</v>
      </c>
      <c r="L81">
        <v>80</v>
      </c>
      <c r="M81">
        <v>3</v>
      </c>
      <c r="N81">
        <v>2</v>
      </c>
      <c r="O81" t="s">
        <v>61</v>
      </c>
      <c r="P81">
        <v>2</v>
      </c>
      <c r="Q81" t="s">
        <v>52</v>
      </c>
      <c r="R81">
        <v>5021</v>
      </c>
      <c r="S81">
        <v>10425</v>
      </c>
      <c r="T81">
        <v>8</v>
      </c>
      <c r="U81" t="s">
        <v>35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 t="str">
        <f>IF(HR_Cleaned[[#This Row],[MonthlyIncome]]&lt;3000,"Low",IF(HR_Cleaned[[#This Row],[MonthlyIncome]]&lt;7000,"Medium","High"))</f>
        <v>Medium</v>
      </c>
      <c r="AH81" t="str">
        <f>IF(HR_Cleaned[[#This Row],[YearsAtCompany]]&lt;2,"0-1 Years",IF(HR_Cleaned[[#This Row],[YearsAtCompany]]&lt;=5,"2-5 Years",IF(HR_Cleaned[[#This Row],[YearsAtCompany]]&lt;=10,"6-10 Years","10+ Years")))</f>
        <v>2-5 Years</v>
      </c>
      <c r="AI8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104</v>
      </c>
      <c r="J82">
        <v>4</v>
      </c>
      <c r="K82" t="s">
        <v>46</v>
      </c>
      <c r="L82">
        <v>55</v>
      </c>
      <c r="M82">
        <v>2</v>
      </c>
      <c r="N82">
        <v>2</v>
      </c>
      <c r="O82" t="s">
        <v>50</v>
      </c>
      <c r="P82">
        <v>4</v>
      </c>
      <c r="Q82" t="s">
        <v>48</v>
      </c>
      <c r="R82">
        <v>5126</v>
      </c>
      <c r="S82">
        <v>15998</v>
      </c>
      <c r="T82">
        <v>1</v>
      </c>
      <c r="U82" t="s">
        <v>35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 t="str">
        <f>IF(HR_Cleaned[[#This Row],[MonthlyIncome]]&lt;3000,"Low",IF(HR_Cleaned[[#This Row],[MonthlyIncome]]&lt;7000,"Medium","High"))</f>
        <v>Medium</v>
      </c>
      <c r="AH8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105</v>
      </c>
      <c r="J83">
        <v>2</v>
      </c>
      <c r="K83" t="s">
        <v>46</v>
      </c>
      <c r="L83">
        <v>30</v>
      </c>
      <c r="M83">
        <v>2</v>
      </c>
      <c r="N83">
        <v>1</v>
      </c>
      <c r="O83" t="s">
        <v>47</v>
      </c>
      <c r="P83">
        <v>3</v>
      </c>
      <c r="Q83" t="s">
        <v>41</v>
      </c>
      <c r="R83">
        <v>2859</v>
      </c>
      <c r="S83">
        <v>26278</v>
      </c>
      <c r="T83">
        <v>1</v>
      </c>
      <c r="U83" t="s">
        <v>43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 t="str">
        <f>IF(HR_Cleaned[[#This Row],[MonthlyIncome]]&lt;3000,"Low",IF(HR_Cleaned[[#This Row],[MonthlyIncome]]&lt;7000,"Medium","High"))</f>
        <v>Low</v>
      </c>
      <c r="AH8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106</v>
      </c>
      <c r="J84">
        <v>1</v>
      </c>
      <c r="K84" t="s">
        <v>46</v>
      </c>
      <c r="L84">
        <v>70</v>
      </c>
      <c r="M84">
        <v>3</v>
      </c>
      <c r="N84">
        <v>3</v>
      </c>
      <c r="O84" t="s">
        <v>40</v>
      </c>
      <c r="P84">
        <v>4</v>
      </c>
      <c r="Q84" t="s">
        <v>48</v>
      </c>
      <c r="R84">
        <v>10239</v>
      </c>
      <c r="S84">
        <v>18092</v>
      </c>
      <c r="T84">
        <v>3</v>
      </c>
      <c r="U84" t="s">
        <v>43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 t="str">
        <f>IF(HR_Cleaned[[#This Row],[MonthlyIncome]]&lt;3000,"Low",IF(HR_Cleaned[[#This Row],[MonthlyIncome]]&lt;7000,"Medium","High"))</f>
        <v>High</v>
      </c>
      <c r="AH84" t="str">
        <f>IF(HR_Cleaned[[#This Row],[YearsAtCompany]]&lt;2,"0-1 Years",IF(HR_Cleaned[[#This Row],[YearsAtCompany]]&lt;=5,"2-5 Years",IF(HR_Cleaned[[#This Row],[YearsAtCompany]]&lt;=10,"6-10 Years","10+ Years")))</f>
        <v>0-1 Years</v>
      </c>
      <c r="AI84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107</v>
      </c>
      <c r="J85">
        <v>2</v>
      </c>
      <c r="K85" t="s">
        <v>39</v>
      </c>
      <c r="L85">
        <v>79</v>
      </c>
      <c r="M85">
        <v>1</v>
      </c>
      <c r="N85">
        <v>2</v>
      </c>
      <c r="O85" t="s">
        <v>47</v>
      </c>
      <c r="P85">
        <v>4</v>
      </c>
      <c r="Q85" t="s">
        <v>52</v>
      </c>
      <c r="R85">
        <v>5329</v>
      </c>
      <c r="S85">
        <v>15717</v>
      </c>
      <c r="T85">
        <v>7</v>
      </c>
      <c r="U85" t="s">
        <v>35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 t="str">
        <f>IF(HR_Cleaned[[#This Row],[MonthlyIncome]]&lt;3000,"Low",IF(HR_Cleaned[[#This Row],[MonthlyIncome]]&lt;7000,"Medium","High"))</f>
        <v>Medium</v>
      </c>
      <c r="AH85" t="str">
        <f>IF(HR_Cleaned[[#This Row],[YearsAtCompany]]&lt;2,"0-1 Years",IF(HR_Cleaned[[#This Row],[YearsAtCompany]]&lt;=5,"2-5 Years",IF(HR_Cleaned[[#This Row],[YearsAtCompany]]&lt;=10,"6-10 Years","10+ Years")))</f>
        <v>10+ Years</v>
      </c>
      <c r="AI8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110</v>
      </c>
      <c r="J86">
        <v>1</v>
      </c>
      <c r="K86" t="s">
        <v>46</v>
      </c>
      <c r="L86">
        <v>94</v>
      </c>
      <c r="M86">
        <v>3</v>
      </c>
      <c r="N86">
        <v>2</v>
      </c>
      <c r="O86" t="s">
        <v>53</v>
      </c>
      <c r="P86">
        <v>2</v>
      </c>
      <c r="Q86" t="s">
        <v>48</v>
      </c>
      <c r="R86">
        <v>4325</v>
      </c>
      <c r="S86">
        <v>17736</v>
      </c>
      <c r="T86">
        <v>1</v>
      </c>
      <c r="U86" t="s">
        <v>43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 t="str">
        <f>IF(HR_Cleaned[[#This Row],[MonthlyIncome]]&lt;3000,"Low",IF(HR_Cleaned[[#This Row],[MonthlyIncome]]&lt;7000,"Medium","High"))</f>
        <v>Medium</v>
      </c>
      <c r="AH86" t="str">
        <f>IF(HR_Cleaned[[#This Row],[YearsAtCompany]]&lt;2,"0-1 Years",IF(HR_Cleaned[[#This Row],[YearsAtCompany]]&lt;=5,"2-5 Years",IF(HR_Cleaned[[#This Row],[YearsAtCompany]]&lt;=10,"6-10 Years","10+ Years")))</f>
        <v>2-5 Years</v>
      </c>
      <c r="AI8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112</v>
      </c>
      <c r="J87">
        <v>4</v>
      </c>
      <c r="K87" t="s">
        <v>46</v>
      </c>
      <c r="L87">
        <v>49</v>
      </c>
      <c r="M87">
        <v>1</v>
      </c>
      <c r="N87">
        <v>3</v>
      </c>
      <c r="O87" t="s">
        <v>53</v>
      </c>
      <c r="P87">
        <v>4</v>
      </c>
      <c r="Q87" t="s">
        <v>41</v>
      </c>
      <c r="R87">
        <v>7260</v>
      </c>
      <c r="S87">
        <v>21698</v>
      </c>
      <c r="T87">
        <v>4</v>
      </c>
      <c r="U87" t="s">
        <v>43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 t="str">
        <f>IF(HR_Cleaned[[#This Row],[MonthlyIncome]]&lt;3000,"Low",IF(HR_Cleaned[[#This Row],[MonthlyIncome]]&lt;7000,"Medium","High"))</f>
        <v>High</v>
      </c>
      <c r="AH8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7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113</v>
      </c>
      <c r="J88">
        <v>3</v>
      </c>
      <c r="K88" t="s">
        <v>46</v>
      </c>
      <c r="L88">
        <v>62</v>
      </c>
      <c r="M88">
        <v>3</v>
      </c>
      <c r="N88">
        <v>1</v>
      </c>
      <c r="O88" t="s">
        <v>57</v>
      </c>
      <c r="P88">
        <v>1</v>
      </c>
      <c r="Q88" t="s">
        <v>52</v>
      </c>
      <c r="R88">
        <v>2322</v>
      </c>
      <c r="S88">
        <v>9518</v>
      </c>
      <c r="T88">
        <v>3</v>
      </c>
      <c r="U88" t="s">
        <v>43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 t="str">
        <f>IF(HR_Cleaned[[#This Row],[MonthlyIncome]]&lt;3000,"Low",IF(HR_Cleaned[[#This Row],[MonthlyIncome]]&lt;7000,"Medium","High"))</f>
        <v>Low</v>
      </c>
      <c r="AH88" t="str">
        <f>IF(HR_Cleaned[[#This Row],[YearsAtCompany]]&lt;2,"0-1 Years",IF(HR_Cleaned[[#This Row],[YearsAtCompany]]&lt;=5,"2-5 Years",IF(HR_Cleaned[[#This Row],[YearsAtCompany]]&lt;=10,"6-10 Years","10+ Years")))</f>
        <v>0-1 Years</v>
      </c>
      <c r="AI88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116</v>
      </c>
      <c r="J89">
        <v>4</v>
      </c>
      <c r="K89" t="s">
        <v>46</v>
      </c>
      <c r="L89">
        <v>96</v>
      </c>
      <c r="M89">
        <v>3</v>
      </c>
      <c r="N89">
        <v>1</v>
      </c>
      <c r="O89" t="s">
        <v>50</v>
      </c>
      <c r="P89">
        <v>4</v>
      </c>
      <c r="Q89" t="s">
        <v>48</v>
      </c>
      <c r="R89">
        <v>2075</v>
      </c>
      <c r="S89">
        <v>18725</v>
      </c>
      <c r="T89">
        <v>3</v>
      </c>
      <c r="U89" t="s">
        <v>43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 t="str">
        <f>IF(HR_Cleaned[[#This Row],[MonthlyIncome]]&lt;3000,"Low",IF(HR_Cleaned[[#This Row],[MonthlyIncome]]&lt;7000,"Medium","High"))</f>
        <v>Low</v>
      </c>
      <c r="AH89" t="str">
        <f>IF(HR_Cleaned[[#This Row],[YearsAtCompany]]&lt;2,"0-1 Years",IF(HR_Cleaned[[#This Row],[YearsAtCompany]]&lt;=5,"2-5 Years",IF(HR_Cleaned[[#This Row],[YearsAtCompany]]&lt;=10,"6-10 Years","10+ Years")))</f>
        <v>2-5 Years</v>
      </c>
      <c r="AI8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117</v>
      </c>
      <c r="J90">
        <v>3</v>
      </c>
      <c r="K90" t="s">
        <v>46</v>
      </c>
      <c r="L90">
        <v>99</v>
      </c>
      <c r="M90">
        <v>2</v>
      </c>
      <c r="N90">
        <v>2</v>
      </c>
      <c r="O90" t="s">
        <v>54</v>
      </c>
      <c r="P90">
        <v>4</v>
      </c>
      <c r="Q90" t="s">
        <v>48</v>
      </c>
      <c r="R90">
        <v>4152</v>
      </c>
      <c r="S90">
        <v>15830</v>
      </c>
      <c r="T90">
        <v>1</v>
      </c>
      <c r="U90" t="s">
        <v>43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 t="str">
        <f>IF(HR_Cleaned[[#This Row],[MonthlyIncome]]&lt;3000,"Low",IF(HR_Cleaned[[#This Row],[MonthlyIncome]]&lt;7000,"Medium","High"))</f>
        <v>Medium</v>
      </c>
      <c r="AH90" t="str">
        <f>IF(HR_Cleaned[[#This Row],[YearsAtCompany]]&lt;2,"0-1 Years",IF(HR_Cleaned[[#This Row],[YearsAtCompany]]&lt;=5,"2-5 Years",IF(HR_Cleaned[[#This Row],[YearsAtCompany]]&lt;=10,"6-10 Years","10+ Years")))</f>
        <v>10+ Years</v>
      </c>
      <c r="AI9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118</v>
      </c>
      <c r="J91">
        <v>3</v>
      </c>
      <c r="K91" t="s">
        <v>46</v>
      </c>
      <c r="L91">
        <v>64</v>
      </c>
      <c r="M91">
        <v>2</v>
      </c>
      <c r="N91">
        <v>3</v>
      </c>
      <c r="O91" t="s">
        <v>40</v>
      </c>
      <c r="P91">
        <v>4</v>
      </c>
      <c r="Q91" t="s">
        <v>41</v>
      </c>
      <c r="R91">
        <v>9619</v>
      </c>
      <c r="S91">
        <v>13596</v>
      </c>
      <c r="T91">
        <v>1</v>
      </c>
      <c r="U91" t="s">
        <v>43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 t="str">
        <f>IF(HR_Cleaned[[#This Row],[MonthlyIncome]]&lt;3000,"Low",IF(HR_Cleaned[[#This Row],[MonthlyIncome]]&lt;7000,"Medium","High"))</f>
        <v>High</v>
      </c>
      <c r="AH9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119</v>
      </c>
      <c r="J92">
        <v>3</v>
      </c>
      <c r="K92" t="s">
        <v>46</v>
      </c>
      <c r="L92">
        <v>78</v>
      </c>
      <c r="M92">
        <v>2</v>
      </c>
      <c r="N92">
        <v>4</v>
      </c>
      <c r="O92" t="s">
        <v>54</v>
      </c>
      <c r="P92">
        <v>2</v>
      </c>
      <c r="Q92" t="s">
        <v>48</v>
      </c>
      <c r="R92">
        <v>13503</v>
      </c>
      <c r="S92">
        <v>14115</v>
      </c>
      <c r="T92">
        <v>1</v>
      </c>
      <c r="U92" t="s">
        <v>43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 t="str">
        <f>IF(HR_Cleaned[[#This Row],[MonthlyIncome]]&lt;3000,"Low",IF(HR_Cleaned[[#This Row],[MonthlyIncome]]&lt;7000,"Medium","High"))</f>
        <v>High</v>
      </c>
      <c r="AH92" t="str">
        <f>IF(HR_Cleaned[[#This Row],[YearsAtCompany]]&lt;2,"0-1 Years",IF(HR_Cleaned[[#This Row],[YearsAtCompany]]&lt;=5,"2-5 Years",IF(HR_Cleaned[[#This Row],[YearsAtCompany]]&lt;=10,"6-10 Years","10+ Years")))</f>
        <v>10+ Years</v>
      </c>
      <c r="AI9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120</v>
      </c>
      <c r="J93">
        <v>3</v>
      </c>
      <c r="K93" t="s">
        <v>46</v>
      </c>
      <c r="L93">
        <v>71</v>
      </c>
      <c r="M93">
        <v>3</v>
      </c>
      <c r="N93">
        <v>2</v>
      </c>
      <c r="O93" t="s">
        <v>40</v>
      </c>
      <c r="P93">
        <v>4</v>
      </c>
      <c r="Q93" t="s">
        <v>41</v>
      </c>
      <c r="R93">
        <v>5441</v>
      </c>
      <c r="S93">
        <v>8423</v>
      </c>
      <c r="T93">
        <v>0</v>
      </c>
      <c r="U93" t="s">
        <v>35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 t="str">
        <f>IF(HR_Cleaned[[#This Row],[MonthlyIncome]]&lt;3000,"Low",IF(HR_Cleaned[[#This Row],[MonthlyIncome]]&lt;7000,"Medium","High"))</f>
        <v>Medium</v>
      </c>
      <c r="AH9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121</v>
      </c>
      <c r="J94">
        <v>3</v>
      </c>
      <c r="K94" t="s">
        <v>39</v>
      </c>
      <c r="L94">
        <v>63</v>
      </c>
      <c r="M94">
        <v>2</v>
      </c>
      <c r="N94">
        <v>2</v>
      </c>
      <c r="O94" t="s">
        <v>40</v>
      </c>
      <c r="P94">
        <v>2</v>
      </c>
      <c r="Q94" t="s">
        <v>52</v>
      </c>
      <c r="R94">
        <v>5209</v>
      </c>
      <c r="S94">
        <v>19760</v>
      </c>
      <c r="T94">
        <v>1</v>
      </c>
      <c r="U94" t="s">
        <v>35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 t="str">
        <f>IF(HR_Cleaned[[#This Row],[MonthlyIncome]]&lt;3000,"Low",IF(HR_Cleaned[[#This Row],[MonthlyIncome]]&lt;7000,"Medium","High"))</f>
        <v>Medium</v>
      </c>
      <c r="AH94" t="str">
        <f>IF(HR_Cleaned[[#This Row],[YearsAtCompany]]&lt;2,"0-1 Years",IF(HR_Cleaned[[#This Row],[YearsAtCompany]]&lt;=5,"2-5 Years",IF(HR_Cleaned[[#This Row],[YearsAtCompany]]&lt;=10,"6-10 Years","10+ Years")))</f>
        <v>10+ Years</v>
      </c>
      <c r="AI9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124</v>
      </c>
      <c r="J95">
        <v>3</v>
      </c>
      <c r="K95" t="s">
        <v>46</v>
      </c>
      <c r="L95">
        <v>40</v>
      </c>
      <c r="M95">
        <v>2</v>
      </c>
      <c r="N95">
        <v>3</v>
      </c>
      <c r="O95" t="s">
        <v>54</v>
      </c>
      <c r="P95">
        <v>1</v>
      </c>
      <c r="Q95" t="s">
        <v>48</v>
      </c>
      <c r="R95">
        <v>10673</v>
      </c>
      <c r="S95">
        <v>3142</v>
      </c>
      <c r="T95">
        <v>2</v>
      </c>
      <c r="U95" t="s">
        <v>35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 t="str">
        <f>IF(HR_Cleaned[[#This Row],[MonthlyIncome]]&lt;3000,"Low",IF(HR_Cleaned[[#This Row],[MonthlyIncome]]&lt;7000,"Medium","High"))</f>
        <v>High</v>
      </c>
      <c r="AH9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125</v>
      </c>
      <c r="J96">
        <v>2</v>
      </c>
      <c r="K96" t="s">
        <v>46</v>
      </c>
      <c r="L96">
        <v>87</v>
      </c>
      <c r="M96">
        <v>3</v>
      </c>
      <c r="N96">
        <v>2</v>
      </c>
      <c r="O96" t="s">
        <v>40</v>
      </c>
      <c r="P96">
        <v>3</v>
      </c>
      <c r="Q96" t="s">
        <v>41</v>
      </c>
      <c r="R96">
        <v>5010</v>
      </c>
      <c r="S96">
        <v>24301</v>
      </c>
      <c r="T96">
        <v>1</v>
      </c>
      <c r="U96" t="s">
        <v>43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 t="str">
        <f>IF(HR_Cleaned[[#This Row],[MonthlyIncome]]&lt;3000,"Low",IF(HR_Cleaned[[#This Row],[MonthlyIncome]]&lt;7000,"Medium","High"))</f>
        <v>Medium</v>
      </c>
      <c r="AH96" t="str">
        <f>IF(HR_Cleaned[[#This Row],[YearsAtCompany]]&lt;2,"0-1 Years",IF(HR_Cleaned[[#This Row],[YearsAtCompany]]&lt;=5,"2-5 Years",IF(HR_Cleaned[[#This Row],[YearsAtCompany]]&lt;=10,"6-10 Years","10+ Years")))</f>
        <v>10+ Years</v>
      </c>
      <c r="AI9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126</v>
      </c>
      <c r="J97">
        <v>1</v>
      </c>
      <c r="K97" t="s">
        <v>39</v>
      </c>
      <c r="L97">
        <v>60</v>
      </c>
      <c r="M97">
        <v>3</v>
      </c>
      <c r="N97">
        <v>3</v>
      </c>
      <c r="O97" t="s">
        <v>58</v>
      </c>
      <c r="P97">
        <v>3</v>
      </c>
      <c r="Q97" t="s">
        <v>48</v>
      </c>
      <c r="R97">
        <v>13549</v>
      </c>
      <c r="S97">
        <v>24001</v>
      </c>
      <c r="T97">
        <v>9</v>
      </c>
      <c r="U97" t="s">
        <v>43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 t="str">
        <f>IF(HR_Cleaned[[#This Row],[MonthlyIncome]]&lt;3000,"Low",IF(HR_Cleaned[[#This Row],[MonthlyIncome]]&lt;7000,"Medium","High"))</f>
        <v>High</v>
      </c>
      <c r="AH97" t="str">
        <f>IF(HR_Cleaned[[#This Row],[YearsAtCompany]]&lt;2,"0-1 Years",IF(HR_Cleaned[[#This Row],[YearsAtCompany]]&lt;=5,"2-5 Years",IF(HR_Cleaned[[#This Row],[YearsAtCompany]]&lt;=10,"6-10 Years","10+ Years")))</f>
        <v>2-5 Years</v>
      </c>
      <c r="AI9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128</v>
      </c>
      <c r="J98">
        <v>1</v>
      </c>
      <c r="K98" t="s">
        <v>39</v>
      </c>
      <c r="L98">
        <v>33</v>
      </c>
      <c r="M98">
        <v>3</v>
      </c>
      <c r="N98">
        <v>2</v>
      </c>
      <c r="O98" t="s">
        <v>40</v>
      </c>
      <c r="P98">
        <v>3</v>
      </c>
      <c r="Q98" t="s">
        <v>48</v>
      </c>
      <c r="R98">
        <v>4999</v>
      </c>
      <c r="S98">
        <v>17519</v>
      </c>
      <c r="T98">
        <v>0</v>
      </c>
      <c r="U98" t="s">
        <v>43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 t="str">
        <f>IF(HR_Cleaned[[#This Row],[MonthlyIncome]]&lt;3000,"Low",IF(HR_Cleaned[[#This Row],[MonthlyIncome]]&lt;7000,"Medium","High"))</f>
        <v>Medium</v>
      </c>
      <c r="AH98" t="str">
        <f>IF(HR_Cleaned[[#This Row],[YearsAtCompany]]&lt;2,"0-1 Years",IF(HR_Cleaned[[#This Row],[YearsAtCompany]]&lt;=5,"2-5 Years",IF(HR_Cleaned[[#This Row],[YearsAtCompany]]&lt;=10,"6-10 Years","10+ Years")))</f>
        <v>2-5 Years</v>
      </c>
      <c r="AI98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129</v>
      </c>
      <c r="J99">
        <v>2</v>
      </c>
      <c r="K99" t="s">
        <v>46</v>
      </c>
      <c r="L99">
        <v>43</v>
      </c>
      <c r="M99">
        <v>3</v>
      </c>
      <c r="N99">
        <v>2</v>
      </c>
      <c r="O99" t="s">
        <v>40</v>
      </c>
      <c r="P99">
        <v>3</v>
      </c>
      <c r="Q99" t="s">
        <v>48</v>
      </c>
      <c r="R99">
        <v>4221</v>
      </c>
      <c r="S99">
        <v>8863</v>
      </c>
      <c r="T99">
        <v>1</v>
      </c>
      <c r="U99" t="s">
        <v>43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 t="str">
        <f>IF(HR_Cleaned[[#This Row],[MonthlyIncome]]&lt;3000,"Low",IF(HR_Cleaned[[#This Row],[MonthlyIncome]]&lt;7000,"Medium","High"))</f>
        <v>Medium</v>
      </c>
      <c r="AH99" t="str">
        <f>IF(HR_Cleaned[[#This Row],[YearsAtCompany]]&lt;2,"0-1 Years",IF(HR_Cleaned[[#This Row],[YearsAtCompany]]&lt;=5,"2-5 Years",IF(HR_Cleaned[[#This Row],[YearsAtCompany]]&lt;=10,"6-10 Years","10+ Years")))</f>
        <v>2-5 Years</v>
      </c>
      <c r="AI9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131</v>
      </c>
      <c r="J100">
        <v>4</v>
      </c>
      <c r="K100" t="s">
        <v>46</v>
      </c>
      <c r="L100">
        <v>37</v>
      </c>
      <c r="M100">
        <v>3</v>
      </c>
      <c r="N100">
        <v>4</v>
      </c>
      <c r="O100" t="s">
        <v>40</v>
      </c>
      <c r="P100">
        <v>3</v>
      </c>
      <c r="Q100" t="s">
        <v>41</v>
      </c>
      <c r="R100">
        <v>13872</v>
      </c>
      <c r="S100">
        <v>24409</v>
      </c>
      <c r="T100">
        <v>0</v>
      </c>
      <c r="U100" t="s">
        <v>43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 t="str">
        <f>IF(HR_Cleaned[[#This Row],[MonthlyIncome]]&lt;3000,"Low",IF(HR_Cleaned[[#This Row],[MonthlyIncome]]&lt;7000,"Medium","High"))</f>
        <v>High</v>
      </c>
      <c r="AH100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0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132</v>
      </c>
      <c r="J101">
        <v>2</v>
      </c>
      <c r="K101" t="s">
        <v>46</v>
      </c>
      <c r="L101">
        <v>67</v>
      </c>
      <c r="M101">
        <v>3</v>
      </c>
      <c r="N101">
        <v>2</v>
      </c>
      <c r="O101" t="s">
        <v>50</v>
      </c>
      <c r="P101">
        <v>2</v>
      </c>
      <c r="Q101" t="s">
        <v>48</v>
      </c>
      <c r="R101">
        <v>2042</v>
      </c>
      <c r="S101">
        <v>25043</v>
      </c>
      <c r="T101">
        <v>4</v>
      </c>
      <c r="U101" t="s">
        <v>43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 t="str">
        <f>IF(HR_Cleaned[[#This Row],[MonthlyIncome]]&lt;3000,"Low",IF(HR_Cleaned[[#This Row],[MonthlyIncome]]&lt;7000,"Medium","High"))</f>
        <v>Low</v>
      </c>
      <c r="AH10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133</v>
      </c>
      <c r="J102">
        <v>3</v>
      </c>
      <c r="K102" t="s">
        <v>46</v>
      </c>
      <c r="L102">
        <v>63</v>
      </c>
      <c r="M102">
        <v>3</v>
      </c>
      <c r="N102">
        <v>1</v>
      </c>
      <c r="O102" t="s">
        <v>61</v>
      </c>
      <c r="P102">
        <v>1</v>
      </c>
      <c r="Q102" t="s">
        <v>52</v>
      </c>
      <c r="R102">
        <v>2073</v>
      </c>
      <c r="S102">
        <v>23648</v>
      </c>
      <c r="T102">
        <v>4</v>
      </c>
      <c r="U102" t="s">
        <v>35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 t="str">
        <f>IF(HR_Cleaned[[#This Row],[MonthlyIncome]]&lt;3000,"Low",IF(HR_Cleaned[[#This Row],[MonthlyIncome]]&lt;7000,"Medium","High"))</f>
        <v>Low</v>
      </c>
      <c r="AH10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134</v>
      </c>
      <c r="J103">
        <v>4</v>
      </c>
      <c r="K103" t="s">
        <v>46</v>
      </c>
      <c r="L103">
        <v>71</v>
      </c>
      <c r="M103">
        <v>3</v>
      </c>
      <c r="N103">
        <v>1</v>
      </c>
      <c r="O103" t="s">
        <v>47</v>
      </c>
      <c r="P103">
        <v>1</v>
      </c>
      <c r="Q103" t="s">
        <v>41</v>
      </c>
      <c r="R103">
        <v>2956</v>
      </c>
      <c r="S103">
        <v>15178</v>
      </c>
      <c r="T103">
        <v>1</v>
      </c>
      <c r="U103" t="s">
        <v>43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t="str">
        <f>IF(HR_Cleaned[[#This Row],[MonthlyIncome]]&lt;3000,"Low",IF(HR_Cleaned[[#This Row],[MonthlyIncome]]&lt;7000,"Medium","High"))</f>
        <v>Low</v>
      </c>
      <c r="AH103" t="str">
        <f>IF(HR_Cleaned[[#This Row],[YearsAtCompany]]&lt;2,"0-1 Years",IF(HR_Cleaned[[#This Row],[YearsAtCompany]]&lt;=5,"2-5 Years",IF(HR_Cleaned[[#This Row],[YearsAtCompany]]&lt;=10,"6-10 Years","10+ Years")))</f>
        <v>0-1 Years</v>
      </c>
      <c r="AI10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137</v>
      </c>
      <c r="J104">
        <v>4</v>
      </c>
      <c r="K104" t="s">
        <v>39</v>
      </c>
      <c r="L104">
        <v>66</v>
      </c>
      <c r="M104">
        <v>2</v>
      </c>
      <c r="N104">
        <v>1</v>
      </c>
      <c r="O104" t="s">
        <v>50</v>
      </c>
      <c r="P104">
        <v>4</v>
      </c>
      <c r="Q104" t="s">
        <v>41</v>
      </c>
      <c r="R104">
        <v>2926</v>
      </c>
      <c r="S104">
        <v>19783</v>
      </c>
      <c r="T104">
        <v>1</v>
      </c>
      <c r="U104" t="s">
        <v>35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 t="str">
        <f>IF(HR_Cleaned[[#This Row],[MonthlyIncome]]&lt;3000,"Low",IF(HR_Cleaned[[#This Row],[MonthlyIncome]]&lt;7000,"Medium","High"))</f>
        <v>Low</v>
      </c>
      <c r="AH104" t="str">
        <f>IF(HR_Cleaned[[#This Row],[YearsAtCompany]]&lt;2,"0-1 Years",IF(HR_Cleaned[[#This Row],[YearsAtCompany]]&lt;=5,"2-5 Years",IF(HR_Cleaned[[#This Row],[YearsAtCompany]]&lt;=10,"6-10 Years","10+ Years")))</f>
        <v>0-1 Years</v>
      </c>
      <c r="AI104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138</v>
      </c>
      <c r="J105">
        <v>1</v>
      </c>
      <c r="K105" t="s">
        <v>39</v>
      </c>
      <c r="L105">
        <v>41</v>
      </c>
      <c r="M105">
        <v>3</v>
      </c>
      <c r="N105">
        <v>2</v>
      </c>
      <c r="O105" t="s">
        <v>47</v>
      </c>
      <c r="P105">
        <v>3</v>
      </c>
      <c r="Q105" t="s">
        <v>41</v>
      </c>
      <c r="R105">
        <v>4809</v>
      </c>
      <c r="S105">
        <v>12482</v>
      </c>
      <c r="T105">
        <v>1</v>
      </c>
      <c r="U105" t="s">
        <v>43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 t="str">
        <f>IF(HR_Cleaned[[#This Row],[MonthlyIncome]]&lt;3000,"Low",IF(HR_Cleaned[[#This Row],[MonthlyIncome]]&lt;7000,"Medium","High"))</f>
        <v>Medium</v>
      </c>
      <c r="AH105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139</v>
      </c>
      <c r="J106">
        <v>3</v>
      </c>
      <c r="K106" t="s">
        <v>46</v>
      </c>
      <c r="L106">
        <v>100</v>
      </c>
      <c r="M106">
        <v>2</v>
      </c>
      <c r="N106">
        <v>2</v>
      </c>
      <c r="O106" t="s">
        <v>54</v>
      </c>
      <c r="P106">
        <v>4</v>
      </c>
      <c r="Q106" t="s">
        <v>52</v>
      </c>
      <c r="R106">
        <v>5163</v>
      </c>
      <c r="S106">
        <v>15850</v>
      </c>
      <c r="T106">
        <v>5</v>
      </c>
      <c r="U106" t="s">
        <v>43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 t="str">
        <f>IF(HR_Cleaned[[#This Row],[MonthlyIncome]]&lt;3000,"Low",IF(HR_Cleaned[[#This Row],[MonthlyIncome]]&lt;7000,"Medium","High"))</f>
        <v>Medium</v>
      </c>
      <c r="AH106" t="str">
        <f>IF(HR_Cleaned[[#This Row],[YearsAtCompany]]&lt;2,"0-1 Years",IF(HR_Cleaned[[#This Row],[YearsAtCompany]]&lt;=5,"2-5 Years",IF(HR_Cleaned[[#This Row],[YearsAtCompany]]&lt;=10,"6-10 Years","10+ Years")))</f>
        <v>0-1 Years</v>
      </c>
      <c r="AI10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140</v>
      </c>
      <c r="J107">
        <v>3</v>
      </c>
      <c r="K107" t="s">
        <v>39</v>
      </c>
      <c r="L107">
        <v>32</v>
      </c>
      <c r="M107">
        <v>2</v>
      </c>
      <c r="N107">
        <v>5</v>
      </c>
      <c r="O107" t="s">
        <v>56</v>
      </c>
      <c r="P107">
        <v>4</v>
      </c>
      <c r="Q107" t="s">
        <v>48</v>
      </c>
      <c r="R107">
        <v>18844</v>
      </c>
      <c r="S107">
        <v>21922</v>
      </c>
      <c r="T107">
        <v>9</v>
      </c>
      <c r="U107" t="s">
        <v>43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 t="str">
        <f>IF(HR_Cleaned[[#This Row],[MonthlyIncome]]&lt;3000,"Low",IF(HR_Cleaned[[#This Row],[MonthlyIncome]]&lt;7000,"Medium","High"))</f>
        <v>High</v>
      </c>
      <c r="AH10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7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141</v>
      </c>
      <c r="J108">
        <v>1</v>
      </c>
      <c r="K108" t="s">
        <v>39</v>
      </c>
      <c r="L108">
        <v>73</v>
      </c>
      <c r="M108">
        <v>3</v>
      </c>
      <c r="N108">
        <v>5</v>
      </c>
      <c r="O108" t="s">
        <v>58</v>
      </c>
      <c r="P108">
        <v>2</v>
      </c>
      <c r="Q108" t="s">
        <v>48</v>
      </c>
      <c r="R108">
        <v>18172</v>
      </c>
      <c r="S108">
        <v>9755</v>
      </c>
      <c r="T108">
        <v>3</v>
      </c>
      <c r="U108" t="s">
        <v>35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 t="str">
        <f>IF(HR_Cleaned[[#This Row],[MonthlyIncome]]&lt;3000,"Low",IF(HR_Cleaned[[#This Row],[MonthlyIncome]]&lt;7000,"Medium","High"))</f>
        <v>High</v>
      </c>
      <c r="AH10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142</v>
      </c>
      <c r="J109">
        <v>3</v>
      </c>
      <c r="K109" t="s">
        <v>46</v>
      </c>
      <c r="L109">
        <v>46</v>
      </c>
      <c r="M109">
        <v>2</v>
      </c>
      <c r="N109">
        <v>2</v>
      </c>
      <c r="O109" t="s">
        <v>40</v>
      </c>
      <c r="P109">
        <v>3</v>
      </c>
      <c r="Q109" t="s">
        <v>41</v>
      </c>
      <c r="R109">
        <v>5744</v>
      </c>
      <c r="S109">
        <v>26959</v>
      </c>
      <c r="T109">
        <v>1</v>
      </c>
      <c r="U109" t="s">
        <v>35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 t="str">
        <f>IF(HR_Cleaned[[#This Row],[MonthlyIncome]]&lt;3000,"Low",IF(HR_Cleaned[[#This Row],[MonthlyIncome]]&lt;7000,"Medium","High"))</f>
        <v>Medium</v>
      </c>
      <c r="AH10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143</v>
      </c>
      <c r="J110">
        <v>4</v>
      </c>
      <c r="K110" t="s">
        <v>46</v>
      </c>
      <c r="L110">
        <v>64</v>
      </c>
      <c r="M110">
        <v>2</v>
      </c>
      <c r="N110">
        <v>1</v>
      </c>
      <c r="O110" t="s">
        <v>47</v>
      </c>
      <c r="P110">
        <v>4</v>
      </c>
      <c r="Q110" t="s">
        <v>48</v>
      </c>
      <c r="R110">
        <v>2889</v>
      </c>
      <c r="S110">
        <v>26897</v>
      </c>
      <c r="T110">
        <v>1</v>
      </c>
      <c r="U110" t="s">
        <v>43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 t="str">
        <f>IF(HR_Cleaned[[#This Row],[MonthlyIncome]]&lt;3000,"Low",IF(HR_Cleaned[[#This Row],[MonthlyIncome]]&lt;7000,"Medium","High"))</f>
        <v>Low</v>
      </c>
      <c r="AH11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144</v>
      </c>
      <c r="J111">
        <v>2</v>
      </c>
      <c r="K111" t="s">
        <v>39</v>
      </c>
      <c r="L111">
        <v>59</v>
      </c>
      <c r="M111">
        <v>3</v>
      </c>
      <c r="N111">
        <v>1</v>
      </c>
      <c r="O111" t="s">
        <v>50</v>
      </c>
      <c r="P111">
        <v>4</v>
      </c>
      <c r="Q111" t="s">
        <v>41</v>
      </c>
      <c r="R111">
        <v>2871</v>
      </c>
      <c r="S111">
        <v>23785</v>
      </c>
      <c r="T111">
        <v>1</v>
      </c>
      <c r="U111" t="s">
        <v>43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t="str">
        <f>IF(HR_Cleaned[[#This Row],[MonthlyIncome]]&lt;3000,"Low",IF(HR_Cleaned[[#This Row],[MonthlyIncome]]&lt;7000,"Medium","High"))</f>
        <v>Low</v>
      </c>
      <c r="AH111" t="str">
        <f>IF(HR_Cleaned[[#This Row],[YearsAtCompany]]&lt;2,"0-1 Years",IF(HR_Cleaned[[#This Row],[YearsAtCompany]]&lt;=5,"2-5 Years",IF(HR_Cleaned[[#This Row],[YearsAtCompany]]&lt;=10,"6-10 Years","10+ Years")))</f>
        <v>0-1 Years</v>
      </c>
      <c r="AI111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145</v>
      </c>
      <c r="J112">
        <v>1</v>
      </c>
      <c r="K112" t="s">
        <v>39</v>
      </c>
      <c r="L112">
        <v>30</v>
      </c>
      <c r="M112">
        <v>2</v>
      </c>
      <c r="N112">
        <v>3</v>
      </c>
      <c r="O112" t="s">
        <v>54</v>
      </c>
      <c r="P112">
        <v>1</v>
      </c>
      <c r="Q112" t="s">
        <v>41</v>
      </c>
      <c r="R112">
        <v>7484</v>
      </c>
      <c r="S112">
        <v>25796</v>
      </c>
      <c r="T112">
        <v>3</v>
      </c>
      <c r="U112" t="s">
        <v>43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 t="str">
        <f>IF(HR_Cleaned[[#This Row],[MonthlyIncome]]&lt;3000,"Low",IF(HR_Cleaned[[#This Row],[MonthlyIncome]]&lt;7000,"Medium","High"))</f>
        <v>High</v>
      </c>
      <c r="AH112" t="str">
        <f>IF(HR_Cleaned[[#This Row],[YearsAtCompany]]&lt;2,"0-1 Years",IF(HR_Cleaned[[#This Row],[YearsAtCompany]]&lt;=5,"2-5 Years",IF(HR_Cleaned[[#This Row],[YearsAtCompany]]&lt;=10,"6-10 Years","10+ Years")))</f>
        <v>10+ Years</v>
      </c>
      <c r="AI11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147</v>
      </c>
      <c r="J113">
        <v>1</v>
      </c>
      <c r="K113" t="s">
        <v>46</v>
      </c>
      <c r="L113">
        <v>66</v>
      </c>
      <c r="M113">
        <v>1</v>
      </c>
      <c r="N113">
        <v>2</v>
      </c>
      <c r="O113" t="s">
        <v>50</v>
      </c>
      <c r="P113">
        <v>3</v>
      </c>
      <c r="Q113" t="s">
        <v>41</v>
      </c>
      <c r="R113">
        <v>6074</v>
      </c>
      <c r="S113">
        <v>22887</v>
      </c>
      <c r="T113">
        <v>1</v>
      </c>
      <c r="U113" t="s">
        <v>35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 t="str">
        <f>IF(HR_Cleaned[[#This Row],[MonthlyIncome]]&lt;3000,"Low",IF(HR_Cleaned[[#This Row],[MonthlyIncome]]&lt;7000,"Medium","High"))</f>
        <v>Medium</v>
      </c>
      <c r="AH11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148</v>
      </c>
      <c r="J114">
        <v>4</v>
      </c>
      <c r="K114" t="s">
        <v>39</v>
      </c>
      <c r="L114">
        <v>30</v>
      </c>
      <c r="M114">
        <v>4</v>
      </c>
      <c r="N114">
        <v>4</v>
      </c>
      <c r="O114" t="s">
        <v>56</v>
      </c>
      <c r="P114">
        <v>4</v>
      </c>
      <c r="Q114" t="s">
        <v>41</v>
      </c>
      <c r="R114">
        <v>17328</v>
      </c>
      <c r="S114">
        <v>13871</v>
      </c>
      <c r="T114">
        <v>2</v>
      </c>
      <c r="U114" t="s">
        <v>35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 t="str">
        <f>IF(HR_Cleaned[[#This Row],[MonthlyIncome]]&lt;3000,"Low",IF(HR_Cleaned[[#This Row],[MonthlyIncome]]&lt;7000,"Medium","High"))</f>
        <v>High</v>
      </c>
      <c r="AH11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150</v>
      </c>
      <c r="J115">
        <v>2</v>
      </c>
      <c r="K115" t="s">
        <v>46</v>
      </c>
      <c r="L115">
        <v>52</v>
      </c>
      <c r="M115">
        <v>3</v>
      </c>
      <c r="N115">
        <v>1</v>
      </c>
      <c r="O115" t="s">
        <v>50</v>
      </c>
      <c r="P115">
        <v>3</v>
      </c>
      <c r="Q115" t="s">
        <v>48</v>
      </c>
      <c r="R115">
        <v>2774</v>
      </c>
      <c r="S115">
        <v>13257</v>
      </c>
      <c r="T115">
        <v>0</v>
      </c>
      <c r="U115" t="s">
        <v>43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 t="str">
        <f>IF(HR_Cleaned[[#This Row],[MonthlyIncome]]&lt;3000,"Low",IF(HR_Cleaned[[#This Row],[MonthlyIncome]]&lt;7000,"Medium","High"))</f>
        <v>Low</v>
      </c>
      <c r="AH11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5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151</v>
      </c>
      <c r="J116">
        <v>3</v>
      </c>
      <c r="K116" t="s">
        <v>39</v>
      </c>
      <c r="L116">
        <v>45</v>
      </c>
      <c r="M116">
        <v>2</v>
      </c>
      <c r="N116">
        <v>2</v>
      </c>
      <c r="O116" t="s">
        <v>47</v>
      </c>
      <c r="P116">
        <v>2</v>
      </c>
      <c r="Q116" t="s">
        <v>52</v>
      </c>
      <c r="R116">
        <v>4505</v>
      </c>
      <c r="S116">
        <v>15000</v>
      </c>
      <c r="T116">
        <v>6</v>
      </c>
      <c r="U116" t="s">
        <v>43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 t="str">
        <f>IF(HR_Cleaned[[#This Row],[MonthlyIncome]]&lt;3000,"Low",IF(HR_Cleaned[[#This Row],[MonthlyIncome]]&lt;7000,"Medium","High"))</f>
        <v>Medium</v>
      </c>
      <c r="AH116" t="str">
        <f>IF(HR_Cleaned[[#This Row],[YearsAtCompany]]&lt;2,"0-1 Years",IF(HR_Cleaned[[#This Row],[YearsAtCompany]]&lt;=5,"2-5 Years",IF(HR_Cleaned[[#This Row],[YearsAtCompany]]&lt;=10,"6-10 Years","10+ Years")))</f>
        <v>0-1 Years</v>
      </c>
      <c r="AI11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152</v>
      </c>
      <c r="J117">
        <v>3</v>
      </c>
      <c r="K117" t="s">
        <v>46</v>
      </c>
      <c r="L117">
        <v>87</v>
      </c>
      <c r="M117">
        <v>3</v>
      </c>
      <c r="N117">
        <v>3</v>
      </c>
      <c r="O117" t="s">
        <v>40</v>
      </c>
      <c r="P117">
        <v>4</v>
      </c>
      <c r="Q117" t="s">
        <v>41</v>
      </c>
      <c r="R117">
        <v>7428</v>
      </c>
      <c r="S117">
        <v>14506</v>
      </c>
      <c r="T117">
        <v>2</v>
      </c>
      <c r="U117" t="s">
        <v>43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 t="str">
        <f>IF(HR_Cleaned[[#This Row],[MonthlyIncome]]&lt;3000,"Low",IF(HR_Cleaned[[#This Row],[MonthlyIncome]]&lt;7000,"Medium","High"))</f>
        <v>High</v>
      </c>
      <c r="AH11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153</v>
      </c>
      <c r="J118">
        <v>3</v>
      </c>
      <c r="K118" t="s">
        <v>39</v>
      </c>
      <c r="L118">
        <v>45</v>
      </c>
      <c r="M118">
        <v>2</v>
      </c>
      <c r="N118">
        <v>3</v>
      </c>
      <c r="O118" t="s">
        <v>56</v>
      </c>
      <c r="P118">
        <v>1</v>
      </c>
      <c r="Q118" t="s">
        <v>41</v>
      </c>
      <c r="R118">
        <v>11631</v>
      </c>
      <c r="S118">
        <v>5615</v>
      </c>
      <c r="T118">
        <v>2</v>
      </c>
      <c r="U118" t="s">
        <v>43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 t="str">
        <f>IF(HR_Cleaned[[#This Row],[MonthlyIncome]]&lt;3000,"Low",IF(HR_Cleaned[[#This Row],[MonthlyIncome]]&lt;7000,"Medium","High"))</f>
        <v>High</v>
      </c>
      <c r="AH118" t="str">
        <f>IF(HR_Cleaned[[#This Row],[YearsAtCompany]]&lt;2,"0-1 Years",IF(HR_Cleaned[[#This Row],[YearsAtCompany]]&lt;=5,"2-5 Years",IF(HR_Cleaned[[#This Row],[YearsAtCompany]]&lt;=10,"6-10 Years","10+ Years")))</f>
        <v>10+ Years</v>
      </c>
      <c r="AI11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154</v>
      </c>
      <c r="J119">
        <v>2</v>
      </c>
      <c r="K119" t="s">
        <v>39</v>
      </c>
      <c r="L119">
        <v>92</v>
      </c>
      <c r="M119">
        <v>3</v>
      </c>
      <c r="N119">
        <v>3</v>
      </c>
      <c r="O119" t="s">
        <v>40</v>
      </c>
      <c r="P119">
        <v>4</v>
      </c>
      <c r="Q119" t="s">
        <v>48</v>
      </c>
      <c r="R119">
        <v>9738</v>
      </c>
      <c r="S119">
        <v>22952</v>
      </c>
      <c r="T119">
        <v>0</v>
      </c>
      <c r="U119" t="s">
        <v>43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 t="str">
        <f>IF(HR_Cleaned[[#This Row],[MonthlyIncome]]&lt;3000,"Low",IF(HR_Cleaned[[#This Row],[MonthlyIncome]]&lt;7000,"Medium","High"))</f>
        <v>High</v>
      </c>
      <c r="AH11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155</v>
      </c>
      <c r="J120">
        <v>1</v>
      </c>
      <c r="K120" t="s">
        <v>39</v>
      </c>
      <c r="L120">
        <v>39</v>
      </c>
      <c r="M120">
        <v>3</v>
      </c>
      <c r="N120">
        <v>1</v>
      </c>
      <c r="O120" t="s">
        <v>50</v>
      </c>
      <c r="P120">
        <v>4</v>
      </c>
      <c r="Q120" t="s">
        <v>52</v>
      </c>
      <c r="R120">
        <v>2835</v>
      </c>
      <c r="S120">
        <v>2561</v>
      </c>
      <c r="T120">
        <v>5</v>
      </c>
      <c r="U120" t="s">
        <v>43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 t="str">
        <f>IF(HR_Cleaned[[#This Row],[MonthlyIncome]]&lt;3000,"Low",IF(HR_Cleaned[[#This Row],[MonthlyIncome]]&lt;7000,"Medium","High"))</f>
        <v>Low</v>
      </c>
      <c r="AH120" t="str">
        <f>IF(HR_Cleaned[[#This Row],[YearsAtCompany]]&lt;2,"0-1 Years",IF(HR_Cleaned[[#This Row],[YearsAtCompany]]&lt;=5,"2-5 Years",IF(HR_Cleaned[[#This Row],[YearsAtCompany]]&lt;=10,"6-10 Years","10+ Years")))</f>
        <v>0-1 Years</v>
      </c>
      <c r="AI12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158</v>
      </c>
      <c r="J121">
        <v>3</v>
      </c>
      <c r="K121" t="s">
        <v>46</v>
      </c>
      <c r="L121">
        <v>92</v>
      </c>
      <c r="M121">
        <v>3</v>
      </c>
      <c r="N121">
        <v>4</v>
      </c>
      <c r="O121" t="s">
        <v>56</v>
      </c>
      <c r="P121">
        <v>4</v>
      </c>
      <c r="Q121" t="s">
        <v>48</v>
      </c>
      <c r="R121">
        <v>16959</v>
      </c>
      <c r="S121">
        <v>19494</v>
      </c>
      <c r="T121">
        <v>1</v>
      </c>
      <c r="U121" t="s">
        <v>35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 t="str">
        <f>IF(HR_Cleaned[[#This Row],[MonthlyIncome]]&lt;3000,"Low",IF(HR_Cleaned[[#This Row],[MonthlyIncome]]&lt;7000,"Medium","High"))</f>
        <v>High</v>
      </c>
      <c r="AH121" t="str">
        <f>IF(HR_Cleaned[[#This Row],[YearsAtCompany]]&lt;2,"0-1 Years",IF(HR_Cleaned[[#This Row],[YearsAtCompany]]&lt;=5,"2-5 Years",IF(HR_Cleaned[[#This Row],[YearsAtCompany]]&lt;=10,"6-10 Years","10+ Years")))</f>
        <v>10+ Years</v>
      </c>
      <c r="AI12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159</v>
      </c>
      <c r="J122">
        <v>1</v>
      </c>
      <c r="K122" t="s">
        <v>46</v>
      </c>
      <c r="L122">
        <v>96</v>
      </c>
      <c r="M122">
        <v>1</v>
      </c>
      <c r="N122">
        <v>1</v>
      </c>
      <c r="O122" t="s">
        <v>47</v>
      </c>
      <c r="P122">
        <v>3</v>
      </c>
      <c r="Q122" t="s">
        <v>52</v>
      </c>
      <c r="R122">
        <v>2613</v>
      </c>
      <c r="S122">
        <v>22310</v>
      </c>
      <c r="T122">
        <v>1</v>
      </c>
      <c r="U122" t="s">
        <v>43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 t="str">
        <f>IF(HR_Cleaned[[#This Row],[MonthlyIncome]]&lt;3000,"Low",IF(HR_Cleaned[[#This Row],[MonthlyIncome]]&lt;7000,"Medium","High"))</f>
        <v>Low</v>
      </c>
      <c r="AH12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160</v>
      </c>
      <c r="J123">
        <v>3</v>
      </c>
      <c r="K123" t="s">
        <v>46</v>
      </c>
      <c r="L123">
        <v>95</v>
      </c>
      <c r="M123">
        <v>3</v>
      </c>
      <c r="N123">
        <v>2</v>
      </c>
      <c r="O123" t="s">
        <v>40</v>
      </c>
      <c r="P123">
        <v>2</v>
      </c>
      <c r="Q123" t="s">
        <v>48</v>
      </c>
      <c r="R123">
        <v>6146</v>
      </c>
      <c r="S123">
        <v>15480</v>
      </c>
      <c r="T123">
        <v>0</v>
      </c>
      <c r="U123" t="s">
        <v>43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 t="str">
        <f>IF(HR_Cleaned[[#This Row],[MonthlyIncome]]&lt;3000,"Low",IF(HR_Cleaned[[#This Row],[MonthlyIncome]]&lt;7000,"Medium","High"))</f>
        <v>Medium</v>
      </c>
      <c r="AH12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161</v>
      </c>
      <c r="J124">
        <v>2</v>
      </c>
      <c r="K124" t="s">
        <v>39</v>
      </c>
      <c r="L124">
        <v>72</v>
      </c>
      <c r="M124">
        <v>3</v>
      </c>
      <c r="N124">
        <v>1</v>
      </c>
      <c r="O124" t="s">
        <v>47</v>
      </c>
      <c r="P124">
        <v>2</v>
      </c>
      <c r="Q124" t="s">
        <v>48</v>
      </c>
      <c r="R124">
        <v>4963</v>
      </c>
      <c r="S124">
        <v>4510</v>
      </c>
      <c r="T124">
        <v>9</v>
      </c>
      <c r="U124" t="s">
        <v>35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 t="str">
        <f>IF(HR_Cleaned[[#This Row],[MonthlyIncome]]&lt;3000,"Low",IF(HR_Cleaned[[#This Row],[MonthlyIncome]]&lt;7000,"Medium","High"))</f>
        <v>Medium</v>
      </c>
      <c r="AH12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4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162</v>
      </c>
      <c r="J125">
        <v>1</v>
      </c>
      <c r="K125" t="s">
        <v>46</v>
      </c>
      <c r="L125">
        <v>51</v>
      </c>
      <c r="M125">
        <v>3</v>
      </c>
      <c r="N125">
        <v>5</v>
      </c>
      <c r="O125" t="s">
        <v>58</v>
      </c>
      <c r="P125">
        <v>3</v>
      </c>
      <c r="Q125" t="s">
        <v>41</v>
      </c>
      <c r="R125">
        <v>19537</v>
      </c>
      <c r="S125">
        <v>6462</v>
      </c>
      <c r="T125">
        <v>7</v>
      </c>
      <c r="U125" t="s">
        <v>43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 t="str">
        <f>IF(HR_Cleaned[[#This Row],[MonthlyIncome]]&lt;3000,"Low",IF(HR_Cleaned[[#This Row],[MonthlyIncome]]&lt;7000,"Medium","High"))</f>
        <v>High</v>
      </c>
      <c r="AH125" t="str">
        <f>IF(HR_Cleaned[[#This Row],[YearsAtCompany]]&lt;2,"0-1 Years",IF(HR_Cleaned[[#This Row],[YearsAtCompany]]&lt;=5,"2-5 Years",IF(HR_Cleaned[[#This Row],[YearsAtCompany]]&lt;=10,"6-10 Years","10+ Years")))</f>
        <v>10+ Years</v>
      </c>
      <c r="AI12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163</v>
      </c>
      <c r="J126">
        <v>2</v>
      </c>
      <c r="K126" t="s">
        <v>46</v>
      </c>
      <c r="L126">
        <v>76</v>
      </c>
      <c r="M126">
        <v>1</v>
      </c>
      <c r="N126">
        <v>2</v>
      </c>
      <c r="O126" t="s">
        <v>40</v>
      </c>
      <c r="P126">
        <v>3</v>
      </c>
      <c r="Q126" t="s">
        <v>48</v>
      </c>
      <c r="R126">
        <v>6172</v>
      </c>
      <c r="S126">
        <v>20739</v>
      </c>
      <c r="T126">
        <v>4</v>
      </c>
      <c r="U126" t="s">
        <v>35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 t="str">
        <f>IF(HR_Cleaned[[#This Row],[MonthlyIncome]]&lt;3000,"Low",IF(HR_Cleaned[[#This Row],[MonthlyIncome]]&lt;7000,"Medium","High"))</f>
        <v>Medium</v>
      </c>
      <c r="AH12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164</v>
      </c>
      <c r="J127">
        <v>3</v>
      </c>
      <c r="K127" t="s">
        <v>39</v>
      </c>
      <c r="L127">
        <v>46</v>
      </c>
      <c r="M127">
        <v>2</v>
      </c>
      <c r="N127">
        <v>1</v>
      </c>
      <c r="O127" t="s">
        <v>47</v>
      </c>
      <c r="P127">
        <v>2</v>
      </c>
      <c r="Q127" t="s">
        <v>48</v>
      </c>
      <c r="R127">
        <v>2368</v>
      </c>
      <c r="S127">
        <v>23300</v>
      </c>
      <c r="T127">
        <v>1</v>
      </c>
      <c r="U127" t="s">
        <v>43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 t="str">
        <f>IF(HR_Cleaned[[#This Row],[MonthlyIncome]]&lt;3000,"Low",IF(HR_Cleaned[[#This Row],[MonthlyIncome]]&lt;7000,"Medium","High"))</f>
        <v>Low</v>
      </c>
      <c r="AH12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165</v>
      </c>
      <c r="J128">
        <v>4</v>
      </c>
      <c r="K128" t="s">
        <v>39</v>
      </c>
      <c r="L128">
        <v>94</v>
      </c>
      <c r="M128">
        <v>3</v>
      </c>
      <c r="N128">
        <v>3</v>
      </c>
      <c r="O128" t="s">
        <v>54</v>
      </c>
      <c r="P128">
        <v>4</v>
      </c>
      <c r="Q128" t="s">
        <v>48</v>
      </c>
      <c r="R128">
        <v>10312</v>
      </c>
      <c r="S128">
        <v>3465</v>
      </c>
      <c r="T128">
        <v>1</v>
      </c>
      <c r="U128" t="s">
        <v>43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 t="str">
        <f>IF(HR_Cleaned[[#This Row],[MonthlyIncome]]&lt;3000,"Low",IF(HR_Cleaned[[#This Row],[MonthlyIncome]]&lt;7000,"Medium","High"))</f>
        <v>High</v>
      </c>
      <c r="AH128" t="str">
        <f>IF(HR_Cleaned[[#This Row],[YearsAtCompany]]&lt;2,"0-1 Years",IF(HR_Cleaned[[#This Row],[YearsAtCompany]]&lt;=5,"2-5 Years",IF(HR_Cleaned[[#This Row],[YearsAtCompany]]&lt;=10,"6-10 Years","10+ Years")))</f>
        <v>10+ Years</v>
      </c>
      <c r="AI128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167</v>
      </c>
      <c r="J129">
        <v>4</v>
      </c>
      <c r="K129" t="s">
        <v>46</v>
      </c>
      <c r="L129">
        <v>50</v>
      </c>
      <c r="M129">
        <v>3</v>
      </c>
      <c r="N129">
        <v>1</v>
      </c>
      <c r="O129" t="s">
        <v>57</v>
      </c>
      <c r="P129">
        <v>3</v>
      </c>
      <c r="Q129" t="s">
        <v>41</v>
      </c>
      <c r="R129">
        <v>1675</v>
      </c>
      <c r="S129">
        <v>26820</v>
      </c>
      <c r="T129">
        <v>1</v>
      </c>
      <c r="U129" t="s">
        <v>35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 t="str">
        <f>IF(HR_Cleaned[[#This Row],[MonthlyIncome]]&lt;3000,"Low",IF(HR_Cleaned[[#This Row],[MonthlyIncome]]&lt;7000,"Medium","High"))</f>
        <v>Low</v>
      </c>
      <c r="AH129" t="str">
        <f>IF(HR_Cleaned[[#This Row],[YearsAtCompany]]&lt;2,"0-1 Years",IF(HR_Cleaned[[#This Row],[YearsAtCompany]]&lt;=5,"2-5 Years",IF(HR_Cleaned[[#This Row],[YearsAtCompany]]&lt;=10,"6-10 Years","10+ Years")))</f>
        <v>0-1 Years</v>
      </c>
      <c r="AI129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169</v>
      </c>
      <c r="J130">
        <v>3</v>
      </c>
      <c r="K130" t="s">
        <v>46</v>
      </c>
      <c r="L130">
        <v>100</v>
      </c>
      <c r="M130">
        <v>3</v>
      </c>
      <c r="N130">
        <v>1</v>
      </c>
      <c r="O130" t="s">
        <v>50</v>
      </c>
      <c r="P130">
        <v>4</v>
      </c>
      <c r="Q130" t="s">
        <v>48</v>
      </c>
      <c r="R130">
        <v>2523</v>
      </c>
      <c r="S130">
        <v>19299</v>
      </c>
      <c r="T130">
        <v>0</v>
      </c>
      <c r="U130" t="s">
        <v>43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 t="str">
        <f>IF(HR_Cleaned[[#This Row],[MonthlyIncome]]&lt;3000,"Low",IF(HR_Cleaned[[#This Row],[MonthlyIncome]]&lt;7000,"Medium","High"))</f>
        <v>Low</v>
      </c>
      <c r="AH13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0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170</v>
      </c>
      <c r="J131">
        <v>3</v>
      </c>
      <c r="K131" t="s">
        <v>39</v>
      </c>
      <c r="L131">
        <v>96</v>
      </c>
      <c r="M131">
        <v>3</v>
      </c>
      <c r="N131">
        <v>2</v>
      </c>
      <c r="O131" t="s">
        <v>53</v>
      </c>
      <c r="P131">
        <v>1</v>
      </c>
      <c r="Q131" t="s">
        <v>48</v>
      </c>
      <c r="R131">
        <v>6567</v>
      </c>
      <c r="S131">
        <v>5549</v>
      </c>
      <c r="T131">
        <v>1</v>
      </c>
      <c r="U131" t="s">
        <v>43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 t="str">
        <f>IF(HR_Cleaned[[#This Row],[MonthlyIncome]]&lt;3000,"Low",IF(HR_Cleaned[[#This Row],[MonthlyIncome]]&lt;7000,"Medium","High"))</f>
        <v>Medium</v>
      </c>
      <c r="AH131" t="str">
        <f>IF(HR_Cleaned[[#This Row],[YearsAtCompany]]&lt;2,"0-1 Years",IF(HR_Cleaned[[#This Row],[YearsAtCompany]]&lt;=5,"2-5 Years",IF(HR_Cleaned[[#This Row],[YearsAtCompany]]&lt;=10,"6-10 Years","10+ Years")))</f>
        <v>10+ Years</v>
      </c>
      <c r="AI13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171</v>
      </c>
      <c r="J132">
        <v>2</v>
      </c>
      <c r="K132" t="s">
        <v>39</v>
      </c>
      <c r="L132">
        <v>72</v>
      </c>
      <c r="M132">
        <v>4</v>
      </c>
      <c r="N132">
        <v>1</v>
      </c>
      <c r="O132" t="s">
        <v>47</v>
      </c>
      <c r="P132">
        <v>3</v>
      </c>
      <c r="Q132" t="s">
        <v>41</v>
      </c>
      <c r="R132">
        <v>4739</v>
      </c>
      <c r="S132">
        <v>16090</v>
      </c>
      <c r="T132">
        <v>4</v>
      </c>
      <c r="U132" t="s">
        <v>43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 t="str">
        <f>IF(HR_Cleaned[[#This Row],[MonthlyIncome]]&lt;3000,"Low",IF(HR_Cleaned[[#This Row],[MonthlyIncome]]&lt;7000,"Medium","High"))</f>
        <v>Medium</v>
      </c>
      <c r="AH13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174</v>
      </c>
      <c r="J133">
        <v>3</v>
      </c>
      <c r="K133" t="s">
        <v>39</v>
      </c>
      <c r="L133">
        <v>77</v>
      </c>
      <c r="M133">
        <v>3</v>
      </c>
      <c r="N133">
        <v>3</v>
      </c>
      <c r="O133" t="s">
        <v>40</v>
      </c>
      <c r="P133">
        <v>4</v>
      </c>
      <c r="Q133" t="s">
        <v>41</v>
      </c>
      <c r="R133">
        <v>9208</v>
      </c>
      <c r="S133">
        <v>6645</v>
      </c>
      <c r="T133">
        <v>4</v>
      </c>
      <c r="U133" t="s">
        <v>43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 t="str">
        <f>IF(HR_Cleaned[[#This Row],[MonthlyIncome]]&lt;3000,"Low",IF(HR_Cleaned[[#This Row],[MonthlyIncome]]&lt;7000,"Medium","High"))</f>
        <v>High</v>
      </c>
      <c r="AH133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175</v>
      </c>
      <c r="J134">
        <v>2</v>
      </c>
      <c r="K134" t="s">
        <v>39</v>
      </c>
      <c r="L134">
        <v>71</v>
      </c>
      <c r="M134">
        <v>1</v>
      </c>
      <c r="N134">
        <v>2</v>
      </c>
      <c r="O134" t="s">
        <v>40</v>
      </c>
      <c r="P134">
        <v>3</v>
      </c>
      <c r="Q134" t="s">
        <v>48</v>
      </c>
      <c r="R134">
        <v>4559</v>
      </c>
      <c r="S134">
        <v>24788</v>
      </c>
      <c r="T134">
        <v>3</v>
      </c>
      <c r="U134" t="s">
        <v>35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 t="str">
        <f>IF(HR_Cleaned[[#This Row],[MonthlyIncome]]&lt;3000,"Low",IF(HR_Cleaned[[#This Row],[MonthlyIncome]]&lt;7000,"Medium","High"))</f>
        <v>Medium</v>
      </c>
      <c r="AH13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176</v>
      </c>
      <c r="J135">
        <v>3</v>
      </c>
      <c r="K135" t="s">
        <v>46</v>
      </c>
      <c r="L135">
        <v>96</v>
      </c>
      <c r="M135">
        <v>3</v>
      </c>
      <c r="N135">
        <v>3</v>
      </c>
      <c r="O135" t="s">
        <v>40</v>
      </c>
      <c r="P135">
        <v>3</v>
      </c>
      <c r="Q135" t="s">
        <v>52</v>
      </c>
      <c r="R135">
        <v>8189</v>
      </c>
      <c r="S135">
        <v>21196</v>
      </c>
      <c r="T135">
        <v>3</v>
      </c>
      <c r="U135" t="s">
        <v>35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 t="str">
        <f>IF(HR_Cleaned[[#This Row],[MonthlyIncome]]&lt;3000,"Low",IF(HR_Cleaned[[#This Row],[MonthlyIncome]]&lt;7000,"Medium","High"))</f>
        <v>High</v>
      </c>
      <c r="AH13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177</v>
      </c>
      <c r="J136">
        <v>3</v>
      </c>
      <c r="K136" t="s">
        <v>39</v>
      </c>
      <c r="L136">
        <v>61</v>
      </c>
      <c r="M136">
        <v>3</v>
      </c>
      <c r="N136">
        <v>1</v>
      </c>
      <c r="O136" t="s">
        <v>61</v>
      </c>
      <c r="P136">
        <v>3</v>
      </c>
      <c r="Q136" t="s">
        <v>48</v>
      </c>
      <c r="R136">
        <v>2942</v>
      </c>
      <c r="S136">
        <v>8916</v>
      </c>
      <c r="T136">
        <v>1</v>
      </c>
      <c r="U136" t="s">
        <v>43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 t="str">
        <f>IF(HR_Cleaned[[#This Row],[MonthlyIncome]]&lt;3000,"Low",IF(HR_Cleaned[[#This Row],[MonthlyIncome]]&lt;7000,"Medium","High"))</f>
        <v>Low</v>
      </c>
      <c r="AH13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178</v>
      </c>
      <c r="J137">
        <v>2</v>
      </c>
      <c r="K137" t="s">
        <v>46</v>
      </c>
      <c r="L137">
        <v>84</v>
      </c>
      <c r="M137">
        <v>3</v>
      </c>
      <c r="N137">
        <v>2</v>
      </c>
      <c r="O137" t="s">
        <v>53</v>
      </c>
      <c r="P137">
        <v>2</v>
      </c>
      <c r="Q137" t="s">
        <v>52</v>
      </c>
      <c r="R137">
        <v>4941</v>
      </c>
      <c r="S137">
        <v>2819</v>
      </c>
      <c r="T137">
        <v>6</v>
      </c>
      <c r="U137" t="s">
        <v>43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 t="str">
        <f>IF(HR_Cleaned[[#This Row],[MonthlyIncome]]&lt;3000,"Low",IF(HR_Cleaned[[#This Row],[MonthlyIncome]]&lt;7000,"Medium","High"))</f>
        <v>Medium</v>
      </c>
      <c r="AH13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179</v>
      </c>
      <c r="J138">
        <v>1</v>
      </c>
      <c r="K138" t="s">
        <v>46</v>
      </c>
      <c r="L138">
        <v>53</v>
      </c>
      <c r="M138">
        <v>1</v>
      </c>
      <c r="N138">
        <v>3</v>
      </c>
      <c r="O138" t="s">
        <v>53</v>
      </c>
      <c r="P138">
        <v>4</v>
      </c>
      <c r="Q138" t="s">
        <v>41</v>
      </c>
      <c r="R138">
        <v>10650</v>
      </c>
      <c r="S138">
        <v>25150</v>
      </c>
      <c r="T138">
        <v>2</v>
      </c>
      <c r="U138" t="s">
        <v>43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 t="str">
        <f>IF(HR_Cleaned[[#This Row],[MonthlyIncome]]&lt;3000,"Low",IF(HR_Cleaned[[#This Row],[MonthlyIncome]]&lt;7000,"Medium","High"))</f>
        <v>High</v>
      </c>
      <c r="AH13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182</v>
      </c>
      <c r="J139">
        <v>4</v>
      </c>
      <c r="K139" t="s">
        <v>39</v>
      </c>
      <c r="L139">
        <v>47</v>
      </c>
      <c r="M139">
        <v>2</v>
      </c>
      <c r="N139">
        <v>2</v>
      </c>
      <c r="O139" t="s">
        <v>40</v>
      </c>
      <c r="P139">
        <v>3</v>
      </c>
      <c r="Q139" t="s">
        <v>48</v>
      </c>
      <c r="R139">
        <v>5902</v>
      </c>
      <c r="S139">
        <v>14590</v>
      </c>
      <c r="T139">
        <v>4</v>
      </c>
      <c r="U139" t="s">
        <v>43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 t="str">
        <f>IF(HR_Cleaned[[#This Row],[MonthlyIncome]]&lt;3000,"Low",IF(HR_Cleaned[[#This Row],[MonthlyIncome]]&lt;7000,"Medium","High"))</f>
        <v>Medium</v>
      </c>
      <c r="AH139" t="str">
        <f>IF(HR_Cleaned[[#This Row],[YearsAtCompany]]&lt;2,"0-1 Years",IF(HR_Cleaned[[#This Row],[YearsAtCompany]]&lt;=5,"2-5 Years",IF(HR_Cleaned[[#This Row],[YearsAtCompany]]&lt;=10,"6-10 Years","10+ Years")))</f>
        <v>10+ Years</v>
      </c>
      <c r="AI13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183</v>
      </c>
      <c r="J140">
        <v>1</v>
      </c>
      <c r="K140" t="s">
        <v>46</v>
      </c>
      <c r="L140">
        <v>41</v>
      </c>
      <c r="M140">
        <v>2</v>
      </c>
      <c r="N140">
        <v>2</v>
      </c>
      <c r="O140" t="s">
        <v>40</v>
      </c>
      <c r="P140">
        <v>3</v>
      </c>
      <c r="Q140" t="s">
        <v>48</v>
      </c>
      <c r="R140">
        <v>8639</v>
      </c>
      <c r="S140">
        <v>24835</v>
      </c>
      <c r="T140">
        <v>2</v>
      </c>
      <c r="U140" t="s">
        <v>43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 t="str">
        <f>IF(HR_Cleaned[[#This Row],[MonthlyIncome]]&lt;3000,"Low",IF(HR_Cleaned[[#This Row],[MonthlyIncome]]&lt;7000,"Medium","High"))</f>
        <v>High</v>
      </c>
      <c r="AH14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184</v>
      </c>
      <c r="J141">
        <v>3</v>
      </c>
      <c r="K141" t="s">
        <v>46</v>
      </c>
      <c r="L141">
        <v>48</v>
      </c>
      <c r="M141">
        <v>3</v>
      </c>
      <c r="N141">
        <v>2</v>
      </c>
      <c r="O141" t="s">
        <v>61</v>
      </c>
      <c r="P141">
        <v>4</v>
      </c>
      <c r="Q141" t="s">
        <v>48</v>
      </c>
      <c r="R141">
        <v>6347</v>
      </c>
      <c r="S141">
        <v>13982</v>
      </c>
      <c r="T141">
        <v>0</v>
      </c>
      <c r="U141" t="s">
        <v>35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 t="str">
        <f>IF(HR_Cleaned[[#This Row],[MonthlyIncome]]&lt;3000,"Low",IF(HR_Cleaned[[#This Row],[MonthlyIncome]]&lt;7000,"Medium","High"))</f>
        <v>Medium</v>
      </c>
      <c r="AH141" t="str">
        <f>IF(HR_Cleaned[[#This Row],[YearsAtCompany]]&lt;2,"0-1 Years",IF(HR_Cleaned[[#This Row],[YearsAtCompany]]&lt;=5,"2-5 Years",IF(HR_Cleaned[[#This Row],[YearsAtCompany]]&lt;=10,"6-10 Years","10+ Years")))</f>
        <v>10+ Years</v>
      </c>
      <c r="AI14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190</v>
      </c>
      <c r="J142">
        <v>1</v>
      </c>
      <c r="K142" t="s">
        <v>39</v>
      </c>
      <c r="L142">
        <v>41</v>
      </c>
      <c r="M142">
        <v>3</v>
      </c>
      <c r="N142">
        <v>1</v>
      </c>
      <c r="O142" t="s">
        <v>50</v>
      </c>
      <c r="P142">
        <v>1</v>
      </c>
      <c r="Q142" t="s">
        <v>41</v>
      </c>
      <c r="R142">
        <v>4200</v>
      </c>
      <c r="S142">
        <v>10224</v>
      </c>
      <c r="T142">
        <v>7</v>
      </c>
      <c r="U142" t="s">
        <v>43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 t="str">
        <f>IF(HR_Cleaned[[#This Row],[MonthlyIncome]]&lt;3000,"Low",IF(HR_Cleaned[[#This Row],[MonthlyIncome]]&lt;7000,"Medium","High"))</f>
        <v>Medium</v>
      </c>
      <c r="AH14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192</v>
      </c>
      <c r="J143">
        <v>3</v>
      </c>
      <c r="K143" t="s">
        <v>46</v>
      </c>
      <c r="L143">
        <v>83</v>
      </c>
      <c r="M143">
        <v>3</v>
      </c>
      <c r="N143">
        <v>1</v>
      </c>
      <c r="O143" t="s">
        <v>47</v>
      </c>
      <c r="P143">
        <v>4</v>
      </c>
      <c r="Q143" t="s">
        <v>41</v>
      </c>
      <c r="R143">
        <v>3452</v>
      </c>
      <c r="S143">
        <v>9752</v>
      </c>
      <c r="T143">
        <v>5</v>
      </c>
      <c r="U143" t="s">
        <v>43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 t="str">
        <f>IF(HR_Cleaned[[#This Row],[MonthlyIncome]]&lt;3000,"Low",IF(HR_Cleaned[[#This Row],[MonthlyIncome]]&lt;7000,"Medium","High"))</f>
        <v>Medium</v>
      </c>
      <c r="AH14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193</v>
      </c>
      <c r="J144">
        <v>4</v>
      </c>
      <c r="K144" t="s">
        <v>39</v>
      </c>
      <c r="L144">
        <v>32</v>
      </c>
      <c r="M144">
        <v>3</v>
      </c>
      <c r="N144">
        <v>2</v>
      </c>
      <c r="O144" t="s">
        <v>47</v>
      </c>
      <c r="P144">
        <v>3</v>
      </c>
      <c r="Q144" t="s">
        <v>41</v>
      </c>
      <c r="R144">
        <v>4317</v>
      </c>
      <c r="S144">
        <v>2302</v>
      </c>
      <c r="T144">
        <v>3</v>
      </c>
      <c r="U144" t="s">
        <v>35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 t="str">
        <f>IF(HR_Cleaned[[#This Row],[MonthlyIncome]]&lt;3000,"Low",IF(HR_Cleaned[[#This Row],[MonthlyIncome]]&lt;7000,"Medium","High"))</f>
        <v>Medium</v>
      </c>
      <c r="AH14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194</v>
      </c>
      <c r="J145">
        <v>1</v>
      </c>
      <c r="K145" t="s">
        <v>39</v>
      </c>
      <c r="L145">
        <v>75</v>
      </c>
      <c r="M145">
        <v>3</v>
      </c>
      <c r="N145">
        <v>1</v>
      </c>
      <c r="O145" t="s">
        <v>47</v>
      </c>
      <c r="P145">
        <v>3</v>
      </c>
      <c r="Q145" t="s">
        <v>41</v>
      </c>
      <c r="R145">
        <v>2632</v>
      </c>
      <c r="S145">
        <v>23910</v>
      </c>
      <c r="T145">
        <v>1</v>
      </c>
      <c r="U145" t="s">
        <v>43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 t="str">
        <f>IF(HR_Cleaned[[#This Row],[MonthlyIncome]]&lt;3000,"Low",IF(HR_Cleaned[[#This Row],[MonthlyIncome]]&lt;7000,"Medium","High"))</f>
        <v>Low</v>
      </c>
      <c r="AH14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195</v>
      </c>
      <c r="J146">
        <v>4</v>
      </c>
      <c r="K146" t="s">
        <v>46</v>
      </c>
      <c r="L146">
        <v>35</v>
      </c>
      <c r="M146">
        <v>1</v>
      </c>
      <c r="N146">
        <v>2</v>
      </c>
      <c r="O146" t="s">
        <v>40</v>
      </c>
      <c r="P146">
        <v>4</v>
      </c>
      <c r="Q146" t="s">
        <v>52</v>
      </c>
      <c r="R146">
        <v>4668</v>
      </c>
      <c r="S146">
        <v>22812</v>
      </c>
      <c r="T146">
        <v>0</v>
      </c>
      <c r="U146" t="s">
        <v>43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 t="str">
        <f>IF(HR_Cleaned[[#This Row],[MonthlyIncome]]&lt;3000,"Low",IF(HR_Cleaned[[#This Row],[MonthlyIncome]]&lt;7000,"Medium","High"))</f>
        <v>Medium</v>
      </c>
      <c r="AH14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197</v>
      </c>
      <c r="J147">
        <v>4</v>
      </c>
      <c r="K147" t="s">
        <v>39</v>
      </c>
      <c r="L147">
        <v>84</v>
      </c>
      <c r="M147">
        <v>3</v>
      </c>
      <c r="N147">
        <v>1</v>
      </c>
      <c r="O147" t="s">
        <v>47</v>
      </c>
      <c r="P147">
        <v>1</v>
      </c>
      <c r="Q147" t="s">
        <v>52</v>
      </c>
      <c r="R147">
        <v>3204</v>
      </c>
      <c r="S147">
        <v>10415</v>
      </c>
      <c r="T147">
        <v>5</v>
      </c>
      <c r="U147" t="s">
        <v>43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 t="str">
        <f>IF(HR_Cleaned[[#This Row],[MonthlyIncome]]&lt;3000,"Low",IF(HR_Cleaned[[#This Row],[MonthlyIncome]]&lt;7000,"Medium","High"))</f>
        <v>Medium</v>
      </c>
      <c r="AH14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198</v>
      </c>
      <c r="J148">
        <v>2</v>
      </c>
      <c r="K148" t="s">
        <v>46</v>
      </c>
      <c r="L148">
        <v>35</v>
      </c>
      <c r="M148">
        <v>2</v>
      </c>
      <c r="N148">
        <v>1</v>
      </c>
      <c r="O148" t="s">
        <v>50</v>
      </c>
      <c r="P148">
        <v>4</v>
      </c>
      <c r="Q148" t="s">
        <v>41</v>
      </c>
      <c r="R148">
        <v>2720</v>
      </c>
      <c r="S148">
        <v>11162</v>
      </c>
      <c r="T148">
        <v>0</v>
      </c>
      <c r="U148" t="s">
        <v>43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 t="str">
        <f>IF(HR_Cleaned[[#This Row],[MonthlyIncome]]&lt;3000,"Low",IF(HR_Cleaned[[#This Row],[MonthlyIncome]]&lt;7000,"Medium","High"))</f>
        <v>Low</v>
      </c>
      <c r="AH14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199</v>
      </c>
      <c r="J149">
        <v>4</v>
      </c>
      <c r="K149" t="s">
        <v>46</v>
      </c>
      <c r="L149">
        <v>91</v>
      </c>
      <c r="M149">
        <v>2</v>
      </c>
      <c r="N149">
        <v>4</v>
      </c>
      <c r="O149" t="s">
        <v>56</v>
      </c>
      <c r="P149">
        <v>1</v>
      </c>
      <c r="Q149" t="s">
        <v>52</v>
      </c>
      <c r="R149">
        <v>17181</v>
      </c>
      <c r="S149">
        <v>12888</v>
      </c>
      <c r="T149">
        <v>4</v>
      </c>
      <c r="U149" t="s">
        <v>43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 t="str">
        <f>IF(HR_Cleaned[[#This Row],[MonthlyIncome]]&lt;3000,"Low",IF(HR_Cleaned[[#This Row],[MonthlyIncome]]&lt;7000,"Medium","High"))</f>
        <v>High</v>
      </c>
      <c r="AH14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200</v>
      </c>
      <c r="J150">
        <v>3</v>
      </c>
      <c r="K150" t="s">
        <v>46</v>
      </c>
      <c r="L150">
        <v>94</v>
      </c>
      <c r="M150">
        <v>3</v>
      </c>
      <c r="N150">
        <v>1</v>
      </c>
      <c r="O150" t="s">
        <v>50</v>
      </c>
      <c r="P150">
        <v>1</v>
      </c>
      <c r="Q150" t="s">
        <v>48</v>
      </c>
      <c r="R150">
        <v>2238</v>
      </c>
      <c r="S150">
        <v>6961</v>
      </c>
      <c r="T150">
        <v>2</v>
      </c>
      <c r="U150" t="s">
        <v>43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 t="str">
        <f>IF(HR_Cleaned[[#This Row],[MonthlyIncome]]&lt;3000,"Low",IF(HR_Cleaned[[#This Row],[MonthlyIncome]]&lt;7000,"Medium","High"))</f>
        <v>Low</v>
      </c>
      <c r="AH15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5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201</v>
      </c>
      <c r="J151">
        <v>2</v>
      </c>
      <c r="K151" t="s">
        <v>39</v>
      </c>
      <c r="L151">
        <v>79</v>
      </c>
      <c r="M151">
        <v>3</v>
      </c>
      <c r="N151">
        <v>1</v>
      </c>
      <c r="O151" t="s">
        <v>50</v>
      </c>
      <c r="P151">
        <v>2</v>
      </c>
      <c r="Q151" t="s">
        <v>41</v>
      </c>
      <c r="R151">
        <v>1483</v>
      </c>
      <c r="S151">
        <v>16102</v>
      </c>
      <c r="T151">
        <v>1</v>
      </c>
      <c r="U151" t="s">
        <v>43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 t="str">
        <f>IF(HR_Cleaned[[#This Row],[MonthlyIncome]]&lt;3000,"Low",IF(HR_Cleaned[[#This Row],[MonthlyIncome]]&lt;7000,"Medium","High"))</f>
        <v>Low</v>
      </c>
      <c r="AH151" t="str">
        <f>IF(HR_Cleaned[[#This Row],[YearsAtCompany]]&lt;2,"0-1 Years",IF(HR_Cleaned[[#This Row],[YearsAtCompany]]&lt;=5,"2-5 Years",IF(HR_Cleaned[[#This Row],[YearsAtCompany]]&lt;=10,"6-10 Years","10+ Years")))</f>
        <v>0-1 Years</v>
      </c>
      <c r="AI151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202</v>
      </c>
      <c r="J152">
        <v>2</v>
      </c>
      <c r="K152" t="s">
        <v>39</v>
      </c>
      <c r="L152">
        <v>54</v>
      </c>
      <c r="M152">
        <v>3</v>
      </c>
      <c r="N152">
        <v>2</v>
      </c>
      <c r="O152" t="s">
        <v>47</v>
      </c>
      <c r="P152">
        <v>2</v>
      </c>
      <c r="Q152" t="s">
        <v>52</v>
      </c>
      <c r="R152">
        <v>5605</v>
      </c>
      <c r="S152">
        <v>8504</v>
      </c>
      <c r="T152">
        <v>1</v>
      </c>
      <c r="U152" t="s">
        <v>43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 t="str">
        <f>IF(HR_Cleaned[[#This Row],[MonthlyIncome]]&lt;3000,"Low",IF(HR_Cleaned[[#This Row],[MonthlyIncome]]&lt;7000,"Medium","High"))</f>
        <v>Medium</v>
      </c>
      <c r="AH152" t="str">
        <f>IF(HR_Cleaned[[#This Row],[YearsAtCompany]]&lt;2,"0-1 Years",IF(HR_Cleaned[[#This Row],[YearsAtCompany]]&lt;=5,"2-5 Years",IF(HR_Cleaned[[#This Row],[YearsAtCompany]]&lt;=10,"6-10 Years","10+ Years")))</f>
        <v>10+ Years</v>
      </c>
      <c r="AI15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204</v>
      </c>
      <c r="J153">
        <v>3</v>
      </c>
      <c r="K153" t="s">
        <v>46</v>
      </c>
      <c r="L153">
        <v>94</v>
      </c>
      <c r="M153">
        <v>3</v>
      </c>
      <c r="N153">
        <v>3</v>
      </c>
      <c r="O153" t="s">
        <v>40</v>
      </c>
      <c r="P153">
        <v>2</v>
      </c>
      <c r="Q153" t="s">
        <v>48</v>
      </c>
      <c r="R153">
        <v>7295</v>
      </c>
      <c r="S153">
        <v>11439</v>
      </c>
      <c r="T153">
        <v>1</v>
      </c>
      <c r="U153" t="s">
        <v>43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 t="str">
        <f>IF(HR_Cleaned[[#This Row],[MonthlyIncome]]&lt;3000,"Low",IF(HR_Cleaned[[#This Row],[MonthlyIncome]]&lt;7000,"Medium","High"))</f>
        <v>High</v>
      </c>
      <c r="AH15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5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205</v>
      </c>
      <c r="J154">
        <v>2</v>
      </c>
      <c r="K154" t="s">
        <v>46</v>
      </c>
      <c r="L154">
        <v>34</v>
      </c>
      <c r="M154">
        <v>3</v>
      </c>
      <c r="N154">
        <v>2</v>
      </c>
      <c r="O154" t="s">
        <v>57</v>
      </c>
      <c r="P154">
        <v>3</v>
      </c>
      <c r="Q154" t="s">
        <v>48</v>
      </c>
      <c r="R154">
        <v>2306</v>
      </c>
      <c r="S154">
        <v>16047</v>
      </c>
      <c r="T154">
        <v>2</v>
      </c>
      <c r="U154" t="s">
        <v>35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 t="str">
        <f>IF(HR_Cleaned[[#This Row],[MonthlyIncome]]&lt;3000,"Low",IF(HR_Cleaned[[#This Row],[MonthlyIncome]]&lt;7000,"Medium","High"))</f>
        <v>Low</v>
      </c>
      <c r="AH15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5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206</v>
      </c>
      <c r="J155">
        <v>2</v>
      </c>
      <c r="K155" t="s">
        <v>46</v>
      </c>
      <c r="L155">
        <v>60</v>
      </c>
      <c r="M155">
        <v>3</v>
      </c>
      <c r="N155">
        <v>2</v>
      </c>
      <c r="O155" t="s">
        <v>50</v>
      </c>
      <c r="P155">
        <v>2</v>
      </c>
      <c r="Q155" t="s">
        <v>52</v>
      </c>
      <c r="R155">
        <v>2348</v>
      </c>
      <c r="S155">
        <v>10901</v>
      </c>
      <c r="T155">
        <v>8</v>
      </c>
      <c r="U155" t="s">
        <v>43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 t="str">
        <f>IF(HR_Cleaned[[#This Row],[MonthlyIncome]]&lt;3000,"Low",IF(HR_Cleaned[[#This Row],[MonthlyIncome]]&lt;7000,"Medium","High"))</f>
        <v>Low</v>
      </c>
      <c r="AH155" t="str">
        <f>IF(HR_Cleaned[[#This Row],[YearsAtCompany]]&lt;2,"0-1 Years",IF(HR_Cleaned[[#This Row],[YearsAtCompany]]&lt;=5,"2-5 Years",IF(HR_Cleaned[[#This Row],[YearsAtCompany]]&lt;=10,"6-10 Years","10+ Years")))</f>
        <v>10+ Years</v>
      </c>
      <c r="AI15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207</v>
      </c>
      <c r="J156">
        <v>2</v>
      </c>
      <c r="K156" t="s">
        <v>39</v>
      </c>
      <c r="L156">
        <v>43</v>
      </c>
      <c r="M156">
        <v>3</v>
      </c>
      <c r="N156">
        <v>3</v>
      </c>
      <c r="O156" t="s">
        <v>40</v>
      </c>
      <c r="P156">
        <v>4</v>
      </c>
      <c r="Q156" t="s">
        <v>41</v>
      </c>
      <c r="R156">
        <v>8998</v>
      </c>
      <c r="S156">
        <v>15589</v>
      </c>
      <c r="T156">
        <v>1</v>
      </c>
      <c r="U156" t="s">
        <v>43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 t="str">
        <f>IF(HR_Cleaned[[#This Row],[MonthlyIncome]]&lt;3000,"Low",IF(HR_Cleaned[[#This Row],[MonthlyIncome]]&lt;7000,"Medium","High"))</f>
        <v>High</v>
      </c>
      <c r="AH15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5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208</v>
      </c>
      <c r="J157">
        <v>4</v>
      </c>
      <c r="K157" t="s">
        <v>46</v>
      </c>
      <c r="L157">
        <v>41</v>
      </c>
      <c r="M157">
        <v>3</v>
      </c>
      <c r="N157">
        <v>2</v>
      </c>
      <c r="O157" t="s">
        <v>53</v>
      </c>
      <c r="P157">
        <v>3</v>
      </c>
      <c r="Q157" t="s">
        <v>48</v>
      </c>
      <c r="R157">
        <v>4319</v>
      </c>
      <c r="S157">
        <v>26283</v>
      </c>
      <c r="T157">
        <v>1</v>
      </c>
      <c r="U157" t="s">
        <v>43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 t="str">
        <f>IF(HR_Cleaned[[#This Row],[MonthlyIncome]]&lt;3000,"Low",IF(HR_Cleaned[[#This Row],[MonthlyIncome]]&lt;7000,"Medium","High"))</f>
        <v>Medium</v>
      </c>
      <c r="AH15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5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211</v>
      </c>
      <c r="J158">
        <v>2</v>
      </c>
      <c r="K158" t="s">
        <v>46</v>
      </c>
      <c r="L158">
        <v>34</v>
      </c>
      <c r="M158">
        <v>2</v>
      </c>
      <c r="N158">
        <v>2</v>
      </c>
      <c r="O158" t="s">
        <v>53</v>
      </c>
      <c r="P158">
        <v>3</v>
      </c>
      <c r="Q158" t="s">
        <v>48</v>
      </c>
      <c r="R158">
        <v>6132</v>
      </c>
      <c r="S158">
        <v>13983</v>
      </c>
      <c r="T158">
        <v>2</v>
      </c>
      <c r="U158" t="s">
        <v>43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 t="str">
        <f>IF(HR_Cleaned[[#This Row],[MonthlyIncome]]&lt;3000,"Low",IF(HR_Cleaned[[#This Row],[MonthlyIncome]]&lt;7000,"Medium","High"))</f>
        <v>Medium</v>
      </c>
      <c r="AH158" t="str">
        <f>IF(HR_Cleaned[[#This Row],[YearsAtCompany]]&lt;2,"0-1 Years",IF(HR_Cleaned[[#This Row],[YearsAtCompany]]&lt;=5,"2-5 Years",IF(HR_Cleaned[[#This Row],[YearsAtCompany]]&lt;=10,"6-10 Years","10+ Years")))</f>
        <v>0-1 Years</v>
      </c>
      <c r="AI15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214</v>
      </c>
      <c r="J159">
        <v>2</v>
      </c>
      <c r="K159" t="s">
        <v>39</v>
      </c>
      <c r="L159">
        <v>75</v>
      </c>
      <c r="M159">
        <v>2</v>
      </c>
      <c r="N159">
        <v>1</v>
      </c>
      <c r="O159" t="s">
        <v>47</v>
      </c>
      <c r="P159">
        <v>2</v>
      </c>
      <c r="Q159" t="s">
        <v>48</v>
      </c>
      <c r="R159">
        <v>3346</v>
      </c>
      <c r="S159">
        <v>11873</v>
      </c>
      <c r="T159">
        <v>4</v>
      </c>
      <c r="U159" t="s">
        <v>35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 t="str">
        <f>IF(HR_Cleaned[[#This Row],[MonthlyIncome]]&lt;3000,"Low",IF(HR_Cleaned[[#This Row],[MonthlyIncome]]&lt;7000,"Medium","High"))</f>
        <v>Medium</v>
      </c>
      <c r="AH159" t="str">
        <f>IF(HR_Cleaned[[#This Row],[YearsAtCompany]]&lt;2,"0-1 Years",IF(HR_Cleaned[[#This Row],[YearsAtCompany]]&lt;=5,"2-5 Years",IF(HR_Cleaned[[#This Row],[YearsAtCompany]]&lt;=10,"6-10 Years","10+ Years")))</f>
        <v>0-1 Years</v>
      </c>
      <c r="AI159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215</v>
      </c>
      <c r="J160">
        <v>3</v>
      </c>
      <c r="K160" t="s">
        <v>46</v>
      </c>
      <c r="L160">
        <v>67</v>
      </c>
      <c r="M160">
        <v>2</v>
      </c>
      <c r="N160">
        <v>3</v>
      </c>
      <c r="O160" t="s">
        <v>40</v>
      </c>
      <c r="P160">
        <v>4</v>
      </c>
      <c r="Q160" t="s">
        <v>48</v>
      </c>
      <c r="R160">
        <v>10855</v>
      </c>
      <c r="S160">
        <v>8552</v>
      </c>
      <c r="T160">
        <v>7</v>
      </c>
      <c r="U160" t="s">
        <v>43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 t="str">
        <f>IF(HR_Cleaned[[#This Row],[MonthlyIncome]]&lt;3000,"Low",IF(HR_Cleaned[[#This Row],[MonthlyIncome]]&lt;7000,"Medium","High"))</f>
        <v>High</v>
      </c>
      <c r="AH160" t="str">
        <f>IF(HR_Cleaned[[#This Row],[YearsAtCompany]]&lt;2,"0-1 Years",IF(HR_Cleaned[[#This Row],[YearsAtCompany]]&lt;=5,"2-5 Years",IF(HR_Cleaned[[#This Row],[YearsAtCompany]]&lt;=10,"6-10 Years","10+ Years")))</f>
        <v>10+ Years</v>
      </c>
      <c r="AI16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216</v>
      </c>
      <c r="J161">
        <v>3</v>
      </c>
      <c r="K161" t="s">
        <v>39</v>
      </c>
      <c r="L161">
        <v>75</v>
      </c>
      <c r="M161">
        <v>3</v>
      </c>
      <c r="N161">
        <v>1</v>
      </c>
      <c r="O161" t="s">
        <v>57</v>
      </c>
      <c r="P161">
        <v>3</v>
      </c>
      <c r="Q161" t="s">
        <v>48</v>
      </c>
      <c r="R161">
        <v>2231</v>
      </c>
      <c r="S161">
        <v>11314</v>
      </c>
      <c r="T161">
        <v>6</v>
      </c>
      <c r="U161" t="s">
        <v>43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 t="str">
        <f>IF(HR_Cleaned[[#This Row],[MonthlyIncome]]&lt;3000,"Low",IF(HR_Cleaned[[#This Row],[MonthlyIncome]]&lt;7000,"Medium","High"))</f>
        <v>Low</v>
      </c>
      <c r="AH16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6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217</v>
      </c>
      <c r="J162">
        <v>3</v>
      </c>
      <c r="K162" t="s">
        <v>46</v>
      </c>
      <c r="L162">
        <v>80</v>
      </c>
      <c r="M162">
        <v>3</v>
      </c>
      <c r="N162">
        <v>1</v>
      </c>
      <c r="O162" t="s">
        <v>47</v>
      </c>
      <c r="P162">
        <v>4</v>
      </c>
      <c r="Q162" t="s">
        <v>48</v>
      </c>
      <c r="R162">
        <v>2323</v>
      </c>
      <c r="S162">
        <v>11992</v>
      </c>
      <c r="T162">
        <v>1</v>
      </c>
      <c r="U162" t="s">
        <v>43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 t="str">
        <f>IF(HR_Cleaned[[#This Row],[MonthlyIncome]]&lt;3000,"Low",IF(HR_Cleaned[[#This Row],[MonthlyIncome]]&lt;7000,"Medium","High"))</f>
        <v>Low</v>
      </c>
      <c r="AH16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62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218</v>
      </c>
      <c r="J163">
        <v>4</v>
      </c>
      <c r="K163" t="s">
        <v>46</v>
      </c>
      <c r="L163">
        <v>57</v>
      </c>
      <c r="M163">
        <v>3</v>
      </c>
      <c r="N163">
        <v>1</v>
      </c>
      <c r="O163" t="s">
        <v>47</v>
      </c>
      <c r="P163">
        <v>2</v>
      </c>
      <c r="Q163" t="s">
        <v>52</v>
      </c>
      <c r="R163">
        <v>2024</v>
      </c>
      <c r="S163">
        <v>5970</v>
      </c>
      <c r="T163">
        <v>6</v>
      </c>
      <c r="U163" t="s">
        <v>43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 t="str">
        <f>IF(HR_Cleaned[[#This Row],[MonthlyIncome]]&lt;3000,"Low",IF(HR_Cleaned[[#This Row],[MonthlyIncome]]&lt;7000,"Medium","High"))</f>
        <v>Low</v>
      </c>
      <c r="AH163" t="str">
        <f>IF(HR_Cleaned[[#This Row],[YearsAtCompany]]&lt;2,"0-1 Years",IF(HR_Cleaned[[#This Row],[YearsAtCompany]]&lt;=5,"2-5 Years",IF(HR_Cleaned[[#This Row],[YearsAtCompany]]&lt;=10,"6-10 Years","10+ Years")))</f>
        <v>2-5 Years</v>
      </c>
      <c r="AI16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221</v>
      </c>
      <c r="J164">
        <v>3</v>
      </c>
      <c r="K164" t="s">
        <v>46</v>
      </c>
      <c r="L164">
        <v>42</v>
      </c>
      <c r="M164">
        <v>3</v>
      </c>
      <c r="N164">
        <v>1</v>
      </c>
      <c r="O164" t="s">
        <v>47</v>
      </c>
      <c r="P164">
        <v>4</v>
      </c>
      <c r="Q164" t="s">
        <v>48</v>
      </c>
      <c r="R164">
        <v>2713</v>
      </c>
      <c r="S164">
        <v>6672</v>
      </c>
      <c r="T164">
        <v>1</v>
      </c>
      <c r="U164" t="s">
        <v>43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 t="str">
        <f>IF(HR_Cleaned[[#This Row],[MonthlyIncome]]&lt;3000,"Low",IF(HR_Cleaned[[#This Row],[MonthlyIncome]]&lt;7000,"Medium","High"))</f>
        <v>Low</v>
      </c>
      <c r="AH16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6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223</v>
      </c>
      <c r="J165">
        <v>3</v>
      </c>
      <c r="K165" t="s">
        <v>46</v>
      </c>
      <c r="L165">
        <v>83</v>
      </c>
      <c r="M165">
        <v>4</v>
      </c>
      <c r="N165">
        <v>3</v>
      </c>
      <c r="O165" t="s">
        <v>54</v>
      </c>
      <c r="P165">
        <v>4</v>
      </c>
      <c r="Q165" t="s">
        <v>52</v>
      </c>
      <c r="R165">
        <v>9439</v>
      </c>
      <c r="S165">
        <v>23402</v>
      </c>
      <c r="T165">
        <v>3</v>
      </c>
      <c r="U165" t="s">
        <v>35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 t="str">
        <f>IF(HR_Cleaned[[#This Row],[MonthlyIncome]]&lt;3000,"Low",IF(HR_Cleaned[[#This Row],[MonthlyIncome]]&lt;7000,"Medium","High"))</f>
        <v>High</v>
      </c>
      <c r="AH16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65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224</v>
      </c>
      <c r="J166">
        <v>3</v>
      </c>
      <c r="K166" t="s">
        <v>46</v>
      </c>
      <c r="L166">
        <v>79</v>
      </c>
      <c r="M166">
        <v>2</v>
      </c>
      <c r="N166">
        <v>1</v>
      </c>
      <c r="O166" t="s">
        <v>47</v>
      </c>
      <c r="P166">
        <v>3</v>
      </c>
      <c r="Q166" t="s">
        <v>52</v>
      </c>
      <c r="R166">
        <v>2566</v>
      </c>
      <c r="S166">
        <v>25326</v>
      </c>
      <c r="T166">
        <v>1</v>
      </c>
      <c r="U166" t="s">
        <v>35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 t="str">
        <f>IF(HR_Cleaned[[#This Row],[MonthlyIncome]]&lt;3000,"Low",IF(HR_Cleaned[[#This Row],[MonthlyIncome]]&lt;7000,"Medium","High"))</f>
        <v>Low</v>
      </c>
      <c r="AH166" t="str">
        <f>IF(HR_Cleaned[[#This Row],[YearsAtCompany]]&lt;2,"0-1 Years",IF(HR_Cleaned[[#This Row],[YearsAtCompany]]&lt;=5,"2-5 Years",IF(HR_Cleaned[[#This Row],[YearsAtCompany]]&lt;=10,"6-10 Years","10+ Years")))</f>
        <v>0-1 Years</v>
      </c>
      <c r="AI16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226</v>
      </c>
      <c r="J167">
        <v>3</v>
      </c>
      <c r="K167" t="s">
        <v>39</v>
      </c>
      <c r="L167">
        <v>53</v>
      </c>
      <c r="M167">
        <v>3</v>
      </c>
      <c r="N167">
        <v>5</v>
      </c>
      <c r="O167" t="s">
        <v>56</v>
      </c>
      <c r="P167">
        <v>2</v>
      </c>
      <c r="Q167" t="s">
        <v>41</v>
      </c>
      <c r="R167">
        <v>19926</v>
      </c>
      <c r="S167">
        <v>17053</v>
      </c>
      <c r="T167">
        <v>3</v>
      </c>
      <c r="U167" t="s">
        <v>43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 t="str">
        <f>IF(HR_Cleaned[[#This Row],[MonthlyIncome]]&lt;3000,"Low",IF(HR_Cleaned[[#This Row],[MonthlyIncome]]&lt;7000,"Medium","High"))</f>
        <v>High</v>
      </c>
      <c r="AH16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6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227</v>
      </c>
      <c r="J168">
        <v>1</v>
      </c>
      <c r="K168" t="s">
        <v>46</v>
      </c>
      <c r="L168">
        <v>56</v>
      </c>
      <c r="M168">
        <v>3</v>
      </c>
      <c r="N168">
        <v>1</v>
      </c>
      <c r="O168" t="s">
        <v>47</v>
      </c>
      <c r="P168">
        <v>3</v>
      </c>
      <c r="Q168" t="s">
        <v>52</v>
      </c>
      <c r="R168">
        <v>2451</v>
      </c>
      <c r="S168">
        <v>4609</v>
      </c>
      <c r="T168">
        <v>4</v>
      </c>
      <c r="U168" t="s">
        <v>43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 t="str">
        <f>IF(HR_Cleaned[[#This Row],[MonthlyIncome]]&lt;3000,"Low",IF(HR_Cleaned[[#This Row],[MonthlyIncome]]&lt;7000,"Medium","High"))</f>
        <v>Low</v>
      </c>
      <c r="AH16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6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228</v>
      </c>
      <c r="J169">
        <v>2</v>
      </c>
      <c r="K169" t="s">
        <v>39</v>
      </c>
      <c r="L169">
        <v>41</v>
      </c>
      <c r="M169">
        <v>3</v>
      </c>
      <c r="N169">
        <v>3</v>
      </c>
      <c r="O169" t="s">
        <v>40</v>
      </c>
      <c r="P169">
        <v>4</v>
      </c>
      <c r="Q169" t="s">
        <v>48</v>
      </c>
      <c r="R169">
        <v>9419</v>
      </c>
      <c r="S169">
        <v>8053</v>
      </c>
      <c r="T169">
        <v>2</v>
      </c>
      <c r="U169" t="s">
        <v>43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 t="str">
        <f>IF(HR_Cleaned[[#This Row],[MonthlyIncome]]&lt;3000,"Low",IF(HR_Cleaned[[#This Row],[MonthlyIncome]]&lt;7000,"Medium","High"))</f>
        <v>High</v>
      </c>
      <c r="AH16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6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230</v>
      </c>
      <c r="J170">
        <v>1</v>
      </c>
      <c r="K170" t="s">
        <v>39</v>
      </c>
      <c r="L170">
        <v>59</v>
      </c>
      <c r="M170">
        <v>2</v>
      </c>
      <c r="N170">
        <v>2</v>
      </c>
      <c r="O170" t="s">
        <v>40</v>
      </c>
      <c r="P170">
        <v>4</v>
      </c>
      <c r="Q170" t="s">
        <v>41</v>
      </c>
      <c r="R170">
        <v>8686</v>
      </c>
      <c r="S170">
        <v>12930</v>
      </c>
      <c r="T170">
        <v>4</v>
      </c>
      <c r="U170" t="s">
        <v>43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 t="str">
        <f>IF(HR_Cleaned[[#This Row],[MonthlyIncome]]&lt;3000,"Low",IF(HR_Cleaned[[#This Row],[MonthlyIncome]]&lt;7000,"Medium","High"))</f>
        <v>High</v>
      </c>
      <c r="AH17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7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231</v>
      </c>
      <c r="J171">
        <v>3</v>
      </c>
      <c r="K171" t="s">
        <v>46</v>
      </c>
      <c r="L171">
        <v>43</v>
      </c>
      <c r="M171">
        <v>3</v>
      </c>
      <c r="N171">
        <v>1</v>
      </c>
      <c r="O171" t="s">
        <v>47</v>
      </c>
      <c r="P171">
        <v>3</v>
      </c>
      <c r="Q171" t="s">
        <v>41</v>
      </c>
      <c r="R171">
        <v>3038</v>
      </c>
      <c r="S171">
        <v>12430</v>
      </c>
      <c r="T171">
        <v>3</v>
      </c>
      <c r="U171" t="s">
        <v>43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 t="str">
        <f>IF(HR_Cleaned[[#This Row],[MonthlyIncome]]&lt;3000,"Low",IF(HR_Cleaned[[#This Row],[MonthlyIncome]]&lt;7000,"Medium","High"))</f>
        <v>Medium</v>
      </c>
      <c r="AH17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7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233</v>
      </c>
      <c r="J172">
        <v>3</v>
      </c>
      <c r="K172" t="s">
        <v>46</v>
      </c>
      <c r="L172">
        <v>51</v>
      </c>
      <c r="M172">
        <v>3</v>
      </c>
      <c r="N172">
        <v>1</v>
      </c>
      <c r="O172" t="s">
        <v>47</v>
      </c>
      <c r="P172">
        <v>2</v>
      </c>
      <c r="Q172" t="s">
        <v>48</v>
      </c>
      <c r="R172">
        <v>3058</v>
      </c>
      <c r="S172">
        <v>13364</v>
      </c>
      <c r="T172">
        <v>0</v>
      </c>
      <c r="U172" t="s">
        <v>35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 t="str">
        <f>IF(HR_Cleaned[[#This Row],[MonthlyIncome]]&lt;3000,"Low",IF(HR_Cleaned[[#This Row],[MonthlyIncome]]&lt;7000,"Medium","High"))</f>
        <v>Medium</v>
      </c>
      <c r="AH17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7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235</v>
      </c>
      <c r="J173">
        <v>3</v>
      </c>
      <c r="K173" t="s">
        <v>39</v>
      </c>
      <c r="L173">
        <v>100</v>
      </c>
      <c r="M173">
        <v>1</v>
      </c>
      <c r="N173">
        <v>1</v>
      </c>
      <c r="O173" t="s">
        <v>57</v>
      </c>
      <c r="P173">
        <v>1</v>
      </c>
      <c r="Q173" t="s">
        <v>41</v>
      </c>
      <c r="R173">
        <v>2325</v>
      </c>
      <c r="S173">
        <v>20989</v>
      </c>
      <c r="T173">
        <v>0</v>
      </c>
      <c r="U173" t="s">
        <v>43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 t="str">
        <f>IF(HR_Cleaned[[#This Row],[MonthlyIncome]]&lt;3000,"Low",IF(HR_Cleaned[[#This Row],[MonthlyIncome]]&lt;7000,"Medium","High"))</f>
        <v>Low</v>
      </c>
      <c r="AH173" t="str">
        <f>IF(HR_Cleaned[[#This Row],[YearsAtCompany]]&lt;2,"0-1 Years",IF(HR_Cleaned[[#This Row],[YearsAtCompany]]&lt;=5,"2-5 Years",IF(HR_Cleaned[[#This Row],[YearsAtCompany]]&lt;=10,"6-10 Years","10+ Years")))</f>
        <v>0-1 Years</v>
      </c>
      <c r="AI173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238</v>
      </c>
      <c r="J174">
        <v>4</v>
      </c>
      <c r="K174" t="s">
        <v>46</v>
      </c>
      <c r="L174">
        <v>30</v>
      </c>
      <c r="M174">
        <v>3</v>
      </c>
      <c r="N174">
        <v>1</v>
      </c>
      <c r="O174" t="s">
        <v>50</v>
      </c>
      <c r="P174">
        <v>2</v>
      </c>
      <c r="Q174" t="s">
        <v>41</v>
      </c>
      <c r="R174">
        <v>2088</v>
      </c>
      <c r="S174">
        <v>15062</v>
      </c>
      <c r="T174">
        <v>4</v>
      </c>
      <c r="U174" t="s">
        <v>43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 t="str">
        <f>IF(HR_Cleaned[[#This Row],[MonthlyIncome]]&lt;3000,"Low",IF(HR_Cleaned[[#This Row],[MonthlyIncome]]&lt;7000,"Medium","High"))</f>
        <v>Low</v>
      </c>
      <c r="AH17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7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239</v>
      </c>
      <c r="J175">
        <v>3</v>
      </c>
      <c r="K175" t="s">
        <v>46</v>
      </c>
      <c r="L175">
        <v>66</v>
      </c>
      <c r="M175">
        <v>3</v>
      </c>
      <c r="N175">
        <v>2</v>
      </c>
      <c r="O175" t="s">
        <v>50</v>
      </c>
      <c r="P175">
        <v>1</v>
      </c>
      <c r="Q175" t="s">
        <v>52</v>
      </c>
      <c r="R175">
        <v>3072</v>
      </c>
      <c r="S175">
        <v>11012</v>
      </c>
      <c r="T175">
        <v>1</v>
      </c>
      <c r="U175" t="s">
        <v>43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 t="str">
        <f>IF(HR_Cleaned[[#This Row],[MonthlyIncome]]&lt;3000,"Low",IF(HR_Cleaned[[#This Row],[MonthlyIncome]]&lt;7000,"Medium","High"))</f>
        <v>Medium</v>
      </c>
      <c r="AH175" t="str">
        <f>IF(HR_Cleaned[[#This Row],[YearsAtCompany]]&lt;2,"0-1 Years",IF(HR_Cleaned[[#This Row],[YearsAtCompany]]&lt;=5,"2-5 Years",IF(HR_Cleaned[[#This Row],[YearsAtCompany]]&lt;=10,"6-10 Years","10+ Years")))</f>
        <v>10+ Years</v>
      </c>
      <c r="AI17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240</v>
      </c>
      <c r="J176">
        <v>3</v>
      </c>
      <c r="K176" t="s">
        <v>39</v>
      </c>
      <c r="L176">
        <v>30</v>
      </c>
      <c r="M176">
        <v>3</v>
      </c>
      <c r="N176">
        <v>2</v>
      </c>
      <c r="O176" t="s">
        <v>40</v>
      </c>
      <c r="P176">
        <v>1</v>
      </c>
      <c r="Q176" t="s">
        <v>52</v>
      </c>
      <c r="R176">
        <v>5006</v>
      </c>
      <c r="S176">
        <v>6319</v>
      </c>
      <c r="T176">
        <v>4</v>
      </c>
      <c r="U176" t="s">
        <v>35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 t="str">
        <f>IF(HR_Cleaned[[#This Row],[MonthlyIncome]]&lt;3000,"Low",IF(HR_Cleaned[[#This Row],[MonthlyIncome]]&lt;7000,"Medium","High"))</f>
        <v>Medium</v>
      </c>
      <c r="AH176" t="str">
        <f>IF(HR_Cleaned[[#This Row],[YearsAtCompany]]&lt;2,"0-1 Years",IF(HR_Cleaned[[#This Row],[YearsAtCompany]]&lt;=5,"2-5 Years",IF(HR_Cleaned[[#This Row],[YearsAtCompany]]&lt;=10,"6-10 Years","10+ Years")))</f>
        <v>2-5 Years</v>
      </c>
      <c r="AI17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241</v>
      </c>
      <c r="J177">
        <v>3</v>
      </c>
      <c r="K177" t="s">
        <v>39</v>
      </c>
      <c r="L177">
        <v>67</v>
      </c>
      <c r="M177">
        <v>3</v>
      </c>
      <c r="N177">
        <v>1</v>
      </c>
      <c r="O177" t="s">
        <v>47</v>
      </c>
      <c r="P177">
        <v>1</v>
      </c>
      <c r="Q177" t="s">
        <v>52</v>
      </c>
      <c r="R177">
        <v>4257</v>
      </c>
      <c r="S177">
        <v>13939</v>
      </c>
      <c r="T177">
        <v>4</v>
      </c>
      <c r="U177" t="s">
        <v>35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 t="str">
        <f>IF(HR_Cleaned[[#This Row],[MonthlyIncome]]&lt;3000,"Low",IF(HR_Cleaned[[#This Row],[MonthlyIncome]]&lt;7000,"Medium","High"))</f>
        <v>Medium</v>
      </c>
      <c r="AH17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77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242</v>
      </c>
      <c r="J178">
        <v>3</v>
      </c>
      <c r="K178" t="s">
        <v>46</v>
      </c>
      <c r="L178">
        <v>90</v>
      </c>
      <c r="M178">
        <v>3</v>
      </c>
      <c r="N178">
        <v>1</v>
      </c>
      <c r="O178" t="s">
        <v>47</v>
      </c>
      <c r="P178">
        <v>4</v>
      </c>
      <c r="Q178" t="s">
        <v>41</v>
      </c>
      <c r="R178">
        <v>2500</v>
      </c>
      <c r="S178">
        <v>10515</v>
      </c>
      <c r="T178">
        <v>0</v>
      </c>
      <c r="U178" t="s">
        <v>43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 t="str">
        <f>IF(HR_Cleaned[[#This Row],[MonthlyIncome]]&lt;3000,"Low",IF(HR_Cleaned[[#This Row],[MonthlyIncome]]&lt;7000,"Medium","High"))</f>
        <v>Low</v>
      </c>
      <c r="AH17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7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243</v>
      </c>
      <c r="J179">
        <v>2</v>
      </c>
      <c r="K179" t="s">
        <v>46</v>
      </c>
      <c r="L179">
        <v>47</v>
      </c>
      <c r="M179">
        <v>2</v>
      </c>
      <c r="N179">
        <v>1</v>
      </c>
      <c r="O179" t="s">
        <v>50</v>
      </c>
      <c r="P179">
        <v>4</v>
      </c>
      <c r="Q179" t="s">
        <v>41</v>
      </c>
      <c r="R179">
        <v>1102</v>
      </c>
      <c r="S179">
        <v>9241</v>
      </c>
      <c r="T179">
        <v>1</v>
      </c>
      <c r="U179" t="s">
        <v>43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 t="str">
        <f>IF(HR_Cleaned[[#This Row],[MonthlyIncome]]&lt;3000,"Low",IF(HR_Cleaned[[#This Row],[MonthlyIncome]]&lt;7000,"Medium","High"))</f>
        <v>Low</v>
      </c>
      <c r="AH179" t="str">
        <f>IF(HR_Cleaned[[#This Row],[YearsAtCompany]]&lt;2,"0-1 Years",IF(HR_Cleaned[[#This Row],[YearsAtCompany]]&lt;=5,"2-5 Years",IF(HR_Cleaned[[#This Row],[YearsAtCompany]]&lt;=10,"6-10 Years","10+ Years")))</f>
        <v>0-1 Years</v>
      </c>
      <c r="AI179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244</v>
      </c>
      <c r="J180">
        <v>2</v>
      </c>
      <c r="K180" t="s">
        <v>39</v>
      </c>
      <c r="L180">
        <v>92</v>
      </c>
      <c r="M180">
        <v>3</v>
      </c>
      <c r="N180">
        <v>3</v>
      </c>
      <c r="O180" t="s">
        <v>40</v>
      </c>
      <c r="P180">
        <v>1</v>
      </c>
      <c r="Q180" t="s">
        <v>52</v>
      </c>
      <c r="R180">
        <v>10453</v>
      </c>
      <c r="S180">
        <v>2137</v>
      </c>
      <c r="T180">
        <v>1</v>
      </c>
      <c r="U180" t="s">
        <v>43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 t="str">
        <f>IF(HR_Cleaned[[#This Row],[MonthlyIncome]]&lt;3000,"Low",IF(HR_Cleaned[[#This Row],[MonthlyIncome]]&lt;7000,"Medium","High"))</f>
        <v>High</v>
      </c>
      <c r="AH180" t="str">
        <f>IF(HR_Cleaned[[#This Row],[YearsAtCompany]]&lt;2,"0-1 Years",IF(HR_Cleaned[[#This Row],[YearsAtCompany]]&lt;=5,"2-5 Years",IF(HR_Cleaned[[#This Row],[YearsAtCompany]]&lt;=10,"6-10 Years","10+ Years")))</f>
        <v>10+ Years</v>
      </c>
      <c r="AI18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245</v>
      </c>
      <c r="J181">
        <v>3</v>
      </c>
      <c r="K181" t="s">
        <v>39</v>
      </c>
      <c r="L181">
        <v>75</v>
      </c>
      <c r="M181">
        <v>3</v>
      </c>
      <c r="N181">
        <v>1</v>
      </c>
      <c r="O181" t="s">
        <v>50</v>
      </c>
      <c r="P181">
        <v>4</v>
      </c>
      <c r="Q181" t="s">
        <v>41</v>
      </c>
      <c r="R181">
        <v>2288</v>
      </c>
      <c r="S181">
        <v>6319</v>
      </c>
      <c r="T181">
        <v>1</v>
      </c>
      <c r="U181" t="s">
        <v>43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 t="str">
        <f>IF(HR_Cleaned[[#This Row],[MonthlyIncome]]&lt;3000,"Low",IF(HR_Cleaned[[#This Row],[MonthlyIncome]]&lt;7000,"Medium","High"))</f>
        <v>Low</v>
      </c>
      <c r="AH18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8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246</v>
      </c>
      <c r="J182">
        <v>3</v>
      </c>
      <c r="K182" t="s">
        <v>39</v>
      </c>
      <c r="L182">
        <v>95</v>
      </c>
      <c r="M182">
        <v>3</v>
      </c>
      <c r="N182">
        <v>1</v>
      </c>
      <c r="O182" t="s">
        <v>47</v>
      </c>
      <c r="P182">
        <v>4</v>
      </c>
      <c r="Q182" t="s">
        <v>48</v>
      </c>
      <c r="R182">
        <v>3929</v>
      </c>
      <c r="S182">
        <v>6984</v>
      </c>
      <c r="T182">
        <v>8</v>
      </c>
      <c r="U182" t="s">
        <v>35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 t="str">
        <f>IF(HR_Cleaned[[#This Row],[MonthlyIncome]]&lt;3000,"Low",IF(HR_Cleaned[[#This Row],[MonthlyIncome]]&lt;7000,"Medium","High"))</f>
        <v>Medium</v>
      </c>
      <c r="AH18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8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247</v>
      </c>
      <c r="J183">
        <v>4</v>
      </c>
      <c r="K183" t="s">
        <v>39</v>
      </c>
      <c r="L183">
        <v>95</v>
      </c>
      <c r="M183">
        <v>3</v>
      </c>
      <c r="N183">
        <v>1</v>
      </c>
      <c r="O183" t="s">
        <v>47</v>
      </c>
      <c r="P183">
        <v>2</v>
      </c>
      <c r="Q183" t="s">
        <v>41</v>
      </c>
      <c r="R183">
        <v>2311</v>
      </c>
      <c r="S183">
        <v>5711</v>
      </c>
      <c r="T183">
        <v>2</v>
      </c>
      <c r="U183" t="s">
        <v>43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 t="str">
        <f>IF(HR_Cleaned[[#This Row],[MonthlyIncome]]&lt;3000,"Low",IF(HR_Cleaned[[#This Row],[MonthlyIncome]]&lt;7000,"Medium","High"))</f>
        <v>Low</v>
      </c>
      <c r="AH183" t="str">
        <f>IF(HR_Cleaned[[#This Row],[YearsAtCompany]]&lt;2,"0-1 Years",IF(HR_Cleaned[[#This Row],[YearsAtCompany]]&lt;=5,"2-5 Years",IF(HR_Cleaned[[#This Row],[YearsAtCompany]]&lt;=10,"6-10 Years","10+ Years")))</f>
        <v>2-5 Years</v>
      </c>
      <c r="AI18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248</v>
      </c>
      <c r="J184">
        <v>2</v>
      </c>
      <c r="K184" t="s">
        <v>39</v>
      </c>
      <c r="L184">
        <v>70</v>
      </c>
      <c r="M184">
        <v>3</v>
      </c>
      <c r="N184">
        <v>1</v>
      </c>
      <c r="O184" t="s">
        <v>57</v>
      </c>
      <c r="P184">
        <v>2</v>
      </c>
      <c r="Q184" t="s">
        <v>41</v>
      </c>
      <c r="R184">
        <v>3140</v>
      </c>
      <c r="S184">
        <v>21728</v>
      </c>
      <c r="T184">
        <v>1</v>
      </c>
      <c r="U184" t="s">
        <v>35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 t="str">
        <f>IF(HR_Cleaned[[#This Row],[MonthlyIncome]]&lt;3000,"Low",IF(HR_Cleaned[[#This Row],[MonthlyIncome]]&lt;7000,"Medium","High"))</f>
        <v>Medium</v>
      </c>
      <c r="AH18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8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249</v>
      </c>
      <c r="J185">
        <v>3</v>
      </c>
      <c r="K185" t="s">
        <v>46</v>
      </c>
      <c r="L185">
        <v>86</v>
      </c>
      <c r="M185">
        <v>2</v>
      </c>
      <c r="N185">
        <v>1</v>
      </c>
      <c r="O185" t="s">
        <v>50</v>
      </c>
      <c r="P185">
        <v>3</v>
      </c>
      <c r="Q185" t="s">
        <v>48</v>
      </c>
      <c r="R185">
        <v>3690</v>
      </c>
      <c r="S185">
        <v>3425</v>
      </c>
      <c r="T185">
        <v>2</v>
      </c>
      <c r="U185" t="s">
        <v>43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 t="str">
        <f>IF(HR_Cleaned[[#This Row],[MonthlyIncome]]&lt;3000,"Low",IF(HR_Cleaned[[#This Row],[MonthlyIncome]]&lt;7000,"Medium","High"))</f>
        <v>Medium</v>
      </c>
      <c r="AH18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8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250</v>
      </c>
      <c r="J186">
        <v>4</v>
      </c>
      <c r="K186" t="s">
        <v>39</v>
      </c>
      <c r="L186">
        <v>57</v>
      </c>
      <c r="M186">
        <v>4</v>
      </c>
      <c r="N186">
        <v>2</v>
      </c>
      <c r="O186" t="s">
        <v>53</v>
      </c>
      <c r="P186">
        <v>1</v>
      </c>
      <c r="Q186" t="s">
        <v>52</v>
      </c>
      <c r="R186">
        <v>4450</v>
      </c>
      <c r="S186">
        <v>26250</v>
      </c>
      <c r="T186">
        <v>1</v>
      </c>
      <c r="U186" t="s">
        <v>43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 t="str">
        <f>IF(HR_Cleaned[[#This Row],[MonthlyIncome]]&lt;3000,"Low",IF(HR_Cleaned[[#This Row],[MonthlyIncome]]&lt;7000,"Medium","High"))</f>
        <v>Medium</v>
      </c>
      <c r="AH186" t="str">
        <f>IF(HR_Cleaned[[#This Row],[YearsAtCompany]]&lt;2,"0-1 Years",IF(HR_Cleaned[[#This Row],[YearsAtCompany]]&lt;=5,"2-5 Years",IF(HR_Cleaned[[#This Row],[YearsAtCompany]]&lt;=10,"6-10 Years","10+ Years")))</f>
        <v>2-5 Years</v>
      </c>
      <c r="AI18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252</v>
      </c>
      <c r="J187">
        <v>4</v>
      </c>
      <c r="K187" t="s">
        <v>39</v>
      </c>
      <c r="L187">
        <v>72</v>
      </c>
      <c r="M187">
        <v>3</v>
      </c>
      <c r="N187">
        <v>1</v>
      </c>
      <c r="O187" t="s">
        <v>47</v>
      </c>
      <c r="P187">
        <v>2</v>
      </c>
      <c r="Q187" t="s">
        <v>48</v>
      </c>
      <c r="R187">
        <v>2756</v>
      </c>
      <c r="S187">
        <v>4673</v>
      </c>
      <c r="T187">
        <v>1</v>
      </c>
      <c r="U187" t="s">
        <v>43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 t="str">
        <f>IF(HR_Cleaned[[#This Row],[MonthlyIncome]]&lt;3000,"Low",IF(HR_Cleaned[[#This Row],[MonthlyIncome]]&lt;7000,"Medium","High"))</f>
        <v>Low</v>
      </c>
      <c r="AH18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8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253</v>
      </c>
      <c r="J188">
        <v>4</v>
      </c>
      <c r="K188" t="s">
        <v>39</v>
      </c>
      <c r="L188">
        <v>46</v>
      </c>
      <c r="M188">
        <v>3</v>
      </c>
      <c r="N188">
        <v>5</v>
      </c>
      <c r="O188" t="s">
        <v>56</v>
      </c>
      <c r="P188">
        <v>3</v>
      </c>
      <c r="Q188" t="s">
        <v>48</v>
      </c>
      <c r="R188">
        <v>19033</v>
      </c>
      <c r="S188">
        <v>6499</v>
      </c>
      <c r="T188">
        <v>1</v>
      </c>
      <c r="U188" t="s">
        <v>43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 t="str">
        <f>IF(HR_Cleaned[[#This Row],[MonthlyIncome]]&lt;3000,"Low",IF(HR_Cleaned[[#This Row],[MonthlyIncome]]&lt;7000,"Medium","High"))</f>
        <v>High</v>
      </c>
      <c r="AH188" t="str">
        <f>IF(HR_Cleaned[[#This Row],[YearsAtCompany]]&lt;2,"0-1 Years",IF(HR_Cleaned[[#This Row],[YearsAtCompany]]&lt;=5,"2-5 Years",IF(HR_Cleaned[[#This Row],[YearsAtCompany]]&lt;=10,"6-10 Years","10+ Years")))</f>
        <v>10+ Years</v>
      </c>
      <c r="AI18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254</v>
      </c>
      <c r="J189">
        <v>3</v>
      </c>
      <c r="K189" t="s">
        <v>46</v>
      </c>
      <c r="L189">
        <v>61</v>
      </c>
      <c r="M189">
        <v>4</v>
      </c>
      <c r="N189">
        <v>5</v>
      </c>
      <c r="O189" t="s">
        <v>58</v>
      </c>
      <c r="P189">
        <v>2</v>
      </c>
      <c r="Q189" t="s">
        <v>41</v>
      </c>
      <c r="R189">
        <v>18722</v>
      </c>
      <c r="S189">
        <v>13339</v>
      </c>
      <c r="T189">
        <v>8</v>
      </c>
      <c r="U189" t="s">
        <v>43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 t="str">
        <f>IF(HR_Cleaned[[#This Row],[MonthlyIncome]]&lt;3000,"Low",IF(HR_Cleaned[[#This Row],[MonthlyIncome]]&lt;7000,"Medium","High"))</f>
        <v>High</v>
      </c>
      <c r="AH189" t="str">
        <f>IF(HR_Cleaned[[#This Row],[YearsAtCompany]]&lt;2,"0-1 Years",IF(HR_Cleaned[[#This Row],[YearsAtCompany]]&lt;=5,"2-5 Years",IF(HR_Cleaned[[#This Row],[YearsAtCompany]]&lt;=10,"6-10 Years","10+ Years")))</f>
        <v>10+ Years</v>
      </c>
      <c r="AI189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256</v>
      </c>
      <c r="J190">
        <v>4</v>
      </c>
      <c r="K190" t="s">
        <v>46</v>
      </c>
      <c r="L190">
        <v>45</v>
      </c>
      <c r="M190">
        <v>2</v>
      </c>
      <c r="N190">
        <v>2</v>
      </c>
      <c r="O190" t="s">
        <v>53</v>
      </c>
      <c r="P190">
        <v>3</v>
      </c>
      <c r="Q190" t="s">
        <v>48</v>
      </c>
      <c r="R190">
        <v>9547</v>
      </c>
      <c r="S190">
        <v>14074</v>
      </c>
      <c r="T190">
        <v>1</v>
      </c>
      <c r="U190" t="s">
        <v>43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 t="str">
        <f>IF(HR_Cleaned[[#This Row],[MonthlyIncome]]&lt;3000,"Low",IF(HR_Cleaned[[#This Row],[MonthlyIncome]]&lt;7000,"Medium","High"))</f>
        <v>High</v>
      </c>
      <c r="AH19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9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258</v>
      </c>
      <c r="J191">
        <v>4</v>
      </c>
      <c r="K191" t="s">
        <v>39</v>
      </c>
      <c r="L191">
        <v>98</v>
      </c>
      <c r="M191">
        <v>3</v>
      </c>
      <c r="N191">
        <v>4</v>
      </c>
      <c r="O191" t="s">
        <v>54</v>
      </c>
      <c r="P191">
        <v>2</v>
      </c>
      <c r="Q191" t="s">
        <v>41</v>
      </c>
      <c r="R191">
        <v>13734</v>
      </c>
      <c r="S191">
        <v>7192</v>
      </c>
      <c r="T191">
        <v>3</v>
      </c>
      <c r="U191" t="s">
        <v>43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 t="str">
        <f>IF(HR_Cleaned[[#This Row],[MonthlyIncome]]&lt;3000,"Low",IF(HR_Cleaned[[#This Row],[MonthlyIncome]]&lt;7000,"Medium","High"))</f>
        <v>High</v>
      </c>
      <c r="AH19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9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259</v>
      </c>
      <c r="J192">
        <v>3</v>
      </c>
      <c r="K192" t="s">
        <v>46</v>
      </c>
      <c r="L192">
        <v>65</v>
      </c>
      <c r="M192">
        <v>2</v>
      </c>
      <c r="N192">
        <v>5</v>
      </c>
      <c r="O192" t="s">
        <v>56</v>
      </c>
      <c r="P192">
        <v>3</v>
      </c>
      <c r="Q192" t="s">
        <v>48</v>
      </c>
      <c r="R192">
        <v>19999</v>
      </c>
      <c r="S192">
        <v>5678</v>
      </c>
      <c r="T192">
        <v>0</v>
      </c>
      <c r="U192" t="s">
        <v>43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 t="str">
        <f>IF(HR_Cleaned[[#This Row],[MonthlyIncome]]&lt;3000,"Low",IF(HR_Cleaned[[#This Row],[MonthlyIncome]]&lt;7000,"Medium","High"))</f>
        <v>High</v>
      </c>
      <c r="AH192" t="str">
        <f>IF(HR_Cleaned[[#This Row],[YearsAtCompany]]&lt;2,"0-1 Years",IF(HR_Cleaned[[#This Row],[YearsAtCompany]]&lt;=5,"2-5 Years",IF(HR_Cleaned[[#This Row],[YearsAtCompany]]&lt;=10,"6-10 Years","10+ Years")))</f>
        <v>10+ Years</v>
      </c>
      <c r="AI19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260</v>
      </c>
      <c r="J193">
        <v>4</v>
      </c>
      <c r="K193" t="s">
        <v>39</v>
      </c>
      <c r="L193">
        <v>99</v>
      </c>
      <c r="M193">
        <v>3</v>
      </c>
      <c r="N193">
        <v>1</v>
      </c>
      <c r="O193" t="s">
        <v>47</v>
      </c>
      <c r="P193">
        <v>2</v>
      </c>
      <c r="Q193" t="s">
        <v>41</v>
      </c>
      <c r="R193">
        <v>2279</v>
      </c>
      <c r="S193">
        <v>11781</v>
      </c>
      <c r="T193">
        <v>1</v>
      </c>
      <c r="U193" t="s">
        <v>43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 t="str">
        <f>IF(HR_Cleaned[[#This Row],[MonthlyIncome]]&lt;3000,"Low",IF(HR_Cleaned[[#This Row],[MonthlyIncome]]&lt;7000,"Medium","High"))</f>
        <v>Low</v>
      </c>
      <c r="AH19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9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261</v>
      </c>
      <c r="J194">
        <v>2</v>
      </c>
      <c r="K194" t="s">
        <v>46</v>
      </c>
      <c r="L194">
        <v>50</v>
      </c>
      <c r="M194">
        <v>2</v>
      </c>
      <c r="N194">
        <v>2</v>
      </c>
      <c r="O194" t="s">
        <v>53</v>
      </c>
      <c r="P194">
        <v>3</v>
      </c>
      <c r="Q194" t="s">
        <v>48</v>
      </c>
      <c r="R194">
        <v>5916</v>
      </c>
      <c r="S194">
        <v>15497</v>
      </c>
      <c r="T194">
        <v>3</v>
      </c>
      <c r="U194" t="s">
        <v>35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 t="str">
        <f>IF(HR_Cleaned[[#This Row],[MonthlyIncome]]&lt;3000,"Low",IF(HR_Cleaned[[#This Row],[MonthlyIncome]]&lt;7000,"Medium","High"))</f>
        <v>Medium</v>
      </c>
      <c r="AH194" t="str">
        <f>IF(HR_Cleaned[[#This Row],[YearsAtCompany]]&lt;2,"0-1 Years",IF(HR_Cleaned[[#This Row],[YearsAtCompany]]&lt;=5,"2-5 Years",IF(HR_Cleaned[[#This Row],[YearsAtCompany]]&lt;=10,"6-10 Years","10+ Years")))</f>
        <v>0-1 Years</v>
      </c>
      <c r="AI19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262</v>
      </c>
      <c r="J195">
        <v>4</v>
      </c>
      <c r="K195" t="s">
        <v>46</v>
      </c>
      <c r="L195">
        <v>37</v>
      </c>
      <c r="M195">
        <v>4</v>
      </c>
      <c r="N195">
        <v>1</v>
      </c>
      <c r="O195" t="s">
        <v>47</v>
      </c>
      <c r="P195">
        <v>4</v>
      </c>
      <c r="Q195" t="s">
        <v>52</v>
      </c>
      <c r="R195">
        <v>2089</v>
      </c>
      <c r="S195">
        <v>5228</v>
      </c>
      <c r="T195">
        <v>4</v>
      </c>
      <c r="U195" t="s">
        <v>43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 t="str">
        <f>IF(HR_Cleaned[[#This Row],[MonthlyIncome]]&lt;3000,"Low",IF(HR_Cleaned[[#This Row],[MonthlyIncome]]&lt;7000,"Medium","High"))</f>
        <v>Low</v>
      </c>
      <c r="AH19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9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264</v>
      </c>
      <c r="J196">
        <v>1</v>
      </c>
      <c r="K196" t="s">
        <v>46</v>
      </c>
      <c r="L196">
        <v>65</v>
      </c>
      <c r="M196">
        <v>2</v>
      </c>
      <c r="N196">
        <v>4</v>
      </c>
      <c r="O196" t="s">
        <v>56</v>
      </c>
      <c r="P196">
        <v>4</v>
      </c>
      <c r="Q196" t="s">
        <v>48</v>
      </c>
      <c r="R196">
        <v>16792</v>
      </c>
      <c r="S196">
        <v>20462</v>
      </c>
      <c r="T196">
        <v>9</v>
      </c>
      <c r="U196" t="s">
        <v>43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 t="str">
        <f>IF(HR_Cleaned[[#This Row],[MonthlyIncome]]&lt;3000,"Low",IF(HR_Cleaned[[#This Row],[MonthlyIncome]]&lt;7000,"Medium","High"))</f>
        <v>High</v>
      </c>
      <c r="AH196" t="str">
        <f>IF(HR_Cleaned[[#This Row],[YearsAtCompany]]&lt;2,"0-1 Years",IF(HR_Cleaned[[#This Row],[YearsAtCompany]]&lt;=5,"2-5 Years",IF(HR_Cleaned[[#This Row],[YearsAtCompany]]&lt;=10,"6-10 Years","10+ Years")))</f>
        <v>10+ Years</v>
      </c>
      <c r="AI19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267</v>
      </c>
      <c r="J197">
        <v>2</v>
      </c>
      <c r="K197" t="s">
        <v>46</v>
      </c>
      <c r="L197">
        <v>65</v>
      </c>
      <c r="M197">
        <v>4</v>
      </c>
      <c r="N197">
        <v>1</v>
      </c>
      <c r="O197" t="s">
        <v>47</v>
      </c>
      <c r="P197">
        <v>1</v>
      </c>
      <c r="Q197" t="s">
        <v>48</v>
      </c>
      <c r="R197">
        <v>3564</v>
      </c>
      <c r="S197">
        <v>22977</v>
      </c>
      <c r="T197">
        <v>1</v>
      </c>
      <c r="U197" t="s">
        <v>35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 t="str">
        <f>IF(HR_Cleaned[[#This Row],[MonthlyIncome]]&lt;3000,"Low",IF(HR_Cleaned[[#This Row],[MonthlyIncome]]&lt;7000,"Medium","High"))</f>
        <v>Medium</v>
      </c>
      <c r="AH19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9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269</v>
      </c>
      <c r="J198">
        <v>2</v>
      </c>
      <c r="K198" t="s">
        <v>39</v>
      </c>
      <c r="L198">
        <v>37</v>
      </c>
      <c r="M198">
        <v>3</v>
      </c>
      <c r="N198">
        <v>2</v>
      </c>
      <c r="O198" t="s">
        <v>50</v>
      </c>
      <c r="P198">
        <v>2</v>
      </c>
      <c r="Q198" t="s">
        <v>41</v>
      </c>
      <c r="R198">
        <v>4425</v>
      </c>
      <c r="S198">
        <v>15986</v>
      </c>
      <c r="T198">
        <v>5</v>
      </c>
      <c r="U198" t="s">
        <v>43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 t="str">
        <f>IF(HR_Cleaned[[#This Row],[MonthlyIncome]]&lt;3000,"Low",IF(HR_Cleaned[[#This Row],[MonthlyIncome]]&lt;7000,"Medium","High"))</f>
        <v>Medium</v>
      </c>
      <c r="AH19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9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270</v>
      </c>
      <c r="J199">
        <v>3</v>
      </c>
      <c r="K199" t="s">
        <v>39</v>
      </c>
      <c r="L199">
        <v>36</v>
      </c>
      <c r="M199">
        <v>3</v>
      </c>
      <c r="N199">
        <v>2</v>
      </c>
      <c r="O199" t="s">
        <v>53</v>
      </c>
      <c r="P199">
        <v>3</v>
      </c>
      <c r="Q199" t="s">
        <v>52</v>
      </c>
      <c r="R199">
        <v>5265</v>
      </c>
      <c r="S199">
        <v>16439</v>
      </c>
      <c r="T199">
        <v>2</v>
      </c>
      <c r="U199" t="s">
        <v>43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 t="str">
        <f>IF(HR_Cleaned[[#This Row],[MonthlyIncome]]&lt;3000,"Low",IF(HR_Cleaned[[#This Row],[MonthlyIncome]]&lt;7000,"Medium","High"))</f>
        <v>Medium</v>
      </c>
      <c r="AH19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9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271</v>
      </c>
      <c r="J200">
        <v>4</v>
      </c>
      <c r="K200" t="s">
        <v>46</v>
      </c>
      <c r="L200">
        <v>88</v>
      </c>
      <c r="M200">
        <v>3</v>
      </c>
      <c r="N200">
        <v>2</v>
      </c>
      <c r="O200" t="s">
        <v>53</v>
      </c>
      <c r="P200">
        <v>3</v>
      </c>
      <c r="Q200" t="s">
        <v>48</v>
      </c>
      <c r="R200">
        <v>6553</v>
      </c>
      <c r="S200">
        <v>7259</v>
      </c>
      <c r="T200">
        <v>9</v>
      </c>
      <c r="U200" t="s">
        <v>43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 t="str">
        <f>IF(HR_Cleaned[[#This Row],[MonthlyIncome]]&lt;3000,"Low",IF(HR_Cleaned[[#This Row],[MonthlyIncome]]&lt;7000,"Medium","High"))</f>
        <v>Medium</v>
      </c>
      <c r="AH200" t="str">
        <f>IF(HR_Cleaned[[#This Row],[YearsAtCompany]]&lt;2,"0-1 Years",IF(HR_Cleaned[[#This Row],[YearsAtCompany]]&lt;=5,"2-5 Years",IF(HR_Cleaned[[#This Row],[YearsAtCompany]]&lt;=10,"6-10 Years","10+ Years")))</f>
        <v>0-1 Years</v>
      </c>
      <c r="AI20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273</v>
      </c>
      <c r="J201">
        <v>4</v>
      </c>
      <c r="K201" t="s">
        <v>46</v>
      </c>
      <c r="L201">
        <v>54</v>
      </c>
      <c r="M201">
        <v>3</v>
      </c>
      <c r="N201">
        <v>2</v>
      </c>
      <c r="O201" t="s">
        <v>53</v>
      </c>
      <c r="P201">
        <v>4</v>
      </c>
      <c r="Q201" t="s">
        <v>48</v>
      </c>
      <c r="R201">
        <v>6261</v>
      </c>
      <c r="S201">
        <v>4185</v>
      </c>
      <c r="T201">
        <v>3</v>
      </c>
      <c r="U201" t="s">
        <v>43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 t="str">
        <f>IF(HR_Cleaned[[#This Row],[MonthlyIncome]]&lt;3000,"Low",IF(HR_Cleaned[[#This Row],[MonthlyIncome]]&lt;7000,"Medium","High"))</f>
        <v>Medium</v>
      </c>
      <c r="AH20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0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274</v>
      </c>
      <c r="J202">
        <v>3</v>
      </c>
      <c r="K202" t="s">
        <v>46</v>
      </c>
      <c r="L202">
        <v>60</v>
      </c>
      <c r="M202">
        <v>2</v>
      </c>
      <c r="N202">
        <v>2</v>
      </c>
      <c r="O202" t="s">
        <v>53</v>
      </c>
      <c r="P202">
        <v>1</v>
      </c>
      <c r="Q202" t="s">
        <v>48</v>
      </c>
      <c r="R202">
        <v>4298</v>
      </c>
      <c r="S202">
        <v>9679</v>
      </c>
      <c r="T202">
        <v>5</v>
      </c>
      <c r="U202" t="s">
        <v>43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 t="str">
        <f>IF(HR_Cleaned[[#This Row],[MonthlyIncome]]&lt;3000,"Low",IF(HR_Cleaned[[#This Row],[MonthlyIncome]]&lt;7000,"Medium","High"))</f>
        <v>Medium</v>
      </c>
      <c r="AH202" t="str">
        <f>IF(HR_Cleaned[[#This Row],[YearsAtCompany]]&lt;2,"0-1 Years",IF(HR_Cleaned[[#This Row],[YearsAtCompany]]&lt;=5,"2-5 Years",IF(HR_Cleaned[[#This Row],[YearsAtCompany]]&lt;=10,"6-10 Years","10+ Years")))</f>
        <v>2-5 Years</v>
      </c>
      <c r="AI20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275</v>
      </c>
      <c r="J203">
        <v>4</v>
      </c>
      <c r="K203" t="s">
        <v>46</v>
      </c>
      <c r="L203">
        <v>92</v>
      </c>
      <c r="M203">
        <v>3</v>
      </c>
      <c r="N203">
        <v>2</v>
      </c>
      <c r="O203" t="s">
        <v>53</v>
      </c>
      <c r="P203">
        <v>4</v>
      </c>
      <c r="Q203" t="s">
        <v>52</v>
      </c>
      <c r="R203">
        <v>6804</v>
      </c>
      <c r="S203">
        <v>23793</v>
      </c>
      <c r="T203">
        <v>1</v>
      </c>
      <c r="U203" t="s">
        <v>35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 t="str">
        <f>IF(HR_Cleaned[[#This Row],[MonthlyIncome]]&lt;3000,"Low",IF(HR_Cleaned[[#This Row],[MonthlyIncome]]&lt;7000,"Medium","High"))</f>
        <v>Medium</v>
      </c>
      <c r="AH20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0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277</v>
      </c>
      <c r="J204">
        <v>4</v>
      </c>
      <c r="K204" t="s">
        <v>46</v>
      </c>
      <c r="L204">
        <v>43</v>
      </c>
      <c r="M204">
        <v>3</v>
      </c>
      <c r="N204">
        <v>1</v>
      </c>
      <c r="O204" t="s">
        <v>47</v>
      </c>
      <c r="P204">
        <v>3</v>
      </c>
      <c r="Q204" t="s">
        <v>52</v>
      </c>
      <c r="R204">
        <v>3815</v>
      </c>
      <c r="S204">
        <v>5972</v>
      </c>
      <c r="T204">
        <v>1</v>
      </c>
      <c r="U204" t="s">
        <v>35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 t="str">
        <f>IF(HR_Cleaned[[#This Row],[MonthlyIncome]]&lt;3000,"Low",IF(HR_Cleaned[[#This Row],[MonthlyIncome]]&lt;7000,"Medium","High"))</f>
        <v>Medium</v>
      </c>
      <c r="AH204" t="str">
        <f>IF(HR_Cleaned[[#This Row],[YearsAtCompany]]&lt;2,"0-1 Years",IF(HR_Cleaned[[#This Row],[YearsAtCompany]]&lt;=5,"2-5 Years",IF(HR_Cleaned[[#This Row],[YearsAtCompany]]&lt;=10,"6-10 Years","10+ Years")))</f>
        <v>2-5 Years</v>
      </c>
      <c r="AI20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281</v>
      </c>
      <c r="J205">
        <v>3</v>
      </c>
      <c r="K205" t="s">
        <v>46</v>
      </c>
      <c r="L205">
        <v>99</v>
      </c>
      <c r="M205">
        <v>3</v>
      </c>
      <c r="N205">
        <v>2</v>
      </c>
      <c r="O205" t="s">
        <v>50</v>
      </c>
      <c r="P205">
        <v>4</v>
      </c>
      <c r="Q205" t="s">
        <v>48</v>
      </c>
      <c r="R205">
        <v>2741</v>
      </c>
      <c r="S205">
        <v>16523</v>
      </c>
      <c r="T205">
        <v>8</v>
      </c>
      <c r="U205" t="s">
        <v>35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 t="str">
        <f>IF(HR_Cleaned[[#This Row],[MonthlyIncome]]&lt;3000,"Low",IF(HR_Cleaned[[#This Row],[MonthlyIncome]]&lt;7000,"Medium","High"))</f>
        <v>Low</v>
      </c>
      <c r="AH20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0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282</v>
      </c>
      <c r="J206">
        <v>2</v>
      </c>
      <c r="K206" t="s">
        <v>46</v>
      </c>
      <c r="L206">
        <v>70</v>
      </c>
      <c r="M206">
        <v>3</v>
      </c>
      <c r="N206">
        <v>2</v>
      </c>
      <c r="O206" t="s">
        <v>54</v>
      </c>
      <c r="P206">
        <v>1</v>
      </c>
      <c r="Q206" t="s">
        <v>48</v>
      </c>
      <c r="R206">
        <v>6673</v>
      </c>
      <c r="S206">
        <v>11354</v>
      </c>
      <c r="T206">
        <v>7</v>
      </c>
      <c r="U206" t="s">
        <v>35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 t="str">
        <f>IF(HR_Cleaned[[#This Row],[MonthlyIncome]]&lt;3000,"Low",IF(HR_Cleaned[[#This Row],[MonthlyIncome]]&lt;7000,"Medium","High"))</f>
        <v>Medium</v>
      </c>
      <c r="AH206" t="str">
        <f>IF(HR_Cleaned[[#This Row],[YearsAtCompany]]&lt;2,"0-1 Years",IF(HR_Cleaned[[#This Row],[YearsAtCompany]]&lt;=5,"2-5 Years",IF(HR_Cleaned[[#This Row],[YearsAtCompany]]&lt;=10,"6-10 Years","10+ Years")))</f>
        <v>0-1 Years</v>
      </c>
      <c r="AI20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283</v>
      </c>
      <c r="J207">
        <v>2</v>
      </c>
      <c r="K207" t="s">
        <v>39</v>
      </c>
      <c r="L207">
        <v>35</v>
      </c>
      <c r="M207">
        <v>3</v>
      </c>
      <c r="N207">
        <v>3</v>
      </c>
      <c r="O207" t="s">
        <v>40</v>
      </c>
      <c r="P207">
        <v>4</v>
      </c>
      <c r="Q207" t="s">
        <v>48</v>
      </c>
      <c r="R207">
        <v>7639</v>
      </c>
      <c r="S207">
        <v>24525</v>
      </c>
      <c r="T207">
        <v>1</v>
      </c>
      <c r="U207" t="s">
        <v>43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 t="str">
        <f>IF(HR_Cleaned[[#This Row],[MonthlyIncome]]&lt;3000,"Low",IF(HR_Cleaned[[#This Row],[MonthlyIncome]]&lt;7000,"Medium","High"))</f>
        <v>High</v>
      </c>
      <c r="AH20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0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284</v>
      </c>
      <c r="J208">
        <v>4</v>
      </c>
      <c r="K208" t="s">
        <v>46</v>
      </c>
      <c r="L208">
        <v>60</v>
      </c>
      <c r="M208">
        <v>4</v>
      </c>
      <c r="N208">
        <v>1</v>
      </c>
      <c r="O208" t="s">
        <v>47</v>
      </c>
      <c r="P208">
        <v>2</v>
      </c>
      <c r="Q208" t="s">
        <v>52</v>
      </c>
      <c r="R208">
        <v>2328</v>
      </c>
      <c r="S208">
        <v>12392</v>
      </c>
      <c r="T208">
        <v>1</v>
      </c>
      <c r="U208" t="s">
        <v>35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 t="str">
        <f>IF(HR_Cleaned[[#This Row],[MonthlyIncome]]&lt;3000,"Low",IF(HR_Cleaned[[#This Row],[MonthlyIncome]]&lt;7000,"Medium","High"))</f>
        <v>Low</v>
      </c>
      <c r="AH208" t="str">
        <f>IF(HR_Cleaned[[#This Row],[YearsAtCompany]]&lt;2,"0-1 Years",IF(HR_Cleaned[[#This Row],[YearsAtCompany]]&lt;=5,"2-5 Years",IF(HR_Cleaned[[#This Row],[YearsAtCompany]]&lt;=10,"6-10 Years","10+ Years")))</f>
        <v>2-5 Years</v>
      </c>
      <c r="AI208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286</v>
      </c>
      <c r="J209">
        <v>2</v>
      </c>
      <c r="K209" t="s">
        <v>39</v>
      </c>
      <c r="L209">
        <v>73</v>
      </c>
      <c r="M209">
        <v>3</v>
      </c>
      <c r="N209">
        <v>1</v>
      </c>
      <c r="O209" t="s">
        <v>50</v>
      </c>
      <c r="P209">
        <v>4</v>
      </c>
      <c r="Q209" t="s">
        <v>41</v>
      </c>
      <c r="R209">
        <v>2153</v>
      </c>
      <c r="S209">
        <v>7703</v>
      </c>
      <c r="T209">
        <v>1</v>
      </c>
      <c r="U209" t="s">
        <v>43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 t="str">
        <f>IF(HR_Cleaned[[#This Row],[MonthlyIncome]]&lt;3000,"Low",IF(HR_Cleaned[[#This Row],[MonthlyIncome]]&lt;7000,"Medium","High"))</f>
        <v>Low</v>
      </c>
      <c r="AH20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0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287</v>
      </c>
      <c r="J210">
        <v>4</v>
      </c>
      <c r="K210" t="s">
        <v>46</v>
      </c>
      <c r="L210">
        <v>63</v>
      </c>
      <c r="M210">
        <v>2</v>
      </c>
      <c r="N210">
        <v>2</v>
      </c>
      <c r="O210" t="s">
        <v>54</v>
      </c>
      <c r="P210">
        <v>4</v>
      </c>
      <c r="Q210" t="s">
        <v>48</v>
      </c>
      <c r="R210">
        <v>4876</v>
      </c>
      <c r="S210">
        <v>14242</v>
      </c>
      <c r="T210">
        <v>9</v>
      </c>
      <c r="U210" t="s">
        <v>43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 t="str">
        <f>IF(HR_Cleaned[[#This Row],[MonthlyIncome]]&lt;3000,"Low",IF(HR_Cleaned[[#This Row],[MonthlyIncome]]&lt;7000,"Medium","High"))</f>
        <v>Medium</v>
      </c>
      <c r="AH210" t="str">
        <f>IF(HR_Cleaned[[#This Row],[YearsAtCompany]]&lt;2,"0-1 Years",IF(HR_Cleaned[[#This Row],[YearsAtCompany]]&lt;=5,"2-5 Years",IF(HR_Cleaned[[#This Row],[YearsAtCompany]]&lt;=10,"6-10 Years","10+ Years")))</f>
        <v>2-5 Years</v>
      </c>
      <c r="AI21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288</v>
      </c>
      <c r="J211">
        <v>4</v>
      </c>
      <c r="K211" t="s">
        <v>46</v>
      </c>
      <c r="L211">
        <v>97</v>
      </c>
      <c r="M211">
        <v>3</v>
      </c>
      <c r="N211">
        <v>3</v>
      </c>
      <c r="O211" t="s">
        <v>54</v>
      </c>
      <c r="P211">
        <v>1</v>
      </c>
      <c r="Q211" t="s">
        <v>52</v>
      </c>
      <c r="R211">
        <v>9396</v>
      </c>
      <c r="S211">
        <v>12368</v>
      </c>
      <c r="T211">
        <v>7</v>
      </c>
      <c r="U211" t="s">
        <v>43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 t="str">
        <f>IF(HR_Cleaned[[#This Row],[MonthlyIncome]]&lt;3000,"Low",IF(HR_Cleaned[[#This Row],[MonthlyIncome]]&lt;7000,"Medium","High"))</f>
        <v>High</v>
      </c>
      <c r="AH211" t="str">
        <f>IF(HR_Cleaned[[#This Row],[YearsAtCompany]]&lt;2,"0-1 Years",IF(HR_Cleaned[[#This Row],[YearsAtCompany]]&lt;=5,"2-5 Years",IF(HR_Cleaned[[#This Row],[YearsAtCompany]]&lt;=10,"6-10 Years","10+ Years")))</f>
        <v>2-5 Years</v>
      </c>
      <c r="AI21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291</v>
      </c>
      <c r="J212">
        <v>4</v>
      </c>
      <c r="K212" t="s">
        <v>46</v>
      </c>
      <c r="L212">
        <v>32</v>
      </c>
      <c r="M212">
        <v>1</v>
      </c>
      <c r="N212">
        <v>3</v>
      </c>
      <c r="O212" t="s">
        <v>40</v>
      </c>
      <c r="P212">
        <v>4</v>
      </c>
      <c r="Q212" t="s">
        <v>48</v>
      </c>
      <c r="R212">
        <v>10400</v>
      </c>
      <c r="S212">
        <v>25812</v>
      </c>
      <c r="T212">
        <v>1</v>
      </c>
      <c r="U212" t="s">
        <v>43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 t="str">
        <f>IF(HR_Cleaned[[#This Row],[MonthlyIncome]]&lt;3000,"Low",IF(HR_Cleaned[[#This Row],[MonthlyIncome]]&lt;7000,"Medium","High"))</f>
        <v>High</v>
      </c>
      <c r="AH212" t="str">
        <f>IF(HR_Cleaned[[#This Row],[YearsAtCompany]]&lt;2,"0-1 Years",IF(HR_Cleaned[[#This Row],[YearsAtCompany]]&lt;=5,"2-5 Years",IF(HR_Cleaned[[#This Row],[YearsAtCompany]]&lt;=10,"6-10 Years","10+ Years")))</f>
        <v>10+ Years</v>
      </c>
      <c r="AI21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292</v>
      </c>
      <c r="J213">
        <v>3</v>
      </c>
      <c r="K213" t="s">
        <v>46</v>
      </c>
      <c r="L213">
        <v>88</v>
      </c>
      <c r="M213">
        <v>2</v>
      </c>
      <c r="N213">
        <v>3</v>
      </c>
      <c r="O213" t="s">
        <v>53</v>
      </c>
      <c r="P213">
        <v>3</v>
      </c>
      <c r="Q213" t="s">
        <v>41</v>
      </c>
      <c r="R213">
        <v>8474</v>
      </c>
      <c r="S213">
        <v>20925</v>
      </c>
      <c r="T213">
        <v>1</v>
      </c>
      <c r="U213" t="s">
        <v>43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 t="str">
        <f>IF(HR_Cleaned[[#This Row],[MonthlyIncome]]&lt;3000,"Low",IF(HR_Cleaned[[#This Row],[MonthlyIncome]]&lt;7000,"Medium","High"))</f>
        <v>High</v>
      </c>
      <c r="AH213" t="str">
        <f>IF(HR_Cleaned[[#This Row],[YearsAtCompany]]&lt;2,"0-1 Years",IF(HR_Cleaned[[#This Row],[YearsAtCompany]]&lt;=5,"2-5 Years",IF(HR_Cleaned[[#This Row],[YearsAtCompany]]&lt;=10,"6-10 Years","10+ Years")))</f>
        <v>10+ Years</v>
      </c>
      <c r="AI21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293</v>
      </c>
      <c r="J214">
        <v>4</v>
      </c>
      <c r="K214" t="s">
        <v>39</v>
      </c>
      <c r="L214">
        <v>90</v>
      </c>
      <c r="M214">
        <v>3</v>
      </c>
      <c r="N214">
        <v>2</v>
      </c>
      <c r="O214" t="s">
        <v>40</v>
      </c>
      <c r="P214">
        <v>3</v>
      </c>
      <c r="Q214" t="s">
        <v>41</v>
      </c>
      <c r="R214">
        <v>9981</v>
      </c>
      <c r="S214">
        <v>12916</v>
      </c>
      <c r="T214">
        <v>1</v>
      </c>
      <c r="U214" t="s">
        <v>43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 t="str">
        <f>IF(HR_Cleaned[[#This Row],[MonthlyIncome]]&lt;3000,"Low",IF(HR_Cleaned[[#This Row],[MonthlyIncome]]&lt;7000,"Medium","High"))</f>
        <v>High</v>
      </c>
      <c r="AH21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1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296</v>
      </c>
      <c r="J215">
        <v>2</v>
      </c>
      <c r="K215" t="s">
        <v>46</v>
      </c>
      <c r="L215">
        <v>81</v>
      </c>
      <c r="M215">
        <v>2</v>
      </c>
      <c r="N215">
        <v>3</v>
      </c>
      <c r="O215" t="s">
        <v>58</v>
      </c>
      <c r="P215">
        <v>2</v>
      </c>
      <c r="Q215" t="s">
        <v>48</v>
      </c>
      <c r="R215">
        <v>12490</v>
      </c>
      <c r="S215">
        <v>15736</v>
      </c>
      <c r="T215">
        <v>5</v>
      </c>
      <c r="U215" t="s">
        <v>43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 t="str">
        <f>IF(HR_Cleaned[[#This Row],[MonthlyIncome]]&lt;3000,"Low",IF(HR_Cleaned[[#This Row],[MonthlyIncome]]&lt;7000,"Medium","High"))</f>
        <v>High</v>
      </c>
      <c r="AH21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1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297</v>
      </c>
      <c r="J216">
        <v>4</v>
      </c>
      <c r="K216" t="s">
        <v>39</v>
      </c>
      <c r="L216">
        <v>88</v>
      </c>
      <c r="M216">
        <v>3</v>
      </c>
      <c r="N216">
        <v>1</v>
      </c>
      <c r="O216" t="s">
        <v>47</v>
      </c>
      <c r="P216">
        <v>1</v>
      </c>
      <c r="Q216" t="s">
        <v>41</v>
      </c>
      <c r="R216">
        <v>2657</v>
      </c>
      <c r="S216">
        <v>8556</v>
      </c>
      <c r="T216">
        <v>5</v>
      </c>
      <c r="U216" t="s">
        <v>35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 t="str">
        <f>IF(HR_Cleaned[[#This Row],[MonthlyIncome]]&lt;3000,"Low",IF(HR_Cleaned[[#This Row],[MonthlyIncome]]&lt;7000,"Medium","High"))</f>
        <v>Low</v>
      </c>
      <c r="AH216" t="str">
        <f>IF(HR_Cleaned[[#This Row],[YearsAtCompany]]&lt;2,"0-1 Years",IF(HR_Cleaned[[#This Row],[YearsAtCompany]]&lt;=5,"2-5 Years",IF(HR_Cleaned[[#This Row],[YearsAtCompany]]&lt;=10,"6-10 Years","10+ Years")))</f>
        <v>2-5 Years</v>
      </c>
      <c r="AI21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298</v>
      </c>
      <c r="J217">
        <v>4</v>
      </c>
      <c r="K217" t="s">
        <v>39</v>
      </c>
      <c r="L217">
        <v>75</v>
      </c>
      <c r="M217">
        <v>3</v>
      </c>
      <c r="N217">
        <v>3</v>
      </c>
      <c r="O217" t="s">
        <v>56</v>
      </c>
      <c r="P217">
        <v>4</v>
      </c>
      <c r="Q217" t="s">
        <v>41</v>
      </c>
      <c r="R217">
        <v>13591</v>
      </c>
      <c r="S217">
        <v>14674</v>
      </c>
      <c r="T217">
        <v>3</v>
      </c>
      <c r="U217" t="s">
        <v>35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 t="str">
        <f>IF(HR_Cleaned[[#This Row],[MonthlyIncome]]&lt;3000,"Low",IF(HR_Cleaned[[#This Row],[MonthlyIncome]]&lt;7000,"Medium","High"))</f>
        <v>High</v>
      </c>
      <c r="AH217" t="str">
        <f>IF(HR_Cleaned[[#This Row],[YearsAtCompany]]&lt;2,"0-1 Years",IF(HR_Cleaned[[#This Row],[YearsAtCompany]]&lt;=5,"2-5 Years",IF(HR_Cleaned[[#This Row],[YearsAtCompany]]&lt;=10,"6-10 Years","10+ Years")))</f>
        <v>0-1 Years</v>
      </c>
      <c r="AI21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299</v>
      </c>
      <c r="J218">
        <v>3</v>
      </c>
      <c r="K218" t="s">
        <v>39</v>
      </c>
      <c r="L218">
        <v>52</v>
      </c>
      <c r="M218">
        <v>2</v>
      </c>
      <c r="N218">
        <v>2</v>
      </c>
      <c r="O218" t="s">
        <v>40</v>
      </c>
      <c r="P218">
        <v>1</v>
      </c>
      <c r="Q218" t="s">
        <v>41</v>
      </c>
      <c r="R218">
        <v>6696</v>
      </c>
      <c r="S218">
        <v>22967</v>
      </c>
      <c r="T218">
        <v>5</v>
      </c>
      <c r="U218" t="s">
        <v>43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 t="str">
        <f>IF(HR_Cleaned[[#This Row],[MonthlyIncome]]&lt;3000,"Low",IF(HR_Cleaned[[#This Row],[MonthlyIncome]]&lt;7000,"Medium","High"))</f>
        <v>Medium</v>
      </c>
      <c r="AH21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1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300</v>
      </c>
      <c r="J219">
        <v>3</v>
      </c>
      <c r="K219" t="s">
        <v>46</v>
      </c>
      <c r="L219">
        <v>85</v>
      </c>
      <c r="M219">
        <v>3</v>
      </c>
      <c r="N219">
        <v>1</v>
      </c>
      <c r="O219" t="s">
        <v>47</v>
      </c>
      <c r="P219">
        <v>3</v>
      </c>
      <c r="Q219" t="s">
        <v>41</v>
      </c>
      <c r="R219">
        <v>2058</v>
      </c>
      <c r="S219">
        <v>19757</v>
      </c>
      <c r="T219">
        <v>0</v>
      </c>
      <c r="U219" t="s">
        <v>43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 t="str">
        <f>IF(HR_Cleaned[[#This Row],[MonthlyIncome]]&lt;3000,"Low",IF(HR_Cleaned[[#This Row],[MonthlyIncome]]&lt;7000,"Medium","High"))</f>
        <v>Low</v>
      </c>
      <c r="AH21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1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302</v>
      </c>
      <c r="J220">
        <v>4</v>
      </c>
      <c r="K220" t="s">
        <v>39</v>
      </c>
      <c r="L220">
        <v>57</v>
      </c>
      <c r="M220">
        <v>2</v>
      </c>
      <c r="N220">
        <v>3</v>
      </c>
      <c r="O220" t="s">
        <v>40</v>
      </c>
      <c r="P220">
        <v>4</v>
      </c>
      <c r="Q220" t="s">
        <v>41</v>
      </c>
      <c r="R220">
        <v>8865</v>
      </c>
      <c r="S220">
        <v>16840</v>
      </c>
      <c r="T220">
        <v>6</v>
      </c>
      <c r="U220" t="s">
        <v>43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 t="str">
        <f>IF(HR_Cleaned[[#This Row],[MonthlyIncome]]&lt;3000,"Low",IF(HR_Cleaned[[#This Row],[MonthlyIncome]]&lt;7000,"Medium","High"))</f>
        <v>High</v>
      </c>
      <c r="AH220" t="str">
        <f>IF(HR_Cleaned[[#This Row],[YearsAtCompany]]&lt;2,"0-1 Years",IF(HR_Cleaned[[#This Row],[YearsAtCompany]]&lt;=5,"2-5 Years",IF(HR_Cleaned[[#This Row],[YearsAtCompany]]&lt;=10,"6-10 Years","10+ Years")))</f>
        <v>10+ Years</v>
      </c>
      <c r="AI22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303</v>
      </c>
      <c r="J221">
        <v>4</v>
      </c>
      <c r="K221" t="s">
        <v>39</v>
      </c>
      <c r="L221">
        <v>52</v>
      </c>
      <c r="M221">
        <v>3</v>
      </c>
      <c r="N221">
        <v>2</v>
      </c>
      <c r="O221" t="s">
        <v>40</v>
      </c>
      <c r="P221">
        <v>1</v>
      </c>
      <c r="Q221" t="s">
        <v>48</v>
      </c>
      <c r="R221">
        <v>5940</v>
      </c>
      <c r="S221">
        <v>17011</v>
      </c>
      <c r="T221">
        <v>2</v>
      </c>
      <c r="U221" t="s">
        <v>43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 t="str">
        <f>IF(HR_Cleaned[[#This Row],[MonthlyIncome]]&lt;3000,"Low",IF(HR_Cleaned[[#This Row],[MonthlyIncome]]&lt;7000,"Medium","High"))</f>
        <v>Medium</v>
      </c>
      <c r="AH22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2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304</v>
      </c>
      <c r="J222">
        <v>4</v>
      </c>
      <c r="K222" t="s">
        <v>46</v>
      </c>
      <c r="L222">
        <v>62</v>
      </c>
      <c r="M222">
        <v>3</v>
      </c>
      <c r="N222">
        <v>2</v>
      </c>
      <c r="O222" t="s">
        <v>50</v>
      </c>
      <c r="P222">
        <v>2</v>
      </c>
      <c r="Q222" t="s">
        <v>41</v>
      </c>
      <c r="R222">
        <v>5914</v>
      </c>
      <c r="S222">
        <v>9945</v>
      </c>
      <c r="T222">
        <v>8</v>
      </c>
      <c r="U222" t="s">
        <v>43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 t="str">
        <f>IF(HR_Cleaned[[#This Row],[MonthlyIncome]]&lt;3000,"Low",IF(HR_Cleaned[[#This Row],[MonthlyIncome]]&lt;7000,"Medium","High"))</f>
        <v>Medium</v>
      </c>
      <c r="AH222" t="str">
        <f>IF(HR_Cleaned[[#This Row],[YearsAtCompany]]&lt;2,"0-1 Years",IF(HR_Cleaned[[#This Row],[YearsAtCompany]]&lt;=5,"2-5 Years",IF(HR_Cleaned[[#This Row],[YearsAtCompany]]&lt;=10,"6-10 Years","10+ Years")))</f>
        <v>10+ Years</v>
      </c>
      <c r="AI22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305</v>
      </c>
      <c r="J223">
        <v>3</v>
      </c>
      <c r="K223" t="s">
        <v>39</v>
      </c>
      <c r="L223">
        <v>47</v>
      </c>
      <c r="M223">
        <v>2</v>
      </c>
      <c r="N223">
        <v>1</v>
      </c>
      <c r="O223" t="s">
        <v>47</v>
      </c>
      <c r="P223">
        <v>2</v>
      </c>
      <c r="Q223" t="s">
        <v>48</v>
      </c>
      <c r="R223">
        <v>2622</v>
      </c>
      <c r="S223">
        <v>13248</v>
      </c>
      <c r="T223">
        <v>6</v>
      </c>
      <c r="U223" t="s">
        <v>43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 t="str">
        <f>IF(HR_Cleaned[[#This Row],[MonthlyIncome]]&lt;3000,"Low",IF(HR_Cleaned[[#This Row],[MonthlyIncome]]&lt;7000,"Medium","High"))</f>
        <v>Low</v>
      </c>
      <c r="AH223" t="str">
        <f>IF(HR_Cleaned[[#This Row],[YearsAtCompany]]&lt;2,"0-1 Years",IF(HR_Cleaned[[#This Row],[YearsAtCompany]]&lt;=5,"2-5 Years",IF(HR_Cleaned[[#This Row],[YearsAtCompany]]&lt;=10,"6-10 Years","10+ Years")))</f>
        <v>2-5 Years</v>
      </c>
      <c r="AI22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306</v>
      </c>
      <c r="J224">
        <v>2</v>
      </c>
      <c r="K224" t="s">
        <v>46</v>
      </c>
      <c r="L224">
        <v>47</v>
      </c>
      <c r="M224">
        <v>3</v>
      </c>
      <c r="N224">
        <v>3</v>
      </c>
      <c r="O224" t="s">
        <v>58</v>
      </c>
      <c r="P224">
        <v>4</v>
      </c>
      <c r="Q224" t="s">
        <v>52</v>
      </c>
      <c r="R224">
        <v>12185</v>
      </c>
      <c r="S224">
        <v>10056</v>
      </c>
      <c r="T224">
        <v>1</v>
      </c>
      <c r="U224" t="s">
        <v>35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t="str">
        <f>IF(HR_Cleaned[[#This Row],[MonthlyIncome]]&lt;3000,"Low",IF(HR_Cleaned[[#This Row],[MonthlyIncome]]&lt;7000,"Medium","High"))</f>
        <v>High</v>
      </c>
      <c r="AH22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2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307</v>
      </c>
      <c r="J225">
        <v>1</v>
      </c>
      <c r="K225" t="s">
        <v>46</v>
      </c>
      <c r="L225">
        <v>76</v>
      </c>
      <c r="M225">
        <v>3</v>
      </c>
      <c r="N225">
        <v>3</v>
      </c>
      <c r="O225" t="s">
        <v>40</v>
      </c>
      <c r="P225">
        <v>3</v>
      </c>
      <c r="Q225" t="s">
        <v>52</v>
      </c>
      <c r="R225">
        <v>10609</v>
      </c>
      <c r="S225">
        <v>9647</v>
      </c>
      <c r="T225">
        <v>0</v>
      </c>
      <c r="U225" t="s">
        <v>43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 t="str">
        <f>IF(HR_Cleaned[[#This Row],[MonthlyIncome]]&lt;3000,"Low",IF(HR_Cleaned[[#This Row],[MonthlyIncome]]&lt;7000,"Medium","High"))</f>
        <v>High</v>
      </c>
      <c r="AH225" t="str">
        <f>IF(HR_Cleaned[[#This Row],[YearsAtCompany]]&lt;2,"0-1 Years",IF(HR_Cleaned[[#This Row],[YearsAtCompany]]&lt;=5,"2-5 Years",IF(HR_Cleaned[[#This Row],[YearsAtCompany]]&lt;=10,"6-10 Years","10+ Years")))</f>
        <v>10+ Years</v>
      </c>
      <c r="AI22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308</v>
      </c>
      <c r="J226">
        <v>3</v>
      </c>
      <c r="K226" t="s">
        <v>46</v>
      </c>
      <c r="L226">
        <v>90</v>
      </c>
      <c r="M226">
        <v>1</v>
      </c>
      <c r="N226">
        <v>2</v>
      </c>
      <c r="O226" t="s">
        <v>53</v>
      </c>
      <c r="P226">
        <v>3</v>
      </c>
      <c r="Q226" t="s">
        <v>48</v>
      </c>
      <c r="R226">
        <v>4345</v>
      </c>
      <c r="S226">
        <v>4381</v>
      </c>
      <c r="T226">
        <v>0</v>
      </c>
      <c r="U226" t="s">
        <v>43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 t="str">
        <f>IF(HR_Cleaned[[#This Row],[MonthlyIncome]]&lt;3000,"Low",IF(HR_Cleaned[[#This Row],[MonthlyIncome]]&lt;7000,"Medium","High"))</f>
        <v>Medium</v>
      </c>
      <c r="AH226" t="str">
        <f>IF(HR_Cleaned[[#This Row],[YearsAtCompany]]&lt;2,"0-1 Years",IF(HR_Cleaned[[#This Row],[YearsAtCompany]]&lt;=5,"2-5 Years",IF(HR_Cleaned[[#This Row],[YearsAtCompany]]&lt;=10,"6-10 Years","10+ Years")))</f>
        <v>2-5 Years</v>
      </c>
      <c r="AI22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309</v>
      </c>
      <c r="J227">
        <v>3</v>
      </c>
      <c r="K227" t="s">
        <v>46</v>
      </c>
      <c r="L227">
        <v>70</v>
      </c>
      <c r="M227">
        <v>2</v>
      </c>
      <c r="N227">
        <v>1</v>
      </c>
      <c r="O227" t="s">
        <v>47</v>
      </c>
      <c r="P227">
        <v>4</v>
      </c>
      <c r="Q227" t="s">
        <v>48</v>
      </c>
      <c r="R227">
        <v>2177</v>
      </c>
      <c r="S227">
        <v>8456</v>
      </c>
      <c r="T227">
        <v>3</v>
      </c>
      <c r="U227" t="s">
        <v>43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 t="str">
        <f>IF(HR_Cleaned[[#This Row],[MonthlyIncome]]&lt;3000,"Low",IF(HR_Cleaned[[#This Row],[MonthlyIncome]]&lt;7000,"Medium","High"))</f>
        <v>Low</v>
      </c>
      <c r="AH227" t="str">
        <f>IF(HR_Cleaned[[#This Row],[YearsAtCompany]]&lt;2,"0-1 Years",IF(HR_Cleaned[[#This Row],[YearsAtCompany]]&lt;=5,"2-5 Years",IF(HR_Cleaned[[#This Row],[YearsAtCompany]]&lt;=10,"6-10 Years","10+ Years")))</f>
        <v>0-1 Years</v>
      </c>
      <c r="AI227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311</v>
      </c>
      <c r="J228">
        <v>1</v>
      </c>
      <c r="K228" t="s">
        <v>46</v>
      </c>
      <c r="L228">
        <v>41</v>
      </c>
      <c r="M228">
        <v>3</v>
      </c>
      <c r="N228">
        <v>1</v>
      </c>
      <c r="O228" t="s">
        <v>57</v>
      </c>
      <c r="P228">
        <v>4</v>
      </c>
      <c r="Q228" t="s">
        <v>52</v>
      </c>
      <c r="R228">
        <v>2793</v>
      </c>
      <c r="S228">
        <v>2539</v>
      </c>
      <c r="T228">
        <v>4</v>
      </c>
      <c r="U228" t="s">
        <v>43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 t="str">
        <f>IF(HR_Cleaned[[#This Row],[MonthlyIncome]]&lt;3000,"Low",IF(HR_Cleaned[[#This Row],[MonthlyIncome]]&lt;7000,"Medium","High"))</f>
        <v>Low</v>
      </c>
      <c r="AH22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2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312</v>
      </c>
      <c r="J229">
        <v>2</v>
      </c>
      <c r="K229" t="s">
        <v>39</v>
      </c>
      <c r="L229">
        <v>42</v>
      </c>
      <c r="M229">
        <v>3</v>
      </c>
      <c r="N229">
        <v>3</v>
      </c>
      <c r="O229" t="s">
        <v>40</v>
      </c>
      <c r="P229">
        <v>4</v>
      </c>
      <c r="Q229" t="s">
        <v>48</v>
      </c>
      <c r="R229">
        <v>7918</v>
      </c>
      <c r="S229">
        <v>6599</v>
      </c>
      <c r="T229">
        <v>1</v>
      </c>
      <c r="U229" t="s">
        <v>43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 t="str">
        <f>IF(HR_Cleaned[[#This Row],[MonthlyIncome]]&lt;3000,"Low",IF(HR_Cleaned[[#This Row],[MonthlyIncome]]&lt;7000,"Medium","High"))</f>
        <v>High</v>
      </c>
      <c r="AH229" t="str">
        <f>IF(HR_Cleaned[[#This Row],[YearsAtCompany]]&lt;2,"0-1 Years",IF(HR_Cleaned[[#This Row],[YearsAtCompany]]&lt;=5,"2-5 Years",IF(HR_Cleaned[[#This Row],[YearsAtCompany]]&lt;=10,"6-10 Years","10+ Years")))</f>
        <v>10+ Years</v>
      </c>
      <c r="AI22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314</v>
      </c>
      <c r="J230">
        <v>3</v>
      </c>
      <c r="K230" t="s">
        <v>39</v>
      </c>
      <c r="L230">
        <v>92</v>
      </c>
      <c r="M230">
        <v>3</v>
      </c>
      <c r="N230">
        <v>3</v>
      </c>
      <c r="O230" t="s">
        <v>40</v>
      </c>
      <c r="P230">
        <v>3</v>
      </c>
      <c r="Q230" t="s">
        <v>41</v>
      </c>
      <c r="R230">
        <v>8789</v>
      </c>
      <c r="S230">
        <v>9096</v>
      </c>
      <c r="T230">
        <v>1</v>
      </c>
      <c r="U230" t="s">
        <v>43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 t="str">
        <f>IF(HR_Cleaned[[#This Row],[MonthlyIncome]]&lt;3000,"Low",IF(HR_Cleaned[[#This Row],[MonthlyIncome]]&lt;7000,"Medium","High"))</f>
        <v>High</v>
      </c>
      <c r="AH23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3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315</v>
      </c>
      <c r="J231">
        <v>3</v>
      </c>
      <c r="K231" t="s">
        <v>46</v>
      </c>
      <c r="L231">
        <v>86</v>
      </c>
      <c r="M231">
        <v>2</v>
      </c>
      <c r="N231">
        <v>1</v>
      </c>
      <c r="O231" t="s">
        <v>47</v>
      </c>
      <c r="P231">
        <v>4</v>
      </c>
      <c r="Q231" t="s">
        <v>41</v>
      </c>
      <c r="R231">
        <v>2389</v>
      </c>
      <c r="S231">
        <v>14961</v>
      </c>
      <c r="T231">
        <v>1</v>
      </c>
      <c r="U231" t="s">
        <v>35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 t="str">
        <f>IF(HR_Cleaned[[#This Row],[MonthlyIncome]]&lt;3000,"Low",IF(HR_Cleaned[[#This Row],[MonthlyIncome]]&lt;7000,"Medium","High"))</f>
        <v>Low</v>
      </c>
      <c r="AH231" t="str">
        <f>IF(HR_Cleaned[[#This Row],[YearsAtCompany]]&lt;2,"0-1 Years",IF(HR_Cleaned[[#This Row],[YearsAtCompany]]&lt;=5,"2-5 Years",IF(HR_Cleaned[[#This Row],[YearsAtCompany]]&lt;=10,"6-10 Years","10+ Years")))</f>
        <v>2-5 Years</v>
      </c>
      <c r="AI23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316</v>
      </c>
      <c r="J232">
        <v>3</v>
      </c>
      <c r="K232" t="s">
        <v>39</v>
      </c>
      <c r="L232">
        <v>89</v>
      </c>
      <c r="M232">
        <v>2</v>
      </c>
      <c r="N232">
        <v>1</v>
      </c>
      <c r="O232" t="s">
        <v>50</v>
      </c>
      <c r="P232">
        <v>4</v>
      </c>
      <c r="Q232" t="s">
        <v>41</v>
      </c>
      <c r="R232">
        <v>3212</v>
      </c>
      <c r="S232">
        <v>3300</v>
      </c>
      <c r="T232">
        <v>7</v>
      </c>
      <c r="U232" t="s">
        <v>43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 t="str">
        <f>IF(HR_Cleaned[[#This Row],[MonthlyIncome]]&lt;3000,"Low",IF(HR_Cleaned[[#This Row],[MonthlyIncome]]&lt;7000,"Medium","High"))</f>
        <v>Medium</v>
      </c>
      <c r="AH232" t="str">
        <f>IF(HR_Cleaned[[#This Row],[YearsAtCompany]]&lt;2,"0-1 Years",IF(HR_Cleaned[[#This Row],[YearsAtCompany]]&lt;=5,"2-5 Years",IF(HR_Cleaned[[#This Row],[YearsAtCompany]]&lt;=10,"6-10 Years","10+ Years")))</f>
        <v>2-5 Years</v>
      </c>
      <c r="AI23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319</v>
      </c>
      <c r="J233">
        <v>3</v>
      </c>
      <c r="K233" t="s">
        <v>46</v>
      </c>
      <c r="L233">
        <v>58</v>
      </c>
      <c r="M233">
        <v>3</v>
      </c>
      <c r="N233">
        <v>5</v>
      </c>
      <c r="O233" t="s">
        <v>56</v>
      </c>
      <c r="P233">
        <v>4</v>
      </c>
      <c r="Q233" t="s">
        <v>48</v>
      </c>
      <c r="R233">
        <v>19232</v>
      </c>
      <c r="S233">
        <v>4933</v>
      </c>
      <c r="T233">
        <v>1</v>
      </c>
      <c r="U233" t="s">
        <v>43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 t="str">
        <f>IF(HR_Cleaned[[#This Row],[MonthlyIncome]]&lt;3000,"Low",IF(HR_Cleaned[[#This Row],[MonthlyIncome]]&lt;7000,"Medium","High"))</f>
        <v>High</v>
      </c>
      <c r="AH233" t="str">
        <f>IF(HR_Cleaned[[#This Row],[YearsAtCompany]]&lt;2,"0-1 Years",IF(HR_Cleaned[[#This Row],[YearsAtCompany]]&lt;=5,"2-5 Years",IF(HR_Cleaned[[#This Row],[YearsAtCompany]]&lt;=10,"6-10 Years","10+ Years")))</f>
        <v>10+ Years</v>
      </c>
      <c r="AI23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321</v>
      </c>
      <c r="J234">
        <v>2</v>
      </c>
      <c r="K234" t="s">
        <v>46</v>
      </c>
      <c r="L234">
        <v>52</v>
      </c>
      <c r="M234">
        <v>3</v>
      </c>
      <c r="N234">
        <v>1</v>
      </c>
      <c r="O234" t="s">
        <v>61</v>
      </c>
      <c r="P234">
        <v>3</v>
      </c>
      <c r="Q234" t="s">
        <v>48</v>
      </c>
      <c r="R234">
        <v>2267</v>
      </c>
      <c r="S234">
        <v>25657</v>
      </c>
      <c r="T234">
        <v>8</v>
      </c>
      <c r="U234" t="s">
        <v>43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 t="str">
        <f>IF(HR_Cleaned[[#This Row],[MonthlyIncome]]&lt;3000,"Low",IF(HR_Cleaned[[#This Row],[MonthlyIncome]]&lt;7000,"Medium","High"))</f>
        <v>Low</v>
      </c>
      <c r="AH234" t="str">
        <f>IF(HR_Cleaned[[#This Row],[YearsAtCompany]]&lt;2,"0-1 Years",IF(HR_Cleaned[[#This Row],[YearsAtCompany]]&lt;=5,"2-5 Years",IF(HR_Cleaned[[#This Row],[YearsAtCompany]]&lt;=10,"6-10 Years","10+ Years")))</f>
        <v>2-5 Years</v>
      </c>
      <c r="AI234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323</v>
      </c>
      <c r="J235">
        <v>4</v>
      </c>
      <c r="K235" t="s">
        <v>39</v>
      </c>
      <c r="L235">
        <v>68</v>
      </c>
      <c r="M235">
        <v>3</v>
      </c>
      <c r="N235">
        <v>5</v>
      </c>
      <c r="O235" t="s">
        <v>56</v>
      </c>
      <c r="P235">
        <v>4</v>
      </c>
      <c r="Q235" t="s">
        <v>52</v>
      </c>
      <c r="R235">
        <v>19517</v>
      </c>
      <c r="S235">
        <v>24118</v>
      </c>
      <c r="T235">
        <v>3</v>
      </c>
      <c r="U235" t="s">
        <v>43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 t="str">
        <f>IF(HR_Cleaned[[#This Row],[MonthlyIncome]]&lt;3000,"Low",IF(HR_Cleaned[[#This Row],[MonthlyIncome]]&lt;7000,"Medium","High"))</f>
        <v>High</v>
      </c>
      <c r="AH23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3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325</v>
      </c>
      <c r="J236">
        <v>3</v>
      </c>
      <c r="K236" t="s">
        <v>46</v>
      </c>
      <c r="L236">
        <v>58</v>
      </c>
      <c r="M236">
        <v>3</v>
      </c>
      <c r="N236">
        <v>1</v>
      </c>
      <c r="O236" t="s">
        <v>50</v>
      </c>
      <c r="P236">
        <v>4</v>
      </c>
      <c r="Q236" t="s">
        <v>48</v>
      </c>
      <c r="R236">
        <v>2436</v>
      </c>
      <c r="S236">
        <v>22149</v>
      </c>
      <c r="T236">
        <v>5</v>
      </c>
      <c r="U236" t="s">
        <v>35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 t="str">
        <f>IF(HR_Cleaned[[#This Row],[MonthlyIncome]]&lt;3000,"Low",IF(HR_Cleaned[[#This Row],[MonthlyIncome]]&lt;7000,"Medium","High"))</f>
        <v>Low</v>
      </c>
      <c r="AH236" t="str">
        <f>IF(HR_Cleaned[[#This Row],[YearsAtCompany]]&lt;2,"0-1 Years",IF(HR_Cleaned[[#This Row],[YearsAtCompany]]&lt;=5,"2-5 Years",IF(HR_Cleaned[[#This Row],[YearsAtCompany]]&lt;=10,"6-10 Years","10+ Years")))</f>
        <v>2-5 Years</v>
      </c>
      <c r="AI23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327</v>
      </c>
      <c r="J237">
        <v>4</v>
      </c>
      <c r="K237" t="s">
        <v>39</v>
      </c>
      <c r="L237">
        <v>80</v>
      </c>
      <c r="M237">
        <v>3</v>
      </c>
      <c r="N237">
        <v>4</v>
      </c>
      <c r="O237" t="s">
        <v>56</v>
      </c>
      <c r="P237">
        <v>4</v>
      </c>
      <c r="Q237" t="s">
        <v>48</v>
      </c>
      <c r="R237">
        <v>16064</v>
      </c>
      <c r="S237">
        <v>7744</v>
      </c>
      <c r="T237">
        <v>5</v>
      </c>
      <c r="U237" t="s">
        <v>35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 t="str">
        <f>IF(HR_Cleaned[[#This Row],[MonthlyIncome]]&lt;3000,"Low",IF(HR_Cleaned[[#This Row],[MonthlyIncome]]&lt;7000,"Medium","High"))</f>
        <v>High</v>
      </c>
      <c r="AH237" t="str">
        <f>IF(HR_Cleaned[[#This Row],[YearsAtCompany]]&lt;2,"0-1 Years",IF(HR_Cleaned[[#This Row],[YearsAtCompany]]&lt;=5,"2-5 Years",IF(HR_Cleaned[[#This Row],[YearsAtCompany]]&lt;=10,"6-10 Years","10+ Years")))</f>
        <v>10+ Years</v>
      </c>
      <c r="AI23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328</v>
      </c>
      <c r="J238">
        <v>1</v>
      </c>
      <c r="K238" t="s">
        <v>39</v>
      </c>
      <c r="L238">
        <v>39</v>
      </c>
      <c r="M238">
        <v>3</v>
      </c>
      <c r="N238">
        <v>1</v>
      </c>
      <c r="O238" t="s">
        <v>50</v>
      </c>
      <c r="P238">
        <v>1</v>
      </c>
      <c r="Q238" t="s">
        <v>48</v>
      </c>
      <c r="R238">
        <v>2707</v>
      </c>
      <c r="S238">
        <v>21509</v>
      </c>
      <c r="T238">
        <v>7</v>
      </c>
      <c r="U238" t="s">
        <v>43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 t="str">
        <f>IF(HR_Cleaned[[#This Row],[MonthlyIncome]]&lt;3000,"Low",IF(HR_Cleaned[[#This Row],[MonthlyIncome]]&lt;7000,"Medium","High"))</f>
        <v>Low</v>
      </c>
      <c r="AH23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3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329</v>
      </c>
      <c r="J239">
        <v>1</v>
      </c>
      <c r="K239" t="s">
        <v>46</v>
      </c>
      <c r="L239">
        <v>79</v>
      </c>
      <c r="M239">
        <v>2</v>
      </c>
      <c r="N239">
        <v>5</v>
      </c>
      <c r="O239" t="s">
        <v>56</v>
      </c>
      <c r="P239">
        <v>3</v>
      </c>
      <c r="Q239" t="s">
        <v>41</v>
      </c>
      <c r="R239">
        <v>19068</v>
      </c>
      <c r="S239">
        <v>21030</v>
      </c>
      <c r="T239">
        <v>1</v>
      </c>
      <c r="U239" t="s">
        <v>35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 t="str">
        <f>IF(HR_Cleaned[[#This Row],[MonthlyIncome]]&lt;3000,"Low",IF(HR_Cleaned[[#This Row],[MonthlyIncome]]&lt;7000,"Medium","High"))</f>
        <v>High</v>
      </c>
      <c r="AH239" t="str">
        <f>IF(HR_Cleaned[[#This Row],[YearsAtCompany]]&lt;2,"0-1 Years",IF(HR_Cleaned[[#This Row],[YearsAtCompany]]&lt;=5,"2-5 Years",IF(HR_Cleaned[[#This Row],[YearsAtCompany]]&lt;=10,"6-10 Years","10+ Years")))</f>
        <v>10+ Years</v>
      </c>
      <c r="AI23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330</v>
      </c>
      <c r="J240">
        <v>3</v>
      </c>
      <c r="K240" t="s">
        <v>39</v>
      </c>
      <c r="L240">
        <v>56</v>
      </c>
      <c r="M240">
        <v>3</v>
      </c>
      <c r="N240">
        <v>1</v>
      </c>
      <c r="O240" t="s">
        <v>57</v>
      </c>
      <c r="P240">
        <v>2</v>
      </c>
      <c r="Q240" t="s">
        <v>48</v>
      </c>
      <c r="R240">
        <v>3931</v>
      </c>
      <c r="S240">
        <v>20990</v>
      </c>
      <c r="T240">
        <v>2</v>
      </c>
      <c r="U240" t="s">
        <v>43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 t="str">
        <f>IF(HR_Cleaned[[#This Row],[MonthlyIncome]]&lt;3000,"Low",IF(HR_Cleaned[[#This Row],[MonthlyIncome]]&lt;7000,"Medium","High"))</f>
        <v>Medium</v>
      </c>
      <c r="AH240" t="str">
        <f>IF(HR_Cleaned[[#This Row],[YearsAtCompany]]&lt;2,"0-1 Years",IF(HR_Cleaned[[#This Row],[YearsAtCompany]]&lt;=5,"2-5 Years",IF(HR_Cleaned[[#This Row],[YearsAtCompany]]&lt;=10,"6-10 Years","10+ Years")))</f>
        <v>2-5 Years</v>
      </c>
      <c r="AI24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331</v>
      </c>
      <c r="J241">
        <v>4</v>
      </c>
      <c r="K241" t="s">
        <v>46</v>
      </c>
      <c r="L241">
        <v>62</v>
      </c>
      <c r="M241">
        <v>2</v>
      </c>
      <c r="N241">
        <v>1</v>
      </c>
      <c r="O241" t="s">
        <v>50</v>
      </c>
      <c r="P241">
        <v>3</v>
      </c>
      <c r="Q241" t="s">
        <v>41</v>
      </c>
      <c r="R241">
        <v>3730</v>
      </c>
      <c r="S241">
        <v>9571</v>
      </c>
      <c r="T241">
        <v>0</v>
      </c>
      <c r="U241" t="s">
        <v>35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 t="str">
        <f>IF(HR_Cleaned[[#This Row],[MonthlyIncome]]&lt;3000,"Low",IF(HR_Cleaned[[#This Row],[MonthlyIncome]]&lt;7000,"Medium","High"))</f>
        <v>Medium</v>
      </c>
      <c r="AH241" t="str">
        <f>IF(HR_Cleaned[[#This Row],[YearsAtCompany]]&lt;2,"0-1 Years",IF(HR_Cleaned[[#This Row],[YearsAtCompany]]&lt;=5,"2-5 Years",IF(HR_Cleaned[[#This Row],[YearsAtCompany]]&lt;=10,"6-10 Years","10+ Years")))</f>
        <v>2-5 Years</v>
      </c>
      <c r="AI24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332</v>
      </c>
      <c r="J242">
        <v>3</v>
      </c>
      <c r="K242" t="s">
        <v>39</v>
      </c>
      <c r="L242">
        <v>96</v>
      </c>
      <c r="M242">
        <v>3</v>
      </c>
      <c r="N242">
        <v>1</v>
      </c>
      <c r="O242" t="s">
        <v>50</v>
      </c>
      <c r="P242">
        <v>3</v>
      </c>
      <c r="Q242" t="s">
        <v>52</v>
      </c>
      <c r="R242">
        <v>2232</v>
      </c>
      <c r="S242">
        <v>15417</v>
      </c>
      <c r="T242">
        <v>7</v>
      </c>
      <c r="U242" t="s">
        <v>43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 t="str">
        <f>IF(HR_Cleaned[[#This Row],[MonthlyIncome]]&lt;3000,"Low",IF(HR_Cleaned[[#This Row],[MonthlyIncome]]&lt;7000,"Medium","High"))</f>
        <v>Low</v>
      </c>
      <c r="AH242" t="str">
        <f>IF(HR_Cleaned[[#This Row],[YearsAtCompany]]&lt;2,"0-1 Years",IF(HR_Cleaned[[#This Row],[YearsAtCompany]]&lt;=5,"2-5 Years",IF(HR_Cleaned[[#This Row],[YearsAtCompany]]&lt;=10,"6-10 Years","10+ Years")))</f>
        <v>2-5 Years</v>
      </c>
      <c r="AI24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333</v>
      </c>
      <c r="J243">
        <v>3</v>
      </c>
      <c r="K243" t="s">
        <v>46</v>
      </c>
      <c r="L243">
        <v>100</v>
      </c>
      <c r="M243">
        <v>3</v>
      </c>
      <c r="N243">
        <v>2</v>
      </c>
      <c r="O243" t="s">
        <v>40</v>
      </c>
      <c r="P243">
        <v>4</v>
      </c>
      <c r="Q243" t="s">
        <v>48</v>
      </c>
      <c r="R243">
        <v>4465</v>
      </c>
      <c r="S243">
        <v>12069</v>
      </c>
      <c r="T243">
        <v>0</v>
      </c>
      <c r="U243" t="s">
        <v>43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 t="str">
        <f>IF(HR_Cleaned[[#This Row],[MonthlyIncome]]&lt;3000,"Low",IF(HR_Cleaned[[#This Row],[MonthlyIncome]]&lt;7000,"Medium","High"))</f>
        <v>Medium</v>
      </c>
      <c r="AH243" t="str">
        <f>IF(HR_Cleaned[[#This Row],[YearsAtCompany]]&lt;2,"0-1 Years",IF(HR_Cleaned[[#This Row],[YearsAtCompany]]&lt;=5,"2-5 Years",IF(HR_Cleaned[[#This Row],[YearsAtCompany]]&lt;=10,"6-10 Years","10+ Years")))</f>
        <v>2-5 Years</v>
      </c>
      <c r="AI24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334</v>
      </c>
      <c r="J244">
        <v>3</v>
      </c>
      <c r="K244" t="s">
        <v>46</v>
      </c>
      <c r="L244">
        <v>36</v>
      </c>
      <c r="M244">
        <v>3</v>
      </c>
      <c r="N244">
        <v>2</v>
      </c>
      <c r="O244" t="s">
        <v>47</v>
      </c>
      <c r="P244">
        <v>1</v>
      </c>
      <c r="Q244" t="s">
        <v>52</v>
      </c>
      <c r="R244">
        <v>3072</v>
      </c>
      <c r="S244">
        <v>19877</v>
      </c>
      <c r="T244">
        <v>2</v>
      </c>
      <c r="U244" t="s">
        <v>43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 t="str">
        <f>IF(HR_Cleaned[[#This Row],[MonthlyIncome]]&lt;3000,"Low",IF(HR_Cleaned[[#This Row],[MonthlyIncome]]&lt;7000,"Medium","High"))</f>
        <v>Medium</v>
      </c>
      <c r="AH244" t="str">
        <f>IF(HR_Cleaned[[#This Row],[YearsAtCompany]]&lt;2,"0-1 Years",IF(HR_Cleaned[[#This Row],[YearsAtCompany]]&lt;=5,"2-5 Years",IF(HR_Cleaned[[#This Row],[YearsAtCompany]]&lt;=10,"6-10 Years","10+ Years")))</f>
        <v>0-1 Years</v>
      </c>
      <c r="AI24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335</v>
      </c>
      <c r="J245">
        <v>1</v>
      </c>
      <c r="K245" t="s">
        <v>46</v>
      </c>
      <c r="L245">
        <v>62</v>
      </c>
      <c r="M245">
        <v>3</v>
      </c>
      <c r="N245">
        <v>2</v>
      </c>
      <c r="O245" t="s">
        <v>47</v>
      </c>
      <c r="P245">
        <v>4</v>
      </c>
      <c r="Q245" t="s">
        <v>52</v>
      </c>
      <c r="R245">
        <v>3319</v>
      </c>
      <c r="S245">
        <v>24447</v>
      </c>
      <c r="T245">
        <v>1</v>
      </c>
      <c r="U245" t="s">
        <v>43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 t="str">
        <f>IF(HR_Cleaned[[#This Row],[MonthlyIncome]]&lt;3000,"Low",IF(HR_Cleaned[[#This Row],[MonthlyIncome]]&lt;7000,"Medium","High"))</f>
        <v>Medium</v>
      </c>
      <c r="AH24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4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336</v>
      </c>
      <c r="J246">
        <v>3</v>
      </c>
      <c r="K246" t="s">
        <v>46</v>
      </c>
      <c r="L246">
        <v>70</v>
      </c>
      <c r="M246">
        <v>4</v>
      </c>
      <c r="N246">
        <v>5</v>
      </c>
      <c r="O246" t="s">
        <v>56</v>
      </c>
      <c r="P246">
        <v>4</v>
      </c>
      <c r="Q246" t="s">
        <v>48</v>
      </c>
      <c r="R246">
        <v>19202</v>
      </c>
      <c r="S246">
        <v>15970</v>
      </c>
      <c r="T246">
        <v>0</v>
      </c>
      <c r="U246" t="s">
        <v>43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 t="str">
        <f>IF(HR_Cleaned[[#This Row],[MonthlyIncome]]&lt;3000,"Low",IF(HR_Cleaned[[#This Row],[MonthlyIncome]]&lt;7000,"Medium","High"))</f>
        <v>High</v>
      </c>
      <c r="AH246" t="str">
        <f>IF(HR_Cleaned[[#This Row],[YearsAtCompany]]&lt;2,"0-1 Years",IF(HR_Cleaned[[#This Row],[YearsAtCompany]]&lt;=5,"2-5 Years",IF(HR_Cleaned[[#This Row],[YearsAtCompany]]&lt;=10,"6-10 Years","10+ Years")))</f>
        <v>10+ Years</v>
      </c>
      <c r="AI24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337</v>
      </c>
      <c r="J247">
        <v>2</v>
      </c>
      <c r="K247" t="s">
        <v>46</v>
      </c>
      <c r="L247">
        <v>73</v>
      </c>
      <c r="M247">
        <v>3</v>
      </c>
      <c r="N247">
        <v>3</v>
      </c>
      <c r="O247" t="s">
        <v>58</v>
      </c>
      <c r="P247">
        <v>3</v>
      </c>
      <c r="Q247" t="s">
        <v>52</v>
      </c>
      <c r="R247">
        <v>13675</v>
      </c>
      <c r="S247">
        <v>13523</v>
      </c>
      <c r="T247">
        <v>9</v>
      </c>
      <c r="U247" t="s">
        <v>43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 t="str">
        <f>IF(HR_Cleaned[[#This Row],[MonthlyIncome]]&lt;3000,"Low",IF(HR_Cleaned[[#This Row],[MonthlyIncome]]&lt;7000,"Medium","High"))</f>
        <v>High</v>
      </c>
      <c r="AH247" t="str">
        <f>IF(HR_Cleaned[[#This Row],[YearsAtCompany]]&lt;2,"0-1 Years",IF(HR_Cleaned[[#This Row],[YearsAtCompany]]&lt;=5,"2-5 Years",IF(HR_Cleaned[[#This Row],[YearsAtCompany]]&lt;=10,"6-10 Years","10+ Years")))</f>
        <v>2-5 Years</v>
      </c>
      <c r="AI24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338</v>
      </c>
      <c r="J248">
        <v>3</v>
      </c>
      <c r="K248" t="s">
        <v>39</v>
      </c>
      <c r="L248">
        <v>63</v>
      </c>
      <c r="M248">
        <v>2</v>
      </c>
      <c r="N248">
        <v>1</v>
      </c>
      <c r="O248" t="s">
        <v>47</v>
      </c>
      <c r="P248">
        <v>4</v>
      </c>
      <c r="Q248" t="s">
        <v>48</v>
      </c>
      <c r="R248">
        <v>2911</v>
      </c>
      <c r="S248">
        <v>14776</v>
      </c>
      <c r="T248">
        <v>1</v>
      </c>
      <c r="U248" t="s">
        <v>43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 t="str">
        <f>IF(HR_Cleaned[[#This Row],[MonthlyIncome]]&lt;3000,"Low",IF(HR_Cleaned[[#This Row],[MonthlyIncome]]&lt;7000,"Medium","High"))</f>
        <v>Low</v>
      </c>
      <c r="AH248" t="str">
        <f>IF(HR_Cleaned[[#This Row],[YearsAtCompany]]&lt;2,"0-1 Years",IF(HR_Cleaned[[#This Row],[YearsAtCompany]]&lt;=5,"2-5 Years",IF(HR_Cleaned[[#This Row],[YearsAtCompany]]&lt;=10,"6-10 Years","10+ Years")))</f>
        <v>2-5 Years</v>
      </c>
      <c r="AI24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339</v>
      </c>
      <c r="J249">
        <v>4</v>
      </c>
      <c r="K249" t="s">
        <v>46</v>
      </c>
      <c r="L249">
        <v>84</v>
      </c>
      <c r="M249">
        <v>2</v>
      </c>
      <c r="N249">
        <v>2</v>
      </c>
      <c r="O249" t="s">
        <v>53</v>
      </c>
      <c r="P249">
        <v>1</v>
      </c>
      <c r="Q249" t="s">
        <v>48</v>
      </c>
      <c r="R249">
        <v>5957</v>
      </c>
      <c r="S249">
        <v>23687</v>
      </c>
      <c r="T249">
        <v>6</v>
      </c>
      <c r="U249" t="s">
        <v>43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 t="str">
        <f>IF(HR_Cleaned[[#This Row],[MonthlyIncome]]&lt;3000,"Low",IF(HR_Cleaned[[#This Row],[MonthlyIncome]]&lt;7000,"Medium","High"))</f>
        <v>Medium</v>
      </c>
      <c r="AH249" t="str">
        <f>IF(HR_Cleaned[[#This Row],[YearsAtCompany]]&lt;2,"0-1 Years",IF(HR_Cleaned[[#This Row],[YearsAtCompany]]&lt;=5,"2-5 Years",IF(HR_Cleaned[[#This Row],[YearsAtCompany]]&lt;=10,"6-10 Years","10+ Years")))</f>
        <v>10+ Years</v>
      </c>
      <c r="AI24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340</v>
      </c>
      <c r="J250">
        <v>3</v>
      </c>
      <c r="K250" t="s">
        <v>39</v>
      </c>
      <c r="L250">
        <v>83</v>
      </c>
      <c r="M250">
        <v>2</v>
      </c>
      <c r="N250">
        <v>1</v>
      </c>
      <c r="O250" t="s">
        <v>47</v>
      </c>
      <c r="P250">
        <v>1</v>
      </c>
      <c r="Q250" t="s">
        <v>48</v>
      </c>
      <c r="R250">
        <v>3920</v>
      </c>
      <c r="S250">
        <v>18697</v>
      </c>
      <c r="T250">
        <v>2</v>
      </c>
      <c r="U250" t="s">
        <v>43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 t="str">
        <f>IF(HR_Cleaned[[#This Row],[MonthlyIncome]]&lt;3000,"Low",IF(HR_Cleaned[[#This Row],[MonthlyIncome]]&lt;7000,"Medium","High"))</f>
        <v>Medium</v>
      </c>
      <c r="AH250" t="str">
        <f>IF(HR_Cleaned[[#This Row],[YearsAtCompany]]&lt;2,"0-1 Years",IF(HR_Cleaned[[#This Row],[YearsAtCompany]]&lt;=5,"2-5 Years",IF(HR_Cleaned[[#This Row],[YearsAtCompany]]&lt;=10,"6-10 Years","10+ Years")))</f>
        <v>2-5 Years</v>
      </c>
      <c r="AI25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341</v>
      </c>
      <c r="J251">
        <v>1</v>
      </c>
      <c r="K251" t="s">
        <v>46</v>
      </c>
      <c r="L251">
        <v>77</v>
      </c>
      <c r="M251">
        <v>4</v>
      </c>
      <c r="N251">
        <v>2</v>
      </c>
      <c r="O251" t="s">
        <v>53</v>
      </c>
      <c r="P251">
        <v>3</v>
      </c>
      <c r="Q251" t="s">
        <v>48</v>
      </c>
      <c r="R251">
        <v>6434</v>
      </c>
      <c r="S251">
        <v>5118</v>
      </c>
      <c r="T251">
        <v>4</v>
      </c>
      <c r="U251" t="s">
        <v>43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 t="str">
        <f>IF(HR_Cleaned[[#This Row],[MonthlyIncome]]&lt;3000,"Low",IF(HR_Cleaned[[#This Row],[MonthlyIncome]]&lt;7000,"Medium","High"))</f>
        <v>Medium</v>
      </c>
      <c r="AH251" t="str">
        <f>IF(HR_Cleaned[[#This Row],[YearsAtCompany]]&lt;2,"0-1 Years",IF(HR_Cleaned[[#This Row],[YearsAtCompany]]&lt;=5,"2-5 Years",IF(HR_Cleaned[[#This Row],[YearsAtCompany]]&lt;=10,"6-10 Years","10+ Years")))</f>
        <v>2-5 Years</v>
      </c>
      <c r="AI25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342</v>
      </c>
      <c r="J252">
        <v>1</v>
      </c>
      <c r="K252" t="s">
        <v>46</v>
      </c>
      <c r="L252">
        <v>61</v>
      </c>
      <c r="M252">
        <v>3</v>
      </c>
      <c r="N252">
        <v>3</v>
      </c>
      <c r="O252" t="s">
        <v>53</v>
      </c>
      <c r="P252">
        <v>3</v>
      </c>
      <c r="Q252" t="s">
        <v>52</v>
      </c>
      <c r="R252">
        <v>10048</v>
      </c>
      <c r="S252">
        <v>22573</v>
      </c>
      <c r="T252">
        <v>6</v>
      </c>
      <c r="U252" t="s">
        <v>43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 t="str">
        <f>IF(HR_Cleaned[[#This Row],[MonthlyIncome]]&lt;3000,"Low",IF(HR_Cleaned[[#This Row],[MonthlyIncome]]&lt;7000,"Medium","High"))</f>
        <v>High</v>
      </c>
      <c r="AH252" t="str">
        <f>IF(HR_Cleaned[[#This Row],[YearsAtCompany]]&lt;2,"0-1 Years",IF(HR_Cleaned[[#This Row],[YearsAtCompany]]&lt;=5,"2-5 Years",IF(HR_Cleaned[[#This Row],[YearsAtCompany]]&lt;=10,"6-10 Years","10+ Years")))</f>
        <v>0-1 Years</v>
      </c>
      <c r="AI25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343</v>
      </c>
      <c r="J253">
        <v>3</v>
      </c>
      <c r="K253" t="s">
        <v>39</v>
      </c>
      <c r="L253">
        <v>64</v>
      </c>
      <c r="M253">
        <v>3</v>
      </c>
      <c r="N253">
        <v>3</v>
      </c>
      <c r="O253" t="s">
        <v>54</v>
      </c>
      <c r="P253">
        <v>3</v>
      </c>
      <c r="Q253" t="s">
        <v>41</v>
      </c>
      <c r="R253">
        <v>10938</v>
      </c>
      <c r="S253">
        <v>6420</v>
      </c>
      <c r="T253">
        <v>0</v>
      </c>
      <c r="U253" t="s">
        <v>43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 t="str">
        <f>IF(HR_Cleaned[[#This Row],[MonthlyIncome]]&lt;3000,"Low",IF(HR_Cleaned[[#This Row],[MonthlyIncome]]&lt;7000,"Medium","High"))</f>
        <v>High</v>
      </c>
      <c r="AH253" t="str">
        <f>IF(HR_Cleaned[[#This Row],[YearsAtCompany]]&lt;2,"0-1 Years",IF(HR_Cleaned[[#This Row],[YearsAtCompany]]&lt;=5,"2-5 Years",IF(HR_Cleaned[[#This Row],[YearsAtCompany]]&lt;=10,"6-10 Years","10+ Years")))</f>
        <v>10+ Years</v>
      </c>
      <c r="AI25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346</v>
      </c>
      <c r="J254">
        <v>3</v>
      </c>
      <c r="K254" t="s">
        <v>46</v>
      </c>
      <c r="L254">
        <v>60</v>
      </c>
      <c r="M254">
        <v>3</v>
      </c>
      <c r="N254">
        <v>1</v>
      </c>
      <c r="O254" t="s">
        <v>47</v>
      </c>
      <c r="P254">
        <v>4</v>
      </c>
      <c r="Q254" t="s">
        <v>41</v>
      </c>
      <c r="R254">
        <v>2340</v>
      </c>
      <c r="S254">
        <v>22673</v>
      </c>
      <c r="T254">
        <v>1</v>
      </c>
      <c r="U254" t="s">
        <v>43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 t="str">
        <f>IF(HR_Cleaned[[#This Row],[MonthlyIncome]]&lt;3000,"Low",IF(HR_Cleaned[[#This Row],[MonthlyIncome]]&lt;7000,"Medium","High"))</f>
        <v>Low</v>
      </c>
      <c r="AH25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5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347</v>
      </c>
      <c r="J255">
        <v>4</v>
      </c>
      <c r="K255" t="s">
        <v>39</v>
      </c>
      <c r="L255">
        <v>82</v>
      </c>
      <c r="M255">
        <v>4</v>
      </c>
      <c r="N255">
        <v>2</v>
      </c>
      <c r="O255" t="s">
        <v>47</v>
      </c>
      <c r="P255">
        <v>1</v>
      </c>
      <c r="Q255" t="s">
        <v>41</v>
      </c>
      <c r="R255">
        <v>6545</v>
      </c>
      <c r="S255">
        <v>23016</v>
      </c>
      <c r="T255">
        <v>3</v>
      </c>
      <c r="U255" t="s">
        <v>35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 t="str">
        <f>IF(HR_Cleaned[[#This Row],[MonthlyIncome]]&lt;3000,"Low",IF(HR_Cleaned[[#This Row],[MonthlyIncome]]&lt;7000,"Medium","High"))</f>
        <v>Medium</v>
      </c>
      <c r="AH255" t="str">
        <f>IF(HR_Cleaned[[#This Row],[YearsAtCompany]]&lt;2,"0-1 Years",IF(HR_Cleaned[[#This Row],[YearsAtCompany]]&lt;=5,"2-5 Years",IF(HR_Cleaned[[#This Row],[YearsAtCompany]]&lt;=10,"6-10 Years","10+ Years")))</f>
        <v>2-5 Years</v>
      </c>
      <c r="AI25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349</v>
      </c>
      <c r="J256">
        <v>4</v>
      </c>
      <c r="K256" t="s">
        <v>46</v>
      </c>
      <c r="L256">
        <v>45</v>
      </c>
      <c r="M256">
        <v>3</v>
      </c>
      <c r="N256">
        <v>2</v>
      </c>
      <c r="O256" t="s">
        <v>40</v>
      </c>
      <c r="P256">
        <v>4</v>
      </c>
      <c r="Q256" t="s">
        <v>52</v>
      </c>
      <c r="R256">
        <v>6931</v>
      </c>
      <c r="S256">
        <v>10732</v>
      </c>
      <c r="T256">
        <v>2</v>
      </c>
      <c r="U256" t="s">
        <v>43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 t="str">
        <f>IF(HR_Cleaned[[#This Row],[MonthlyIncome]]&lt;3000,"Low",IF(HR_Cleaned[[#This Row],[MonthlyIncome]]&lt;7000,"Medium","High"))</f>
        <v>Medium</v>
      </c>
      <c r="AH256" t="str">
        <f>IF(HR_Cleaned[[#This Row],[YearsAtCompany]]&lt;2,"0-1 Years",IF(HR_Cleaned[[#This Row],[YearsAtCompany]]&lt;=5,"2-5 Years",IF(HR_Cleaned[[#This Row],[YearsAtCompany]]&lt;=10,"6-10 Years","10+ Years")))</f>
        <v>2-5 Years</v>
      </c>
      <c r="AI25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350</v>
      </c>
      <c r="J257">
        <v>1</v>
      </c>
      <c r="K257" t="s">
        <v>39</v>
      </c>
      <c r="L257">
        <v>62</v>
      </c>
      <c r="M257">
        <v>3</v>
      </c>
      <c r="N257">
        <v>2</v>
      </c>
      <c r="O257" t="s">
        <v>53</v>
      </c>
      <c r="P257">
        <v>3</v>
      </c>
      <c r="Q257" t="s">
        <v>48</v>
      </c>
      <c r="R257">
        <v>4898</v>
      </c>
      <c r="S257">
        <v>7505</v>
      </c>
      <c r="T257">
        <v>0</v>
      </c>
      <c r="U257" t="s">
        <v>43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 t="str">
        <f>IF(HR_Cleaned[[#This Row],[MonthlyIncome]]&lt;3000,"Low",IF(HR_Cleaned[[#This Row],[MonthlyIncome]]&lt;7000,"Medium","High"))</f>
        <v>Medium</v>
      </c>
      <c r="AH257" t="str">
        <f>IF(HR_Cleaned[[#This Row],[YearsAtCompany]]&lt;2,"0-1 Years",IF(HR_Cleaned[[#This Row],[YearsAtCompany]]&lt;=5,"2-5 Years",IF(HR_Cleaned[[#This Row],[YearsAtCompany]]&lt;=10,"6-10 Years","10+ Years")))</f>
        <v>2-5 Years</v>
      </c>
      <c r="AI25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351</v>
      </c>
      <c r="J258">
        <v>4</v>
      </c>
      <c r="K258" t="s">
        <v>39</v>
      </c>
      <c r="L258">
        <v>56</v>
      </c>
      <c r="M258">
        <v>2</v>
      </c>
      <c r="N258">
        <v>1</v>
      </c>
      <c r="O258" t="s">
        <v>50</v>
      </c>
      <c r="P258">
        <v>1</v>
      </c>
      <c r="Q258" t="s">
        <v>52</v>
      </c>
      <c r="R258">
        <v>2593</v>
      </c>
      <c r="S258">
        <v>8007</v>
      </c>
      <c r="T258">
        <v>0</v>
      </c>
      <c r="U258" t="s">
        <v>35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 t="str">
        <f>IF(HR_Cleaned[[#This Row],[MonthlyIncome]]&lt;3000,"Low",IF(HR_Cleaned[[#This Row],[MonthlyIncome]]&lt;7000,"Medium","High"))</f>
        <v>Low</v>
      </c>
      <c r="AH25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5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352</v>
      </c>
      <c r="J259">
        <v>1</v>
      </c>
      <c r="K259" t="s">
        <v>46</v>
      </c>
      <c r="L259">
        <v>49</v>
      </c>
      <c r="M259">
        <v>3</v>
      </c>
      <c r="N259">
        <v>5</v>
      </c>
      <c r="O259" t="s">
        <v>58</v>
      </c>
      <c r="P259">
        <v>3</v>
      </c>
      <c r="Q259" t="s">
        <v>52</v>
      </c>
      <c r="R259">
        <v>19436</v>
      </c>
      <c r="S259">
        <v>5949</v>
      </c>
      <c r="T259">
        <v>0</v>
      </c>
      <c r="U259" t="s">
        <v>43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 t="str">
        <f>IF(HR_Cleaned[[#This Row],[MonthlyIncome]]&lt;3000,"Low",IF(HR_Cleaned[[#This Row],[MonthlyIncome]]&lt;7000,"Medium","High"))</f>
        <v>High</v>
      </c>
      <c r="AH259" t="str">
        <f>IF(HR_Cleaned[[#This Row],[YearsAtCompany]]&lt;2,"0-1 Years",IF(HR_Cleaned[[#This Row],[YearsAtCompany]]&lt;=5,"2-5 Years",IF(HR_Cleaned[[#This Row],[YearsAtCompany]]&lt;=10,"6-10 Years","10+ Years")))</f>
        <v>10+ Years</v>
      </c>
      <c r="AI25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353</v>
      </c>
      <c r="J260">
        <v>3</v>
      </c>
      <c r="K260" t="s">
        <v>46</v>
      </c>
      <c r="L260">
        <v>96</v>
      </c>
      <c r="M260">
        <v>3</v>
      </c>
      <c r="N260">
        <v>1</v>
      </c>
      <c r="O260" t="s">
        <v>47</v>
      </c>
      <c r="P260">
        <v>4</v>
      </c>
      <c r="Q260" t="s">
        <v>48</v>
      </c>
      <c r="R260">
        <v>2723</v>
      </c>
      <c r="S260">
        <v>23231</v>
      </c>
      <c r="T260">
        <v>1</v>
      </c>
      <c r="U260" t="s">
        <v>43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 t="str">
        <f>IF(HR_Cleaned[[#This Row],[MonthlyIncome]]&lt;3000,"Low",IF(HR_Cleaned[[#This Row],[MonthlyIncome]]&lt;7000,"Medium","High"))</f>
        <v>Low</v>
      </c>
      <c r="AH260" t="str">
        <f>IF(HR_Cleaned[[#This Row],[YearsAtCompany]]&lt;2,"0-1 Years",IF(HR_Cleaned[[#This Row],[YearsAtCompany]]&lt;=5,"2-5 Years",IF(HR_Cleaned[[#This Row],[YearsAtCompany]]&lt;=10,"6-10 Years","10+ Years")))</f>
        <v>0-1 Years</v>
      </c>
      <c r="AI26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355</v>
      </c>
      <c r="J261">
        <v>3</v>
      </c>
      <c r="K261" t="s">
        <v>46</v>
      </c>
      <c r="L261">
        <v>71</v>
      </c>
      <c r="M261">
        <v>2</v>
      </c>
      <c r="N261">
        <v>1</v>
      </c>
      <c r="O261" t="s">
        <v>50</v>
      </c>
      <c r="P261">
        <v>2</v>
      </c>
      <c r="Q261" t="s">
        <v>41</v>
      </c>
      <c r="R261">
        <v>3479</v>
      </c>
      <c r="S261">
        <v>11652</v>
      </c>
      <c r="T261">
        <v>0</v>
      </c>
      <c r="U261" t="s">
        <v>43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 t="str">
        <f>IF(HR_Cleaned[[#This Row],[MonthlyIncome]]&lt;3000,"Low",IF(HR_Cleaned[[#This Row],[MonthlyIncome]]&lt;7000,"Medium","High"))</f>
        <v>Medium</v>
      </c>
      <c r="AH261" t="str">
        <f>IF(HR_Cleaned[[#This Row],[YearsAtCompany]]&lt;2,"0-1 Years",IF(HR_Cleaned[[#This Row],[YearsAtCompany]]&lt;=5,"2-5 Years",IF(HR_Cleaned[[#This Row],[YearsAtCompany]]&lt;=10,"6-10 Years","10+ Years")))</f>
        <v>2-5 Years</v>
      </c>
      <c r="AI26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359</v>
      </c>
      <c r="J262">
        <v>2</v>
      </c>
      <c r="K262" t="s">
        <v>46</v>
      </c>
      <c r="L262">
        <v>100</v>
      </c>
      <c r="M262">
        <v>4</v>
      </c>
      <c r="N262">
        <v>1</v>
      </c>
      <c r="O262" t="s">
        <v>50</v>
      </c>
      <c r="P262">
        <v>2</v>
      </c>
      <c r="Q262" t="s">
        <v>48</v>
      </c>
      <c r="R262">
        <v>2794</v>
      </c>
      <c r="S262">
        <v>26062</v>
      </c>
      <c r="T262">
        <v>1</v>
      </c>
      <c r="U262" t="s">
        <v>43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 t="str">
        <f>IF(HR_Cleaned[[#This Row],[MonthlyIncome]]&lt;3000,"Low",IF(HR_Cleaned[[#This Row],[MonthlyIncome]]&lt;7000,"Medium","High"))</f>
        <v>Low</v>
      </c>
      <c r="AH262" t="str">
        <f>IF(HR_Cleaned[[#This Row],[YearsAtCompany]]&lt;2,"0-1 Years",IF(HR_Cleaned[[#This Row],[YearsAtCompany]]&lt;=5,"2-5 Years",IF(HR_Cleaned[[#This Row],[YearsAtCompany]]&lt;=10,"6-10 Years","10+ Years")))</f>
        <v>2-5 Years</v>
      </c>
      <c r="AI26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361</v>
      </c>
      <c r="J263">
        <v>4</v>
      </c>
      <c r="K263" t="s">
        <v>46</v>
      </c>
      <c r="L263">
        <v>39</v>
      </c>
      <c r="M263">
        <v>2</v>
      </c>
      <c r="N263">
        <v>2</v>
      </c>
      <c r="O263" t="s">
        <v>40</v>
      </c>
      <c r="P263">
        <v>4</v>
      </c>
      <c r="Q263" t="s">
        <v>48</v>
      </c>
      <c r="R263">
        <v>5249</v>
      </c>
      <c r="S263">
        <v>19682</v>
      </c>
      <c r="T263">
        <v>3</v>
      </c>
      <c r="U263" t="s">
        <v>43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 t="str">
        <f>IF(HR_Cleaned[[#This Row],[MonthlyIncome]]&lt;3000,"Low",IF(HR_Cleaned[[#This Row],[MonthlyIncome]]&lt;7000,"Medium","High"))</f>
        <v>Medium</v>
      </c>
      <c r="AH26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6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362</v>
      </c>
      <c r="J264">
        <v>4</v>
      </c>
      <c r="K264" t="s">
        <v>46</v>
      </c>
      <c r="L264">
        <v>84</v>
      </c>
      <c r="M264">
        <v>2</v>
      </c>
      <c r="N264">
        <v>2</v>
      </c>
      <c r="O264" t="s">
        <v>50</v>
      </c>
      <c r="P264">
        <v>1</v>
      </c>
      <c r="Q264" t="s">
        <v>41</v>
      </c>
      <c r="R264">
        <v>2176</v>
      </c>
      <c r="S264">
        <v>19737</v>
      </c>
      <c r="T264">
        <v>4</v>
      </c>
      <c r="U264" t="s">
        <v>43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 t="str">
        <f>IF(HR_Cleaned[[#This Row],[MonthlyIncome]]&lt;3000,"Low",IF(HR_Cleaned[[#This Row],[MonthlyIncome]]&lt;7000,"Medium","High"))</f>
        <v>Low</v>
      </c>
      <c r="AH26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6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363</v>
      </c>
      <c r="J265">
        <v>3</v>
      </c>
      <c r="K265" t="s">
        <v>39</v>
      </c>
      <c r="L265">
        <v>75</v>
      </c>
      <c r="M265">
        <v>1</v>
      </c>
      <c r="N265">
        <v>4</v>
      </c>
      <c r="O265" t="s">
        <v>56</v>
      </c>
      <c r="P265">
        <v>2</v>
      </c>
      <c r="Q265" t="s">
        <v>48</v>
      </c>
      <c r="R265">
        <v>16872</v>
      </c>
      <c r="S265">
        <v>14977</v>
      </c>
      <c r="T265">
        <v>3</v>
      </c>
      <c r="U265" t="s">
        <v>35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 t="str">
        <f>IF(HR_Cleaned[[#This Row],[MonthlyIncome]]&lt;3000,"Low",IF(HR_Cleaned[[#This Row],[MonthlyIncome]]&lt;7000,"Medium","High"))</f>
        <v>High</v>
      </c>
      <c r="AH26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6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364</v>
      </c>
      <c r="J266">
        <v>1</v>
      </c>
      <c r="K266" t="s">
        <v>46</v>
      </c>
      <c r="L266">
        <v>79</v>
      </c>
      <c r="M266">
        <v>3</v>
      </c>
      <c r="N266">
        <v>1</v>
      </c>
      <c r="O266" t="s">
        <v>50</v>
      </c>
      <c r="P266">
        <v>3</v>
      </c>
      <c r="Q266" t="s">
        <v>41</v>
      </c>
      <c r="R266">
        <v>3485</v>
      </c>
      <c r="S266">
        <v>14935</v>
      </c>
      <c r="T266">
        <v>2</v>
      </c>
      <c r="U266" t="s">
        <v>43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 t="str">
        <f>IF(HR_Cleaned[[#This Row],[MonthlyIncome]]&lt;3000,"Low",IF(HR_Cleaned[[#This Row],[MonthlyIncome]]&lt;7000,"Medium","High"))</f>
        <v>Medium</v>
      </c>
      <c r="AH266" t="str">
        <f>IF(HR_Cleaned[[#This Row],[YearsAtCompany]]&lt;2,"0-1 Years",IF(HR_Cleaned[[#This Row],[YearsAtCompany]]&lt;=5,"2-5 Years",IF(HR_Cleaned[[#This Row],[YearsAtCompany]]&lt;=10,"6-10 Years","10+ Years")))</f>
        <v>0-1 Years</v>
      </c>
      <c r="AI26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366</v>
      </c>
      <c r="J267">
        <v>1</v>
      </c>
      <c r="K267" t="s">
        <v>46</v>
      </c>
      <c r="L267">
        <v>78</v>
      </c>
      <c r="M267">
        <v>2</v>
      </c>
      <c r="N267">
        <v>2</v>
      </c>
      <c r="O267" t="s">
        <v>40</v>
      </c>
      <c r="P267">
        <v>2</v>
      </c>
      <c r="Q267" t="s">
        <v>48</v>
      </c>
      <c r="R267">
        <v>6644</v>
      </c>
      <c r="S267">
        <v>3687</v>
      </c>
      <c r="T267">
        <v>2</v>
      </c>
      <c r="U267" t="s">
        <v>43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 t="str">
        <f>IF(HR_Cleaned[[#This Row],[MonthlyIncome]]&lt;3000,"Low",IF(HR_Cleaned[[#This Row],[MonthlyIncome]]&lt;7000,"Medium","High"))</f>
        <v>Medium</v>
      </c>
      <c r="AH267" t="str">
        <f>IF(HR_Cleaned[[#This Row],[YearsAtCompany]]&lt;2,"0-1 Years",IF(HR_Cleaned[[#This Row],[YearsAtCompany]]&lt;=5,"2-5 Years",IF(HR_Cleaned[[#This Row],[YearsAtCompany]]&lt;=10,"6-10 Years","10+ Years")))</f>
        <v>0-1 Years</v>
      </c>
      <c r="AI26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367</v>
      </c>
      <c r="J268">
        <v>2</v>
      </c>
      <c r="K268" t="s">
        <v>46</v>
      </c>
      <c r="L268">
        <v>64</v>
      </c>
      <c r="M268">
        <v>2</v>
      </c>
      <c r="N268">
        <v>2</v>
      </c>
      <c r="O268" t="s">
        <v>54</v>
      </c>
      <c r="P268">
        <v>4</v>
      </c>
      <c r="Q268" t="s">
        <v>48</v>
      </c>
      <c r="R268">
        <v>5582</v>
      </c>
      <c r="S268">
        <v>14408</v>
      </c>
      <c r="T268">
        <v>0</v>
      </c>
      <c r="U268" t="s">
        <v>43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 t="str">
        <f>IF(HR_Cleaned[[#This Row],[MonthlyIncome]]&lt;3000,"Low",IF(HR_Cleaned[[#This Row],[MonthlyIncome]]&lt;7000,"Medium","High"))</f>
        <v>Medium</v>
      </c>
      <c r="AH26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6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369</v>
      </c>
      <c r="J269">
        <v>2</v>
      </c>
      <c r="K269" t="s">
        <v>46</v>
      </c>
      <c r="L269">
        <v>85</v>
      </c>
      <c r="M269">
        <v>4</v>
      </c>
      <c r="N269">
        <v>2</v>
      </c>
      <c r="O269" t="s">
        <v>54</v>
      </c>
      <c r="P269">
        <v>1</v>
      </c>
      <c r="Q269" t="s">
        <v>52</v>
      </c>
      <c r="R269">
        <v>4000</v>
      </c>
      <c r="S269">
        <v>18384</v>
      </c>
      <c r="T269">
        <v>1</v>
      </c>
      <c r="U269" t="s">
        <v>43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 t="str">
        <f>IF(HR_Cleaned[[#This Row],[MonthlyIncome]]&lt;3000,"Low",IF(HR_Cleaned[[#This Row],[MonthlyIncome]]&lt;7000,"Medium","High"))</f>
        <v>Medium</v>
      </c>
      <c r="AH26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6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372</v>
      </c>
      <c r="J270">
        <v>3</v>
      </c>
      <c r="K270" t="s">
        <v>46</v>
      </c>
      <c r="L270">
        <v>79</v>
      </c>
      <c r="M270">
        <v>3</v>
      </c>
      <c r="N270">
        <v>4</v>
      </c>
      <c r="O270" t="s">
        <v>54</v>
      </c>
      <c r="P270">
        <v>4</v>
      </c>
      <c r="Q270" t="s">
        <v>48</v>
      </c>
      <c r="R270">
        <v>13496</v>
      </c>
      <c r="S270">
        <v>7501</v>
      </c>
      <c r="T270">
        <v>0</v>
      </c>
      <c r="U270" t="s">
        <v>35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 t="str">
        <f>IF(HR_Cleaned[[#This Row],[MonthlyIncome]]&lt;3000,"Low",IF(HR_Cleaned[[#This Row],[MonthlyIncome]]&lt;7000,"Medium","High"))</f>
        <v>High</v>
      </c>
      <c r="AH270" t="str">
        <f>IF(HR_Cleaned[[#This Row],[YearsAtCompany]]&lt;2,"0-1 Years",IF(HR_Cleaned[[#This Row],[YearsAtCompany]]&lt;=5,"2-5 Years",IF(HR_Cleaned[[#This Row],[YearsAtCompany]]&lt;=10,"6-10 Years","10+ Years")))</f>
        <v>10+ Years</v>
      </c>
      <c r="AI27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373</v>
      </c>
      <c r="J271">
        <v>4</v>
      </c>
      <c r="K271" t="s">
        <v>46</v>
      </c>
      <c r="L271">
        <v>47</v>
      </c>
      <c r="M271">
        <v>3</v>
      </c>
      <c r="N271">
        <v>1</v>
      </c>
      <c r="O271" t="s">
        <v>50</v>
      </c>
      <c r="P271">
        <v>4</v>
      </c>
      <c r="Q271" t="s">
        <v>48</v>
      </c>
      <c r="R271">
        <v>3210</v>
      </c>
      <c r="S271">
        <v>20251</v>
      </c>
      <c r="T271">
        <v>0</v>
      </c>
      <c r="U271" t="s">
        <v>43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 t="str">
        <f>IF(HR_Cleaned[[#This Row],[MonthlyIncome]]&lt;3000,"Low",IF(HR_Cleaned[[#This Row],[MonthlyIncome]]&lt;7000,"Medium","High"))</f>
        <v>Medium</v>
      </c>
      <c r="AH271" t="str">
        <f>IF(HR_Cleaned[[#This Row],[YearsAtCompany]]&lt;2,"0-1 Years",IF(HR_Cleaned[[#This Row],[YearsAtCompany]]&lt;=5,"2-5 Years",IF(HR_Cleaned[[#This Row],[YearsAtCompany]]&lt;=10,"6-10 Years","10+ Years")))</f>
        <v>10+ Years</v>
      </c>
      <c r="AI27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374</v>
      </c>
      <c r="J272">
        <v>4</v>
      </c>
      <c r="K272" t="s">
        <v>46</v>
      </c>
      <c r="L272">
        <v>81</v>
      </c>
      <c r="M272">
        <v>3</v>
      </c>
      <c r="N272">
        <v>5</v>
      </c>
      <c r="O272" t="s">
        <v>56</v>
      </c>
      <c r="P272">
        <v>1</v>
      </c>
      <c r="Q272" t="s">
        <v>41</v>
      </c>
      <c r="R272">
        <v>19045</v>
      </c>
      <c r="S272">
        <v>18938</v>
      </c>
      <c r="T272">
        <v>0</v>
      </c>
      <c r="U272" t="s">
        <v>35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 t="str">
        <f>IF(HR_Cleaned[[#This Row],[MonthlyIncome]]&lt;3000,"Low",IF(HR_Cleaned[[#This Row],[MonthlyIncome]]&lt;7000,"Medium","High"))</f>
        <v>High</v>
      </c>
      <c r="AH272" t="str">
        <f>IF(HR_Cleaned[[#This Row],[YearsAtCompany]]&lt;2,"0-1 Years",IF(HR_Cleaned[[#This Row],[YearsAtCompany]]&lt;=5,"2-5 Years",IF(HR_Cleaned[[#This Row],[YearsAtCompany]]&lt;=10,"6-10 Years","10+ Years")))</f>
        <v>10+ Years</v>
      </c>
      <c r="AI272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376</v>
      </c>
      <c r="J273">
        <v>1</v>
      </c>
      <c r="K273" t="s">
        <v>46</v>
      </c>
      <c r="L273">
        <v>88</v>
      </c>
      <c r="M273">
        <v>3</v>
      </c>
      <c r="N273">
        <v>3</v>
      </c>
      <c r="O273" t="s">
        <v>56</v>
      </c>
      <c r="P273">
        <v>2</v>
      </c>
      <c r="Q273" t="s">
        <v>48</v>
      </c>
      <c r="R273">
        <v>11849</v>
      </c>
      <c r="S273">
        <v>10268</v>
      </c>
      <c r="T273">
        <v>1</v>
      </c>
      <c r="U273" t="s">
        <v>35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 t="str">
        <f>IF(HR_Cleaned[[#This Row],[MonthlyIncome]]&lt;3000,"Low",IF(HR_Cleaned[[#This Row],[MonthlyIncome]]&lt;7000,"Medium","High"))</f>
        <v>High</v>
      </c>
      <c r="AH27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7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377</v>
      </c>
      <c r="J274">
        <v>4</v>
      </c>
      <c r="K274" t="s">
        <v>46</v>
      </c>
      <c r="L274">
        <v>94</v>
      </c>
      <c r="M274">
        <v>3</v>
      </c>
      <c r="N274">
        <v>1</v>
      </c>
      <c r="O274" t="s">
        <v>47</v>
      </c>
      <c r="P274">
        <v>4</v>
      </c>
      <c r="Q274" t="s">
        <v>48</v>
      </c>
      <c r="R274">
        <v>2070</v>
      </c>
      <c r="S274">
        <v>2613</v>
      </c>
      <c r="T274">
        <v>1</v>
      </c>
      <c r="U274" t="s">
        <v>43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 t="str">
        <f>IF(HR_Cleaned[[#This Row],[MonthlyIncome]]&lt;3000,"Low",IF(HR_Cleaned[[#This Row],[MonthlyIncome]]&lt;7000,"Medium","High"))</f>
        <v>Low</v>
      </c>
      <c r="AH274" t="str">
        <f>IF(HR_Cleaned[[#This Row],[YearsAtCompany]]&lt;2,"0-1 Years",IF(HR_Cleaned[[#This Row],[YearsAtCompany]]&lt;=5,"2-5 Years",IF(HR_Cleaned[[#This Row],[YearsAtCompany]]&lt;=10,"6-10 Years","10+ Years")))</f>
        <v>2-5 Years</v>
      </c>
      <c r="AI27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378</v>
      </c>
      <c r="J275">
        <v>3</v>
      </c>
      <c r="K275" t="s">
        <v>46</v>
      </c>
      <c r="L275">
        <v>98</v>
      </c>
      <c r="M275">
        <v>3</v>
      </c>
      <c r="N275">
        <v>2</v>
      </c>
      <c r="O275" t="s">
        <v>40</v>
      </c>
      <c r="P275">
        <v>4</v>
      </c>
      <c r="Q275" t="s">
        <v>48</v>
      </c>
      <c r="R275">
        <v>6502</v>
      </c>
      <c r="S275">
        <v>22825</v>
      </c>
      <c r="T275">
        <v>4</v>
      </c>
      <c r="U275" t="s">
        <v>43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 t="str">
        <f>IF(HR_Cleaned[[#This Row],[MonthlyIncome]]&lt;3000,"Low",IF(HR_Cleaned[[#This Row],[MonthlyIncome]]&lt;7000,"Medium","High"))</f>
        <v>Medium</v>
      </c>
      <c r="AH275" t="str">
        <f>IF(HR_Cleaned[[#This Row],[YearsAtCompany]]&lt;2,"0-1 Years",IF(HR_Cleaned[[#This Row],[YearsAtCompany]]&lt;=5,"2-5 Years",IF(HR_Cleaned[[#This Row],[YearsAtCompany]]&lt;=10,"6-10 Years","10+ Years")))</f>
        <v>2-5 Years</v>
      </c>
      <c r="AI27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379</v>
      </c>
      <c r="J276">
        <v>4</v>
      </c>
      <c r="K276" t="s">
        <v>46</v>
      </c>
      <c r="L276">
        <v>100</v>
      </c>
      <c r="M276">
        <v>2</v>
      </c>
      <c r="N276">
        <v>1</v>
      </c>
      <c r="O276" t="s">
        <v>47</v>
      </c>
      <c r="P276">
        <v>3</v>
      </c>
      <c r="Q276" t="s">
        <v>41</v>
      </c>
      <c r="R276">
        <v>3230</v>
      </c>
      <c r="S276">
        <v>10531</v>
      </c>
      <c r="T276">
        <v>1</v>
      </c>
      <c r="U276" t="s">
        <v>43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 t="str">
        <f>IF(HR_Cleaned[[#This Row],[MonthlyIncome]]&lt;3000,"Low",IF(HR_Cleaned[[#This Row],[MonthlyIncome]]&lt;7000,"Medium","High"))</f>
        <v>Medium</v>
      </c>
      <c r="AH276" t="str">
        <f>IF(HR_Cleaned[[#This Row],[YearsAtCompany]]&lt;2,"0-1 Years",IF(HR_Cleaned[[#This Row],[YearsAtCompany]]&lt;=5,"2-5 Years",IF(HR_Cleaned[[#This Row],[YearsAtCompany]]&lt;=10,"6-10 Years","10+ Years")))</f>
        <v>2-5 Years</v>
      </c>
      <c r="AI276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380</v>
      </c>
      <c r="J277">
        <v>1</v>
      </c>
      <c r="K277" t="s">
        <v>39</v>
      </c>
      <c r="L277">
        <v>80</v>
      </c>
      <c r="M277">
        <v>3</v>
      </c>
      <c r="N277">
        <v>3</v>
      </c>
      <c r="O277" t="s">
        <v>58</v>
      </c>
      <c r="P277">
        <v>4</v>
      </c>
      <c r="Q277" t="s">
        <v>52</v>
      </c>
      <c r="R277">
        <v>13603</v>
      </c>
      <c r="S277">
        <v>11677</v>
      </c>
      <c r="T277">
        <v>2</v>
      </c>
      <c r="U277" t="s">
        <v>35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 t="str">
        <f>IF(HR_Cleaned[[#This Row],[MonthlyIncome]]&lt;3000,"Low",IF(HR_Cleaned[[#This Row],[MonthlyIncome]]&lt;7000,"Medium","High"))</f>
        <v>High</v>
      </c>
      <c r="AH277" t="str">
        <f>IF(HR_Cleaned[[#This Row],[YearsAtCompany]]&lt;2,"0-1 Years",IF(HR_Cleaned[[#This Row],[YearsAtCompany]]&lt;=5,"2-5 Years",IF(HR_Cleaned[[#This Row],[YearsAtCompany]]&lt;=10,"6-10 Years","10+ Years")))</f>
        <v>2-5 Years</v>
      </c>
      <c r="AI27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381</v>
      </c>
      <c r="J278">
        <v>2</v>
      </c>
      <c r="K278" t="s">
        <v>39</v>
      </c>
      <c r="L278">
        <v>71</v>
      </c>
      <c r="M278">
        <v>4</v>
      </c>
      <c r="N278">
        <v>3</v>
      </c>
      <c r="O278" t="s">
        <v>56</v>
      </c>
      <c r="P278">
        <v>2</v>
      </c>
      <c r="Q278" t="s">
        <v>52</v>
      </c>
      <c r="R278">
        <v>11996</v>
      </c>
      <c r="S278">
        <v>19100</v>
      </c>
      <c r="T278">
        <v>7</v>
      </c>
      <c r="U278" t="s">
        <v>43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 t="str">
        <f>IF(HR_Cleaned[[#This Row],[MonthlyIncome]]&lt;3000,"Low",IF(HR_Cleaned[[#This Row],[MonthlyIncome]]&lt;7000,"Medium","High"))</f>
        <v>High</v>
      </c>
      <c r="AH27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7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382</v>
      </c>
      <c r="J279">
        <v>1</v>
      </c>
      <c r="K279" t="s">
        <v>39</v>
      </c>
      <c r="L279">
        <v>44</v>
      </c>
      <c r="M279">
        <v>4</v>
      </c>
      <c r="N279">
        <v>2</v>
      </c>
      <c r="O279" t="s">
        <v>40</v>
      </c>
      <c r="P279">
        <v>1</v>
      </c>
      <c r="Q279" t="s">
        <v>52</v>
      </c>
      <c r="R279">
        <v>5605</v>
      </c>
      <c r="S279">
        <v>19191</v>
      </c>
      <c r="T279">
        <v>1</v>
      </c>
      <c r="U279" t="s">
        <v>35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 t="str">
        <f>IF(HR_Cleaned[[#This Row],[MonthlyIncome]]&lt;3000,"Low",IF(HR_Cleaned[[#This Row],[MonthlyIncome]]&lt;7000,"Medium","High"))</f>
        <v>Medium</v>
      </c>
      <c r="AH27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7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384</v>
      </c>
      <c r="J280">
        <v>3</v>
      </c>
      <c r="K280" t="s">
        <v>39</v>
      </c>
      <c r="L280">
        <v>84</v>
      </c>
      <c r="M280">
        <v>3</v>
      </c>
      <c r="N280">
        <v>2</v>
      </c>
      <c r="O280" t="s">
        <v>53</v>
      </c>
      <c r="P280">
        <v>2</v>
      </c>
      <c r="Q280" t="s">
        <v>52</v>
      </c>
      <c r="R280">
        <v>6397</v>
      </c>
      <c r="S280">
        <v>26767</v>
      </c>
      <c r="T280">
        <v>1</v>
      </c>
      <c r="U280" t="s">
        <v>43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 t="str">
        <f>IF(HR_Cleaned[[#This Row],[MonthlyIncome]]&lt;3000,"Low",IF(HR_Cleaned[[#This Row],[MonthlyIncome]]&lt;7000,"Medium","High"))</f>
        <v>Medium</v>
      </c>
      <c r="AH28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8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385</v>
      </c>
      <c r="J281">
        <v>1</v>
      </c>
      <c r="K281" t="s">
        <v>46</v>
      </c>
      <c r="L281">
        <v>96</v>
      </c>
      <c r="M281">
        <v>3</v>
      </c>
      <c r="N281">
        <v>5</v>
      </c>
      <c r="O281" t="s">
        <v>58</v>
      </c>
      <c r="P281">
        <v>2</v>
      </c>
      <c r="Q281" t="s">
        <v>52</v>
      </c>
      <c r="R281">
        <v>19144</v>
      </c>
      <c r="S281">
        <v>15815</v>
      </c>
      <c r="T281">
        <v>3</v>
      </c>
      <c r="U281" t="s">
        <v>43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 t="str">
        <f>IF(HR_Cleaned[[#This Row],[MonthlyIncome]]&lt;3000,"Low",IF(HR_Cleaned[[#This Row],[MonthlyIncome]]&lt;7000,"Medium","High"))</f>
        <v>High</v>
      </c>
      <c r="AH28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8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386</v>
      </c>
      <c r="J282">
        <v>3</v>
      </c>
      <c r="K282" t="s">
        <v>46</v>
      </c>
      <c r="L282">
        <v>45</v>
      </c>
      <c r="M282">
        <v>3</v>
      </c>
      <c r="N282">
        <v>4</v>
      </c>
      <c r="O282" t="s">
        <v>58</v>
      </c>
      <c r="P282">
        <v>3</v>
      </c>
      <c r="Q282" t="s">
        <v>48</v>
      </c>
      <c r="R282">
        <v>17584</v>
      </c>
      <c r="S282">
        <v>21016</v>
      </c>
      <c r="T282">
        <v>3</v>
      </c>
      <c r="U282" t="s">
        <v>35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 t="str">
        <f>IF(HR_Cleaned[[#This Row],[MonthlyIncome]]&lt;3000,"Low",IF(HR_Cleaned[[#This Row],[MonthlyIncome]]&lt;7000,"Medium","High"))</f>
        <v>High</v>
      </c>
      <c r="AH282" t="str">
        <f>IF(HR_Cleaned[[#This Row],[YearsAtCompany]]&lt;2,"0-1 Years",IF(HR_Cleaned[[#This Row],[YearsAtCompany]]&lt;=5,"2-5 Years",IF(HR_Cleaned[[#This Row],[YearsAtCompany]]&lt;=10,"6-10 Years","10+ Years")))</f>
        <v>2-5 Years</v>
      </c>
      <c r="AI28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387</v>
      </c>
      <c r="J283">
        <v>2</v>
      </c>
      <c r="K283" t="s">
        <v>46</v>
      </c>
      <c r="L283">
        <v>99</v>
      </c>
      <c r="M283">
        <v>3</v>
      </c>
      <c r="N283">
        <v>2</v>
      </c>
      <c r="O283" t="s">
        <v>40</v>
      </c>
      <c r="P283">
        <v>3</v>
      </c>
      <c r="Q283" t="s">
        <v>48</v>
      </c>
      <c r="R283">
        <v>4907</v>
      </c>
      <c r="S283">
        <v>24532</v>
      </c>
      <c r="T283">
        <v>1</v>
      </c>
      <c r="U283" t="s">
        <v>43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 t="str">
        <f>IF(HR_Cleaned[[#This Row],[MonthlyIncome]]&lt;3000,"Low",IF(HR_Cleaned[[#This Row],[MonthlyIncome]]&lt;7000,"Medium","High"))</f>
        <v>Medium</v>
      </c>
      <c r="AH283" t="str">
        <f>IF(HR_Cleaned[[#This Row],[YearsAtCompany]]&lt;2,"0-1 Years",IF(HR_Cleaned[[#This Row],[YearsAtCompany]]&lt;=5,"2-5 Years",IF(HR_Cleaned[[#This Row],[YearsAtCompany]]&lt;=10,"6-10 Years","10+ Years")))</f>
        <v>10+ Years</v>
      </c>
      <c r="AI28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388</v>
      </c>
      <c r="J284">
        <v>2</v>
      </c>
      <c r="K284" t="s">
        <v>46</v>
      </c>
      <c r="L284">
        <v>44</v>
      </c>
      <c r="M284">
        <v>3</v>
      </c>
      <c r="N284">
        <v>2</v>
      </c>
      <c r="O284" t="s">
        <v>40</v>
      </c>
      <c r="P284">
        <v>4</v>
      </c>
      <c r="Q284" t="s">
        <v>41</v>
      </c>
      <c r="R284">
        <v>4554</v>
      </c>
      <c r="S284">
        <v>20260</v>
      </c>
      <c r="T284">
        <v>1</v>
      </c>
      <c r="U284" t="s">
        <v>43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 t="str">
        <f>IF(HR_Cleaned[[#This Row],[MonthlyIncome]]&lt;3000,"Low",IF(HR_Cleaned[[#This Row],[MonthlyIncome]]&lt;7000,"Medium","High"))</f>
        <v>Medium</v>
      </c>
      <c r="AH28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8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389</v>
      </c>
      <c r="J285">
        <v>2</v>
      </c>
      <c r="K285" t="s">
        <v>46</v>
      </c>
      <c r="L285">
        <v>37</v>
      </c>
      <c r="M285">
        <v>3</v>
      </c>
      <c r="N285">
        <v>2</v>
      </c>
      <c r="O285" t="s">
        <v>50</v>
      </c>
      <c r="P285">
        <v>4</v>
      </c>
      <c r="Q285" t="s">
        <v>48</v>
      </c>
      <c r="R285">
        <v>5415</v>
      </c>
      <c r="S285">
        <v>15972</v>
      </c>
      <c r="T285">
        <v>3</v>
      </c>
      <c r="U285" t="s">
        <v>35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 t="str">
        <f>IF(HR_Cleaned[[#This Row],[MonthlyIncome]]&lt;3000,"Low",IF(HR_Cleaned[[#This Row],[MonthlyIncome]]&lt;7000,"Medium","High"))</f>
        <v>Medium</v>
      </c>
      <c r="AH28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85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390</v>
      </c>
      <c r="J286">
        <v>1</v>
      </c>
      <c r="K286" t="s">
        <v>46</v>
      </c>
      <c r="L286">
        <v>60</v>
      </c>
      <c r="M286">
        <v>3</v>
      </c>
      <c r="N286">
        <v>2</v>
      </c>
      <c r="O286" t="s">
        <v>54</v>
      </c>
      <c r="P286">
        <v>1</v>
      </c>
      <c r="Q286" t="s">
        <v>48</v>
      </c>
      <c r="R286">
        <v>4741</v>
      </c>
      <c r="S286">
        <v>22722</v>
      </c>
      <c r="T286">
        <v>1</v>
      </c>
      <c r="U286" t="s">
        <v>35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 t="str">
        <f>IF(HR_Cleaned[[#This Row],[MonthlyIncome]]&lt;3000,"Low",IF(HR_Cleaned[[#This Row],[MonthlyIncome]]&lt;7000,"Medium","High"))</f>
        <v>Medium</v>
      </c>
      <c r="AH286" t="str">
        <f>IF(HR_Cleaned[[#This Row],[YearsAtCompany]]&lt;2,"0-1 Years",IF(HR_Cleaned[[#This Row],[YearsAtCompany]]&lt;=5,"2-5 Years",IF(HR_Cleaned[[#This Row],[YearsAtCompany]]&lt;=10,"6-10 Years","10+ Years")))</f>
        <v>2-5 Years</v>
      </c>
      <c r="AI28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391</v>
      </c>
      <c r="J287">
        <v>4</v>
      </c>
      <c r="K287" t="s">
        <v>39</v>
      </c>
      <c r="L287">
        <v>42</v>
      </c>
      <c r="M287">
        <v>3</v>
      </c>
      <c r="N287">
        <v>1</v>
      </c>
      <c r="O287" t="s">
        <v>47</v>
      </c>
      <c r="P287">
        <v>4</v>
      </c>
      <c r="Q287" t="s">
        <v>41</v>
      </c>
      <c r="R287">
        <v>2115</v>
      </c>
      <c r="S287">
        <v>15881</v>
      </c>
      <c r="T287">
        <v>1</v>
      </c>
      <c r="U287" t="s">
        <v>43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 t="str">
        <f>IF(HR_Cleaned[[#This Row],[MonthlyIncome]]&lt;3000,"Low",IF(HR_Cleaned[[#This Row],[MonthlyIncome]]&lt;7000,"Medium","High"))</f>
        <v>Low</v>
      </c>
      <c r="AH287" t="str">
        <f>IF(HR_Cleaned[[#This Row],[YearsAtCompany]]&lt;2,"0-1 Years",IF(HR_Cleaned[[#This Row],[YearsAtCompany]]&lt;=5,"2-5 Years",IF(HR_Cleaned[[#This Row],[YearsAtCompany]]&lt;=10,"6-10 Years","10+ Years")))</f>
        <v>10+ Years</v>
      </c>
      <c r="AI28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392</v>
      </c>
      <c r="J288">
        <v>4</v>
      </c>
      <c r="K288" t="s">
        <v>46</v>
      </c>
      <c r="L288">
        <v>43</v>
      </c>
      <c r="M288">
        <v>3</v>
      </c>
      <c r="N288">
        <v>1</v>
      </c>
      <c r="O288" t="s">
        <v>50</v>
      </c>
      <c r="P288">
        <v>3</v>
      </c>
      <c r="Q288" t="s">
        <v>52</v>
      </c>
      <c r="R288">
        <v>3161</v>
      </c>
      <c r="S288">
        <v>19920</v>
      </c>
      <c r="T288">
        <v>3</v>
      </c>
      <c r="U288" t="s">
        <v>35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t="str">
        <f>IF(HR_Cleaned[[#This Row],[MonthlyIncome]]&lt;3000,"Low",IF(HR_Cleaned[[#This Row],[MonthlyIncome]]&lt;7000,"Medium","High"))</f>
        <v>Medium</v>
      </c>
      <c r="AH288" t="str">
        <f>IF(HR_Cleaned[[#This Row],[YearsAtCompany]]&lt;2,"0-1 Years",IF(HR_Cleaned[[#This Row],[YearsAtCompany]]&lt;=5,"2-5 Years",IF(HR_Cleaned[[#This Row],[YearsAtCompany]]&lt;=10,"6-10 Years","10+ Years")))</f>
        <v>0-1 Years</v>
      </c>
      <c r="AI28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393</v>
      </c>
      <c r="J289">
        <v>4</v>
      </c>
      <c r="K289" t="s">
        <v>46</v>
      </c>
      <c r="L289">
        <v>82</v>
      </c>
      <c r="M289">
        <v>3</v>
      </c>
      <c r="N289">
        <v>2</v>
      </c>
      <c r="O289" t="s">
        <v>54</v>
      </c>
      <c r="P289">
        <v>4</v>
      </c>
      <c r="Q289" t="s">
        <v>52</v>
      </c>
      <c r="R289">
        <v>5745</v>
      </c>
      <c r="S289">
        <v>18899</v>
      </c>
      <c r="T289">
        <v>9</v>
      </c>
      <c r="U289" t="s">
        <v>43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 t="str">
        <f>IF(HR_Cleaned[[#This Row],[MonthlyIncome]]&lt;3000,"Low",IF(HR_Cleaned[[#This Row],[MonthlyIncome]]&lt;7000,"Medium","High"))</f>
        <v>Medium</v>
      </c>
      <c r="AH289" t="str">
        <f>IF(HR_Cleaned[[#This Row],[YearsAtCompany]]&lt;2,"0-1 Years",IF(HR_Cleaned[[#This Row],[YearsAtCompany]]&lt;=5,"2-5 Years",IF(HR_Cleaned[[#This Row],[YearsAtCompany]]&lt;=10,"6-10 Years","10+ Years")))</f>
        <v>2-5 Years</v>
      </c>
      <c r="AI28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394</v>
      </c>
      <c r="J290">
        <v>1</v>
      </c>
      <c r="K290" t="s">
        <v>46</v>
      </c>
      <c r="L290">
        <v>45</v>
      </c>
      <c r="M290">
        <v>3</v>
      </c>
      <c r="N290">
        <v>1</v>
      </c>
      <c r="O290" t="s">
        <v>50</v>
      </c>
      <c r="P290">
        <v>2</v>
      </c>
      <c r="Q290" t="s">
        <v>52</v>
      </c>
      <c r="R290">
        <v>2373</v>
      </c>
      <c r="S290">
        <v>14180</v>
      </c>
      <c r="T290">
        <v>2</v>
      </c>
      <c r="U290" t="s">
        <v>35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 t="str">
        <f>IF(HR_Cleaned[[#This Row],[MonthlyIncome]]&lt;3000,"Low",IF(HR_Cleaned[[#This Row],[MonthlyIncome]]&lt;7000,"Medium","High"))</f>
        <v>Low</v>
      </c>
      <c r="AH290" t="str">
        <f>IF(HR_Cleaned[[#This Row],[YearsAtCompany]]&lt;2,"0-1 Years",IF(HR_Cleaned[[#This Row],[YearsAtCompany]]&lt;=5,"2-5 Years",IF(HR_Cleaned[[#This Row],[YearsAtCompany]]&lt;=10,"6-10 Years","10+ Years")))</f>
        <v>2-5 Years</v>
      </c>
      <c r="AI29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395</v>
      </c>
      <c r="J291">
        <v>4</v>
      </c>
      <c r="K291" t="s">
        <v>39</v>
      </c>
      <c r="L291">
        <v>66</v>
      </c>
      <c r="M291">
        <v>3</v>
      </c>
      <c r="N291">
        <v>1</v>
      </c>
      <c r="O291" t="s">
        <v>47</v>
      </c>
      <c r="P291">
        <v>4</v>
      </c>
      <c r="Q291" t="s">
        <v>41</v>
      </c>
      <c r="R291">
        <v>3310</v>
      </c>
      <c r="S291">
        <v>4488</v>
      </c>
      <c r="T291">
        <v>1</v>
      </c>
      <c r="U291" t="s">
        <v>43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 t="str">
        <f>IF(HR_Cleaned[[#This Row],[MonthlyIncome]]&lt;3000,"Low",IF(HR_Cleaned[[#This Row],[MonthlyIncome]]&lt;7000,"Medium","High"))</f>
        <v>Medium</v>
      </c>
      <c r="AH291" t="str">
        <f>IF(HR_Cleaned[[#This Row],[YearsAtCompany]]&lt;2,"0-1 Years",IF(HR_Cleaned[[#This Row],[YearsAtCompany]]&lt;=5,"2-5 Years",IF(HR_Cleaned[[#This Row],[YearsAtCompany]]&lt;=10,"6-10 Years","10+ Years")))</f>
        <v>2-5 Years</v>
      </c>
      <c r="AI29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396</v>
      </c>
      <c r="J292">
        <v>3</v>
      </c>
      <c r="K292" t="s">
        <v>39</v>
      </c>
      <c r="L292">
        <v>35</v>
      </c>
      <c r="M292">
        <v>3</v>
      </c>
      <c r="N292">
        <v>5</v>
      </c>
      <c r="O292" t="s">
        <v>58</v>
      </c>
      <c r="P292">
        <v>1</v>
      </c>
      <c r="Q292" t="s">
        <v>41</v>
      </c>
      <c r="R292">
        <v>18665</v>
      </c>
      <c r="S292">
        <v>25594</v>
      </c>
      <c r="T292">
        <v>9</v>
      </c>
      <c r="U292" t="s">
        <v>35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 t="str">
        <f>IF(HR_Cleaned[[#This Row],[MonthlyIncome]]&lt;3000,"Low",IF(HR_Cleaned[[#This Row],[MonthlyIncome]]&lt;7000,"Medium","High"))</f>
        <v>High</v>
      </c>
      <c r="AH292" t="str">
        <f>IF(HR_Cleaned[[#This Row],[YearsAtCompany]]&lt;2,"0-1 Years",IF(HR_Cleaned[[#This Row],[YearsAtCompany]]&lt;=5,"2-5 Years",IF(HR_Cleaned[[#This Row],[YearsAtCompany]]&lt;=10,"6-10 Years","10+ Years")))</f>
        <v>2-5 Years</v>
      </c>
      <c r="AI29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397</v>
      </c>
      <c r="J293">
        <v>3</v>
      </c>
      <c r="K293" t="s">
        <v>46</v>
      </c>
      <c r="L293">
        <v>30</v>
      </c>
      <c r="M293">
        <v>3</v>
      </c>
      <c r="N293">
        <v>2</v>
      </c>
      <c r="O293" t="s">
        <v>47</v>
      </c>
      <c r="P293">
        <v>2</v>
      </c>
      <c r="Q293" t="s">
        <v>41</v>
      </c>
      <c r="R293">
        <v>4485</v>
      </c>
      <c r="S293">
        <v>26285</v>
      </c>
      <c r="T293">
        <v>4</v>
      </c>
      <c r="U293" t="s">
        <v>43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 t="str">
        <f>IF(HR_Cleaned[[#This Row],[MonthlyIncome]]&lt;3000,"Low",IF(HR_Cleaned[[#This Row],[MonthlyIncome]]&lt;7000,"Medium","High"))</f>
        <v>Medium</v>
      </c>
      <c r="AH29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9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399</v>
      </c>
      <c r="J294">
        <v>4</v>
      </c>
      <c r="K294" t="s">
        <v>39</v>
      </c>
      <c r="L294">
        <v>84</v>
      </c>
      <c r="M294">
        <v>3</v>
      </c>
      <c r="N294">
        <v>1</v>
      </c>
      <c r="O294" t="s">
        <v>57</v>
      </c>
      <c r="P294">
        <v>2</v>
      </c>
      <c r="Q294" t="s">
        <v>52</v>
      </c>
      <c r="R294">
        <v>2789</v>
      </c>
      <c r="S294">
        <v>3909</v>
      </c>
      <c r="T294">
        <v>1</v>
      </c>
      <c r="U294" t="s">
        <v>43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 t="str">
        <f>IF(HR_Cleaned[[#This Row],[MonthlyIncome]]&lt;3000,"Low",IF(HR_Cleaned[[#This Row],[MonthlyIncome]]&lt;7000,"Medium","High"))</f>
        <v>Low</v>
      </c>
      <c r="AH294" t="str">
        <f>IF(HR_Cleaned[[#This Row],[YearsAtCompany]]&lt;2,"0-1 Years",IF(HR_Cleaned[[#This Row],[YearsAtCompany]]&lt;=5,"2-5 Years",IF(HR_Cleaned[[#This Row],[YearsAtCompany]]&lt;=10,"6-10 Years","10+ Years")))</f>
        <v>2-5 Years</v>
      </c>
      <c r="AI29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401</v>
      </c>
      <c r="J295">
        <v>4</v>
      </c>
      <c r="K295" t="s">
        <v>46</v>
      </c>
      <c r="L295">
        <v>48</v>
      </c>
      <c r="M295">
        <v>2</v>
      </c>
      <c r="N295">
        <v>2</v>
      </c>
      <c r="O295" t="s">
        <v>40</v>
      </c>
      <c r="P295">
        <v>4</v>
      </c>
      <c r="Q295" t="s">
        <v>41</v>
      </c>
      <c r="R295">
        <v>5828</v>
      </c>
      <c r="S295">
        <v>8450</v>
      </c>
      <c r="T295">
        <v>1</v>
      </c>
      <c r="U295" t="s">
        <v>35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 t="str">
        <f>IF(HR_Cleaned[[#This Row],[MonthlyIncome]]&lt;3000,"Low",IF(HR_Cleaned[[#This Row],[MonthlyIncome]]&lt;7000,"Medium","High"))</f>
        <v>Medium</v>
      </c>
      <c r="AH29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29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403</v>
      </c>
      <c r="J296">
        <v>2</v>
      </c>
      <c r="K296" t="s">
        <v>46</v>
      </c>
      <c r="L296">
        <v>53</v>
      </c>
      <c r="M296">
        <v>3</v>
      </c>
      <c r="N296">
        <v>1</v>
      </c>
      <c r="O296" t="s">
        <v>47</v>
      </c>
      <c r="P296">
        <v>4</v>
      </c>
      <c r="Q296" t="s">
        <v>48</v>
      </c>
      <c r="R296">
        <v>2326</v>
      </c>
      <c r="S296">
        <v>11411</v>
      </c>
      <c r="T296">
        <v>1</v>
      </c>
      <c r="U296" t="s">
        <v>35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 t="str">
        <f>IF(HR_Cleaned[[#This Row],[MonthlyIncome]]&lt;3000,"Low",IF(HR_Cleaned[[#This Row],[MonthlyIncome]]&lt;7000,"Medium","High"))</f>
        <v>Low</v>
      </c>
      <c r="AH296" t="str">
        <f>IF(HR_Cleaned[[#This Row],[YearsAtCompany]]&lt;2,"0-1 Years",IF(HR_Cleaned[[#This Row],[YearsAtCompany]]&lt;=5,"2-5 Years",IF(HR_Cleaned[[#This Row],[YearsAtCompany]]&lt;=10,"6-10 Years","10+ Years")))</f>
        <v>2-5 Years</v>
      </c>
      <c r="AI29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404</v>
      </c>
      <c r="J297">
        <v>3</v>
      </c>
      <c r="K297" t="s">
        <v>39</v>
      </c>
      <c r="L297">
        <v>77</v>
      </c>
      <c r="M297">
        <v>3</v>
      </c>
      <c r="N297">
        <v>4</v>
      </c>
      <c r="O297" t="s">
        <v>40</v>
      </c>
      <c r="P297">
        <v>2</v>
      </c>
      <c r="Q297" t="s">
        <v>48</v>
      </c>
      <c r="R297">
        <v>13525</v>
      </c>
      <c r="S297">
        <v>14864</v>
      </c>
      <c r="T297">
        <v>5</v>
      </c>
      <c r="U297" t="s">
        <v>43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 t="str">
        <f>IF(HR_Cleaned[[#This Row],[MonthlyIncome]]&lt;3000,"Low",IF(HR_Cleaned[[#This Row],[MonthlyIncome]]&lt;7000,"Medium","High"))</f>
        <v>High</v>
      </c>
      <c r="AH297" t="str">
        <f>IF(HR_Cleaned[[#This Row],[YearsAtCompany]]&lt;2,"0-1 Years",IF(HR_Cleaned[[#This Row],[YearsAtCompany]]&lt;=5,"2-5 Years",IF(HR_Cleaned[[#This Row],[YearsAtCompany]]&lt;=10,"6-10 Years","10+ Years")))</f>
        <v>10+ Years</v>
      </c>
      <c r="AI29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405</v>
      </c>
      <c r="J298">
        <v>3</v>
      </c>
      <c r="K298" t="s">
        <v>46</v>
      </c>
      <c r="L298">
        <v>54</v>
      </c>
      <c r="M298">
        <v>3</v>
      </c>
      <c r="N298">
        <v>1</v>
      </c>
      <c r="O298" t="s">
        <v>50</v>
      </c>
      <c r="P298">
        <v>3</v>
      </c>
      <c r="Q298" t="s">
        <v>41</v>
      </c>
      <c r="R298">
        <v>1420</v>
      </c>
      <c r="S298">
        <v>25233</v>
      </c>
      <c r="T298">
        <v>1</v>
      </c>
      <c r="U298" t="s">
        <v>43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 t="str">
        <f>IF(HR_Cleaned[[#This Row],[MonthlyIncome]]&lt;3000,"Low",IF(HR_Cleaned[[#This Row],[MonthlyIncome]]&lt;7000,"Medium","High"))</f>
        <v>Low</v>
      </c>
      <c r="AH298" t="str">
        <f>IF(HR_Cleaned[[#This Row],[YearsAtCompany]]&lt;2,"0-1 Years",IF(HR_Cleaned[[#This Row],[YearsAtCompany]]&lt;=5,"2-5 Years",IF(HR_Cleaned[[#This Row],[YearsAtCompany]]&lt;=10,"6-10 Years","10+ Years")))</f>
        <v>0-1 Years</v>
      </c>
      <c r="AI298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406</v>
      </c>
      <c r="J299">
        <v>3</v>
      </c>
      <c r="K299" t="s">
        <v>46</v>
      </c>
      <c r="L299">
        <v>96</v>
      </c>
      <c r="M299">
        <v>3</v>
      </c>
      <c r="N299">
        <v>3</v>
      </c>
      <c r="O299" t="s">
        <v>40</v>
      </c>
      <c r="P299">
        <v>2</v>
      </c>
      <c r="Q299" t="s">
        <v>48</v>
      </c>
      <c r="R299">
        <v>8020</v>
      </c>
      <c r="S299">
        <v>5100</v>
      </c>
      <c r="T299">
        <v>0</v>
      </c>
      <c r="U299" t="s">
        <v>43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 t="str">
        <f>IF(HR_Cleaned[[#This Row],[MonthlyIncome]]&lt;3000,"Low",IF(HR_Cleaned[[#This Row],[MonthlyIncome]]&lt;7000,"Medium","High"))</f>
        <v>High</v>
      </c>
      <c r="AH299" t="str">
        <f>IF(HR_Cleaned[[#This Row],[YearsAtCompany]]&lt;2,"0-1 Years",IF(HR_Cleaned[[#This Row],[YearsAtCompany]]&lt;=5,"2-5 Years",IF(HR_Cleaned[[#This Row],[YearsAtCompany]]&lt;=10,"6-10 Years","10+ Years")))</f>
        <v>10+ Years</v>
      </c>
      <c r="AI29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407</v>
      </c>
      <c r="J300">
        <v>3</v>
      </c>
      <c r="K300" t="s">
        <v>46</v>
      </c>
      <c r="L300">
        <v>81</v>
      </c>
      <c r="M300">
        <v>4</v>
      </c>
      <c r="N300">
        <v>1</v>
      </c>
      <c r="O300" t="s">
        <v>50</v>
      </c>
      <c r="P300">
        <v>4</v>
      </c>
      <c r="Q300" t="s">
        <v>48</v>
      </c>
      <c r="R300">
        <v>3688</v>
      </c>
      <c r="S300">
        <v>7122</v>
      </c>
      <c r="T300">
        <v>4</v>
      </c>
      <c r="U300" t="s">
        <v>43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 t="str">
        <f>IF(HR_Cleaned[[#This Row],[MonthlyIncome]]&lt;3000,"Low",IF(HR_Cleaned[[#This Row],[MonthlyIncome]]&lt;7000,"Medium","High"))</f>
        <v>Medium</v>
      </c>
      <c r="AH300" t="str">
        <f>IF(HR_Cleaned[[#This Row],[YearsAtCompany]]&lt;2,"0-1 Years",IF(HR_Cleaned[[#This Row],[YearsAtCompany]]&lt;=5,"2-5 Years",IF(HR_Cleaned[[#This Row],[YearsAtCompany]]&lt;=10,"6-10 Years","10+ Years")))</f>
        <v>0-1 Years</v>
      </c>
      <c r="AI30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408</v>
      </c>
      <c r="J301">
        <v>4</v>
      </c>
      <c r="K301" t="s">
        <v>46</v>
      </c>
      <c r="L301">
        <v>84</v>
      </c>
      <c r="M301">
        <v>1</v>
      </c>
      <c r="N301">
        <v>2</v>
      </c>
      <c r="O301" t="s">
        <v>53</v>
      </c>
      <c r="P301">
        <v>2</v>
      </c>
      <c r="Q301" t="s">
        <v>52</v>
      </c>
      <c r="R301">
        <v>5482</v>
      </c>
      <c r="S301">
        <v>16321</v>
      </c>
      <c r="T301">
        <v>5</v>
      </c>
      <c r="U301" t="s">
        <v>43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 t="str">
        <f>IF(HR_Cleaned[[#This Row],[MonthlyIncome]]&lt;3000,"Low",IF(HR_Cleaned[[#This Row],[MonthlyIncome]]&lt;7000,"Medium","High"))</f>
        <v>Medium</v>
      </c>
      <c r="AH301" t="str">
        <f>IF(HR_Cleaned[[#This Row],[YearsAtCompany]]&lt;2,"0-1 Years",IF(HR_Cleaned[[#This Row],[YearsAtCompany]]&lt;=5,"2-5 Years",IF(HR_Cleaned[[#This Row],[YearsAtCompany]]&lt;=10,"6-10 Years","10+ Years")))</f>
        <v>2-5 Years</v>
      </c>
      <c r="AI30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410</v>
      </c>
      <c r="J302">
        <v>4</v>
      </c>
      <c r="K302" t="s">
        <v>46</v>
      </c>
      <c r="L302">
        <v>88</v>
      </c>
      <c r="M302">
        <v>3</v>
      </c>
      <c r="N302">
        <v>4</v>
      </c>
      <c r="O302" t="s">
        <v>56</v>
      </c>
      <c r="P302">
        <v>2</v>
      </c>
      <c r="Q302" t="s">
        <v>41</v>
      </c>
      <c r="R302">
        <v>16015</v>
      </c>
      <c r="S302">
        <v>15896</v>
      </c>
      <c r="T302">
        <v>1</v>
      </c>
      <c r="U302" t="s">
        <v>43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 t="str">
        <f>IF(HR_Cleaned[[#This Row],[MonthlyIncome]]&lt;3000,"Low",IF(HR_Cleaned[[#This Row],[MonthlyIncome]]&lt;7000,"Medium","High"))</f>
        <v>High</v>
      </c>
      <c r="AH302" t="str">
        <f>IF(HR_Cleaned[[#This Row],[YearsAtCompany]]&lt;2,"0-1 Years",IF(HR_Cleaned[[#This Row],[YearsAtCompany]]&lt;=5,"2-5 Years",IF(HR_Cleaned[[#This Row],[YearsAtCompany]]&lt;=10,"6-10 Years","10+ Years")))</f>
        <v>10+ Years</v>
      </c>
      <c r="AI30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411</v>
      </c>
      <c r="J303">
        <v>4</v>
      </c>
      <c r="K303" t="s">
        <v>39</v>
      </c>
      <c r="L303">
        <v>69</v>
      </c>
      <c r="M303">
        <v>2</v>
      </c>
      <c r="N303">
        <v>1</v>
      </c>
      <c r="O303" t="s">
        <v>57</v>
      </c>
      <c r="P303">
        <v>3</v>
      </c>
      <c r="Q303" t="s">
        <v>41</v>
      </c>
      <c r="R303">
        <v>1200</v>
      </c>
      <c r="S303">
        <v>9724</v>
      </c>
      <c r="T303">
        <v>1</v>
      </c>
      <c r="U303" t="s">
        <v>43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 t="str">
        <f>IF(HR_Cleaned[[#This Row],[MonthlyIncome]]&lt;3000,"Low",IF(HR_Cleaned[[#This Row],[MonthlyIncome]]&lt;7000,"Medium","High"))</f>
        <v>Low</v>
      </c>
      <c r="AH303" t="str">
        <f>IF(HR_Cleaned[[#This Row],[YearsAtCompany]]&lt;2,"0-1 Years",IF(HR_Cleaned[[#This Row],[YearsAtCompany]]&lt;=5,"2-5 Years",IF(HR_Cleaned[[#This Row],[YearsAtCompany]]&lt;=10,"6-10 Years","10+ Years")))</f>
        <v>0-1 Years</v>
      </c>
      <c r="AI303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412</v>
      </c>
      <c r="J304">
        <v>2</v>
      </c>
      <c r="K304" t="s">
        <v>46</v>
      </c>
      <c r="L304">
        <v>68</v>
      </c>
      <c r="M304">
        <v>4</v>
      </c>
      <c r="N304">
        <v>2</v>
      </c>
      <c r="O304" t="s">
        <v>54</v>
      </c>
      <c r="P304">
        <v>1</v>
      </c>
      <c r="Q304" t="s">
        <v>41</v>
      </c>
      <c r="R304">
        <v>5661</v>
      </c>
      <c r="S304">
        <v>4824</v>
      </c>
      <c r="T304">
        <v>0</v>
      </c>
      <c r="U304" t="s">
        <v>43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 t="str">
        <f>IF(HR_Cleaned[[#This Row],[MonthlyIncome]]&lt;3000,"Low",IF(HR_Cleaned[[#This Row],[MonthlyIncome]]&lt;7000,"Medium","High"))</f>
        <v>Medium</v>
      </c>
      <c r="AH30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0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416</v>
      </c>
      <c r="J305">
        <v>2</v>
      </c>
      <c r="K305" t="s">
        <v>46</v>
      </c>
      <c r="L305">
        <v>100</v>
      </c>
      <c r="M305">
        <v>4</v>
      </c>
      <c r="N305">
        <v>2</v>
      </c>
      <c r="O305" t="s">
        <v>40</v>
      </c>
      <c r="P305">
        <v>4</v>
      </c>
      <c r="Q305" t="s">
        <v>48</v>
      </c>
      <c r="R305">
        <v>6929</v>
      </c>
      <c r="S305">
        <v>12241</v>
      </c>
      <c r="T305">
        <v>4</v>
      </c>
      <c r="U305" t="s">
        <v>43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 t="str">
        <f>IF(HR_Cleaned[[#This Row],[MonthlyIncome]]&lt;3000,"Low",IF(HR_Cleaned[[#This Row],[MonthlyIncome]]&lt;7000,"Medium","High"))</f>
        <v>Medium</v>
      </c>
      <c r="AH30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0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417</v>
      </c>
      <c r="J306">
        <v>3</v>
      </c>
      <c r="K306" t="s">
        <v>46</v>
      </c>
      <c r="L306">
        <v>48</v>
      </c>
      <c r="M306">
        <v>4</v>
      </c>
      <c r="N306">
        <v>3</v>
      </c>
      <c r="O306" t="s">
        <v>54</v>
      </c>
      <c r="P306">
        <v>4</v>
      </c>
      <c r="Q306" t="s">
        <v>52</v>
      </c>
      <c r="R306">
        <v>9613</v>
      </c>
      <c r="S306">
        <v>10942</v>
      </c>
      <c r="T306">
        <v>0</v>
      </c>
      <c r="U306" t="s">
        <v>43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 t="str">
        <f>IF(HR_Cleaned[[#This Row],[MonthlyIncome]]&lt;3000,"Low",IF(HR_Cleaned[[#This Row],[MonthlyIncome]]&lt;7000,"Medium","High"))</f>
        <v>High</v>
      </c>
      <c r="AH306" t="str">
        <f>IF(HR_Cleaned[[#This Row],[YearsAtCompany]]&lt;2,"0-1 Years",IF(HR_Cleaned[[#This Row],[YearsAtCompany]]&lt;=5,"2-5 Years",IF(HR_Cleaned[[#This Row],[YearsAtCompany]]&lt;=10,"6-10 Years","10+ Years")))</f>
        <v>10+ Years</v>
      </c>
      <c r="AI30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419</v>
      </c>
      <c r="J307">
        <v>2</v>
      </c>
      <c r="K307" t="s">
        <v>39</v>
      </c>
      <c r="L307">
        <v>47</v>
      </c>
      <c r="M307">
        <v>3</v>
      </c>
      <c r="N307">
        <v>2</v>
      </c>
      <c r="O307" t="s">
        <v>50</v>
      </c>
      <c r="P307">
        <v>2</v>
      </c>
      <c r="Q307" t="s">
        <v>48</v>
      </c>
      <c r="R307">
        <v>5674</v>
      </c>
      <c r="S307">
        <v>6927</v>
      </c>
      <c r="T307">
        <v>7</v>
      </c>
      <c r="U307" t="s">
        <v>43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 t="str">
        <f>IF(HR_Cleaned[[#This Row],[MonthlyIncome]]&lt;3000,"Low",IF(HR_Cleaned[[#This Row],[MonthlyIncome]]&lt;7000,"Medium","High"))</f>
        <v>Medium</v>
      </c>
      <c r="AH30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0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420</v>
      </c>
      <c r="J308">
        <v>4</v>
      </c>
      <c r="K308" t="s">
        <v>46</v>
      </c>
      <c r="L308">
        <v>91</v>
      </c>
      <c r="M308">
        <v>2</v>
      </c>
      <c r="N308">
        <v>2</v>
      </c>
      <c r="O308" t="s">
        <v>40</v>
      </c>
      <c r="P308">
        <v>3</v>
      </c>
      <c r="Q308" t="s">
        <v>48</v>
      </c>
      <c r="R308">
        <v>5484</v>
      </c>
      <c r="S308">
        <v>16985</v>
      </c>
      <c r="T308">
        <v>1</v>
      </c>
      <c r="U308" t="s">
        <v>43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 t="str">
        <f>IF(HR_Cleaned[[#This Row],[MonthlyIncome]]&lt;3000,"Low",IF(HR_Cleaned[[#This Row],[MonthlyIncome]]&lt;7000,"Medium","High"))</f>
        <v>Medium</v>
      </c>
      <c r="AH308" t="str">
        <f>IF(HR_Cleaned[[#This Row],[YearsAtCompany]]&lt;2,"0-1 Years",IF(HR_Cleaned[[#This Row],[YearsAtCompany]]&lt;=5,"2-5 Years",IF(HR_Cleaned[[#This Row],[YearsAtCompany]]&lt;=10,"6-10 Years","10+ Years")))</f>
        <v>10+ Years</v>
      </c>
      <c r="AI30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421</v>
      </c>
      <c r="J309">
        <v>1</v>
      </c>
      <c r="K309" t="s">
        <v>39</v>
      </c>
      <c r="L309">
        <v>81</v>
      </c>
      <c r="M309">
        <v>2</v>
      </c>
      <c r="N309">
        <v>3</v>
      </c>
      <c r="O309" t="s">
        <v>58</v>
      </c>
      <c r="P309">
        <v>2</v>
      </c>
      <c r="Q309" t="s">
        <v>48</v>
      </c>
      <c r="R309">
        <v>12061</v>
      </c>
      <c r="S309">
        <v>26707</v>
      </c>
      <c r="T309">
        <v>3</v>
      </c>
      <c r="U309" t="s">
        <v>43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 t="str">
        <f>IF(HR_Cleaned[[#This Row],[MonthlyIncome]]&lt;3000,"Low",IF(HR_Cleaned[[#This Row],[MonthlyIncome]]&lt;7000,"Medium","High"))</f>
        <v>High</v>
      </c>
      <c r="AH30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0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422</v>
      </c>
      <c r="J310">
        <v>4</v>
      </c>
      <c r="K310" t="s">
        <v>46</v>
      </c>
      <c r="L310">
        <v>32</v>
      </c>
      <c r="M310">
        <v>1</v>
      </c>
      <c r="N310">
        <v>2</v>
      </c>
      <c r="O310" t="s">
        <v>54</v>
      </c>
      <c r="P310">
        <v>3</v>
      </c>
      <c r="Q310" t="s">
        <v>52</v>
      </c>
      <c r="R310">
        <v>5660</v>
      </c>
      <c r="S310">
        <v>17056</v>
      </c>
      <c r="T310">
        <v>2</v>
      </c>
      <c r="U310" t="s">
        <v>35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 t="str">
        <f>IF(HR_Cleaned[[#This Row],[MonthlyIncome]]&lt;3000,"Low",IF(HR_Cleaned[[#This Row],[MonthlyIncome]]&lt;7000,"Medium","High"))</f>
        <v>Medium</v>
      </c>
      <c r="AH310" t="str">
        <f>IF(HR_Cleaned[[#This Row],[YearsAtCompany]]&lt;2,"0-1 Years",IF(HR_Cleaned[[#This Row],[YearsAtCompany]]&lt;=5,"2-5 Years",IF(HR_Cleaned[[#This Row],[YearsAtCompany]]&lt;=10,"6-10 Years","10+ Years")))</f>
        <v>2-5 Years</v>
      </c>
      <c r="AI310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423</v>
      </c>
      <c r="J311">
        <v>3</v>
      </c>
      <c r="K311" t="s">
        <v>46</v>
      </c>
      <c r="L311">
        <v>86</v>
      </c>
      <c r="M311">
        <v>3</v>
      </c>
      <c r="N311">
        <v>1</v>
      </c>
      <c r="O311" t="s">
        <v>47</v>
      </c>
      <c r="P311">
        <v>4</v>
      </c>
      <c r="Q311" t="s">
        <v>48</v>
      </c>
      <c r="R311">
        <v>4821</v>
      </c>
      <c r="S311">
        <v>10077</v>
      </c>
      <c r="T311">
        <v>0</v>
      </c>
      <c r="U311" t="s">
        <v>35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 t="str">
        <f>IF(HR_Cleaned[[#This Row],[MonthlyIncome]]&lt;3000,"Low",IF(HR_Cleaned[[#This Row],[MonthlyIncome]]&lt;7000,"Medium","High"))</f>
        <v>Medium</v>
      </c>
      <c r="AH311" t="str">
        <f>IF(HR_Cleaned[[#This Row],[YearsAtCompany]]&lt;2,"0-1 Years",IF(HR_Cleaned[[#This Row],[YearsAtCompany]]&lt;=5,"2-5 Years",IF(HR_Cleaned[[#This Row],[YearsAtCompany]]&lt;=10,"6-10 Years","10+ Years")))</f>
        <v>2-5 Years</v>
      </c>
      <c r="AI31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424</v>
      </c>
      <c r="J312">
        <v>1</v>
      </c>
      <c r="K312" t="s">
        <v>46</v>
      </c>
      <c r="L312">
        <v>62</v>
      </c>
      <c r="M312">
        <v>2</v>
      </c>
      <c r="N312">
        <v>2</v>
      </c>
      <c r="O312" t="s">
        <v>61</v>
      </c>
      <c r="P312">
        <v>1</v>
      </c>
      <c r="Q312" t="s">
        <v>48</v>
      </c>
      <c r="R312">
        <v>6410</v>
      </c>
      <c r="S312">
        <v>17822</v>
      </c>
      <c r="T312">
        <v>3</v>
      </c>
      <c r="U312" t="s">
        <v>43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 t="str">
        <f>IF(HR_Cleaned[[#This Row],[MonthlyIncome]]&lt;3000,"Low",IF(HR_Cleaned[[#This Row],[MonthlyIncome]]&lt;7000,"Medium","High"))</f>
        <v>Medium</v>
      </c>
      <c r="AH312" t="str">
        <f>IF(HR_Cleaned[[#This Row],[YearsAtCompany]]&lt;2,"0-1 Years",IF(HR_Cleaned[[#This Row],[YearsAtCompany]]&lt;=5,"2-5 Years",IF(HR_Cleaned[[#This Row],[YearsAtCompany]]&lt;=10,"6-10 Years","10+ Years")))</f>
        <v>2-5 Years</v>
      </c>
      <c r="AI31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425</v>
      </c>
      <c r="J313">
        <v>1</v>
      </c>
      <c r="K313" t="s">
        <v>46</v>
      </c>
      <c r="L313">
        <v>97</v>
      </c>
      <c r="M313">
        <v>3</v>
      </c>
      <c r="N313">
        <v>3</v>
      </c>
      <c r="O313" t="s">
        <v>50</v>
      </c>
      <c r="P313">
        <v>1</v>
      </c>
      <c r="Q313" t="s">
        <v>52</v>
      </c>
      <c r="R313">
        <v>5210</v>
      </c>
      <c r="S313">
        <v>20308</v>
      </c>
      <c r="T313">
        <v>1</v>
      </c>
      <c r="U313" t="s">
        <v>43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 t="str">
        <f>IF(HR_Cleaned[[#This Row],[MonthlyIncome]]&lt;3000,"Low",IF(HR_Cleaned[[#This Row],[MonthlyIncome]]&lt;7000,"Medium","High"))</f>
        <v>Medium</v>
      </c>
      <c r="AH313" t="str">
        <f>IF(HR_Cleaned[[#This Row],[YearsAtCompany]]&lt;2,"0-1 Years",IF(HR_Cleaned[[#This Row],[YearsAtCompany]]&lt;=5,"2-5 Years",IF(HR_Cleaned[[#This Row],[YearsAtCompany]]&lt;=10,"6-10 Years","10+ Years")))</f>
        <v>10+ Years</v>
      </c>
      <c r="AI31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426</v>
      </c>
      <c r="J314">
        <v>3</v>
      </c>
      <c r="K314" t="s">
        <v>46</v>
      </c>
      <c r="L314">
        <v>32</v>
      </c>
      <c r="M314">
        <v>3</v>
      </c>
      <c r="N314">
        <v>1</v>
      </c>
      <c r="O314" t="s">
        <v>47</v>
      </c>
      <c r="P314">
        <v>4</v>
      </c>
      <c r="Q314" t="s">
        <v>52</v>
      </c>
      <c r="R314">
        <v>2695</v>
      </c>
      <c r="S314">
        <v>7747</v>
      </c>
      <c r="T314">
        <v>0</v>
      </c>
      <c r="U314" t="s">
        <v>35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 t="str">
        <f>IF(HR_Cleaned[[#This Row],[MonthlyIncome]]&lt;3000,"Low",IF(HR_Cleaned[[#This Row],[MonthlyIncome]]&lt;7000,"Medium","High"))</f>
        <v>Low</v>
      </c>
      <c r="AH314" t="str">
        <f>IF(HR_Cleaned[[#This Row],[YearsAtCompany]]&lt;2,"0-1 Years",IF(HR_Cleaned[[#This Row],[YearsAtCompany]]&lt;=5,"2-5 Years",IF(HR_Cleaned[[#This Row],[YearsAtCompany]]&lt;=10,"6-10 Years","10+ Years")))</f>
        <v>2-5 Years</v>
      </c>
      <c r="AI31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428</v>
      </c>
      <c r="J315">
        <v>4</v>
      </c>
      <c r="K315" t="s">
        <v>39</v>
      </c>
      <c r="L315">
        <v>74</v>
      </c>
      <c r="M315">
        <v>3</v>
      </c>
      <c r="N315">
        <v>3</v>
      </c>
      <c r="O315" t="s">
        <v>56</v>
      </c>
      <c r="P315">
        <v>2</v>
      </c>
      <c r="Q315" t="s">
        <v>48</v>
      </c>
      <c r="R315">
        <v>11878</v>
      </c>
      <c r="S315">
        <v>23364</v>
      </c>
      <c r="T315">
        <v>6</v>
      </c>
      <c r="U315" t="s">
        <v>43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 t="str">
        <f>IF(HR_Cleaned[[#This Row],[MonthlyIncome]]&lt;3000,"Low",IF(HR_Cleaned[[#This Row],[MonthlyIncome]]&lt;7000,"Medium","High"))</f>
        <v>High</v>
      </c>
      <c r="AH31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1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429</v>
      </c>
      <c r="J316">
        <v>3</v>
      </c>
      <c r="K316" t="s">
        <v>46</v>
      </c>
      <c r="L316">
        <v>99</v>
      </c>
      <c r="M316">
        <v>3</v>
      </c>
      <c r="N316">
        <v>4</v>
      </c>
      <c r="O316" t="s">
        <v>56</v>
      </c>
      <c r="P316">
        <v>1</v>
      </c>
      <c r="Q316" t="s">
        <v>48</v>
      </c>
      <c r="R316">
        <v>17068</v>
      </c>
      <c r="S316">
        <v>5355</v>
      </c>
      <c r="T316">
        <v>1</v>
      </c>
      <c r="U316" t="s">
        <v>35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 t="str">
        <f>IF(HR_Cleaned[[#This Row],[MonthlyIncome]]&lt;3000,"Low",IF(HR_Cleaned[[#This Row],[MonthlyIncome]]&lt;7000,"Medium","High"))</f>
        <v>High</v>
      </c>
      <c r="AH316" t="str">
        <f>IF(HR_Cleaned[[#This Row],[YearsAtCompany]]&lt;2,"0-1 Years",IF(HR_Cleaned[[#This Row],[YearsAtCompany]]&lt;=5,"2-5 Years",IF(HR_Cleaned[[#This Row],[YearsAtCompany]]&lt;=10,"6-10 Years","10+ Years")))</f>
        <v>10+ Years</v>
      </c>
      <c r="AI31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430</v>
      </c>
      <c r="J317">
        <v>3</v>
      </c>
      <c r="K317" t="s">
        <v>39</v>
      </c>
      <c r="L317">
        <v>33</v>
      </c>
      <c r="M317">
        <v>3</v>
      </c>
      <c r="N317">
        <v>1</v>
      </c>
      <c r="O317" t="s">
        <v>50</v>
      </c>
      <c r="P317">
        <v>4</v>
      </c>
      <c r="Q317" t="s">
        <v>41</v>
      </c>
      <c r="R317">
        <v>2455</v>
      </c>
      <c r="S317">
        <v>10675</v>
      </c>
      <c r="T317">
        <v>0</v>
      </c>
      <c r="U317" t="s">
        <v>43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 t="str">
        <f>IF(HR_Cleaned[[#This Row],[MonthlyIncome]]&lt;3000,"Low",IF(HR_Cleaned[[#This Row],[MonthlyIncome]]&lt;7000,"Medium","High"))</f>
        <v>Low</v>
      </c>
      <c r="AH31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1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431</v>
      </c>
      <c r="J318">
        <v>3</v>
      </c>
      <c r="K318" t="s">
        <v>39</v>
      </c>
      <c r="L318">
        <v>90</v>
      </c>
      <c r="M318">
        <v>2</v>
      </c>
      <c r="N318">
        <v>4</v>
      </c>
      <c r="O318" t="s">
        <v>54</v>
      </c>
      <c r="P318">
        <v>3</v>
      </c>
      <c r="Q318" t="s">
        <v>41</v>
      </c>
      <c r="R318">
        <v>13964</v>
      </c>
      <c r="S318">
        <v>17810</v>
      </c>
      <c r="T318">
        <v>7</v>
      </c>
      <c r="U318" t="s">
        <v>35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 t="str">
        <f>IF(HR_Cleaned[[#This Row],[MonthlyIncome]]&lt;3000,"Low",IF(HR_Cleaned[[#This Row],[MonthlyIncome]]&lt;7000,"Medium","High"))</f>
        <v>High</v>
      </c>
      <c r="AH31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1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433</v>
      </c>
      <c r="J319">
        <v>3</v>
      </c>
      <c r="K319" t="s">
        <v>46</v>
      </c>
      <c r="L319">
        <v>85</v>
      </c>
      <c r="M319">
        <v>2</v>
      </c>
      <c r="N319">
        <v>2</v>
      </c>
      <c r="O319" t="s">
        <v>47</v>
      </c>
      <c r="P319">
        <v>2</v>
      </c>
      <c r="Q319" t="s">
        <v>48</v>
      </c>
      <c r="R319">
        <v>4941</v>
      </c>
      <c r="S319">
        <v>17747</v>
      </c>
      <c r="T319">
        <v>2</v>
      </c>
      <c r="U319" t="s">
        <v>43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 t="str">
        <f>IF(HR_Cleaned[[#This Row],[MonthlyIncome]]&lt;3000,"Low",IF(HR_Cleaned[[#This Row],[MonthlyIncome]]&lt;7000,"Medium","High"))</f>
        <v>Medium</v>
      </c>
      <c r="AH31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1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434</v>
      </c>
      <c r="J320">
        <v>3</v>
      </c>
      <c r="K320" t="s">
        <v>39</v>
      </c>
      <c r="L320">
        <v>85</v>
      </c>
      <c r="M320">
        <v>3</v>
      </c>
      <c r="N320">
        <v>1</v>
      </c>
      <c r="O320" t="s">
        <v>47</v>
      </c>
      <c r="P320">
        <v>2</v>
      </c>
      <c r="Q320" t="s">
        <v>41</v>
      </c>
      <c r="R320">
        <v>2478</v>
      </c>
      <c r="S320">
        <v>20938</v>
      </c>
      <c r="T320">
        <v>1</v>
      </c>
      <c r="U320" t="s">
        <v>35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 t="str">
        <f>IF(HR_Cleaned[[#This Row],[MonthlyIncome]]&lt;3000,"Low",IF(HR_Cleaned[[#This Row],[MonthlyIncome]]&lt;7000,"Medium","High"))</f>
        <v>Low</v>
      </c>
      <c r="AH320" t="str">
        <f>IF(HR_Cleaned[[#This Row],[YearsAtCompany]]&lt;2,"0-1 Years",IF(HR_Cleaned[[#This Row],[YearsAtCompany]]&lt;=5,"2-5 Years",IF(HR_Cleaned[[#This Row],[YearsAtCompany]]&lt;=10,"6-10 Years","10+ Years")))</f>
        <v>2-5 Years</v>
      </c>
      <c r="AI32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436</v>
      </c>
      <c r="J321">
        <v>3</v>
      </c>
      <c r="K321" t="s">
        <v>39</v>
      </c>
      <c r="L321">
        <v>65</v>
      </c>
      <c r="M321">
        <v>2</v>
      </c>
      <c r="N321">
        <v>2</v>
      </c>
      <c r="O321" t="s">
        <v>40</v>
      </c>
      <c r="P321">
        <v>2</v>
      </c>
      <c r="Q321" t="s">
        <v>48</v>
      </c>
      <c r="R321">
        <v>5228</v>
      </c>
      <c r="S321">
        <v>24624</v>
      </c>
      <c r="T321">
        <v>1</v>
      </c>
      <c r="U321" t="s">
        <v>35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 t="str">
        <f>IF(HR_Cleaned[[#This Row],[MonthlyIncome]]&lt;3000,"Low",IF(HR_Cleaned[[#This Row],[MonthlyIncome]]&lt;7000,"Medium","High"))</f>
        <v>Medium</v>
      </c>
      <c r="AH321" t="str">
        <f>IF(HR_Cleaned[[#This Row],[YearsAtCompany]]&lt;2,"0-1 Years",IF(HR_Cleaned[[#This Row],[YearsAtCompany]]&lt;=5,"2-5 Years",IF(HR_Cleaned[[#This Row],[YearsAtCompany]]&lt;=10,"6-10 Years","10+ Years")))</f>
        <v>10+ Years</v>
      </c>
      <c r="AI32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437</v>
      </c>
      <c r="J322">
        <v>4</v>
      </c>
      <c r="K322" t="s">
        <v>46</v>
      </c>
      <c r="L322">
        <v>74</v>
      </c>
      <c r="M322">
        <v>3</v>
      </c>
      <c r="N322">
        <v>2</v>
      </c>
      <c r="O322" t="s">
        <v>40</v>
      </c>
      <c r="P322">
        <v>3</v>
      </c>
      <c r="Q322" t="s">
        <v>41</v>
      </c>
      <c r="R322">
        <v>4478</v>
      </c>
      <c r="S322">
        <v>5242</v>
      </c>
      <c r="T322">
        <v>1</v>
      </c>
      <c r="U322" t="s">
        <v>35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 t="str">
        <f>IF(HR_Cleaned[[#This Row],[MonthlyIncome]]&lt;3000,"Low",IF(HR_Cleaned[[#This Row],[MonthlyIncome]]&lt;7000,"Medium","High"))</f>
        <v>Medium</v>
      </c>
      <c r="AH322" t="str">
        <f>IF(HR_Cleaned[[#This Row],[YearsAtCompany]]&lt;2,"0-1 Years",IF(HR_Cleaned[[#This Row],[YearsAtCompany]]&lt;=5,"2-5 Years",IF(HR_Cleaned[[#This Row],[YearsAtCompany]]&lt;=10,"6-10 Years","10+ Years")))</f>
        <v>2-5 Years</v>
      </c>
      <c r="AI32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438</v>
      </c>
      <c r="J323">
        <v>4</v>
      </c>
      <c r="K323" t="s">
        <v>46</v>
      </c>
      <c r="L323">
        <v>73</v>
      </c>
      <c r="M323">
        <v>3</v>
      </c>
      <c r="N323">
        <v>2</v>
      </c>
      <c r="O323" t="s">
        <v>40</v>
      </c>
      <c r="P323">
        <v>4</v>
      </c>
      <c r="Q323" t="s">
        <v>52</v>
      </c>
      <c r="R323">
        <v>7547</v>
      </c>
      <c r="S323">
        <v>7143</v>
      </c>
      <c r="T323">
        <v>4</v>
      </c>
      <c r="U323" t="s">
        <v>43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 t="str">
        <f>IF(HR_Cleaned[[#This Row],[MonthlyIncome]]&lt;3000,"Low",IF(HR_Cleaned[[#This Row],[MonthlyIncome]]&lt;7000,"Medium","High"))</f>
        <v>High</v>
      </c>
      <c r="AH32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2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439</v>
      </c>
      <c r="J324">
        <v>1</v>
      </c>
      <c r="K324" t="s">
        <v>39</v>
      </c>
      <c r="L324">
        <v>74</v>
      </c>
      <c r="M324">
        <v>4</v>
      </c>
      <c r="N324">
        <v>2</v>
      </c>
      <c r="O324" t="s">
        <v>47</v>
      </c>
      <c r="P324">
        <v>4</v>
      </c>
      <c r="Q324" t="s">
        <v>41</v>
      </c>
      <c r="R324">
        <v>5055</v>
      </c>
      <c r="S324">
        <v>10557</v>
      </c>
      <c r="T324">
        <v>7</v>
      </c>
      <c r="U324" t="s">
        <v>43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 t="str">
        <f>IF(HR_Cleaned[[#This Row],[MonthlyIncome]]&lt;3000,"Low",IF(HR_Cleaned[[#This Row],[MonthlyIncome]]&lt;7000,"Medium","High"))</f>
        <v>Medium</v>
      </c>
      <c r="AH32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2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440</v>
      </c>
      <c r="J325">
        <v>1</v>
      </c>
      <c r="K325" t="s">
        <v>46</v>
      </c>
      <c r="L325">
        <v>84</v>
      </c>
      <c r="M325">
        <v>1</v>
      </c>
      <c r="N325">
        <v>1</v>
      </c>
      <c r="O325" t="s">
        <v>47</v>
      </c>
      <c r="P325">
        <v>4</v>
      </c>
      <c r="Q325" t="s">
        <v>48</v>
      </c>
      <c r="R325">
        <v>3464</v>
      </c>
      <c r="S325">
        <v>24737</v>
      </c>
      <c r="T325">
        <v>5</v>
      </c>
      <c r="U325" t="s">
        <v>35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 t="str">
        <f>IF(HR_Cleaned[[#This Row],[MonthlyIncome]]&lt;3000,"Low",IF(HR_Cleaned[[#This Row],[MonthlyIncome]]&lt;7000,"Medium","High"))</f>
        <v>Medium</v>
      </c>
      <c r="AH325" t="str">
        <f>IF(HR_Cleaned[[#This Row],[YearsAtCompany]]&lt;2,"0-1 Years",IF(HR_Cleaned[[#This Row],[YearsAtCompany]]&lt;=5,"2-5 Years",IF(HR_Cleaned[[#This Row],[YearsAtCompany]]&lt;=10,"6-10 Years","10+ Years")))</f>
        <v>2-5 Years</v>
      </c>
      <c r="AI32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441</v>
      </c>
      <c r="J326">
        <v>4</v>
      </c>
      <c r="K326" t="s">
        <v>39</v>
      </c>
      <c r="L326">
        <v>64</v>
      </c>
      <c r="M326">
        <v>3</v>
      </c>
      <c r="N326">
        <v>2</v>
      </c>
      <c r="O326" t="s">
        <v>47</v>
      </c>
      <c r="P326">
        <v>4</v>
      </c>
      <c r="Q326" t="s">
        <v>48</v>
      </c>
      <c r="R326">
        <v>5775</v>
      </c>
      <c r="S326">
        <v>11934</v>
      </c>
      <c r="T326">
        <v>1</v>
      </c>
      <c r="U326" t="s">
        <v>43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 t="str">
        <f>IF(HR_Cleaned[[#This Row],[MonthlyIncome]]&lt;3000,"Low",IF(HR_Cleaned[[#This Row],[MonthlyIncome]]&lt;7000,"Medium","High"))</f>
        <v>Medium</v>
      </c>
      <c r="AH32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2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442</v>
      </c>
      <c r="J327">
        <v>3</v>
      </c>
      <c r="K327" t="s">
        <v>39</v>
      </c>
      <c r="L327">
        <v>48</v>
      </c>
      <c r="M327">
        <v>2</v>
      </c>
      <c r="N327">
        <v>3</v>
      </c>
      <c r="O327" t="s">
        <v>53</v>
      </c>
      <c r="P327">
        <v>3</v>
      </c>
      <c r="Q327" t="s">
        <v>48</v>
      </c>
      <c r="R327">
        <v>8943</v>
      </c>
      <c r="S327">
        <v>14034</v>
      </c>
      <c r="T327">
        <v>1</v>
      </c>
      <c r="U327" t="s">
        <v>43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 t="str">
        <f>IF(HR_Cleaned[[#This Row],[MonthlyIncome]]&lt;3000,"Low",IF(HR_Cleaned[[#This Row],[MonthlyIncome]]&lt;7000,"Medium","High"))</f>
        <v>High</v>
      </c>
      <c r="AH32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2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444</v>
      </c>
      <c r="J328">
        <v>3</v>
      </c>
      <c r="K328" t="s">
        <v>46</v>
      </c>
      <c r="L328">
        <v>54</v>
      </c>
      <c r="M328">
        <v>2</v>
      </c>
      <c r="N328">
        <v>5</v>
      </c>
      <c r="O328" t="s">
        <v>56</v>
      </c>
      <c r="P328">
        <v>4</v>
      </c>
      <c r="Q328" t="s">
        <v>48</v>
      </c>
      <c r="R328">
        <v>19272</v>
      </c>
      <c r="S328">
        <v>21141</v>
      </c>
      <c r="T328">
        <v>1</v>
      </c>
      <c r="U328" t="s">
        <v>43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 t="str">
        <f>IF(HR_Cleaned[[#This Row],[MonthlyIncome]]&lt;3000,"Low",IF(HR_Cleaned[[#This Row],[MonthlyIncome]]&lt;7000,"Medium","High"))</f>
        <v>High</v>
      </c>
      <c r="AH328" t="str">
        <f>IF(HR_Cleaned[[#This Row],[YearsAtCompany]]&lt;2,"0-1 Years",IF(HR_Cleaned[[#This Row],[YearsAtCompany]]&lt;=5,"2-5 Years",IF(HR_Cleaned[[#This Row],[YearsAtCompany]]&lt;=10,"6-10 Years","10+ Years")))</f>
        <v>10+ Years</v>
      </c>
      <c r="AI32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445</v>
      </c>
      <c r="J329">
        <v>4</v>
      </c>
      <c r="K329" t="s">
        <v>39</v>
      </c>
      <c r="L329">
        <v>41</v>
      </c>
      <c r="M329">
        <v>3</v>
      </c>
      <c r="N329">
        <v>2</v>
      </c>
      <c r="O329" t="s">
        <v>40</v>
      </c>
      <c r="P329">
        <v>3</v>
      </c>
      <c r="Q329" t="s">
        <v>48</v>
      </c>
      <c r="R329">
        <v>5238</v>
      </c>
      <c r="S329">
        <v>17778</v>
      </c>
      <c r="T329">
        <v>4</v>
      </c>
      <c r="U329" t="s">
        <v>35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 t="str">
        <f>IF(HR_Cleaned[[#This Row],[MonthlyIncome]]&lt;3000,"Low",IF(HR_Cleaned[[#This Row],[MonthlyIncome]]&lt;7000,"Medium","High"))</f>
        <v>Medium</v>
      </c>
      <c r="AH329" t="str">
        <f>IF(HR_Cleaned[[#This Row],[YearsAtCompany]]&lt;2,"0-1 Years",IF(HR_Cleaned[[#This Row],[YearsAtCompany]]&lt;=5,"2-5 Years",IF(HR_Cleaned[[#This Row],[YearsAtCompany]]&lt;=10,"6-10 Years","10+ Years")))</f>
        <v>0-1 Years</v>
      </c>
      <c r="AI32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446</v>
      </c>
      <c r="J330">
        <v>2</v>
      </c>
      <c r="K330" t="s">
        <v>46</v>
      </c>
      <c r="L330">
        <v>46</v>
      </c>
      <c r="M330">
        <v>2</v>
      </c>
      <c r="N330">
        <v>2</v>
      </c>
      <c r="O330" t="s">
        <v>40</v>
      </c>
      <c r="P330">
        <v>4</v>
      </c>
      <c r="Q330" t="s">
        <v>41</v>
      </c>
      <c r="R330">
        <v>4682</v>
      </c>
      <c r="S330">
        <v>4317</v>
      </c>
      <c r="T330">
        <v>3</v>
      </c>
      <c r="U330" t="s">
        <v>43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 t="str">
        <f>IF(HR_Cleaned[[#This Row],[MonthlyIncome]]&lt;3000,"Low",IF(HR_Cleaned[[#This Row],[MonthlyIncome]]&lt;7000,"Medium","High"))</f>
        <v>Medium</v>
      </c>
      <c r="AH33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3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447</v>
      </c>
      <c r="J331">
        <v>4</v>
      </c>
      <c r="K331" t="s">
        <v>46</v>
      </c>
      <c r="L331">
        <v>42</v>
      </c>
      <c r="M331">
        <v>3</v>
      </c>
      <c r="N331">
        <v>5</v>
      </c>
      <c r="O331" t="s">
        <v>58</v>
      </c>
      <c r="P331">
        <v>3</v>
      </c>
      <c r="Q331" t="s">
        <v>48</v>
      </c>
      <c r="R331">
        <v>18300</v>
      </c>
      <c r="S331">
        <v>16375</v>
      </c>
      <c r="T331">
        <v>4</v>
      </c>
      <c r="U331" t="s">
        <v>43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 t="str">
        <f>IF(HR_Cleaned[[#This Row],[MonthlyIncome]]&lt;3000,"Low",IF(HR_Cleaned[[#This Row],[MonthlyIncome]]&lt;7000,"Medium","High"))</f>
        <v>High</v>
      </c>
      <c r="AH331" t="str">
        <f>IF(HR_Cleaned[[#This Row],[YearsAtCompany]]&lt;2,"0-1 Years",IF(HR_Cleaned[[#This Row],[YearsAtCompany]]&lt;=5,"2-5 Years",IF(HR_Cleaned[[#This Row],[YearsAtCompany]]&lt;=10,"6-10 Years","10+ Years")))</f>
        <v>2-5 Years</v>
      </c>
      <c r="AI33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448</v>
      </c>
      <c r="J332">
        <v>3</v>
      </c>
      <c r="K332" t="s">
        <v>39</v>
      </c>
      <c r="L332">
        <v>82</v>
      </c>
      <c r="M332">
        <v>2</v>
      </c>
      <c r="N332">
        <v>2</v>
      </c>
      <c r="O332" t="s">
        <v>50</v>
      </c>
      <c r="P332">
        <v>3</v>
      </c>
      <c r="Q332" t="s">
        <v>52</v>
      </c>
      <c r="R332">
        <v>5257</v>
      </c>
      <c r="S332">
        <v>6227</v>
      </c>
      <c r="T332">
        <v>1</v>
      </c>
      <c r="U332" t="s">
        <v>43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 t="str">
        <f>IF(HR_Cleaned[[#This Row],[MonthlyIncome]]&lt;3000,"Low",IF(HR_Cleaned[[#This Row],[MonthlyIncome]]&lt;7000,"Medium","High"))</f>
        <v>Medium</v>
      </c>
      <c r="AH33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3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449</v>
      </c>
      <c r="J333">
        <v>3</v>
      </c>
      <c r="K333" t="s">
        <v>46</v>
      </c>
      <c r="L333">
        <v>73</v>
      </c>
      <c r="M333">
        <v>3</v>
      </c>
      <c r="N333">
        <v>2</v>
      </c>
      <c r="O333" t="s">
        <v>40</v>
      </c>
      <c r="P333">
        <v>2</v>
      </c>
      <c r="Q333" t="s">
        <v>48</v>
      </c>
      <c r="R333">
        <v>6349</v>
      </c>
      <c r="S333">
        <v>22107</v>
      </c>
      <c r="T333">
        <v>0</v>
      </c>
      <c r="U333" t="s">
        <v>35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 t="str">
        <f>IF(HR_Cleaned[[#This Row],[MonthlyIncome]]&lt;3000,"Low",IF(HR_Cleaned[[#This Row],[MonthlyIncome]]&lt;7000,"Medium","High"))</f>
        <v>Medium</v>
      </c>
      <c r="AH333" t="str">
        <f>IF(HR_Cleaned[[#This Row],[YearsAtCompany]]&lt;2,"0-1 Years",IF(HR_Cleaned[[#This Row],[YearsAtCompany]]&lt;=5,"2-5 Years",IF(HR_Cleaned[[#This Row],[YearsAtCompany]]&lt;=10,"6-10 Years","10+ Years")))</f>
        <v>2-5 Years</v>
      </c>
      <c r="AI33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450</v>
      </c>
      <c r="J334">
        <v>4</v>
      </c>
      <c r="K334" t="s">
        <v>39</v>
      </c>
      <c r="L334">
        <v>31</v>
      </c>
      <c r="M334">
        <v>3</v>
      </c>
      <c r="N334">
        <v>2</v>
      </c>
      <c r="O334" t="s">
        <v>47</v>
      </c>
      <c r="P334">
        <v>3</v>
      </c>
      <c r="Q334" t="s">
        <v>41</v>
      </c>
      <c r="R334">
        <v>4869</v>
      </c>
      <c r="S334">
        <v>16885</v>
      </c>
      <c r="T334">
        <v>3</v>
      </c>
      <c r="U334" t="s">
        <v>43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 t="str">
        <f>IF(HR_Cleaned[[#This Row],[MonthlyIncome]]&lt;3000,"Low",IF(HR_Cleaned[[#This Row],[MonthlyIncome]]&lt;7000,"Medium","High"))</f>
        <v>Medium</v>
      </c>
      <c r="AH334" t="str">
        <f>IF(HR_Cleaned[[#This Row],[YearsAtCompany]]&lt;2,"0-1 Years",IF(HR_Cleaned[[#This Row],[YearsAtCompany]]&lt;=5,"2-5 Years",IF(HR_Cleaned[[#This Row],[YearsAtCompany]]&lt;=10,"6-10 Years","10+ Years")))</f>
        <v>2-5 Years</v>
      </c>
      <c r="AI33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451</v>
      </c>
      <c r="J335">
        <v>3</v>
      </c>
      <c r="K335" t="s">
        <v>39</v>
      </c>
      <c r="L335">
        <v>43</v>
      </c>
      <c r="M335">
        <v>3</v>
      </c>
      <c r="N335">
        <v>3</v>
      </c>
      <c r="O335" t="s">
        <v>54</v>
      </c>
      <c r="P335">
        <v>1</v>
      </c>
      <c r="Q335" t="s">
        <v>48</v>
      </c>
      <c r="R335">
        <v>9985</v>
      </c>
      <c r="S335">
        <v>9262</v>
      </c>
      <c r="T335">
        <v>8</v>
      </c>
      <c r="U335" t="s">
        <v>43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 t="str">
        <f>IF(HR_Cleaned[[#This Row],[MonthlyIncome]]&lt;3000,"Low",IF(HR_Cleaned[[#This Row],[MonthlyIncome]]&lt;7000,"Medium","High"))</f>
        <v>High</v>
      </c>
      <c r="AH335" t="str">
        <f>IF(HR_Cleaned[[#This Row],[YearsAtCompany]]&lt;2,"0-1 Years",IF(HR_Cleaned[[#This Row],[YearsAtCompany]]&lt;=5,"2-5 Years",IF(HR_Cleaned[[#This Row],[YearsAtCompany]]&lt;=10,"6-10 Years","10+ Years")))</f>
        <v>0-1 Years</v>
      </c>
      <c r="AI33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452</v>
      </c>
      <c r="J336">
        <v>4</v>
      </c>
      <c r="K336" t="s">
        <v>46</v>
      </c>
      <c r="L336">
        <v>75</v>
      </c>
      <c r="M336">
        <v>3</v>
      </c>
      <c r="N336">
        <v>2</v>
      </c>
      <c r="O336" t="s">
        <v>47</v>
      </c>
      <c r="P336">
        <v>4</v>
      </c>
      <c r="Q336" t="s">
        <v>48</v>
      </c>
      <c r="R336">
        <v>3697</v>
      </c>
      <c r="S336">
        <v>9278</v>
      </c>
      <c r="T336">
        <v>9</v>
      </c>
      <c r="U336" t="s">
        <v>43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 t="str">
        <f>IF(HR_Cleaned[[#This Row],[MonthlyIncome]]&lt;3000,"Low",IF(HR_Cleaned[[#This Row],[MonthlyIncome]]&lt;7000,"Medium","High"))</f>
        <v>Medium</v>
      </c>
      <c r="AH33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3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453</v>
      </c>
      <c r="J337">
        <v>2</v>
      </c>
      <c r="K337" t="s">
        <v>46</v>
      </c>
      <c r="L337">
        <v>57</v>
      </c>
      <c r="M337">
        <v>1</v>
      </c>
      <c r="N337">
        <v>2</v>
      </c>
      <c r="O337" t="s">
        <v>40</v>
      </c>
      <c r="P337">
        <v>4</v>
      </c>
      <c r="Q337" t="s">
        <v>48</v>
      </c>
      <c r="R337">
        <v>7457</v>
      </c>
      <c r="S337">
        <v>13273</v>
      </c>
      <c r="T337">
        <v>2</v>
      </c>
      <c r="U337" t="s">
        <v>35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 t="str">
        <f>IF(HR_Cleaned[[#This Row],[MonthlyIncome]]&lt;3000,"Low",IF(HR_Cleaned[[#This Row],[MonthlyIncome]]&lt;7000,"Medium","High"))</f>
        <v>High</v>
      </c>
      <c r="AH337" t="str">
        <f>IF(HR_Cleaned[[#This Row],[YearsAtCompany]]&lt;2,"0-1 Years",IF(HR_Cleaned[[#This Row],[YearsAtCompany]]&lt;=5,"2-5 Years",IF(HR_Cleaned[[#This Row],[YearsAtCompany]]&lt;=10,"6-10 Years","10+ Years")))</f>
        <v>2-5 Years</v>
      </c>
      <c r="AI33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454</v>
      </c>
      <c r="J338">
        <v>2</v>
      </c>
      <c r="K338" t="s">
        <v>46</v>
      </c>
      <c r="L338">
        <v>77</v>
      </c>
      <c r="M338">
        <v>1</v>
      </c>
      <c r="N338">
        <v>1</v>
      </c>
      <c r="O338" t="s">
        <v>50</v>
      </c>
      <c r="P338">
        <v>1</v>
      </c>
      <c r="Q338" t="s">
        <v>48</v>
      </c>
      <c r="R338">
        <v>2119</v>
      </c>
      <c r="S338">
        <v>4759</v>
      </c>
      <c r="T338">
        <v>1</v>
      </c>
      <c r="U338" t="s">
        <v>35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 t="str">
        <f>IF(HR_Cleaned[[#This Row],[MonthlyIncome]]&lt;3000,"Low",IF(HR_Cleaned[[#This Row],[MonthlyIncome]]&lt;7000,"Medium","High"))</f>
        <v>Low</v>
      </c>
      <c r="AH33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3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455</v>
      </c>
      <c r="J339">
        <v>2</v>
      </c>
      <c r="K339" t="s">
        <v>46</v>
      </c>
      <c r="L339">
        <v>30</v>
      </c>
      <c r="M339">
        <v>2</v>
      </c>
      <c r="N339">
        <v>1</v>
      </c>
      <c r="O339" t="s">
        <v>50</v>
      </c>
      <c r="P339">
        <v>4</v>
      </c>
      <c r="Q339" t="s">
        <v>41</v>
      </c>
      <c r="R339">
        <v>3983</v>
      </c>
      <c r="S339">
        <v>7621</v>
      </c>
      <c r="T339">
        <v>0</v>
      </c>
      <c r="U339" t="s">
        <v>43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 t="str">
        <f>IF(HR_Cleaned[[#This Row],[MonthlyIncome]]&lt;3000,"Low",IF(HR_Cleaned[[#This Row],[MonthlyIncome]]&lt;7000,"Medium","High"))</f>
        <v>Medium</v>
      </c>
      <c r="AH339" t="str">
        <f>IF(HR_Cleaned[[#This Row],[YearsAtCompany]]&lt;2,"0-1 Years",IF(HR_Cleaned[[#This Row],[YearsAtCompany]]&lt;=5,"2-5 Years",IF(HR_Cleaned[[#This Row],[YearsAtCompany]]&lt;=10,"6-10 Years","10+ Years")))</f>
        <v>2-5 Years</v>
      </c>
      <c r="AI33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456</v>
      </c>
      <c r="J340">
        <v>4</v>
      </c>
      <c r="K340" t="s">
        <v>39</v>
      </c>
      <c r="L340">
        <v>30</v>
      </c>
      <c r="M340">
        <v>2</v>
      </c>
      <c r="N340">
        <v>2</v>
      </c>
      <c r="O340" t="s">
        <v>40</v>
      </c>
      <c r="P340">
        <v>3</v>
      </c>
      <c r="Q340" t="s">
        <v>52</v>
      </c>
      <c r="R340">
        <v>6118</v>
      </c>
      <c r="S340">
        <v>5431</v>
      </c>
      <c r="T340">
        <v>1</v>
      </c>
      <c r="U340" t="s">
        <v>43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 t="str">
        <f>IF(HR_Cleaned[[#This Row],[MonthlyIncome]]&lt;3000,"Low",IF(HR_Cleaned[[#This Row],[MonthlyIncome]]&lt;7000,"Medium","High"))</f>
        <v>Medium</v>
      </c>
      <c r="AH34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4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458</v>
      </c>
      <c r="J341">
        <v>2</v>
      </c>
      <c r="K341" t="s">
        <v>39</v>
      </c>
      <c r="L341">
        <v>56</v>
      </c>
      <c r="M341">
        <v>3</v>
      </c>
      <c r="N341">
        <v>2</v>
      </c>
      <c r="O341" t="s">
        <v>40</v>
      </c>
      <c r="P341">
        <v>2</v>
      </c>
      <c r="Q341" t="s">
        <v>48</v>
      </c>
      <c r="R341">
        <v>6214</v>
      </c>
      <c r="S341">
        <v>3415</v>
      </c>
      <c r="T341">
        <v>1</v>
      </c>
      <c r="U341" t="s">
        <v>43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 t="str">
        <f>IF(HR_Cleaned[[#This Row],[MonthlyIncome]]&lt;3000,"Low",IF(HR_Cleaned[[#This Row],[MonthlyIncome]]&lt;7000,"Medium","High"))</f>
        <v>Medium</v>
      </c>
      <c r="AH34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4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460</v>
      </c>
      <c r="J342">
        <v>4</v>
      </c>
      <c r="K342" t="s">
        <v>46</v>
      </c>
      <c r="L342">
        <v>61</v>
      </c>
      <c r="M342">
        <v>3</v>
      </c>
      <c r="N342">
        <v>2</v>
      </c>
      <c r="O342" t="s">
        <v>53</v>
      </c>
      <c r="P342">
        <v>4</v>
      </c>
      <c r="Q342" t="s">
        <v>52</v>
      </c>
      <c r="R342">
        <v>6347</v>
      </c>
      <c r="S342">
        <v>23177</v>
      </c>
      <c r="T342">
        <v>7</v>
      </c>
      <c r="U342" t="s">
        <v>43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 t="str">
        <f>IF(HR_Cleaned[[#This Row],[MonthlyIncome]]&lt;3000,"Low",IF(HR_Cleaned[[#This Row],[MonthlyIncome]]&lt;7000,"Medium","High"))</f>
        <v>Medium</v>
      </c>
      <c r="AH34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4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461</v>
      </c>
      <c r="J343">
        <v>3</v>
      </c>
      <c r="K343" t="s">
        <v>46</v>
      </c>
      <c r="L343">
        <v>92</v>
      </c>
      <c r="M343">
        <v>2</v>
      </c>
      <c r="N343">
        <v>3</v>
      </c>
      <c r="O343" t="s">
        <v>58</v>
      </c>
      <c r="P343">
        <v>4</v>
      </c>
      <c r="Q343" t="s">
        <v>52</v>
      </c>
      <c r="R343">
        <v>11510</v>
      </c>
      <c r="S343">
        <v>15682</v>
      </c>
      <c r="T343">
        <v>0</v>
      </c>
      <c r="U343" t="s">
        <v>35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 t="str">
        <f>IF(HR_Cleaned[[#This Row],[MonthlyIncome]]&lt;3000,"Low",IF(HR_Cleaned[[#This Row],[MonthlyIncome]]&lt;7000,"Medium","High"))</f>
        <v>High</v>
      </c>
      <c r="AH343" t="str">
        <f>IF(HR_Cleaned[[#This Row],[YearsAtCompany]]&lt;2,"0-1 Years",IF(HR_Cleaned[[#This Row],[YearsAtCompany]]&lt;=5,"2-5 Years",IF(HR_Cleaned[[#This Row],[YearsAtCompany]]&lt;=10,"6-10 Years","10+ Years")))</f>
        <v>10+ Years</v>
      </c>
      <c r="AI34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462</v>
      </c>
      <c r="J344">
        <v>3</v>
      </c>
      <c r="K344" t="s">
        <v>39</v>
      </c>
      <c r="L344">
        <v>39</v>
      </c>
      <c r="M344">
        <v>3</v>
      </c>
      <c r="N344">
        <v>3</v>
      </c>
      <c r="O344" t="s">
        <v>53</v>
      </c>
      <c r="P344">
        <v>4</v>
      </c>
      <c r="Q344" t="s">
        <v>41</v>
      </c>
      <c r="R344">
        <v>7143</v>
      </c>
      <c r="S344">
        <v>25713</v>
      </c>
      <c r="T344">
        <v>1</v>
      </c>
      <c r="U344" t="s">
        <v>35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 t="str">
        <f>IF(HR_Cleaned[[#This Row],[MonthlyIncome]]&lt;3000,"Low",IF(HR_Cleaned[[#This Row],[MonthlyIncome]]&lt;7000,"Medium","High"))</f>
        <v>High</v>
      </c>
      <c r="AH344" t="str">
        <f>IF(HR_Cleaned[[#This Row],[YearsAtCompany]]&lt;2,"0-1 Years",IF(HR_Cleaned[[#This Row],[YearsAtCompany]]&lt;=5,"2-5 Years",IF(HR_Cleaned[[#This Row],[YearsAtCompany]]&lt;=10,"6-10 Years","10+ Years")))</f>
        <v>10+ Years</v>
      </c>
      <c r="AI34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463</v>
      </c>
      <c r="J345">
        <v>4</v>
      </c>
      <c r="K345" t="s">
        <v>39</v>
      </c>
      <c r="L345">
        <v>39</v>
      </c>
      <c r="M345">
        <v>2</v>
      </c>
      <c r="N345">
        <v>2</v>
      </c>
      <c r="O345" t="s">
        <v>40</v>
      </c>
      <c r="P345">
        <v>2</v>
      </c>
      <c r="Q345" t="s">
        <v>52</v>
      </c>
      <c r="R345">
        <v>8268</v>
      </c>
      <c r="S345">
        <v>11866</v>
      </c>
      <c r="T345">
        <v>1</v>
      </c>
      <c r="U345" t="s">
        <v>35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 t="str">
        <f>IF(HR_Cleaned[[#This Row],[MonthlyIncome]]&lt;3000,"Low",IF(HR_Cleaned[[#This Row],[MonthlyIncome]]&lt;7000,"Medium","High"))</f>
        <v>High</v>
      </c>
      <c r="AH34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4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464</v>
      </c>
      <c r="J346">
        <v>3</v>
      </c>
      <c r="K346" t="s">
        <v>46</v>
      </c>
      <c r="L346">
        <v>62</v>
      </c>
      <c r="M346">
        <v>3</v>
      </c>
      <c r="N346">
        <v>3</v>
      </c>
      <c r="O346" t="s">
        <v>53</v>
      </c>
      <c r="P346">
        <v>2</v>
      </c>
      <c r="Q346" t="s">
        <v>41</v>
      </c>
      <c r="R346">
        <v>8095</v>
      </c>
      <c r="S346">
        <v>18264</v>
      </c>
      <c r="T346">
        <v>0</v>
      </c>
      <c r="U346" t="s">
        <v>43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 t="str">
        <f>IF(HR_Cleaned[[#This Row],[MonthlyIncome]]&lt;3000,"Low",IF(HR_Cleaned[[#This Row],[MonthlyIncome]]&lt;7000,"Medium","High"))</f>
        <v>High</v>
      </c>
      <c r="AH346" t="str">
        <f>IF(HR_Cleaned[[#This Row],[YearsAtCompany]]&lt;2,"0-1 Years",IF(HR_Cleaned[[#This Row],[YearsAtCompany]]&lt;=5,"2-5 Years",IF(HR_Cleaned[[#This Row],[YearsAtCompany]]&lt;=10,"6-10 Years","10+ Years")))</f>
        <v>10+ Years</v>
      </c>
      <c r="AI34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465</v>
      </c>
      <c r="J347">
        <v>3</v>
      </c>
      <c r="K347" t="s">
        <v>46</v>
      </c>
      <c r="L347">
        <v>83</v>
      </c>
      <c r="M347">
        <v>3</v>
      </c>
      <c r="N347">
        <v>1</v>
      </c>
      <c r="O347" t="s">
        <v>47</v>
      </c>
      <c r="P347">
        <v>4</v>
      </c>
      <c r="Q347" t="s">
        <v>52</v>
      </c>
      <c r="R347">
        <v>2904</v>
      </c>
      <c r="S347">
        <v>16092</v>
      </c>
      <c r="T347">
        <v>1</v>
      </c>
      <c r="U347" t="s">
        <v>43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 t="str">
        <f>IF(HR_Cleaned[[#This Row],[MonthlyIncome]]&lt;3000,"Low",IF(HR_Cleaned[[#This Row],[MonthlyIncome]]&lt;7000,"Medium","High"))</f>
        <v>Low</v>
      </c>
      <c r="AH347" t="str">
        <f>IF(HR_Cleaned[[#This Row],[YearsAtCompany]]&lt;2,"0-1 Years",IF(HR_Cleaned[[#This Row],[YearsAtCompany]]&lt;=5,"2-5 Years",IF(HR_Cleaned[[#This Row],[YearsAtCompany]]&lt;=10,"6-10 Years","10+ Years")))</f>
        <v>2-5 Years</v>
      </c>
      <c r="AI347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466</v>
      </c>
      <c r="J348">
        <v>4</v>
      </c>
      <c r="K348" t="s">
        <v>46</v>
      </c>
      <c r="L348">
        <v>95</v>
      </c>
      <c r="M348">
        <v>2</v>
      </c>
      <c r="N348">
        <v>2</v>
      </c>
      <c r="O348" t="s">
        <v>53</v>
      </c>
      <c r="P348">
        <v>2</v>
      </c>
      <c r="Q348" t="s">
        <v>41</v>
      </c>
      <c r="R348">
        <v>6032</v>
      </c>
      <c r="S348">
        <v>10110</v>
      </c>
      <c r="T348">
        <v>6</v>
      </c>
      <c r="U348" t="s">
        <v>35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 t="str">
        <f>IF(HR_Cleaned[[#This Row],[MonthlyIncome]]&lt;3000,"Low",IF(HR_Cleaned[[#This Row],[MonthlyIncome]]&lt;7000,"Medium","High"))</f>
        <v>Medium</v>
      </c>
      <c r="AH348" t="str">
        <f>IF(HR_Cleaned[[#This Row],[YearsAtCompany]]&lt;2,"0-1 Years",IF(HR_Cleaned[[#This Row],[YearsAtCompany]]&lt;=5,"2-5 Years",IF(HR_Cleaned[[#This Row],[YearsAtCompany]]&lt;=10,"6-10 Years","10+ Years")))</f>
        <v>2-5 Years</v>
      </c>
      <c r="AI34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467</v>
      </c>
      <c r="J349">
        <v>2</v>
      </c>
      <c r="K349" t="s">
        <v>46</v>
      </c>
      <c r="L349">
        <v>99</v>
      </c>
      <c r="M349">
        <v>3</v>
      </c>
      <c r="N349">
        <v>2</v>
      </c>
      <c r="O349" t="s">
        <v>57</v>
      </c>
      <c r="P349">
        <v>3</v>
      </c>
      <c r="Q349" t="s">
        <v>41</v>
      </c>
      <c r="R349">
        <v>2976</v>
      </c>
      <c r="S349">
        <v>25751</v>
      </c>
      <c r="T349">
        <v>3</v>
      </c>
      <c r="U349" t="s">
        <v>43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 t="str">
        <f>IF(HR_Cleaned[[#This Row],[MonthlyIncome]]&lt;3000,"Low",IF(HR_Cleaned[[#This Row],[MonthlyIncome]]&lt;7000,"Medium","High"))</f>
        <v>Low</v>
      </c>
      <c r="AH349" t="str">
        <f>IF(HR_Cleaned[[#This Row],[YearsAtCompany]]&lt;2,"0-1 Years",IF(HR_Cleaned[[#This Row],[YearsAtCompany]]&lt;=5,"2-5 Years",IF(HR_Cleaned[[#This Row],[YearsAtCompany]]&lt;=10,"6-10 Years","10+ Years")))</f>
        <v>0-1 Years</v>
      </c>
      <c r="AI34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468</v>
      </c>
      <c r="J350">
        <v>1</v>
      </c>
      <c r="K350" t="s">
        <v>39</v>
      </c>
      <c r="L350">
        <v>44</v>
      </c>
      <c r="M350">
        <v>3</v>
      </c>
      <c r="N350">
        <v>4</v>
      </c>
      <c r="O350" t="s">
        <v>58</v>
      </c>
      <c r="P350">
        <v>4</v>
      </c>
      <c r="Q350" t="s">
        <v>41</v>
      </c>
      <c r="R350">
        <v>15992</v>
      </c>
      <c r="S350">
        <v>15901</v>
      </c>
      <c r="T350">
        <v>2</v>
      </c>
      <c r="U350" t="s">
        <v>43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 t="str">
        <f>IF(HR_Cleaned[[#This Row],[MonthlyIncome]]&lt;3000,"Low",IF(HR_Cleaned[[#This Row],[MonthlyIncome]]&lt;7000,"Medium","High"))</f>
        <v>High</v>
      </c>
      <c r="AH350" t="str">
        <f>IF(HR_Cleaned[[#This Row],[YearsAtCompany]]&lt;2,"0-1 Years",IF(HR_Cleaned[[#This Row],[YearsAtCompany]]&lt;=5,"2-5 Years",IF(HR_Cleaned[[#This Row],[YearsAtCompany]]&lt;=10,"6-10 Years","10+ Years")))</f>
        <v>0-1 Years</v>
      </c>
      <c r="AI35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469</v>
      </c>
      <c r="J351">
        <v>4</v>
      </c>
      <c r="K351" t="s">
        <v>46</v>
      </c>
      <c r="L351">
        <v>61</v>
      </c>
      <c r="M351">
        <v>3</v>
      </c>
      <c r="N351">
        <v>2</v>
      </c>
      <c r="O351" t="s">
        <v>40</v>
      </c>
      <c r="P351">
        <v>3</v>
      </c>
      <c r="Q351" t="s">
        <v>48</v>
      </c>
      <c r="R351">
        <v>4649</v>
      </c>
      <c r="S351">
        <v>16928</v>
      </c>
      <c r="T351">
        <v>1</v>
      </c>
      <c r="U351" t="s">
        <v>43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 t="str">
        <f>IF(HR_Cleaned[[#This Row],[MonthlyIncome]]&lt;3000,"Low",IF(HR_Cleaned[[#This Row],[MonthlyIncome]]&lt;7000,"Medium","High"))</f>
        <v>Medium</v>
      </c>
      <c r="AH351" t="str">
        <f>IF(HR_Cleaned[[#This Row],[YearsAtCompany]]&lt;2,"0-1 Years",IF(HR_Cleaned[[#This Row],[YearsAtCompany]]&lt;=5,"2-5 Years",IF(HR_Cleaned[[#This Row],[YearsAtCompany]]&lt;=10,"6-10 Years","10+ Years")))</f>
        <v>2-5 Years</v>
      </c>
      <c r="AI35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470</v>
      </c>
      <c r="J352">
        <v>3</v>
      </c>
      <c r="K352" t="s">
        <v>46</v>
      </c>
      <c r="L352">
        <v>52</v>
      </c>
      <c r="M352">
        <v>3</v>
      </c>
      <c r="N352">
        <v>1</v>
      </c>
      <c r="O352" t="s">
        <v>61</v>
      </c>
      <c r="P352">
        <v>3</v>
      </c>
      <c r="Q352" t="s">
        <v>52</v>
      </c>
      <c r="R352">
        <v>2696</v>
      </c>
      <c r="S352">
        <v>24017</v>
      </c>
      <c r="T352">
        <v>0</v>
      </c>
      <c r="U352" t="s">
        <v>35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 t="str">
        <f>IF(HR_Cleaned[[#This Row],[MonthlyIncome]]&lt;3000,"Low",IF(HR_Cleaned[[#This Row],[MonthlyIncome]]&lt;7000,"Medium","High"))</f>
        <v>Low</v>
      </c>
      <c r="AH352" t="str">
        <f>IF(HR_Cleaned[[#This Row],[YearsAtCompany]]&lt;2,"0-1 Years",IF(HR_Cleaned[[#This Row],[YearsAtCompany]]&lt;=5,"2-5 Years",IF(HR_Cleaned[[#This Row],[YearsAtCompany]]&lt;=10,"6-10 Years","10+ Years")))</f>
        <v>2-5 Years</v>
      </c>
      <c r="AI35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471</v>
      </c>
      <c r="J353">
        <v>3</v>
      </c>
      <c r="K353" t="s">
        <v>39</v>
      </c>
      <c r="L353">
        <v>75</v>
      </c>
      <c r="M353">
        <v>3</v>
      </c>
      <c r="N353">
        <v>1</v>
      </c>
      <c r="O353" t="s">
        <v>50</v>
      </c>
      <c r="P353">
        <v>2</v>
      </c>
      <c r="Q353" t="s">
        <v>48</v>
      </c>
      <c r="R353">
        <v>2370</v>
      </c>
      <c r="S353">
        <v>3956</v>
      </c>
      <c r="T353">
        <v>1</v>
      </c>
      <c r="U353" t="s">
        <v>43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 t="str">
        <f>IF(HR_Cleaned[[#This Row],[MonthlyIncome]]&lt;3000,"Low",IF(HR_Cleaned[[#This Row],[MonthlyIncome]]&lt;7000,"Medium","High"))</f>
        <v>Low</v>
      </c>
      <c r="AH35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5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473</v>
      </c>
      <c r="J354">
        <v>1</v>
      </c>
      <c r="K354" t="s">
        <v>39</v>
      </c>
      <c r="L354">
        <v>91</v>
      </c>
      <c r="M354">
        <v>3</v>
      </c>
      <c r="N354">
        <v>3</v>
      </c>
      <c r="O354" t="s">
        <v>56</v>
      </c>
      <c r="P354">
        <v>3</v>
      </c>
      <c r="Q354" t="s">
        <v>48</v>
      </c>
      <c r="R354">
        <v>12504</v>
      </c>
      <c r="S354">
        <v>23978</v>
      </c>
      <c r="T354">
        <v>3</v>
      </c>
      <c r="U354" t="s">
        <v>43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 t="str">
        <f>IF(HR_Cleaned[[#This Row],[MonthlyIncome]]&lt;3000,"Low",IF(HR_Cleaned[[#This Row],[MonthlyIncome]]&lt;7000,"Medium","High"))</f>
        <v>High</v>
      </c>
      <c r="AH354" t="str">
        <f>IF(HR_Cleaned[[#This Row],[YearsAtCompany]]&lt;2,"0-1 Years",IF(HR_Cleaned[[#This Row],[YearsAtCompany]]&lt;=5,"2-5 Years",IF(HR_Cleaned[[#This Row],[YearsAtCompany]]&lt;=10,"6-10 Years","10+ Years")))</f>
        <v>0-1 Years</v>
      </c>
      <c r="AI35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474</v>
      </c>
      <c r="J355">
        <v>3</v>
      </c>
      <c r="K355" t="s">
        <v>46</v>
      </c>
      <c r="L355">
        <v>51</v>
      </c>
      <c r="M355">
        <v>4</v>
      </c>
      <c r="N355">
        <v>2</v>
      </c>
      <c r="O355" t="s">
        <v>47</v>
      </c>
      <c r="P355">
        <v>1</v>
      </c>
      <c r="Q355" t="s">
        <v>52</v>
      </c>
      <c r="R355">
        <v>5974</v>
      </c>
      <c r="S355">
        <v>17001</v>
      </c>
      <c r="T355">
        <v>4</v>
      </c>
      <c r="U355" t="s">
        <v>35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 t="str">
        <f>IF(HR_Cleaned[[#This Row],[MonthlyIncome]]&lt;3000,"Low",IF(HR_Cleaned[[#This Row],[MonthlyIncome]]&lt;7000,"Medium","High"))</f>
        <v>Medium</v>
      </c>
      <c r="AH35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5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475</v>
      </c>
      <c r="J356">
        <v>4</v>
      </c>
      <c r="K356" t="s">
        <v>39</v>
      </c>
      <c r="L356">
        <v>85</v>
      </c>
      <c r="M356">
        <v>3</v>
      </c>
      <c r="N356">
        <v>2</v>
      </c>
      <c r="O356" t="s">
        <v>40</v>
      </c>
      <c r="P356">
        <v>3</v>
      </c>
      <c r="Q356" t="s">
        <v>48</v>
      </c>
      <c r="R356">
        <v>4736</v>
      </c>
      <c r="S356">
        <v>6069</v>
      </c>
      <c r="T356">
        <v>7</v>
      </c>
      <c r="U356" t="s">
        <v>35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 t="str">
        <f>IF(HR_Cleaned[[#This Row],[MonthlyIncome]]&lt;3000,"Low",IF(HR_Cleaned[[#This Row],[MonthlyIncome]]&lt;7000,"Medium","High"))</f>
        <v>Medium</v>
      </c>
      <c r="AH356" t="str">
        <f>IF(HR_Cleaned[[#This Row],[YearsAtCompany]]&lt;2,"0-1 Years",IF(HR_Cleaned[[#This Row],[YearsAtCompany]]&lt;=5,"2-5 Years",IF(HR_Cleaned[[#This Row],[YearsAtCompany]]&lt;=10,"6-10 Years","10+ Years")))</f>
        <v>2-5 Years</v>
      </c>
      <c r="AI35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476</v>
      </c>
      <c r="J357">
        <v>3</v>
      </c>
      <c r="K357" t="s">
        <v>46</v>
      </c>
      <c r="L357">
        <v>57</v>
      </c>
      <c r="M357">
        <v>3</v>
      </c>
      <c r="N357">
        <v>2</v>
      </c>
      <c r="O357" t="s">
        <v>40</v>
      </c>
      <c r="P357">
        <v>3</v>
      </c>
      <c r="Q357" t="s">
        <v>48</v>
      </c>
      <c r="R357">
        <v>5296</v>
      </c>
      <c r="S357">
        <v>20156</v>
      </c>
      <c r="T357">
        <v>1</v>
      </c>
      <c r="U357" t="s">
        <v>43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 t="str">
        <f>IF(HR_Cleaned[[#This Row],[MonthlyIncome]]&lt;3000,"Low",IF(HR_Cleaned[[#This Row],[MonthlyIncome]]&lt;7000,"Medium","High"))</f>
        <v>Medium</v>
      </c>
      <c r="AH35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5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477</v>
      </c>
      <c r="J358">
        <v>1</v>
      </c>
      <c r="K358" t="s">
        <v>46</v>
      </c>
      <c r="L358">
        <v>98</v>
      </c>
      <c r="M358">
        <v>2</v>
      </c>
      <c r="N358">
        <v>2</v>
      </c>
      <c r="O358" t="s">
        <v>54</v>
      </c>
      <c r="P358">
        <v>4</v>
      </c>
      <c r="Q358" t="s">
        <v>41</v>
      </c>
      <c r="R358">
        <v>6781</v>
      </c>
      <c r="S358">
        <v>17078</v>
      </c>
      <c r="T358">
        <v>3</v>
      </c>
      <c r="U358" t="s">
        <v>43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 t="str">
        <f>IF(HR_Cleaned[[#This Row],[MonthlyIncome]]&lt;3000,"Low",IF(HR_Cleaned[[#This Row],[MonthlyIncome]]&lt;7000,"Medium","High"))</f>
        <v>Medium</v>
      </c>
      <c r="AH358" t="str">
        <f>IF(HR_Cleaned[[#This Row],[YearsAtCompany]]&lt;2,"0-1 Years",IF(HR_Cleaned[[#This Row],[YearsAtCompany]]&lt;=5,"2-5 Years",IF(HR_Cleaned[[#This Row],[YearsAtCompany]]&lt;=10,"6-10 Years","10+ Years")))</f>
        <v>0-1 Years</v>
      </c>
      <c r="AI35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478</v>
      </c>
      <c r="J359">
        <v>1</v>
      </c>
      <c r="K359" t="s">
        <v>39</v>
      </c>
      <c r="L359">
        <v>99</v>
      </c>
      <c r="M359">
        <v>2</v>
      </c>
      <c r="N359">
        <v>1</v>
      </c>
      <c r="O359" t="s">
        <v>57</v>
      </c>
      <c r="P359">
        <v>2</v>
      </c>
      <c r="Q359" t="s">
        <v>41</v>
      </c>
      <c r="R359">
        <v>2174</v>
      </c>
      <c r="S359">
        <v>9150</v>
      </c>
      <c r="T359">
        <v>1</v>
      </c>
      <c r="U359" t="s">
        <v>35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 t="str">
        <f>IF(HR_Cleaned[[#This Row],[MonthlyIncome]]&lt;3000,"Low",IF(HR_Cleaned[[#This Row],[MonthlyIncome]]&lt;7000,"Medium","High"))</f>
        <v>Low</v>
      </c>
      <c r="AH359" t="str">
        <f>IF(HR_Cleaned[[#This Row],[YearsAtCompany]]&lt;2,"0-1 Years",IF(HR_Cleaned[[#This Row],[YearsAtCompany]]&lt;=5,"2-5 Years",IF(HR_Cleaned[[#This Row],[YearsAtCompany]]&lt;=10,"6-10 Years","10+ Years")))</f>
        <v>2-5 Years</v>
      </c>
      <c r="AI359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479</v>
      </c>
      <c r="J360">
        <v>4</v>
      </c>
      <c r="K360" t="s">
        <v>39</v>
      </c>
      <c r="L360">
        <v>45</v>
      </c>
      <c r="M360">
        <v>3</v>
      </c>
      <c r="N360">
        <v>2</v>
      </c>
      <c r="O360" t="s">
        <v>40</v>
      </c>
      <c r="P360">
        <v>4</v>
      </c>
      <c r="Q360" t="s">
        <v>41</v>
      </c>
      <c r="R360">
        <v>6653</v>
      </c>
      <c r="S360">
        <v>15276</v>
      </c>
      <c r="T360">
        <v>4</v>
      </c>
      <c r="U360" t="s">
        <v>43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 t="str">
        <f>IF(HR_Cleaned[[#This Row],[MonthlyIncome]]&lt;3000,"Low",IF(HR_Cleaned[[#This Row],[MonthlyIncome]]&lt;7000,"Medium","High"))</f>
        <v>Medium</v>
      </c>
      <c r="AH360" t="str">
        <f>IF(HR_Cleaned[[#This Row],[YearsAtCompany]]&lt;2,"0-1 Years",IF(HR_Cleaned[[#This Row],[YearsAtCompany]]&lt;=5,"2-5 Years",IF(HR_Cleaned[[#This Row],[YearsAtCompany]]&lt;=10,"6-10 Years","10+ Years")))</f>
        <v>0-1 Years</v>
      </c>
      <c r="AI36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481</v>
      </c>
      <c r="J361">
        <v>1</v>
      </c>
      <c r="K361" t="s">
        <v>46</v>
      </c>
      <c r="L361">
        <v>48</v>
      </c>
      <c r="M361">
        <v>2</v>
      </c>
      <c r="N361">
        <v>3</v>
      </c>
      <c r="O361" t="s">
        <v>40</v>
      </c>
      <c r="P361">
        <v>4</v>
      </c>
      <c r="Q361" t="s">
        <v>48</v>
      </c>
      <c r="R361">
        <v>9699</v>
      </c>
      <c r="S361">
        <v>7246</v>
      </c>
      <c r="T361">
        <v>4</v>
      </c>
      <c r="U361" t="s">
        <v>43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 t="str">
        <f>IF(HR_Cleaned[[#This Row],[MonthlyIncome]]&lt;3000,"Low",IF(HR_Cleaned[[#This Row],[MonthlyIncome]]&lt;7000,"Medium","High"))</f>
        <v>High</v>
      </c>
      <c r="AH361" t="str">
        <f>IF(HR_Cleaned[[#This Row],[YearsAtCompany]]&lt;2,"0-1 Years",IF(HR_Cleaned[[#This Row],[YearsAtCompany]]&lt;=5,"2-5 Years",IF(HR_Cleaned[[#This Row],[YearsAtCompany]]&lt;=10,"6-10 Years","10+ Years")))</f>
        <v>10+ Years</v>
      </c>
      <c r="AI36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482</v>
      </c>
      <c r="J362">
        <v>4</v>
      </c>
      <c r="K362" t="s">
        <v>46</v>
      </c>
      <c r="L362">
        <v>88</v>
      </c>
      <c r="M362">
        <v>3</v>
      </c>
      <c r="N362">
        <v>2</v>
      </c>
      <c r="O362" t="s">
        <v>54</v>
      </c>
      <c r="P362">
        <v>3</v>
      </c>
      <c r="Q362" t="s">
        <v>48</v>
      </c>
      <c r="R362">
        <v>6755</v>
      </c>
      <c r="S362">
        <v>2967</v>
      </c>
      <c r="T362">
        <v>2</v>
      </c>
      <c r="U362" t="s">
        <v>43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 t="str">
        <f>IF(HR_Cleaned[[#This Row],[MonthlyIncome]]&lt;3000,"Low",IF(HR_Cleaned[[#This Row],[MonthlyIncome]]&lt;7000,"Medium","High"))</f>
        <v>Medium</v>
      </c>
      <c r="AH362" t="str">
        <f>IF(HR_Cleaned[[#This Row],[YearsAtCompany]]&lt;2,"0-1 Years",IF(HR_Cleaned[[#This Row],[YearsAtCompany]]&lt;=5,"2-5 Years",IF(HR_Cleaned[[#This Row],[YearsAtCompany]]&lt;=10,"6-10 Years","10+ Years")))</f>
        <v>2-5 Years</v>
      </c>
      <c r="AI362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483</v>
      </c>
      <c r="J363">
        <v>4</v>
      </c>
      <c r="K363" t="s">
        <v>39</v>
      </c>
      <c r="L363">
        <v>46</v>
      </c>
      <c r="M363">
        <v>4</v>
      </c>
      <c r="N363">
        <v>1</v>
      </c>
      <c r="O363" t="s">
        <v>50</v>
      </c>
      <c r="P363">
        <v>3</v>
      </c>
      <c r="Q363" t="s">
        <v>48</v>
      </c>
      <c r="R363">
        <v>2213</v>
      </c>
      <c r="S363">
        <v>22495</v>
      </c>
      <c r="T363">
        <v>3</v>
      </c>
      <c r="U363" t="s">
        <v>35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 t="str">
        <f>IF(HR_Cleaned[[#This Row],[MonthlyIncome]]&lt;3000,"Low",IF(HR_Cleaned[[#This Row],[MonthlyIncome]]&lt;7000,"Medium","High"))</f>
        <v>Low</v>
      </c>
      <c r="AH36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6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484</v>
      </c>
      <c r="J364">
        <v>1</v>
      </c>
      <c r="K364" t="s">
        <v>46</v>
      </c>
      <c r="L364">
        <v>39</v>
      </c>
      <c r="M364">
        <v>3</v>
      </c>
      <c r="N364">
        <v>1</v>
      </c>
      <c r="O364" t="s">
        <v>57</v>
      </c>
      <c r="P364">
        <v>4</v>
      </c>
      <c r="Q364" t="s">
        <v>41</v>
      </c>
      <c r="R364">
        <v>2610</v>
      </c>
      <c r="S364">
        <v>2851</v>
      </c>
      <c r="T364">
        <v>1</v>
      </c>
      <c r="U364" t="s">
        <v>43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 t="str">
        <f>IF(HR_Cleaned[[#This Row],[MonthlyIncome]]&lt;3000,"Low",IF(HR_Cleaned[[#This Row],[MonthlyIncome]]&lt;7000,"Medium","High"))</f>
        <v>Low</v>
      </c>
      <c r="AH364" t="str">
        <f>IF(HR_Cleaned[[#This Row],[YearsAtCompany]]&lt;2,"0-1 Years",IF(HR_Cleaned[[#This Row],[YearsAtCompany]]&lt;=5,"2-5 Years",IF(HR_Cleaned[[#This Row],[YearsAtCompany]]&lt;=10,"6-10 Years","10+ Years")))</f>
        <v>2-5 Years</v>
      </c>
      <c r="AI364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485</v>
      </c>
      <c r="J365">
        <v>4</v>
      </c>
      <c r="K365" t="s">
        <v>39</v>
      </c>
      <c r="L365">
        <v>34</v>
      </c>
      <c r="M365">
        <v>3</v>
      </c>
      <c r="N365">
        <v>1</v>
      </c>
      <c r="O365" t="s">
        <v>57</v>
      </c>
      <c r="P365">
        <v>3</v>
      </c>
      <c r="Q365" t="s">
        <v>41</v>
      </c>
      <c r="R365">
        <v>2851</v>
      </c>
      <c r="S365">
        <v>9150</v>
      </c>
      <c r="T365">
        <v>1</v>
      </c>
      <c r="U365" t="s">
        <v>35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 t="str">
        <f>IF(HR_Cleaned[[#This Row],[MonthlyIncome]]&lt;3000,"Low",IF(HR_Cleaned[[#This Row],[MonthlyIncome]]&lt;7000,"Medium","High"))</f>
        <v>Low</v>
      </c>
      <c r="AH365" t="str">
        <f>IF(HR_Cleaned[[#This Row],[YearsAtCompany]]&lt;2,"0-1 Years",IF(HR_Cleaned[[#This Row],[YearsAtCompany]]&lt;=5,"2-5 Years",IF(HR_Cleaned[[#This Row],[YearsAtCompany]]&lt;=10,"6-10 Years","10+ Years")))</f>
        <v>0-1 Years</v>
      </c>
      <c r="AI36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486</v>
      </c>
      <c r="J366">
        <v>3</v>
      </c>
      <c r="K366" t="s">
        <v>39</v>
      </c>
      <c r="L366">
        <v>98</v>
      </c>
      <c r="M366">
        <v>3</v>
      </c>
      <c r="N366">
        <v>1</v>
      </c>
      <c r="O366" t="s">
        <v>50</v>
      </c>
      <c r="P366">
        <v>1</v>
      </c>
      <c r="Q366" t="s">
        <v>48</v>
      </c>
      <c r="R366">
        <v>3452</v>
      </c>
      <c r="S366">
        <v>17663</v>
      </c>
      <c r="T366">
        <v>6</v>
      </c>
      <c r="U366" t="s">
        <v>43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 t="str">
        <f>IF(HR_Cleaned[[#This Row],[MonthlyIncome]]&lt;3000,"Low",IF(HR_Cleaned[[#This Row],[MonthlyIncome]]&lt;7000,"Medium","High"))</f>
        <v>Medium</v>
      </c>
      <c r="AH366" t="str">
        <f>IF(HR_Cleaned[[#This Row],[YearsAtCompany]]&lt;2,"0-1 Years",IF(HR_Cleaned[[#This Row],[YearsAtCompany]]&lt;=5,"2-5 Years",IF(HR_Cleaned[[#This Row],[YearsAtCompany]]&lt;=10,"6-10 Years","10+ Years")))</f>
        <v>2-5 Years</v>
      </c>
      <c r="AI36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487</v>
      </c>
      <c r="J367">
        <v>3</v>
      </c>
      <c r="K367" t="s">
        <v>39</v>
      </c>
      <c r="L367">
        <v>30</v>
      </c>
      <c r="M367">
        <v>3</v>
      </c>
      <c r="N367">
        <v>2</v>
      </c>
      <c r="O367" t="s">
        <v>53</v>
      </c>
      <c r="P367">
        <v>3</v>
      </c>
      <c r="Q367" t="s">
        <v>48</v>
      </c>
      <c r="R367">
        <v>5258</v>
      </c>
      <c r="S367">
        <v>16044</v>
      </c>
      <c r="T367">
        <v>2</v>
      </c>
      <c r="U367" t="s">
        <v>43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 t="str">
        <f>IF(HR_Cleaned[[#This Row],[MonthlyIncome]]&lt;3000,"Low",IF(HR_Cleaned[[#This Row],[MonthlyIncome]]&lt;7000,"Medium","High"))</f>
        <v>Medium</v>
      </c>
      <c r="AH367" t="str">
        <f>IF(HR_Cleaned[[#This Row],[YearsAtCompany]]&lt;2,"0-1 Years",IF(HR_Cleaned[[#This Row],[YearsAtCompany]]&lt;=5,"2-5 Years",IF(HR_Cleaned[[#This Row],[YearsAtCompany]]&lt;=10,"6-10 Years","10+ Years")))</f>
        <v>0-1 Years</v>
      </c>
      <c r="AI36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488</v>
      </c>
      <c r="J368">
        <v>1</v>
      </c>
      <c r="K368" t="s">
        <v>46</v>
      </c>
      <c r="L368">
        <v>56</v>
      </c>
      <c r="M368">
        <v>3</v>
      </c>
      <c r="N368">
        <v>2</v>
      </c>
      <c r="O368" t="s">
        <v>40</v>
      </c>
      <c r="P368">
        <v>2</v>
      </c>
      <c r="Q368" t="s">
        <v>41</v>
      </c>
      <c r="R368">
        <v>9355</v>
      </c>
      <c r="S368">
        <v>9558</v>
      </c>
      <c r="T368">
        <v>1</v>
      </c>
      <c r="U368" t="s">
        <v>43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 t="str">
        <f>IF(HR_Cleaned[[#This Row],[MonthlyIncome]]&lt;3000,"Low",IF(HR_Cleaned[[#This Row],[MonthlyIncome]]&lt;7000,"Medium","High"))</f>
        <v>High</v>
      </c>
      <c r="AH36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6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491</v>
      </c>
      <c r="J369">
        <v>4</v>
      </c>
      <c r="K369" t="s">
        <v>46</v>
      </c>
      <c r="L369">
        <v>100</v>
      </c>
      <c r="M369">
        <v>2</v>
      </c>
      <c r="N369">
        <v>3</v>
      </c>
      <c r="O369" t="s">
        <v>54</v>
      </c>
      <c r="P369">
        <v>4</v>
      </c>
      <c r="Q369" t="s">
        <v>41</v>
      </c>
      <c r="R369">
        <v>10496</v>
      </c>
      <c r="S369">
        <v>2755</v>
      </c>
      <c r="T369">
        <v>6</v>
      </c>
      <c r="U369" t="s">
        <v>43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 t="str">
        <f>IF(HR_Cleaned[[#This Row],[MonthlyIncome]]&lt;3000,"Low",IF(HR_Cleaned[[#This Row],[MonthlyIncome]]&lt;7000,"Medium","High"))</f>
        <v>High</v>
      </c>
      <c r="AH369" t="str">
        <f>IF(HR_Cleaned[[#This Row],[YearsAtCompany]]&lt;2,"0-1 Years",IF(HR_Cleaned[[#This Row],[YearsAtCompany]]&lt;=5,"2-5 Years",IF(HR_Cleaned[[#This Row],[YearsAtCompany]]&lt;=10,"6-10 Years","10+ Years")))</f>
        <v>2-5 Years</v>
      </c>
      <c r="AI36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492</v>
      </c>
      <c r="J370">
        <v>3</v>
      </c>
      <c r="K370" t="s">
        <v>46</v>
      </c>
      <c r="L370">
        <v>68</v>
      </c>
      <c r="M370">
        <v>2</v>
      </c>
      <c r="N370">
        <v>2</v>
      </c>
      <c r="O370" t="s">
        <v>40</v>
      </c>
      <c r="P370">
        <v>3</v>
      </c>
      <c r="Q370" t="s">
        <v>48</v>
      </c>
      <c r="R370">
        <v>6380</v>
      </c>
      <c r="S370">
        <v>6110</v>
      </c>
      <c r="T370">
        <v>2</v>
      </c>
      <c r="U370" t="s">
        <v>35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 t="str">
        <f>IF(HR_Cleaned[[#This Row],[MonthlyIncome]]&lt;3000,"Low",IF(HR_Cleaned[[#This Row],[MonthlyIncome]]&lt;7000,"Medium","High"))</f>
        <v>Medium</v>
      </c>
      <c r="AH37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7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493</v>
      </c>
      <c r="J371">
        <v>3</v>
      </c>
      <c r="K371" t="s">
        <v>46</v>
      </c>
      <c r="L371">
        <v>42</v>
      </c>
      <c r="M371">
        <v>2</v>
      </c>
      <c r="N371">
        <v>1</v>
      </c>
      <c r="O371" t="s">
        <v>47</v>
      </c>
      <c r="P371">
        <v>2</v>
      </c>
      <c r="Q371" t="s">
        <v>41</v>
      </c>
      <c r="R371">
        <v>2657</v>
      </c>
      <c r="S371">
        <v>7551</v>
      </c>
      <c r="T371">
        <v>0</v>
      </c>
      <c r="U371" t="s">
        <v>35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 t="str">
        <f>IF(HR_Cleaned[[#This Row],[MonthlyIncome]]&lt;3000,"Low",IF(HR_Cleaned[[#This Row],[MonthlyIncome]]&lt;7000,"Medium","High"))</f>
        <v>Low</v>
      </c>
      <c r="AH371" t="str">
        <f>IF(HR_Cleaned[[#This Row],[YearsAtCompany]]&lt;2,"0-1 Years",IF(HR_Cleaned[[#This Row],[YearsAtCompany]]&lt;=5,"2-5 Years",IF(HR_Cleaned[[#This Row],[YearsAtCompany]]&lt;=10,"6-10 Years","10+ Years")))</f>
        <v>2-5 Years</v>
      </c>
      <c r="AI37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494</v>
      </c>
      <c r="J372">
        <v>3</v>
      </c>
      <c r="K372" t="s">
        <v>39</v>
      </c>
      <c r="L372">
        <v>90</v>
      </c>
      <c r="M372">
        <v>4</v>
      </c>
      <c r="N372">
        <v>1</v>
      </c>
      <c r="O372" t="s">
        <v>57</v>
      </c>
      <c r="P372">
        <v>2</v>
      </c>
      <c r="Q372" t="s">
        <v>41</v>
      </c>
      <c r="R372">
        <v>2716</v>
      </c>
      <c r="S372">
        <v>25422</v>
      </c>
      <c r="T372">
        <v>1</v>
      </c>
      <c r="U372" t="s">
        <v>43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 t="str">
        <f>IF(HR_Cleaned[[#This Row],[MonthlyIncome]]&lt;3000,"Low",IF(HR_Cleaned[[#This Row],[MonthlyIncome]]&lt;7000,"Medium","High"))</f>
        <v>Low</v>
      </c>
      <c r="AH372" t="str">
        <f>IF(HR_Cleaned[[#This Row],[YearsAtCompany]]&lt;2,"0-1 Years",IF(HR_Cleaned[[#This Row],[YearsAtCompany]]&lt;=5,"2-5 Years",IF(HR_Cleaned[[#This Row],[YearsAtCompany]]&lt;=10,"6-10 Years","10+ Years")))</f>
        <v>0-1 Years</v>
      </c>
      <c r="AI372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495</v>
      </c>
      <c r="J373">
        <v>4</v>
      </c>
      <c r="K373" t="s">
        <v>46</v>
      </c>
      <c r="L373">
        <v>54</v>
      </c>
      <c r="M373">
        <v>3</v>
      </c>
      <c r="N373">
        <v>1</v>
      </c>
      <c r="O373" t="s">
        <v>47</v>
      </c>
      <c r="P373">
        <v>4</v>
      </c>
      <c r="Q373" t="s">
        <v>41</v>
      </c>
      <c r="R373">
        <v>2201</v>
      </c>
      <c r="S373">
        <v>18168</v>
      </c>
      <c r="T373">
        <v>9</v>
      </c>
      <c r="U373" t="s">
        <v>43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 t="str">
        <f>IF(HR_Cleaned[[#This Row],[MonthlyIncome]]&lt;3000,"Low",IF(HR_Cleaned[[#This Row],[MonthlyIncome]]&lt;7000,"Medium","High"))</f>
        <v>Low</v>
      </c>
      <c r="AH373" t="str">
        <f>IF(HR_Cleaned[[#This Row],[YearsAtCompany]]&lt;2,"0-1 Years",IF(HR_Cleaned[[#This Row],[YearsAtCompany]]&lt;=5,"2-5 Years",IF(HR_Cleaned[[#This Row],[YearsAtCompany]]&lt;=10,"6-10 Years","10+ Years")))</f>
        <v>2-5 Years</v>
      </c>
      <c r="AI37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496</v>
      </c>
      <c r="J374">
        <v>3</v>
      </c>
      <c r="K374" t="s">
        <v>46</v>
      </c>
      <c r="L374">
        <v>97</v>
      </c>
      <c r="M374">
        <v>2</v>
      </c>
      <c r="N374">
        <v>2</v>
      </c>
      <c r="O374" t="s">
        <v>54</v>
      </c>
      <c r="P374">
        <v>2</v>
      </c>
      <c r="Q374" t="s">
        <v>41</v>
      </c>
      <c r="R374">
        <v>6540</v>
      </c>
      <c r="S374">
        <v>19394</v>
      </c>
      <c r="T374">
        <v>9</v>
      </c>
      <c r="U374" t="s">
        <v>43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 t="str">
        <f>IF(HR_Cleaned[[#This Row],[MonthlyIncome]]&lt;3000,"Low",IF(HR_Cleaned[[#This Row],[MonthlyIncome]]&lt;7000,"Medium","High"))</f>
        <v>Medium</v>
      </c>
      <c r="AH374" t="str">
        <f>IF(HR_Cleaned[[#This Row],[YearsAtCompany]]&lt;2,"0-1 Years",IF(HR_Cleaned[[#This Row],[YearsAtCompany]]&lt;=5,"2-5 Years",IF(HR_Cleaned[[#This Row],[YearsAtCompany]]&lt;=10,"6-10 Years","10+ Years")))</f>
        <v>0-1 Years</v>
      </c>
      <c r="AI37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497</v>
      </c>
      <c r="J375">
        <v>4</v>
      </c>
      <c r="K375" t="s">
        <v>46</v>
      </c>
      <c r="L375">
        <v>82</v>
      </c>
      <c r="M375">
        <v>3</v>
      </c>
      <c r="N375">
        <v>1</v>
      </c>
      <c r="O375" t="s">
        <v>50</v>
      </c>
      <c r="P375">
        <v>2</v>
      </c>
      <c r="Q375" t="s">
        <v>52</v>
      </c>
      <c r="R375">
        <v>3816</v>
      </c>
      <c r="S375">
        <v>17881</v>
      </c>
      <c r="T375">
        <v>1</v>
      </c>
      <c r="U375" t="s">
        <v>43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 t="str">
        <f>IF(HR_Cleaned[[#This Row],[MonthlyIncome]]&lt;3000,"Low",IF(HR_Cleaned[[#This Row],[MonthlyIncome]]&lt;7000,"Medium","High"))</f>
        <v>Medium</v>
      </c>
      <c r="AH375" t="str">
        <f>IF(HR_Cleaned[[#This Row],[YearsAtCompany]]&lt;2,"0-1 Years",IF(HR_Cleaned[[#This Row],[YearsAtCompany]]&lt;=5,"2-5 Years",IF(HR_Cleaned[[#This Row],[YearsAtCompany]]&lt;=10,"6-10 Years","10+ Years")))</f>
        <v>2-5 Years</v>
      </c>
      <c r="AI37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498</v>
      </c>
      <c r="J376">
        <v>2</v>
      </c>
      <c r="K376" t="s">
        <v>46</v>
      </c>
      <c r="L376">
        <v>92</v>
      </c>
      <c r="M376">
        <v>3</v>
      </c>
      <c r="N376">
        <v>2</v>
      </c>
      <c r="O376" t="s">
        <v>40</v>
      </c>
      <c r="P376">
        <v>4</v>
      </c>
      <c r="Q376" t="s">
        <v>41</v>
      </c>
      <c r="R376">
        <v>5253</v>
      </c>
      <c r="S376">
        <v>20750</v>
      </c>
      <c r="T376">
        <v>1</v>
      </c>
      <c r="U376" t="s">
        <v>43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 t="str">
        <f>IF(HR_Cleaned[[#This Row],[MonthlyIncome]]&lt;3000,"Low",IF(HR_Cleaned[[#This Row],[MonthlyIncome]]&lt;7000,"Medium","High"))</f>
        <v>Medium</v>
      </c>
      <c r="AH37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7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499</v>
      </c>
      <c r="J377">
        <v>2</v>
      </c>
      <c r="K377" t="s">
        <v>46</v>
      </c>
      <c r="L377">
        <v>31</v>
      </c>
      <c r="M377">
        <v>2</v>
      </c>
      <c r="N377">
        <v>3</v>
      </c>
      <c r="O377" t="s">
        <v>54</v>
      </c>
      <c r="P377">
        <v>3</v>
      </c>
      <c r="Q377" t="s">
        <v>41</v>
      </c>
      <c r="R377">
        <v>10965</v>
      </c>
      <c r="S377">
        <v>12066</v>
      </c>
      <c r="T377">
        <v>8</v>
      </c>
      <c r="U377" t="s">
        <v>43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 t="str">
        <f>IF(HR_Cleaned[[#This Row],[MonthlyIncome]]&lt;3000,"Low",IF(HR_Cleaned[[#This Row],[MonthlyIncome]]&lt;7000,"Medium","High"))</f>
        <v>High</v>
      </c>
      <c r="AH377" t="str">
        <f>IF(HR_Cleaned[[#This Row],[YearsAtCompany]]&lt;2,"0-1 Years",IF(HR_Cleaned[[#This Row],[YearsAtCompany]]&lt;=5,"2-5 Years",IF(HR_Cleaned[[#This Row],[YearsAtCompany]]&lt;=10,"6-10 Years","10+ Years")))</f>
        <v>2-5 Years</v>
      </c>
      <c r="AI37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500</v>
      </c>
      <c r="J378">
        <v>3</v>
      </c>
      <c r="K378" t="s">
        <v>39</v>
      </c>
      <c r="L378">
        <v>87</v>
      </c>
      <c r="M378">
        <v>3</v>
      </c>
      <c r="N378">
        <v>2</v>
      </c>
      <c r="O378" t="s">
        <v>40</v>
      </c>
      <c r="P378">
        <v>4</v>
      </c>
      <c r="Q378" t="s">
        <v>48</v>
      </c>
      <c r="R378">
        <v>4936</v>
      </c>
      <c r="S378">
        <v>14862</v>
      </c>
      <c r="T378">
        <v>4</v>
      </c>
      <c r="U378" t="s">
        <v>43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 t="str">
        <f>IF(HR_Cleaned[[#This Row],[MonthlyIncome]]&lt;3000,"Low",IF(HR_Cleaned[[#This Row],[MonthlyIncome]]&lt;7000,"Medium","High"))</f>
        <v>Medium</v>
      </c>
      <c r="AH37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7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501</v>
      </c>
      <c r="J379">
        <v>4</v>
      </c>
      <c r="K379" t="s">
        <v>39</v>
      </c>
      <c r="L379">
        <v>96</v>
      </c>
      <c r="M379">
        <v>3</v>
      </c>
      <c r="N379">
        <v>1</v>
      </c>
      <c r="O379" t="s">
        <v>47</v>
      </c>
      <c r="P379">
        <v>3</v>
      </c>
      <c r="Q379" t="s">
        <v>48</v>
      </c>
      <c r="R379">
        <v>2543</v>
      </c>
      <c r="S379">
        <v>11868</v>
      </c>
      <c r="T379">
        <v>4</v>
      </c>
      <c r="U379" t="s">
        <v>43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 t="str">
        <f>IF(HR_Cleaned[[#This Row],[MonthlyIncome]]&lt;3000,"Low",IF(HR_Cleaned[[#This Row],[MonthlyIncome]]&lt;7000,"Medium","High"))</f>
        <v>Low</v>
      </c>
      <c r="AH379" t="str">
        <f>IF(HR_Cleaned[[#This Row],[YearsAtCompany]]&lt;2,"0-1 Years",IF(HR_Cleaned[[#This Row],[YearsAtCompany]]&lt;=5,"2-5 Years",IF(HR_Cleaned[[#This Row],[YearsAtCompany]]&lt;=10,"6-10 Years","10+ Years")))</f>
        <v>2-5 Years</v>
      </c>
      <c r="AI37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502</v>
      </c>
      <c r="J380">
        <v>1</v>
      </c>
      <c r="K380" t="s">
        <v>46</v>
      </c>
      <c r="L380">
        <v>67</v>
      </c>
      <c r="M380">
        <v>4</v>
      </c>
      <c r="N380">
        <v>2</v>
      </c>
      <c r="O380" t="s">
        <v>40</v>
      </c>
      <c r="P380">
        <v>4</v>
      </c>
      <c r="Q380" t="s">
        <v>41</v>
      </c>
      <c r="R380">
        <v>5304</v>
      </c>
      <c r="S380">
        <v>4652</v>
      </c>
      <c r="T380">
        <v>8</v>
      </c>
      <c r="U380" t="s">
        <v>35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 t="str">
        <f>IF(HR_Cleaned[[#This Row],[MonthlyIncome]]&lt;3000,"Low",IF(HR_Cleaned[[#This Row],[MonthlyIncome]]&lt;7000,"Medium","High"))</f>
        <v>Medium</v>
      </c>
      <c r="AH380" t="str">
        <f>IF(HR_Cleaned[[#This Row],[YearsAtCompany]]&lt;2,"0-1 Years",IF(HR_Cleaned[[#This Row],[YearsAtCompany]]&lt;=5,"2-5 Years",IF(HR_Cleaned[[#This Row],[YearsAtCompany]]&lt;=10,"6-10 Years","10+ Years")))</f>
        <v>2-5 Years</v>
      </c>
      <c r="AI38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505</v>
      </c>
      <c r="J381">
        <v>3</v>
      </c>
      <c r="K381" t="s">
        <v>39</v>
      </c>
      <c r="L381">
        <v>97</v>
      </c>
      <c r="M381">
        <v>3</v>
      </c>
      <c r="N381">
        <v>4</v>
      </c>
      <c r="O381" t="s">
        <v>56</v>
      </c>
      <c r="P381">
        <v>4</v>
      </c>
      <c r="Q381" t="s">
        <v>41</v>
      </c>
      <c r="R381">
        <v>16659</v>
      </c>
      <c r="S381">
        <v>23258</v>
      </c>
      <c r="T381">
        <v>2</v>
      </c>
      <c r="U381" t="s">
        <v>35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 t="str">
        <f>IF(HR_Cleaned[[#This Row],[MonthlyIncome]]&lt;3000,"Low",IF(HR_Cleaned[[#This Row],[MonthlyIncome]]&lt;7000,"Medium","High"))</f>
        <v>High</v>
      </c>
      <c r="AH381" t="str">
        <f>IF(HR_Cleaned[[#This Row],[YearsAtCompany]]&lt;2,"0-1 Years",IF(HR_Cleaned[[#This Row],[YearsAtCompany]]&lt;=5,"2-5 Years",IF(HR_Cleaned[[#This Row],[YearsAtCompany]]&lt;=10,"6-10 Years","10+ Years")))</f>
        <v>2-5 Years</v>
      </c>
      <c r="AI381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507</v>
      </c>
      <c r="J382">
        <v>4</v>
      </c>
      <c r="K382" t="s">
        <v>39</v>
      </c>
      <c r="L382">
        <v>77</v>
      </c>
      <c r="M382">
        <v>3</v>
      </c>
      <c r="N382">
        <v>2</v>
      </c>
      <c r="O382" t="s">
        <v>40</v>
      </c>
      <c r="P382">
        <v>3</v>
      </c>
      <c r="Q382" t="s">
        <v>52</v>
      </c>
      <c r="R382">
        <v>4260</v>
      </c>
      <c r="S382">
        <v>5915</v>
      </c>
      <c r="T382">
        <v>1</v>
      </c>
      <c r="U382" t="s">
        <v>35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 t="str">
        <f>IF(HR_Cleaned[[#This Row],[MonthlyIncome]]&lt;3000,"Low",IF(HR_Cleaned[[#This Row],[MonthlyIncome]]&lt;7000,"Medium","High"))</f>
        <v>Medium</v>
      </c>
      <c r="AH382" t="str">
        <f>IF(HR_Cleaned[[#This Row],[YearsAtCompany]]&lt;2,"0-1 Years",IF(HR_Cleaned[[#This Row],[YearsAtCompany]]&lt;=5,"2-5 Years",IF(HR_Cleaned[[#This Row],[YearsAtCompany]]&lt;=10,"6-10 Years","10+ Years")))</f>
        <v>2-5 Years</v>
      </c>
      <c r="AI382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508</v>
      </c>
      <c r="J383">
        <v>3</v>
      </c>
      <c r="K383" t="s">
        <v>46</v>
      </c>
      <c r="L383">
        <v>72</v>
      </c>
      <c r="M383">
        <v>3</v>
      </c>
      <c r="N383">
        <v>1</v>
      </c>
      <c r="O383" t="s">
        <v>57</v>
      </c>
      <c r="P383">
        <v>2</v>
      </c>
      <c r="Q383" t="s">
        <v>48</v>
      </c>
      <c r="R383">
        <v>2476</v>
      </c>
      <c r="S383">
        <v>17434</v>
      </c>
      <c r="T383">
        <v>1</v>
      </c>
      <c r="U383" t="s">
        <v>43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 t="str">
        <f>IF(HR_Cleaned[[#This Row],[MonthlyIncome]]&lt;3000,"Low",IF(HR_Cleaned[[#This Row],[MonthlyIncome]]&lt;7000,"Medium","High"))</f>
        <v>Low</v>
      </c>
      <c r="AH383" t="str">
        <f>IF(HR_Cleaned[[#This Row],[YearsAtCompany]]&lt;2,"0-1 Years",IF(HR_Cleaned[[#This Row],[YearsAtCompany]]&lt;=5,"2-5 Years",IF(HR_Cleaned[[#This Row],[YearsAtCompany]]&lt;=10,"6-10 Years","10+ Years")))</f>
        <v>0-1 Years</v>
      </c>
      <c r="AI38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510</v>
      </c>
      <c r="J384">
        <v>3</v>
      </c>
      <c r="K384" t="s">
        <v>46</v>
      </c>
      <c r="L384">
        <v>73</v>
      </c>
      <c r="M384">
        <v>3</v>
      </c>
      <c r="N384">
        <v>1</v>
      </c>
      <c r="O384" t="s">
        <v>47</v>
      </c>
      <c r="P384">
        <v>1</v>
      </c>
      <c r="Q384" t="s">
        <v>41</v>
      </c>
      <c r="R384">
        <v>3102</v>
      </c>
      <c r="S384">
        <v>6582</v>
      </c>
      <c r="T384">
        <v>0</v>
      </c>
      <c r="U384" t="s">
        <v>43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 t="str">
        <f>IF(HR_Cleaned[[#This Row],[MonthlyIncome]]&lt;3000,"Low",IF(HR_Cleaned[[#This Row],[MonthlyIncome]]&lt;7000,"Medium","High"))</f>
        <v>Medium</v>
      </c>
      <c r="AH38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8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511</v>
      </c>
      <c r="J385">
        <v>1</v>
      </c>
      <c r="K385" t="s">
        <v>39</v>
      </c>
      <c r="L385">
        <v>43</v>
      </c>
      <c r="M385">
        <v>3</v>
      </c>
      <c r="N385">
        <v>1</v>
      </c>
      <c r="O385" t="s">
        <v>47</v>
      </c>
      <c r="P385">
        <v>2</v>
      </c>
      <c r="Q385" t="s">
        <v>48</v>
      </c>
      <c r="R385">
        <v>2244</v>
      </c>
      <c r="S385">
        <v>24440</v>
      </c>
      <c r="T385">
        <v>1</v>
      </c>
      <c r="U385" t="s">
        <v>43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 t="str">
        <f>IF(HR_Cleaned[[#This Row],[MonthlyIncome]]&lt;3000,"Low",IF(HR_Cleaned[[#This Row],[MonthlyIncome]]&lt;7000,"Medium","High"))</f>
        <v>Low</v>
      </c>
      <c r="AH385" t="str">
        <f>IF(HR_Cleaned[[#This Row],[YearsAtCompany]]&lt;2,"0-1 Years",IF(HR_Cleaned[[#This Row],[YearsAtCompany]]&lt;=5,"2-5 Years",IF(HR_Cleaned[[#This Row],[YearsAtCompany]]&lt;=10,"6-10 Years","10+ Years")))</f>
        <v>2-5 Years</v>
      </c>
      <c r="AI385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513</v>
      </c>
      <c r="J386">
        <v>2</v>
      </c>
      <c r="K386" t="s">
        <v>46</v>
      </c>
      <c r="L386">
        <v>61</v>
      </c>
      <c r="M386">
        <v>2</v>
      </c>
      <c r="N386">
        <v>3</v>
      </c>
      <c r="O386" t="s">
        <v>40</v>
      </c>
      <c r="P386">
        <v>3</v>
      </c>
      <c r="Q386" t="s">
        <v>48</v>
      </c>
      <c r="R386">
        <v>7596</v>
      </c>
      <c r="S386">
        <v>3809</v>
      </c>
      <c r="T386">
        <v>1</v>
      </c>
      <c r="U386" t="s">
        <v>43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 t="str">
        <f>IF(HR_Cleaned[[#This Row],[MonthlyIncome]]&lt;3000,"Low",IF(HR_Cleaned[[#This Row],[MonthlyIncome]]&lt;7000,"Medium","High"))</f>
        <v>High</v>
      </c>
      <c r="AH38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38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514</v>
      </c>
      <c r="J387">
        <v>3</v>
      </c>
      <c r="K387" t="s">
        <v>46</v>
      </c>
      <c r="L387">
        <v>40</v>
      </c>
      <c r="M387">
        <v>3</v>
      </c>
      <c r="N387">
        <v>1</v>
      </c>
      <c r="O387" t="s">
        <v>47</v>
      </c>
      <c r="P387">
        <v>4</v>
      </c>
      <c r="Q387" t="s">
        <v>41</v>
      </c>
      <c r="R387">
        <v>2285</v>
      </c>
      <c r="S387">
        <v>3427</v>
      </c>
      <c r="T387">
        <v>9</v>
      </c>
      <c r="U387" t="s">
        <v>35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 t="str">
        <f>IF(HR_Cleaned[[#This Row],[MonthlyIncome]]&lt;3000,"Low",IF(HR_Cleaned[[#This Row],[MonthlyIncome]]&lt;7000,"Medium","High"))</f>
        <v>Low</v>
      </c>
      <c r="AH387" t="str">
        <f>IF(HR_Cleaned[[#This Row],[YearsAtCompany]]&lt;2,"0-1 Years",IF(HR_Cleaned[[#This Row],[YearsAtCompany]]&lt;=5,"2-5 Years",IF(HR_Cleaned[[#This Row],[YearsAtCompany]]&lt;=10,"6-10 Years","10+ Years")))</f>
        <v>0-1 Years</v>
      </c>
      <c r="AI38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515</v>
      </c>
      <c r="J388">
        <v>4</v>
      </c>
      <c r="K388" t="s">
        <v>39</v>
      </c>
      <c r="L388">
        <v>95</v>
      </c>
      <c r="M388">
        <v>3</v>
      </c>
      <c r="N388">
        <v>1</v>
      </c>
      <c r="O388" t="s">
        <v>50</v>
      </c>
      <c r="P388">
        <v>1</v>
      </c>
      <c r="Q388" t="s">
        <v>52</v>
      </c>
      <c r="R388">
        <v>3034</v>
      </c>
      <c r="S388">
        <v>26914</v>
      </c>
      <c r="T388">
        <v>1</v>
      </c>
      <c r="U388" t="s">
        <v>43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 t="str">
        <f>IF(HR_Cleaned[[#This Row],[MonthlyIncome]]&lt;3000,"Low",IF(HR_Cleaned[[#This Row],[MonthlyIncome]]&lt;7000,"Medium","High"))</f>
        <v>Medium</v>
      </c>
      <c r="AH388" t="str">
        <f>IF(HR_Cleaned[[#This Row],[YearsAtCompany]]&lt;2,"0-1 Years",IF(HR_Cleaned[[#This Row],[YearsAtCompany]]&lt;=5,"2-5 Years",IF(HR_Cleaned[[#This Row],[YearsAtCompany]]&lt;=10,"6-10 Years","10+ Years")))</f>
        <v>10+ Years</v>
      </c>
      <c r="AI38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516</v>
      </c>
      <c r="J389">
        <v>4</v>
      </c>
      <c r="K389" t="s">
        <v>39</v>
      </c>
      <c r="L389">
        <v>46</v>
      </c>
      <c r="M389">
        <v>3</v>
      </c>
      <c r="N389">
        <v>2</v>
      </c>
      <c r="O389" t="s">
        <v>40</v>
      </c>
      <c r="P389">
        <v>2</v>
      </c>
      <c r="Q389" t="s">
        <v>52</v>
      </c>
      <c r="R389">
        <v>5715</v>
      </c>
      <c r="S389">
        <v>22553</v>
      </c>
      <c r="T389">
        <v>7</v>
      </c>
      <c r="U389" t="s">
        <v>43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 t="str">
        <f>IF(HR_Cleaned[[#This Row],[MonthlyIncome]]&lt;3000,"Low",IF(HR_Cleaned[[#This Row],[MonthlyIncome]]&lt;7000,"Medium","High"))</f>
        <v>Medium</v>
      </c>
      <c r="AH389" t="str">
        <f>IF(HR_Cleaned[[#This Row],[YearsAtCompany]]&lt;2,"0-1 Years",IF(HR_Cleaned[[#This Row],[YearsAtCompany]]&lt;=5,"2-5 Years",IF(HR_Cleaned[[#This Row],[YearsAtCompany]]&lt;=10,"6-10 Years","10+ Years")))</f>
        <v>2-5 Years</v>
      </c>
      <c r="AI38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517</v>
      </c>
      <c r="J390">
        <v>2</v>
      </c>
      <c r="K390" t="s">
        <v>39</v>
      </c>
      <c r="L390">
        <v>95</v>
      </c>
      <c r="M390">
        <v>3</v>
      </c>
      <c r="N390">
        <v>1</v>
      </c>
      <c r="O390" t="s">
        <v>50</v>
      </c>
      <c r="P390">
        <v>1</v>
      </c>
      <c r="Q390" t="s">
        <v>52</v>
      </c>
      <c r="R390">
        <v>2576</v>
      </c>
      <c r="S390">
        <v>20490</v>
      </c>
      <c r="T390">
        <v>3</v>
      </c>
      <c r="U390" t="s">
        <v>43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 t="str">
        <f>IF(HR_Cleaned[[#This Row],[MonthlyIncome]]&lt;3000,"Low",IF(HR_Cleaned[[#This Row],[MonthlyIncome]]&lt;7000,"Medium","High"))</f>
        <v>Low</v>
      </c>
      <c r="AH390" t="str">
        <f>IF(HR_Cleaned[[#This Row],[YearsAtCompany]]&lt;2,"0-1 Years",IF(HR_Cleaned[[#This Row],[YearsAtCompany]]&lt;=5,"2-5 Years",IF(HR_Cleaned[[#This Row],[YearsAtCompany]]&lt;=10,"6-10 Years","10+ Years")))</f>
        <v>2-5 Years</v>
      </c>
      <c r="AI39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518</v>
      </c>
      <c r="J391">
        <v>3</v>
      </c>
      <c r="K391" t="s">
        <v>46</v>
      </c>
      <c r="L391">
        <v>49</v>
      </c>
      <c r="M391">
        <v>3</v>
      </c>
      <c r="N391">
        <v>2</v>
      </c>
      <c r="O391" t="s">
        <v>53</v>
      </c>
      <c r="P391">
        <v>2</v>
      </c>
      <c r="Q391" t="s">
        <v>41</v>
      </c>
      <c r="R391">
        <v>4197</v>
      </c>
      <c r="S391">
        <v>21123</v>
      </c>
      <c r="T391">
        <v>2</v>
      </c>
      <c r="U391" t="s">
        <v>35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 t="str">
        <f>IF(HR_Cleaned[[#This Row],[MonthlyIncome]]&lt;3000,"Low",IF(HR_Cleaned[[#This Row],[MonthlyIncome]]&lt;7000,"Medium","High"))</f>
        <v>Medium</v>
      </c>
      <c r="AH391" t="str">
        <f>IF(HR_Cleaned[[#This Row],[YearsAtCompany]]&lt;2,"0-1 Years",IF(HR_Cleaned[[#This Row],[YearsAtCompany]]&lt;=5,"2-5 Years",IF(HR_Cleaned[[#This Row],[YearsAtCompany]]&lt;=10,"6-10 Years","10+ Years")))</f>
        <v>0-1 Years</v>
      </c>
      <c r="AI39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520</v>
      </c>
      <c r="J392">
        <v>1</v>
      </c>
      <c r="K392" t="s">
        <v>46</v>
      </c>
      <c r="L392">
        <v>59</v>
      </c>
      <c r="M392">
        <v>2</v>
      </c>
      <c r="N392">
        <v>4</v>
      </c>
      <c r="O392" t="s">
        <v>58</v>
      </c>
      <c r="P392">
        <v>2</v>
      </c>
      <c r="Q392" t="s">
        <v>52</v>
      </c>
      <c r="R392">
        <v>14336</v>
      </c>
      <c r="S392">
        <v>4345</v>
      </c>
      <c r="T392">
        <v>1</v>
      </c>
      <c r="U392" t="s">
        <v>43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 t="str">
        <f>IF(HR_Cleaned[[#This Row],[MonthlyIncome]]&lt;3000,"Low",IF(HR_Cleaned[[#This Row],[MonthlyIncome]]&lt;7000,"Medium","High"))</f>
        <v>High</v>
      </c>
      <c r="AH392" t="str">
        <f>IF(HR_Cleaned[[#This Row],[YearsAtCompany]]&lt;2,"0-1 Years",IF(HR_Cleaned[[#This Row],[YearsAtCompany]]&lt;=5,"2-5 Years",IF(HR_Cleaned[[#This Row],[YearsAtCompany]]&lt;=10,"6-10 Years","10+ Years")))</f>
        <v>10+ Years</v>
      </c>
      <c r="AI39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521</v>
      </c>
      <c r="J393">
        <v>2</v>
      </c>
      <c r="K393" t="s">
        <v>39</v>
      </c>
      <c r="L393">
        <v>78</v>
      </c>
      <c r="M393">
        <v>2</v>
      </c>
      <c r="N393">
        <v>2</v>
      </c>
      <c r="O393" t="s">
        <v>50</v>
      </c>
      <c r="P393">
        <v>3</v>
      </c>
      <c r="Q393" t="s">
        <v>48</v>
      </c>
      <c r="R393">
        <v>3448</v>
      </c>
      <c r="S393">
        <v>13436</v>
      </c>
      <c r="T393">
        <v>6</v>
      </c>
      <c r="U393" t="s">
        <v>43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 t="str">
        <f>IF(HR_Cleaned[[#This Row],[MonthlyIncome]]&lt;3000,"Low",IF(HR_Cleaned[[#This Row],[MonthlyIncome]]&lt;7000,"Medium","High"))</f>
        <v>Medium</v>
      </c>
      <c r="AH393" t="str">
        <f>IF(HR_Cleaned[[#This Row],[YearsAtCompany]]&lt;2,"0-1 Years",IF(HR_Cleaned[[#This Row],[YearsAtCompany]]&lt;=5,"2-5 Years",IF(HR_Cleaned[[#This Row],[YearsAtCompany]]&lt;=10,"6-10 Years","10+ Years")))</f>
        <v>0-1 Years</v>
      </c>
      <c r="AI39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522</v>
      </c>
      <c r="J394">
        <v>1</v>
      </c>
      <c r="K394" t="s">
        <v>46</v>
      </c>
      <c r="L394">
        <v>86</v>
      </c>
      <c r="M394">
        <v>3</v>
      </c>
      <c r="N394">
        <v>5</v>
      </c>
      <c r="O394" t="s">
        <v>58</v>
      </c>
      <c r="P394">
        <v>1</v>
      </c>
      <c r="Q394" t="s">
        <v>48</v>
      </c>
      <c r="R394">
        <v>19406</v>
      </c>
      <c r="S394">
        <v>8509</v>
      </c>
      <c r="T394">
        <v>4</v>
      </c>
      <c r="U394" t="s">
        <v>43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 t="str">
        <f>IF(HR_Cleaned[[#This Row],[MonthlyIncome]]&lt;3000,"Low",IF(HR_Cleaned[[#This Row],[MonthlyIncome]]&lt;7000,"Medium","High"))</f>
        <v>High</v>
      </c>
      <c r="AH394" t="str">
        <f>IF(HR_Cleaned[[#This Row],[YearsAtCompany]]&lt;2,"0-1 Years",IF(HR_Cleaned[[#This Row],[YearsAtCompany]]&lt;=5,"2-5 Years",IF(HR_Cleaned[[#This Row],[YearsAtCompany]]&lt;=10,"6-10 Years","10+ Years")))</f>
        <v>2-5 Years</v>
      </c>
      <c r="AI39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523</v>
      </c>
      <c r="J395">
        <v>3</v>
      </c>
      <c r="K395" t="s">
        <v>39</v>
      </c>
      <c r="L395">
        <v>72</v>
      </c>
      <c r="M395">
        <v>3</v>
      </c>
      <c r="N395">
        <v>2</v>
      </c>
      <c r="O395" t="s">
        <v>40</v>
      </c>
      <c r="P395">
        <v>3</v>
      </c>
      <c r="Q395" t="s">
        <v>48</v>
      </c>
      <c r="R395">
        <v>6538</v>
      </c>
      <c r="S395">
        <v>12740</v>
      </c>
      <c r="T395">
        <v>9</v>
      </c>
      <c r="U395" t="s">
        <v>43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 t="str">
        <f>IF(HR_Cleaned[[#This Row],[MonthlyIncome]]&lt;3000,"Low",IF(HR_Cleaned[[#This Row],[MonthlyIncome]]&lt;7000,"Medium","High"))</f>
        <v>Medium</v>
      </c>
      <c r="AH395" t="str">
        <f>IF(HR_Cleaned[[#This Row],[YearsAtCompany]]&lt;2,"0-1 Years",IF(HR_Cleaned[[#This Row],[YearsAtCompany]]&lt;=5,"2-5 Years",IF(HR_Cleaned[[#This Row],[YearsAtCompany]]&lt;=10,"6-10 Years","10+ Years")))</f>
        <v>2-5 Years</v>
      </c>
      <c r="AI39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524</v>
      </c>
      <c r="J396">
        <v>2</v>
      </c>
      <c r="K396" t="s">
        <v>39</v>
      </c>
      <c r="L396">
        <v>31</v>
      </c>
      <c r="M396">
        <v>3</v>
      </c>
      <c r="N396">
        <v>2</v>
      </c>
      <c r="O396" t="s">
        <v>53</v>
      </c>
      <c r="P396">
        <v>1</v>
      </c>
      <c r="Q396" t="s">
        <v>48</v>
      </c>
      <c r="R396">
        <v>4306</v>
      </c>
      <c r="S396">
        <v>4156</v>
      </c>
      <c r="T396">
        <v>1</v>
      </c>
      <c r="U396" t="s">
        <v>43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 t="str">
        <f>IF(HR_Cleaned[[#This Row],[MonthlyIncome]]&lt;3000,"Low",IF(HR_Cleaned[[#This Row],[MonthlyIncome]]&lt;7000,"Medium","High"))</f>
        <v>Medium</v>
      </c>
      <c r="AH396" t="str">
        <f>IF(HR_Cleaned[[#This Row],[YearsAtCompany]]&lt;2,"0-1 Years",IF(HR_Cleaned[[#This Row],[YearsAtCompany]]&lt;=5,"2-5 Years",IF(HR_Cleaned[[#This Row],[YearsAtCompany]]&lt;=10,"6-10 Years","10+ Years")))</f>
        <v>10+ Years</v>
      </c>
      <c r="AI39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525</v>
      </c>
      <c r="J397">
        <v>4</v>
      </c>
      <c r="K397" t="s">
        <v>46</v>
      </c>
      <c r="L397">
        <v>61</v>
      </c>
      <c r="M397">
        <v>3</v>
      </c>
      <c r="N397">
        <v>1</v>
      </c>
      <c r="O397" t="s">
        <v>50</v>
      </c>
      <c r="P397">
        <v>4</v>
      </c>
      <c r="Q397" t="s">
        <v>48</v>
      </c>
      <c r="R397">
        <v>2258</v>
      </c>
      <c r="S397">
        <v>15238</v>
      </c>
      <c r="T397">
        <v>7</v>
      </c>
      <c r="U397" t="s">
        <v>43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 t="str">
        <f>IF(HR_Cleaned[[#This Row],[MonthlyIncome]]&lt;3000,"Low",IF(HR_Cleaned[[#This Row],[MonthlyIncome]]&lt;7000,"Medium","High"))</f>
        <v>Low</v>
      </c>
      <c r="AH397" t="str">
        <f>IF(HR_Cleaned[[#This Row],[YearsAtCompany]]&lt;2,"0-1 Years",IF(HR_Cleaned[[#This Row],[YearsAtCompany]]&lt;=5,"2-5 Years",IF(HR_Cleaned[[#This Row],[YearsAtCompany]]&lt;=10,"6-10 Years","10+ Years")))</f>
        <v>2-5 Years</v>
      </c>
      <c r="AI39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526</v>
      </c>
      <c r="J398">
        <v>3</v>
      </c>
      <c r="K398" t="s">
        <v>39</v>
      </c>
      <c r="L398">
        <v>74</v>
      </c>
      <c r="M398">
        <v>3</v>
      </c>
      <c r="N398">
        <v>2</v>
      </c>
      <c r="O398" t="s">
        <v>54</v>
      </c>
      <c r="P398">
        <v>3</v>
      </c>
      <c r="Q398" t="s">
        <v>52</v>
      </c>
      <c r="R398">
        <v>4522</v>
      </c>
      <c r="S398">
        <v>2227</v>
      </c>
      <c r="T398">
        <v>4</v>
      </c>
      <c r="U398" t="s">
        <v>35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 t="str">
        <f>IF(HR_Cleaned[[#This Row],[MonthlyIncome]]&lt;3000,"Low",IF(HR_Cleaned[[#This Row],[MonthlyIncome]]&lt;7000,"Medium","High"))</f>
        <v>Medium</v>
      </c>
      <c r="AH398" t="str">
        <f>IF(HR_Cleaned[[#This Row],[YearsAtCompany]]&lt;2,"0-1 Years",IF(HR_Cleaned[[#This Row],[YearsAtCompany]]&lt;=5,"2-5 Years",IF(HR_Cleaned[[#This Row],[YearsAtCompany]]&lt;=10,"6-10 Years","10+ Years")))</f>
        <v>2-5 Years</v>
      </c>
      <c r="AI39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527</v>
      </c>
      <c r="J399">
        <v>2</v>
      </c>
      <c r="K399" t="s">
        <v>39</v>
      </c>
      <c r="L399">
        <v>99</v>
      </c>
      <c r="M399">
        <v>2</v>
      </c>
      <c r="N399">
        <v>2</v>
      </c>
      <c r="O399" t="s">
        <v>40</v>
      </c>
      <c r="P399">
        <v>4</v>
      </c>
      <c r="Q399" t="s">
        <v>41</v>
      </c>
      <c r="R399">
        <v>4487</v>
      </c>
      <c r="S399">
        <v>12090</v>
      </c>
      <c r="T399">
        <v>1</v>
      </c>
      <c r="U399" t="s">
        <v>35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 t="str">
        <f>IF(HR_Cleaned[[#This Row],[MonthlyIncome]]&lt;3000,"Low",IF(HR_Cleaned[[#This Row],[MonthlyIncome]]&lt;7000,"Medium","High"))</f>
        <v>Medium</v>
      </c>
      <c r="AH399" t="str">
        <f>IF(HR_Cleaned[[#This Row],[YearsAtCompany]]&lt;2,"0-1 Years",IF(HR_Cleaned[[#This Row],[YearsAtCompany]]&lt;=5,"2-5 Years",IF(HR_Cleaned[[#This Row],[YearsAtCompany]]&lt;=10,"6-10 Years","10+ Years")))</f>
        <v>2-5 Years</v>
      </c>
      <c r="AI39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529</v>
      </c>
      <c r="J400">
        <v>2</v>
      </c>
      <c r="K400" t="s">
        <v>39</v>
      </c>
      <c r="L400">
        <v>72</v>
      </c>
      <c r="M400">
        <v>3</v>
      </c>
      <c r="N400">
        <v>2</v>
      </c>
      <c r="O400" t="s">
        <v>47</v>
      </c>
      <c r="P400">
        <v>3</v>
      </c>
      <c r="Q400" t="s">
        <v>48</v>
      </c>
      <c r="R400">
        <v>4449</v>
      </c>
      <c r="S400">
        <v>23866</v>
      </c>
      <c r="T400">
        <v>3</v>
      </c>
      <c r="U400" t="s">
        <v>35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 t="str">
        <f>IF(HR_Cleaned[[#This Row],[MonthlyIncome]]&lt;3000,"Low",IF(HR_Cleaned[[#This Row],[MonthlyIncome]]&lt;7000,"Medium","High"))</f>
        <v>Medium</v>
      </c>
      <c r="AH400" t="str">
        <f>IF(HR_Cleaned[[#This Row],[YearsAtCompany]]&lt;2,"0-1 Years",IF(HR_Cleaned[[#This Row],[YearsAtCompany]]&lt;=5,"2-5 Years",IF(HR_Cleaned[[#This Row],[YearsAtCompany]]&lt;=10,"6-10 Years","10+ Years")))</f>
        <v>10+ Years</v>
      </c>
      <c r="AI40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530</v>
      </c>
      <c r="J401">
        <v>4</v>
      </c>
      <c r="K401" t="s">
        <v>46</v>
      </c>
      <c r="L401">
        <v>98</v>
      </c>
      <c r="M401">
        <v>2</v>
      </c>
      <c r="N401">
        <v>1</v>
      </c>
      <c r="O401" t="s">
        <v>50</v>
      </c>
      <c r="P401">
        <v>1</v>
      </c>
      <c r="Q401" t="s">
        <v>48</v>
      </c>
      <c r="R401">
        <v>2218</v>
      </c>
      <c r="S401">
        <v>16193</v>
      </c>
      <c r="T401">
        <v>1</v>
      </c>
      <c r="U401" t="s">
        <v>43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 t="str">
        <f>IF(HR_Cleaned[[#This Row],[MonthlyIncome]]&lt;3000,"Low",IF(HR_Cleaned[[#This Row],[MonthlyIncome]]&lt;7000,"Medium","High"))</f>
        <v>Low</v>
      </c>
      <c r="AH401" t="str">
        <f>IF(HR_Cleaned[[#This Row],[YearsAtCompany]]&lt;2,"0-1 Years",IF(HR_Cleaned[[#This Row],[YearsAtCompany]]&lt;=5,"2-5 Years",IF(HR_Cleaned[[#This Row],[YearsAtCompany]]&lt;=10,"6-10 Years","10+ Years")))</f>
        <v>2-5 Years</v>
      </c>
      <c r="AI40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531</v>
      </c>
      <c r="J402">
        <v>2</v>
      </c>
      <c r="K402" t="s">
        <v>46</v>
      </c>
      <c r="L402">
        <v>52</v>
      </c>
      <c r="M402">
        <v>3</v>
      </c>
      <c r="N402">
        <v>5</v>
      </c>
      <c r="O402" t="s">
        <v>56</v>
      </c>
      <c r="P402">
        <v>3</v>
      </c>
      <c r="Q402" t="s">
        <v>52</v>
      </c>
      <c r="R402">
        <v>19197</v>
      </c>
      <c r="S402">
        <v>8213</v>
      </c>
      <c r="T402">
        <v>1</v>
      </c>
      <c r="U402" t="s">
        <v>35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 t="str">
        <f>IF(HR_Cleaned[[#This Row],[MonthlyIncome]]&lt;3000,"Low",IF(HR_Cleaned[[#This Row],[MonthlyIncome]]&lt;7000,"Medium","High"))</f>
        <v>High</v>
      </c>
      <c r="AH402" t="str">
        <f>IF(HR_Cleaned[[#This Row],[YearsAtCompany]]&lt;2,"0-1 Years",IF(HR_Cleaned[[#This Row],[YearsAtCompany]]&lt;=5,"2-5 Years",IF(HR_Cleaned[[#This Row],[YearsAtCompany]]&lt;=10,"6-10 Years","10+ Years")))</f>
        <v>10+ Years</v>
      </c>
      <c r="AI40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532</v>
      </c>
      <c r="J403">
        <v>3</v>
      </c>
      <c r="K403" t="s">
        <v>39</v>
      </c>
      <c r="L403">
        <v>86</v>
      </c>
      <c r="M403">
        <v>4</v>
      </c>
      <c r="N403">
        <v>4</v>
      </c>
      <c r="O403" t="s">
        <v>40</v>
      </c>
      <c r="P403">
        <v>1</v>
      </c>
      <c r="Q403" t="s">
        <v>48</v>
      </c>
      <c r="R403">
        <v>13212</v>
      </c>
      <c r="S403">
        <v>18256</v>
      </c>
      <c r="T403">
        <v>9</v>
      </c>
      <c r="U403" t="s">
        <v>43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 t="str">
        <f>IF(HR_Cleaned[[#This Row],[MonthlyIncome]]&lt;3000,"Low",IF(HR_Cleaned[[#This Row],[MonthlyIncome]]&lt;7000,"Medium","High"))</f>
        <v>High</v>
      </c>
      <c r="AH40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03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533</v>
      </c>
      <c r="J404">
        <v>2</v>
      </c>
      <c r="K404" t="s">
        <v>39</v>
      </c>
      <c r="L404">
        <v>83</v>
      </c>
      <c r="M404">
        <v>3</v>
      </c>
      <c r="N404">
        <v>2</v>
      </c>
      <c r="O404" t="s">
        <v>40</v>
      </c>
      <c r="P404">
        <v>3</v>
      </c>
      <c r="Q404" t="s">
        <v>41</v>
      </c>
      <c r="R404">
        <v>6577</v>
      </c>
      <c r="S404">
        <v>19558</v>
      </c>
      <c r="T404">
        <v>0</v>
      </c>
      <c r="U404" t="s">
        <v>43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 t="str">
        <f>IF(HR_Cleaned[[#This Row],[MonthlyIncome]]&lt;3000,"Low",IF(HR_Cleaned[[#This Row],[MonthlyIncome]]&lt;7000,"Medium","High"))</f>
        <v>Medium</v>
      </c>
      <c r="AH404" t="str">
        <f>IF(HR_Cleaned[[#This Row],[YearsAtCompany]]&lt;2,"0-1 Years",IF(HR_Cleaned[[#This Row],[YearsAtCompany]]&lt;=5,"2-5 Years",IF(HR_Cleaned[[#This Row],[YearsAtCompany]]&lt;=10,"6-10 Years","10+ Years")))</f>
        <v>2-5 Years</v>
      </c>
      <c r="AI40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534</v>
      </c>
      <c r="J405">
        <v>2</v>
      </c>
      <c r="K405" t="s">
        <v>46</v>
      </c>
      <c r="L405">
        <v>49</v>
      </c>
      <c r="M405">
        <v>4</v>
      </c>
      <c r="N405">
        <v>3</v>
      </c>
      <c r="O405" t="s">
        <v>40</v>
      </c>
      <c r="P405">
        <v>1</v>
      </c>
      <c r="Q405" t="s">
        <v>48</v>
      </c>
      <c r="R405">
        <v>8392</v>
      </c>
      <c r="S405">
        <v>19566</v>
      </c>
      <c r="T405">
        <v>1</v>
      </c>
      <c r="U405" t="s">
        <v>43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 t="str">
        <f>IF(HR_Cleaned[[#This Row],[MonthlyIncome]]&lt;3000,"Low",IF(HR_Cleaned[[#This Row],[MonthlyIncome]]&lt;7000,"Medium","High"))</f>
        <v>High</v>
      </c>
      <c r="AH40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0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536</v>
      </c>
      <c r="J406">
        <v>3</v>
      </c>
      <c r="K406" t="s">
        <v>46</v>
      </c>
      <c r="L406">
        <v>79</v>
      </c>
      <c r="M406">
        <v>3</v>
      </c>
      <c r="N406">
        <v>2</v>
      </c>
      <c r="O406" t="s">
        <v>50</v>
      </c>
      <c r="P406">
        <v>1</v>
      </c>
      <c r="Q406" t="s">
        <v>52</v>
      </c>
      <c r="R406">
        <v>4558</v>
      </c>
      <c r="S406">
        <v>13535</v>
      </c>
      <c r="T406">
        <v>1</v>
      </c>
      <c r="U406" t="s">
        <v>43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 t="str">
        <f>IF(HR_Cleaned[[#This Row],[MonthlyIncome]]&lt;3000,"Low",IF(HR_Cleaned[[#This Row],[MonthlyIncome]]&lt;7000,"Medium","High"))</f>
        <v>Medium</v>
      </c>
      <c r="AH40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0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538</v>
      </c>
      <c r="J407">
        <v>1</v>
      </c>
      <c r="K407" t="s">
        <v>46</v>
      </c>
      <c r="L407">
        <v>91</v>
      </c>
      <c r="M407">
        <v>3</v>
      </c>
      <c r="N407">
        <v>1</v>
      </c>
      <c r="O407" t="s">
        <v>50</v>
      </c>
      <c r="P407">
        <v>1</v>
      </c>
      <c r="Q407" t="s">
        <v>48</v>
      </c>
      <c r="R407">
        <v>4031</v>
      </c>
      <c r="S407">
        <v>9396</v>
      </c>
      <c r="T407">
        <v>5</v>
      </c>
      <c r="U407" t="s">
        <v>43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 t="str">
        <f>IF(HR_Cleaned[[#This Row],[MonthlyIncome]]&lt;3000,"Low",IF(HR_Cleaned[[#This Row],[MonthlyIncome]]&lt;7000,"Medium","High"))</f>
        <v>Medium</v>
      </c>
      <c r="AH407" t="str">
        <f>IF(HR_Cleaned[[#This Row],[YearsAtCompany]]&lt;2,"0-1 Years",IF(HR_Cleaned[[#This Row],[YearsAtCompany]]&lt;=5,"2-5 Years",IF(HR_Cleaned[[#This Row],[YearsAtCompany]]&lt;=10,"6-10 Years","10+ Years")))</f>
        <v>2-5 Years</v>
      </c>
      <c r="AI40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543</v>
      </c>
      <c r="J408">
        <v>4</v>
      </c>
      <c r="K408" t="s">
        <v>46</v>
      </c>
      <c r="L408">
        <v>39</v>
      </c>
      <c r="M408">
        <v>2</v>
      </c>
      <c r="N408">
        <v>3</v>
      </c>
      <c r="O408" t="s">
        <v>53</v>
      </c>
      <c r="P408">
        <v>3</v>
      </c>
      <c r="Q408" t="s">
        <v>48</v>
      </c>
      <c r="R408">
        <v>7969</v>
      </c>
      <c r="S408">
        <v>19609</v>
      </c>
      <c r="T408">
        <v>2</v>
      </c>
      <c r="U408" t="s">
        <v>35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 t="str">
        <f>IF(HR_Cleaned[[#This Row],[MonthlyIncome]]&lt;3000,"Low",IF(HR_Cleaned[[#This Row],[MonthlyIncome]]&lt;7000,"Medium","High"))</f>
        <v>High</v>
      </c>
      <c r="AH408" t="str">
        <f>IF(HR_Cleaned[[#This Row],[YearsAtCompany]]&lt;2,"0-1 Years",IF(HR_Cleaned[[#This Row],[YearsAtCompany]]&lt;=5,"2-5 Years",IF(HR_Cleaned[[#This Row],[YearsAtCompany]]&lt;=10,"6-10 Years","10+ Years")))</f>
        <v>2-5 Years</v>
      </c>
      <c r="AI40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544</v>
      </c>
      <c r="J409">
        <v>1</v>
      </c>
      <c r="K409" t="s">
        <v>46</v>
      </c>
      <c r="L409">
        <v>69</v>
      </c>
      <c r="M409">
        <v>3</v>
      </c>
      <c r="N409">
        <v>1</v>
      </c>
      <c r="O409" t="s">
        <v>47</v>
      </c>
      <c r="P409">
        <v>4</v>
      </c>
      <c r="Q409" t="s">
        <v>48</v>
      </c>
      <c r="R409">
        <v>2654</v>
      </c>
      <c r="S409">
        <v>9655</v>
      </c>
      <c r="T409">
        <v>3</v>
      </c>
      <c r="U409" t="s">
        <v>43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 t="str">
        <f>IF(HR_Cleaned[[#This Row],[MonthlyIncome]]&lt;3000,"Low",IF(HR_Cleaned[[#This Row],[MonthlyIncome]]&lt;7000,"Medium","High"))</f>
        <v>Low</v>
      </c>
      <c r="AH409" t="str">
        <f>IF(HR_Cleaned[[#This Row],[YearsAtCompany]]&lt;2,"0-1 Years",IF(HR_Cleaned[[#This Row],[YearsAtCompany]]&lt;=5,"2-5 Years",IF(HR_Cleaned[[#This Row],[YearsAtCompany]]&lt;=10,"6-10 Years","10+ Years")))</f>
        <v>2-5 Years</v>
      </c>
      <c r="AI40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546</v>
      </c>
      <c r="J410">
        <v>4</v>
      </c>
      <c r="K410" t="s">
        <v>39</v>
      </c>
      <c r="L410">
        <v>30</v>
      </c>
      <c r="M410">
        <v>3</v>
      </c>
      <c r="N410">
        <v>4</v>
      </c>
      <c r="O410" t="s">
        <v>56</v>
      </c>
      <c r="P410">
        <v>4</v>
      </c>
      <c r="Q410" t="s">
        <v>48</v>
      </c>
      <c r="R410">
        <v>16555</v>
      </c>
      <c r="S410">
        <v>10310</v>
      </c>
      <c r="T410">
        <v>2</v>
      </c>
      <c r="U410" t="s">
        <v>43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 t="str">
        <f>IF(HR_Cleaned[[#This Row],[MonthlyIncome]]&lt;3000,"Low",IF(HR_Cleaned[[#This Row],[MonthlyIncome]]&lt;7000,"Medium","High"))</f>
        <v>High</v>
      </c>
      <c r="AH410" t="str">
        <f>IF(HR_Cleaned[[#This Row],[YearsAtCompany]]&lt;2,"0-1 Years",IF(HR_Cleaned[[#This Row],[YearsAtCompany]]&lt;=5,"2-5 Years",IF(HR_Cleaned[[#This Row],[YearsAtCompany]]&lt;=10,"6-10 Years","10+ Years")))</f>
        <v>2-5 Years</v>
      </c>
      <c r="AI41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547</v>
      </c>
      <c r="J411">
        <v>1</v>
      </c>
      <c r="K411" t="s">
        <v>39</v>
      </c>
      <c r="L411">
        <v>92</v>
      </c>
      <c r="M411">
        <v>3</v>
      </c>
      <c r="N411">
        <v>2</v>
      </c>
      <c r="O411" t="s">
        <v>47</v>
      </c>
      <c r="P411">
        <v>3</v>
      </c>
      <c r="Q411" t="s">
        <v>52</v>
      </c>
      <c r="R411">
        <v>4556</v>
      </c>
      <c r="S411">
        <v>12932</v>
      </c>
      <c r="T411">
        <v>2</v>
      </c>
      <c r="U411" t="s">
        <v>43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 t="str">
        <f>IF(HR_Cleaned[[#This Row],[MonthlyIncome]]&lt;3000,"Low",IF(HR_Cleaned[[#This Row],[MonthlyIncome]]&lt;7000,"Medium","High"))</f>
        <v>Medium</v>
      </c>
      <c r="AH411" t="str">
        <f>IF(HR_Cleaned[[#This Row],[YearsAtCompany]]&lt;2,"0-1 Years",IF(HR_Cleaned[[#This Row],[YearsAtCompany]]&lt;=5,"2-5 Years",IF(HR_Cleaned[[#This Row],[YearsAtCompany]]&lt;=10,"6-10 Years","10+ Years")))</f>
        <v>2-5 Years</v>
      </c>
      <c r="AI41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548</v>
      </c>
      <c r="J412">
        <v>3</v>
      </c>
      <c r="K412" t="s">
        <v>39</v>
      </c>
      <c r="L412">
        <v>43</v>
      </c>
      <c r="M412">
        <v>1</v>
      </c>
      <c r="N412">
        <v>2</v>
      </c>
      <c r="O412" t="s">
        <v>53</v>
      </c>
      <c r="P412">
        <v>4</v>
      </c>
      <c r="Q412" t="s">
        <v>41</v>
      </c>
      <c r="R412">
        <v>6091</v>
      </c>
      <c r="S412">
        <v>24793</v>
      </c>
      <c r="T412">
        <v>2</v>
      </c>
      <c r="U412" t="s">
        <v>43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 t="str">
        <f>IF(HR_Cleaned[[#This Row],[MonthlyIncome]]&lt;3000,"Low",IF(HR_Cleaned[[#This Row],[MonthlyIncome]]&lt;7000,"Medium","High"))</f>
        <v>Medium</v>
      </c>
      <c r="AH412" t="str">
        <f>IF(HR_Cleaned[[#This Row],[YearsAtCompany]]&lt;2,"0-1 Years",IF(HR_Cleaned[[#This Row],[YearsAtCompany]]&lt;=5,"2-5 Years",IF(HR_Cleaned[[#This Row],[YearsAtCompany]]&lt;=10,"6-10 Years","10+ Years")))</f>
        <v>2-5 Years</v>
      </c>
      <c r="AI41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549</v>
      </c>
      <c r="J413">
        <v>1</v>
      </c>
      <c r="K413" t="s">
        <v>39</v>
      </c>
      <c r="L413">
        <v>41</v>
      </c>
      <c r="M413">
        <v>3</v>
      </c>
      <c r="N413">
        <v>5</v>
      </c>
      <c r="O413" t="s">
        <v>56</v>
      </c>
      <c r="P413">
        <v>1</v>
      </c>
      <c r="Q413" t="s">
        <v>48</v>
      </c>
      <c r="R413">
        <v>19566</v>
      </c>
      <c r="S413">
        <v>3854</v>
      </c>
      <c r="T413">
        <v>5</v>
      </c>
      <c r="U413" t="s">
        <v>43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 t="str">
        <f>IF(HR_Cleaned[[#This Row],[MonthlyIncome]]&lt;3000,"Low",IF(HR_Cleaned[[#This Row],[MonthlyIncome]]&lt;7000,"Medium","High"))</f>
        <v>High</v>
      </c>
      <c r="AH413" t="str">
        <f>IF(HR_Cleaned[[#This Row],[YearsAtCompany]]&lt;2,"0-1 Years",IF(HR_Cleaned[[#This Row],[YearsAtCompany]]&lt;=5,"2-5 Years",IF(HR_Cleaned[[#This Row],[YearsAtCompany]]&lt;=10,"6-10 Years","10+ Years")))</f>
        <v>10+ Years</v>
      </c>
      <c r="AI413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550</v>
      </c>
      <c r="J414">
        <v>3</v>
      </c>
      <c r="K414" t="s">
        <v>39</v>
      </c>
      <c r="L414">
        <v>87</v>
      </c>
      <c r="M414">
        <v>3</v>
      </c>
      <c r="N414">
        <v>2</v>
      </c>
      <c r="O414" t="s">
        <v>53</v>
      </c>
      <c r="P414">
        <v>3</v>
      </c>
      <c r="Q414" t="s">
        <v>52</v>
      </c>
      <c r="R414">
        <v>4810</v>
      </c>
      <c r="S414">
        <v>26314</v>
      </c>
      <c r="T414">
        <v>2</v>
      </c>
      <c r="U414" t="s">
        <v>43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 t="str">
        <f>IF(HR_Cleaned[[#This Row],[MonthlyIncome]]&lt;3000,"Low",IF(HR_Cleaned[[#This Row],[MonthlyIncome]]&lt;7000,"Medium","High"))</f>
        <v>Medium</v>
      </c>
      <c r="AH41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1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551</v>
      </c>
      <c r="J415">
        <v>4</v>
      </c>
      <c r="K415" t="s">
        <v>39</v>
      </c>
      <c r="L415">
        <v>88</v>
      </c>
      <c r="M415">
        <v>2</v>
      </c>
      <c r="N415">
        <v>2</v>
      </c>
      <c r="O415" t="s">
        <v>54</v>
      </c>
      <c r="P415">
        <v>4</v>
      </c>
      <c r="Q415" t="s">
        <v>48</v>
      </c>
      <c r="R415">
        <v>4523</v>
      </c>
      <c r="S415">
        <v>4386</v>
      </c>
      <c r="T415">
        <v>0</v>
      </c>
      <c r="U415" t="s">
        <v>43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 t="str">
        <f>IF(HR_Cleaned[[#This Row],[MonthlyIncome]]&lt;3000,"Low",IF(HR_Cleaned[[#This Row],[MonthlyIncome]]&lt;7000,"Medium","High"))</f>
        <v>Medium</v>
      </c>
      <c r="AH41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1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554</v>
      </c>
      <c r="J416">
        <v>1</v>
      </c>
      <c r="K416" t="s">
        <v>39</v>
      </c>
      <c r="L416">
        <v>62</v>
      </c>
      <c r="M416">
        <v>3</v>
      </c>
      <c r="N416">
        <v>1</v>
      </c>
      <c r="O416" t="s">
        <v>57</v>
      </c>
      <c r="P416">
        <v>2</v>
      </c>
      <c r="Q416" t="s">
        <v>41</v>
      </c>
      <c r="R416">
        <v>3202</v>
      </c>
      <c r="S416">
        <v>21972</v>
      </c>
      <c r="T416">
        <v>1</v>
      </c>
      <c r="U416" t="s">
        <v>35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 t="str">
        <f>IF(HR_Cleaned[[#This Row],[MonthlyIncome]]&lt;3000,"Low",IF(HR_Cleaned[[#This Row],[MonthlyIncome]]&lt;7000,"Medium","High"))</f>
        <v>Medium</v>
      </c>
      <c r="AH416" t="str">
        <f>IF(HR_Cleaned[[#This Row],[YearsAtCompany]]&lt;2,"0-1 Years",IF(HR_Cleaned[[#This Row],[YearsAtCompany]]&lt;=5,"2-5 Years",IF(HR_Cleaned[[#This Row],[YearsAtCompany]]&lt;=10,"6-10 Years","10+ Years")))</f>
        <v>2-5 Years</v>
      </c>
      <c r="AI416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555</v>
      </c>
      <c r="J417">
        <v>4</v>
      </c>
      <c r="K417" t="s">
        <v>39</v>
      </c>
      <c r="L417">
        <v>33</v>
      </c>
      <c r="M417">
        <v>1</v>
      </c>
      <c r="N417">
        <v>1</v>
      </c>
      <c r="O417" t="s">
        <v>57</v>
      </c>
      <c r="P417">
        <v>3</v>
      </c>
      <c r="Q417" t="s">
        <v>52</v>
      </c>
      <c r="R417">
        <v>2351</v>
      </c>
      <c r="S417">
        <v>12253</v>
      </c>
      <c r="T417">
        <v>0</v>
      </c>
      <c r="U417" t="s">
        <v>43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 t="str">
        <f>IF(HR_Cleaned[[#This Row],[MonthlyIncome]]&lt;3000,"Low",IF(HR_Cleaned[[#This Row],[MonthlyIncome]]&lt;7000,"Medium","High"))</f>
        <v>Low</v>
      </c>
      <c r="AH417" t="str">
        <f>IF(HR_Cleaned[[#This Row],[YearsAtCompany]]&lt;2,"0-1 Years",IF(HR_Cleaned[[#This Row],[YearsAtCompany]]&lt;=5,"2-5 Years",IF(HR_Cleaned[[#This Row],[YearsAtCompany]]&lt;=10,"6-10 Years","10+ Years")))</f>
        <v>2-5 Years</v>
      </c>
      <c r="AI41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556</v>
      </c>
      <c r="J418">
        <v>4</v>
      </c>
      <c r="K418" t="s">
        <v>46</v>
      </c>
      <c r="L418">
        <v>42</v>
      </c>
      <c r="M418">
        <v>3</v>
      </c>
      <c r="N418">
        <v>1</v>
      </c>
      <c r="O418" t="s">
        <v>50</v>
      </c>
      <c r="P418">
        <v>4</v>
      </c>
      <c r="Q418" t="s">
        <v>48</v>
      </c>
      <c r="R418">
        <v>1702</v>
      </c>
      <c r="S418">
        <v>12106</v>
      </c>
      <c r="T418">
        <v>1</v>
      </c>
      <c r="U418" t="s">
        <v>35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 t="str">
        <f>IF(HR_Cleaned[[#This Row],[MonthlyIncome]]&lt;3000,"Low",IF(HR_Cleaned[[#This Row],[MonthlyIncome]]&lt;7000,"Medium","High"))</f>
        <v>Low</v>
      </c>
      <c r="AH418" t="str">
        <f>IF(HR_Cleaned[[#This Row],[YearsAtCompany]]&lt;2,"0-1 Years",IF(HR_Cleaned[[#This Row],[YearsAtCompany]]&lt;=5,"2-5 Years",IF(HR_Cleaned[[#This Row],[YearsAtCompany]]&lt;=10,"6-10 Years","10+ Years")))</f>
        <v>0-1 Years</v>
      </c>
      <c r="AI41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558</v>
      </c>
      <c r="J419">
        <v>3</v>
      </c>
      <c r="K419" t="s">
        <v>39</v>
      </c>
      <c r="L419">
        <v>79</v>
      </c>
      <c r="M419">
        <v>3</v>
      </c>
      <c r="N419">
        <v>5</v>
      </c>
      <c r="O419" t="s">
        <v>56</v>
      </c>
      <c r="P419">
        <v>3</v>
      </c>
      <c r="Q419" t="s">
        <v>48</v>
      </c>
      <c r="R419">
        <v>18041</v>
      </c>
      <c r="S419">
        <v>13022</v>
      </c>
      <c r="T419">
        <v>0</v>
      </c>
      <c r="U419" t="s">
        <v>43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 t="str">
        <f>IF(HR_Cleaned[[#This Row],[MonthlyIncome]]&lt;3000,"Low",IF(HR_Cleaned[[#This Row],[MonthlyIncome]]&lt;7000,"Medium","High"))</f>
        <v>High</v>
      </c>
      <c r="AH419" t="str">
        <f>IF(HR_Cleaned[[#This Row],[YearsAtCompany]]&lt;2,"0-1 Years",IF(HR_Cleaned[[#This Row],[YearsAtCompany]]&lt;=5,"2-5 Years",IF(HR_Cleaned[[#This Row],[YearsAtCompany]]&lt;=10,"6-10 Years","10+ Years")))</f>
        <v>10+ Years</v>
      </c>
      <c r="AI41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560</v>
      </c>
      <c r="J420">
        <v>1</v>
      </c>
      <c r="K420" t="s">
        <v>39</v>
      </c>
      <c r="L420">
        <v>90</v>
      </c>
      <c r="M420">
        <v>3</v>
      </c>
      <c r="N420">
        <v>1</v>
      </c>
      <c r="O420" t="s">
        <v>47</v>
      </c>
      <c r="P420">
        <v>4</v>
      </c>
      <c r="Q420" t="s">
        <v>52</v>
      </c>
      <c r="R420">
        <v>2886</v>
      </c>
      <c r="S420">
        <v>3032</v>
      </c>
      <c r="T420">
        <v>1</v>
      </c>
      <c r="U420" t="s">
        <v>43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 t="str">
        <f>IF(HR_Cleaned[[#This Row],[MonthlyIncome]]&lt;3000,"Low",IF(HR_Cleaned[[#This Row],[MonthlyIncome]]&lt;7000,"Medium","High"))</f>
        <v>Low</v>
      </c>
      <c r="AH420" t="str">
        <f>IF(HR_Cleaned[[#This Row],[YearsAtCompany]]&lt;2,"0-1 Years",IF(HR_Cleaned[[#This Row],[YearsAtCompany]]&lt;=5,"2-5 Years",IF(HR_Cleaned[[#This Row],[YearsAtCompany]]&lt;=10,"6-10 Years","10+ Years")))</f>
        <v>2-5 Years</v>
      </c>
      <c r="AI42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562</v>
      </c>
      <c r="J421">
        <v>3</v>
      </c>
      <c r="K421" t="s">
        <v>46</v>
      </c>
      <c r="L421">
        <v>53</v>
      </c>
      <c r="M421">
        <v>3</v>
      </c>
      <c r="N421">
        <v>1</v>
      </c>
      <c r="O421" t="s">
        <v>50</v>
      </c>
      <c r="P421">
        <v>4</v>
      </c>
      <c r="Q421" t="s">
        <v>48</v>
      </c>
      <c r="R421">
        <v>2097</v>
      </c>
      <c r="S421">
        <v>16734</v>
      </c>
      <c r="T421">
        <v>4</v>
      </c>
      <c r="U421" t="s">
        <v>43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 t="str">
        <f>IF(HR_Cleaned[[#This Row],[MonthlyIncome]]&lt;3000,"Low",IF(HR_Cleaned[[#This Row],[MonthlyIncome]]&lt;7000,"Medium","High"))</f>
        <v>Low</v>
      </c>
      <c r="AH421" t="str">
        <f>IF(HR_Cleaned[[#This Row],[YearsAtCompany]]&lt;2,"0-1 Years",IF(HR_Cleaned[[#This Row],[YearsAtCompany]]&lt;=5,"2-5 Years",IF(HR_Cleaned[[#This Row],[YearsAtCompany]]&lt;=10,"6-10 Years","10+ Years")))</f>
        <v>2-5 Years</v>
      </c>
      <c r="AI42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564</v>
      </c>
      <c r="J422">
        <v>2</v>
      </c>
      <c r="K422" t="s">
        <v>46</v>
      </c>
      <c r="L422">
        <v>93</v>
      </c>
      <c r="M422">
        <v>2</v>
      </c>
      <c r="N422">
        <v>3</v>
      </c>
      <c r="O422" t="s">
        <v>58</v>
      </c>
      <c r="P422">
        <v>3</v>
      </c>
      <c r="Q422" t="s">
        <v>48</v>
      </c>
      <c r="R422">
        <v>11935</v>
      </c>
      <c r="S422">
        <v>21526</v>
      </c>
      <c r="T422">
        <v>1</v>
      </c>
      <c r="U422" t="s">
        <v>43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 t="str">
        <f>IF(HR_Cleaned[[#This Row],[MonthlyIncome]]&lt;3000,"Low",IF(HR_Cleaned[[#This Row],[MonthlyIncome]]&lt;7000,"Medium","High"))</f>
        <v>High</v>
      </c>
      <c r="AH42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2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565</v>
      </c>
      <c r="J423">
        <v>3</v>
      </c>
      <c r="K423" t="s">
        <v>39</v>
      </c>
      <c r="L423">
        <v>71</v>
      </c>
      <c r="M423">
        <v>2</v>
      </c>
      <c r="N423">
        <v>1</v>
      </c>
      <c r="O423" t="s">
        <v>47</v>
      </c>
      <c r="P423">
        <v>2</v>
      </c>
      <c r="Q423" t="s">
        <v>48</v>
      </c>
      <c r="R423">
        <v>2546</v>
      </c>
      <c r="S423">
        <v>18300</v>
      </c>
      <c r="T423">
        <v>5</v>
      </c>
      <c r="U423" t="s">
        <v>43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 t="str">
        <f>IF(HR_Cleaned[[#This Row],[MonthlyIncome]]&lt;3000,"Low",IF(HR_Cleaned[[#This Row],[MonthlyIncome]]&lt;7000,"Medium","High"))</f>
        <v>Low</v>
      </c>
      <c r="AH423" t="str">
        <f>IF(HR_Cleaned[[#This Row],[YearsAtCompany]]&lt;2,"0-1 Years",IF(HR_Cleaned[[#This Row],[YearsAtCompany]]&lt;=5,"2-5 Years",IF(HR_Cleaned[[#This Row],[YearsAtCompany]]&lt;=10,"6-10 Years","10+ Years")))</f>
        <v>2-5 Years</v>
      </c>
      <c r="AI42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566</v>
      </c>
      <c r="J424">
        <v>1</v>
      </c>
      <c r="K424" t="s">
        <v>46</v>
      </c>
      <c r="L424">
        <v>52</v>
      </c>
      <c r="M424">
        <v>2</v>
      </c>
      <c r="N424">
        <v>1</v>
      </c>
      <c r="O424" t="s">
        <v>61</v>
      </c>
      <c r="P424">
        <v>4</v>
      </c>
      <c r="Q424" t="s">
        <v>41</v>
      </c>
      <c r="R424">
        <v>2564</v>
      </c>
      <c r="S424">
        <v>18437</v>
      </c>
      <c r="T424">
        <v>1</v>
      </c>
      <c r="U424" t="s">
        <v>43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 t="str">
        <f>IF(HR_Cleaned[[#This Row],[MonthlyIncome]]&lt;3000,"Low",IF(HR_Cleaned[[#This Row],[MonthlyIncome]]&lt;7000,"Medium","High"))</f>
        <v>Low</v>
      </c>
      <c r="AH424" t="str">
        <f>IF(HR_Cleaned[[#This Row],[YearsAtCompany]]&lt;2,"0-1 Years",IF(HR_Cleaned[[#This Row],[YearsAtCompany]]&lt;=5,"2-5 Years",IF(HR_Cleaned[[#This Row],[YearsAtCompany]]&lt;=10,"6-10 Years","10+ Years")))</f>
        <v>0-1 Years</v>
      </c>
      <c r="AI424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567</v>
      </c>
      <c r="J425">
        <v>3</v>
      </c>
      <c r="K425" t="s">
        <v>39</v>
      </c>
      <c r="L425">
        <v>69</v>
      </c>
      <c r="M425">
        <v>3</v>
      </c>
      <c r="N425">
        <v>3</v>
      </c>
      <c r="O425" t="s">
        <v>40</v>
      </c>
      <c r="P425">
        <v>1</v>
      </c>
      <c r="Q425" t="s">
        <v>48</v>
      </c>
      <c r="R425">
        <v>8412</v>
      </c>
      <c r="S425">
        <v>2890</v>
      </c>
      <c r="T425">
        <v>0</v>
      </c>
      <c r="U425" t="s">
        <v>43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 t="str">
        <f>IF(HR_Cleaned[[#This Row],[MonthlyIncome]]&lt;3000,"Low",IF(HR_Cleaned[[#This Row],[MonthlyIncome]]&lt;7000,"Medium","High"))</f>
        <v>High</v>
      </c>
      <c r="AH42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2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568</v>
      </c>
      <c r="J426">
        <v>1</v>
      </c>
      <c r="K426" t="s">
        <v>46</v>
      </c>
      <c r="L426">
        <v>56</v>
      </c>
      <c r="M426">
        <v>2</v>
      </c>
      <c r="N426">
        <v>4</v>
      </c>
      <c r="O426" t="s">
        <v>56</v>
      </c>
      <c r="P426">
        <v>4</v>
      </c>
      <c r="Q426" t="s">
        <v>52</v>
      </c>
      <c r="R426">
        <v>14118</v>
      </c>
      <c r="S426">
        <v>22102</v>
      </c>
      <c r="T426">
        <v>3</v>
      </c>
      <c r="U426" t="s">
        <v>43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 t="str">
        <f>IF(HR_Cleaned[[#This Row],[MonthlyIncome]]&lt;3000,"Low",IF(HR_Cleaned[[#This Row],[MonthlyIncome]]&lt;7000,"Medium","High"))</f>
        <v>High</v>
      </c>
      <c r="AH426" t="str">
        <f>IF(HR_Cleaned[[#This Row],[YearsAtCompany]]&lt;2,"0-1 Years",IF(HR_Cleaned[[#This Row],[YearsAtCompany]]&lt;=5,"2-5 Years",IF(HR_Cleaned[[#This Row],[YearsAtCompany]]&lt;=10,"6-10 Years","10+ Years")))</f>
        <v>0-1 Years</v>
      </c>
      <c r="AI426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569</v>
      </c>
      <c r="J427">
        <v>2</v>
      </c>
      <c r="K427" t="s">
        <v>46</v>
      </c>
      <c r="L427">
        <v>88</v>
      </c>
      <c r="M427">
        <v>2</v>
      </c>
      <c r="N427">
        <v>4</v>
      </c>
      <c r="O427" t="s">
        <v>56</v>
      </c>
      <c r="P427">
        <v>3</v>
      </c>
      <c r="Q427" t="s">
        <v>48</v>
      </c>
      <c r="R427">
        <v>17046</v>
      </c>
      <c r="S427">
        <v>9314</v>
      </c>
      <c r="T427">
        <v>0</v>
      </c>
      <c r="U427" t="s">
        <v>43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 t="str">
        <f>IF(HR_Cleaned[[#This Row],[MonthlyIncome]]&lt;3000,"Low",IF(HR_Cleaned[[#This Row],[MonthlyIncome]]&lt;7000,"Medium","High"))</f>
        <v>High</v>
      </c>
      <c r="AH427" t="str">
        <f>IF(HR_Cleaned[[#This Row],[YearsAtCompany]]&lt;2,"0-1 Years",IF(HR_Cleaned[[#This Row],[YearsAtCompany]]&lt;=5,"2-5 Years",IF(HR_Cleaned[[#This Row],[YearsAtCompany]]&lt;=10,"6-10 Years","10+ Years")))</f>
        <v>10+ Years</v>
      </c>
      <c r="AI42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571</v>
      </c>
      <c r="J428">
        <v>3</v>
      </c>
      <c r="K428" t="s">
        <v>39</v>
      </c>
      <c r="L428">
        <v>49</v>
      </c>
      <c r="M428">
        <v>3</v>
      </c>
      <c r="N428">
        <v>1</v>
      </c>
      <c r="O428" t="s">
        <v>50</v>
      </c>
      <c r="P428">
        <v>4</v>
      </c>
      <c r="Q428" t="s">
        <v>41</v>
      </c>
      <c r="R428">
        <v>2564</v>
      </c>
      <c r="S428">
        <v>7181</v>
      </c>
      <c r="T428">
        <v>0</v>
      </c>
      <c r="U428" t="s">
        <v>43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 t="str">
        <f>IF(HR_Cleaned[[#This Row],[MonthlyIncome]]&lt;3000,"Low",IF(HR_Cleaned[[#This Row],[MonthlyIncome]]&lt;7000,"Medium","High"))</f>
        <v>Low</v>
      </c>
      <c r="AH428" t="str">
        <f>IF(HR_Cleaned[[#This Row],[YearsAtCompany]]&lt;2,"0-1 Years",IF(HR_Cleaned[[#This Row],[YearsAtCompany]]&lt;=5,"2-5 Years",IF(HR_Cleaned[[#This Row],[YearsAtCompany]]&lt;=10,"6-10 Years","10+ Years")))</f>
        <v>10+ Years</v>
      </c>
      <c r="AI42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573</v>
      </c>
      <c r="J429">
        <v>3</v>
      </c>
      <c r="K429" t="s">
        <v>39</v>
      </c>
      <c r="L429">
        <v>80</v>
      </c>
      <c r="M429">
        <v>2</v>
      </c>
      <c r="N429">
        <v>3</v>
      </c>
      <c r="O429" t="s">
        <v>40</v>
      </c>
      <c r="P429">
        <v>1</v>
      </c>
      <c r="Q429" t="s">
        <v>48</v>
      </c>
      <c r="R429">
        <v>10266</v>
      </c>
      <c r="S429">
        <v>2845</v>
      </c>
      <c r="T429">
        <v>4</v>
      </c>
      <c r="U429" t="s">
        <v>43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 t="str">
        <f>IF(HR_Cleaned[[#This Row],[MonthlyIncome]]&lt;3000,"Low",IF(HR_Cleaned[[#This Row],[MonthlyIncome]]&lt;7000,"Medium","High"))</f>
        <v>High</v>
      </c>
      <c r="AH429" t="str">
        <f>IF(HR_Cleaned[[#This Row],[YearsAtCompany]]&lt;2,"0-1 Years",IF(HR_Cleaned[[#This Row],[YearsAtCompany]]&lt;=5,"2-5 Years",IF(HR_Cleaned[[#This Row],[YearsAtCompany]]&lt;=10,"6-10 Years","10+ Years")))</f>
        <v>10+ Years</v>
      </c>
      <c r="AI429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574</v>
      </c>
      <c r="J430">
        <v>1</v>
      </c>
      <c r="K430" t="s">
        <v>39</v>
      </c>
      <c r="L430">
        <v>65</v>
      </c>
      <c r="M430">
        <v>3</v>
      </c>
      <c r="N430">
        <v>2</v>
      </c>
      <c r="O430" t="s">
        <v>53</v>
      </c>
      <c r="P430">
        <v>4</v>
      </c>
      <c r="Q430" t="s">
        <v>52</v>
      </c>
      <c r="R430">
        <v>5070</v>
      </c>
      <c r="S430">
        <v>7389</v>
      </c>
      <c r="T430">
        <v>5</v>
      </c>
      <c r="U430" t="s">
        <v>43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 t="str">
        <f>IF(HR_Cleaned[[#This Row],[MonthlyIncome]]&lt;3000,"Low",IF(HR_Cleaned[[#This Row],[MonthlyIncome]]&lt;7000,"Medium","High"))</f>
        <v>Medium</v>
      </c>
      <c r="AH430" t="str">
        <f>IF(HR_Cleaned[[#This Row],[YearsAtCompany]]&lt;2,"0-1 Years",IF(HR_Cleaned[[#This Row],[YearsAtCompany]]&lt;=5,"2-5 Years",IF(HR_Cleaned[[#This Row],[YearsAtCompany]]&lt;=10,"6-10 Years","10+ Years")))</f>
        <v>2-5 Years</v>
      </c>
      <c r="AI43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575</v>
      </c>
      <c r="J431">
        <v>1</v>
      </c>
      <c r="K431" t="s">
        <v>46</v>
      </c>
      <c r="L431">
        <v>51</v>
      </c>
      <c r="M431">
        <v>3</v>
      </c>
      <c r="N431">
        <v>4</v>
      </c>
      <c r="O431" t="s">
        <v>58</v>
      </c>
      <c r="P431">
        <v>3</v>
      </c>
      <c r="Q431" t="s">
        <v>48</v>
      </c>
      <c r="R431">
        <v>17861</v>
      </c>
      <c r="S431">
        <v>2288</v>
      </c>
      <c r="T431">
        <v>6</v>
      </c>
      <c r="U431" t="s">
        <v>43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 t="str">
        <f>IF(HR_Cleaned[[#This Row],[MonthlyIncome]]&lt;3000,"Low",IF(HR_Cleaned[[#This Row],[MonthlyIncome]]&lt;7000,"Medium","High"))</f>
        <v>High</v>
      </c>
      <c r="AH431" t="str">
        <f>IF(HR_Cleaned[[#This Row],[YearsAtCompany]]&lt;2,"0-1 Years",IF(HR_Cleaned[[#This Row],[YearsAtCompany]]&lt;=5,"2-5 Years",IF(HR_Cleaned[[#This Row],[YearsAtCompany]]&lt;=10,"6-10 Years","10+ Years")))</f>
        <v>2-5 Years</v>
      </c>
      <c r="AI43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577</v>
      </c>
      <c r="J432">
        <v>4</v>
      </c>
      <c r="K432" t="s">
        <v>46</v>
      </c>
      <c r="L432">
        <v>46</v>
      </c>
      <c r="M432">
        <v>1</v>
      </c>
      <c r="N432">
        <v>1</v>
      </c>
      <c r="O432" t="s">
        <v>50</v>
      </c>
      <c r="P432">
        <v>3</v>
      </c>
      <c r="Q432" t="s">
        <v>41</v>
      </c>
      <c r="R432">
        <v>4230</v>
      </c>
      <c r="S432">
        <v>19225</v>
      </c>
      <c r="T432">
        <v>0</v>
      </c>
      <c r="U432" t="s">
        <v>43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 t="str">
        <f>IF(HR_Cleaned[[#This Row],[MonthlyIncome]]&lt;3000,"Low",IF(HR_Cleaned[[#This Row],[MonthlyIncome]]&lt;7000,"Medium","High"))</f>
        <v>Medium</v>
      </c>
      <c r="AH432" t="str">
        <f>IF(HR_Cleaned[[#This Row],[YearsAtCompany]]&lt;2,"0-1 Years",IF(HR_Cleaned[[#This Row],[YearsAtCompany]]&lt;=5,"2-5 Years",IF(HR_Cleaned[[#This Row],[YearsAtCompany]]&lt;=10,"6-10 Years","10+ Years")))</f>
        <v>2-5 Years</v>
      </c>
      <c r="AI43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578</v>
      </c>
      <c r="J433">
        <v>3</v>
      </c>
      <c r="K433" t="s">
        <v>39</v>
      </c>
      <c r="L433">
        <v>42</v>
      </c>
      <c r="M433">
        <v>3</v>
      </c>
      <c r="N433">
        <v>2</v>
      </c>
      <c r="O433" t="s">
        <v>50</v>
      </c>
      <c r="P433">
        <v>3</v>
      </c>
      <c r="Q433" t="s">
        <v>41</v>
      </c>
      <c r="R433">
        <v>3780</v>
      </c>
      <c r="S433">
        <v>23428</v>
      </c>
      <c r="T433">
        <v>7</v>
      </c>
      <c r="U433" t="s">
        <v>43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 t="str">
        <f>IF(HR_Cleaned[[#This Row],[MonthlyIncome]]&lt;3000,"Low",IF(HR_Cleaned[[#This Row],[MonthlyIncome]]&lt;7000,"Medium","High"))</f>
        <v>Medium</v>
      </c>
      <c r="AH433" t="str">
        <f>IF(HR_Cleaned[[#This Row],[YearsAtCompany]]&lt;2,"0-1 Years",IF(HR_Cleaned[[#This Row],[YearsAtCompany]]&lt;=5,"2-5 Years",IF(HR_Cleaned[[#This Row],[YearsAtCompany]]&lt;=10,"6-10 Years","10+ Years")))</f>
        <v>0-1 Years</v>
      </c>
      <c r="AI43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579</v>
      </c>
      <c r="J434">
        <v>4</v>
      </c>
      <c r="K434" t="s">
        <v>46</v>
      </c>
      <c r="L434">
        <v>62</v>
      </c>
      <c r="M434">
        <v>2</v>
      </c>
      <c r="N434">
        <v>1</v>
      </c>
      <c r="O434" t="s">
        <v>47</v>
      </c>
      <c r="P434">
        <v>3</v>
      </c>
      <c r="Q434" t="s">
        <v>52</v>
      </c>
      <c r="R434">
        <v>2768</v>
      </c>
      <c r="S434">
        <v>8416</v>
      </c>
      <c r="T434">
        <v>3</v>
      </c>
      <c r="U434" t="s">
        <v>43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 t="str">
        <f>IF(HR_Cleaned[[#This Row],[MonthlyIncome]]&lt;3000,"Low",IF(HR_Cleaned[[#This Row],[MonthlyIncome]]&lt;7000,"Medium","High"))</f>
        <v>Low</v>
      </c>
      <c r="AH43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3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580</v>
      </c>
      <c r="J435">
        <v>3</v>
      </c>
      <c r="K435" t="s">
        <v>39</v>
      </c>
      <c r="L435">
        <v>94</v>
      </c>
      <c r="M435">
        <v>2</v>
      </c>
      <c r="N435">
        <v>3</v>
      </c>
      <c r="O435" t="s">
        <v>40</v>
      </c>
      <c r="P435">
        <v>4</v>
      </c>
      <c r="Q435" t="s">
        <v>48</v>
      </c>
      <c r="R435">
        <v>9071</v>
      </c>
      <c r="S435">
        <v>11563</v>
      </c>
      <c r="T435">
        <v>2</v>
      </c>
      <c r="U435" t="s">
        <v>35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 t="str">
        <f>IF(HR_Cleaned[[#This Row],[MonthlyIncome]]&lt;3000,"Low",IF(HR_Cleaned[[#This Row],[MonthlyIncome]]&lt;7000,"Medium","High"))</f>
        <v>High</v>
      </c>
      <c r="AH435" t="str">
        <f>IF(HR_Cleaned[[#This Row],[YearsAtCompany]]&lt;2,"0-1 Years",IF(HR_Cleaned[[#This Row],[YearsAtCompany]]&lt;=5,"2-5 Years",IF(HR_Cleaned[[#This Row],[YearsAtCompany]]&lt;=10,"6-10 Years","10+ Years")))</f>
        <v>2-5 Years</v>
      </c>
      <c r="AI43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581</v>
      </c>
      <c r="J436">
        <v>3</v>
      </c>
      <c r="K436" t="s">
        <v>46</v>
      </c>
      <c r="L436">
        <v>33</v>
      </c>
      <c r="M436">
        <v>3</v>
      </c>
      <c r="N436">
        <v>3</v>
      </c>
      <c r="O436" t="s">
        <v>53</v>
      </c>
      <c r="P436">
        <v>2</v>
      </c>
      <c r="Q436" t="s">
        <v>52</v>
      </c>
      <c r="R436">
        <v>10648</v>
      </c>
      <c r="S436">
        <v>14394</v>
      </c>
      <c r="T436">
        <v>1</v>
      </c>
      <c r="U436" t="s">
        <v>43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 t="str">
        <f>IF(HR_Cleaned[[#This Row],[MonthlyIncome]]&lt;3000,"Low",IF(HR_Cleaned[[#This Row],[MonthlyIncome]]&lt;7000,"Medium","High"))</f>
        <v>High</v>
      </c>
      <c r="AH436" t="str">
        <f>IF(HR_Cleaned[[#This Row],[YearsAtCompany]]&lt;2,"0-1 Years",IF(HR_Cleaned[[#This Row],[YearsAtCompany]]&lt;=5,"2-5 Years",IF(HR_Cleaned[[#This Row],[YearsAtCompany]]&lt;=10,"6-10 Years","10+ Years")))</f>
        <v>10+ Years</v>
      </c>
      <c r="AI43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582</v>
      </c>
      <c r="J437">
        <v>2</v>
      </c>
      <c r="K437" t="s">
        <v>46</v>
      </c>
      <c r="L437">
        <v>56</v>
      </c>
      <c r="M437">
        <v>3</v>
      </c>
      <c r="N437">
        <v>3</v>
      </c>
      <c r="O437" t="s">
        <v>56</v>
      </c>
      <c r="P437">
        <v>3</v>
      </c>
      <c r="Q437" t="s">
        <v>48</v>
      </c>
      <c r="R437">
        <v>13610</v>
      </c>
      <c r="S437">
        <v>24619</v>
      </c>
      <c r="T437">
        <v>7</v>
      </c>
      <c r="U437" t="s">
        <v>35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 t="str">
        <f>IF(HR_Cleaned[[#This Row],[MonthlyIncome]]&lt;3000,"Low",IF(HR_Cleaned[[#This Row],[MonthlyIncome]]&lt;7000,"Medium","High"))</f>
        <v>High</v>
      </c>
      <c r="AH43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3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584</v>
      </c>
      <c r="J438">
        <v>1</v>
      </c>
      <c r="K438" t="s">
        <v>46</v>
      </c>
      <c r="L438">
        <v>38</v>
      </c>
      <c r="M438">
        <v>1</v>
      </c>
      <c r="N438">
        <v>1</v>
      </c>
      <c r="O438" t="s">
        <v>50</v>
      </c>
      <c r="P438">
        <v>4</v>
      </c>
      <c r="Q438" t="s">
        <v>52</v>
      </c>
      <c r="R438">
        <v>3408</v>
      </c>
      <c r="S438">
        <v>6705</v>
      </c>
      <c r="T438">
        <v>7</v>
      </c>
      <c r="U438" t="s">
        <v>43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 t="str">
        <f>IF(HR_Cleaned[[#This Row],[MonthlyIncome]]&lt;3000,"Low",IF(HR_Cleaned[[#This Row],[MonthlyIncome]]&lt;7000,"Medium","High"))</f>
        <v>Medium</v>
      </c>
      <c r="AH438" t="str">
        <f>IF(HR_Cleaned[[#This Row],[YearsAtCompany]]&lt;2,"0-1 Years",IF(HR_Cleaned[[#This Row],[YearsAtCompany]]&lt;=5,"2-5 Years",IF(HR_Cleaned[[#This Row],[YearsAtCompany]]&lt;=10,"6-10 Years","10+ Years")))</f>
        <v>2-5 Years</v>
      </c>
      <c r="AI43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585</v>
      </c>
      <c r="J439">
        <v>4</v>
      </c>
      <c r="K439" t="s">
        <v>46</v>
      </c>
      <c r="L439">
        <v>57</v>
      </c>
      <c r="M439">
        <v>3</v>
      </c>
      <c r="N439">
        <v>1</v>
      </c>
      <c r="O439" t="s">
        <v>57</v>
      </c>
      <c r="P439">
        <v>2</v>
      </c>
      <c r="Q439" t="s">
        <v>41</v>
      </c>
      <c r="R439">
        <v>2983</v>
      </c>
      <c r="S439">
        <v>18398</v>
      </c>
      <c r="T439">
        <v>0</v>
      </c>
      <c r="U439" t="s">
        <v>43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 t="str">
        <f>IF(HR_Cleaned[[#This Row],[MonthlyIncome]]&lt;3000,"Low",IF(HR_Cleaned[[#This Row],[MonthlyIncome]]&lt;7000,"Medium","High"))</f>
        <v>Low</v>
      </c>
      <c r="AH439" t="str">
        <f>IF(HR_Cleaned[[#This Row],[YearsAtCompany]]&lt;2,"0-1 Years",IF(HR_Cleaned[[#This Row],[YearsAtCompany]]&lt;=5,"2-5 Years",IF(HR_Cleaned[[#This Row],[YearsAtCompany]]&lt;=10,"6-10 Years","10+ Years")))</f>
        <v>2-5 Years</v>
      </c>
      <c r="AI43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586</v>
      </c>
      <c r="J440">
        <v>4</v>
      </c>
      <c r="K440" t="s">
        <v>46</v>
      </c>
      <c r="L440">
        <v>72</v>
      </c>
      <c r="M440">
        <v>3</v>
      </c>
      <c r="N440">
        <v>3</v>
      </c>
      <c r="O440" t="s">
        <v>54</v>
      </c>
      <c r="P440">
        <v>3</v>
      </c>
      <c r="Q440" t="s">
        <v>48</v>
      </c>
      <c r="R440">
        <v>7632</v>
      </c>
      <c r="S440">
        <v>14295</v>
      </c>
      <c r="T440">
        <v>4</v>
      </c>
      <c r="U440" t="s">
        <v>35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 t="str">
        <f>IF(HR_Cleaned[[#This Row],[MonthlyIncome]]&lt;3000,"Low",IF(HR_Cleaned[[#This Row],[MonthlyIncome]]&lt;7000,"Medium","High"))</f>
        <v>High</v>
      </c>
      <c r="AH44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4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587</v>
      </c>
      <c r="J441">
        <v>1</v>
      </c>
      <c r="K441" t="s">
        <v>46</v>
      </c>
      <c r="L441">
        <v>66</v>
      </c>
      <c r="M441">
        <v>3</v>
      </c>
      <c r="N441">
        <v>3</v>
      </c>
      <c r="O441" t="s">
        <v>54</v>
      </c>
      <c r="P441">
        <v>3</v>
      </c>
      <c r="Q441" t="s">
        <v>48</v>
      </c>
      <c r="R441">
        <v>9824</v>
      </c>
      <c r="S441">
        <v>22908</v>
      </c>
      <c r="T441">
        <v>3</v>
      </c>
      <c r="U441" t="s">
        <v>43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 t="str">
        <f>IF(HR_Cleaned[[#This Row],[MonthlyIncome]]&lt;3000,"Low",IF(HR_Cleaned[[#This Row],[MonthlyIncome]]&lt;7000,"Medium","High"))</f>
        <v>High</v>
      </c>
      <c r="AH441" t="str">
        <f>IF(HR_Cleaned[[#This Row],[YearsAtCompany]]&lt;2,"0-1 Years",IF(HR_Cleaned[[#This Row],[YearsAtCompany]]&lt;=5,"2-5 Years",IF(HR_Cleaned[[#This Row],[YearsAtCompany]]&lt;=10,"6-10 Years","10+ Years")))</f>
        <v>0-1 Years</v>
      </c>
      <c r="AI44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590</v>
      </c>
      <c r="J442">
        <v>2</v>
      </c>
      <c r="K442" t="s">
        <v>39</v>
      </c>
      <c r="L442">
        <v>43</v>
      </c>
      <c r="M442">
        <v>3</v>
      </c>
      <c r="N442">
        <v>3</v>
      </c>
      <c r="O442" t="s">
        <v>61</v>
      </c>
      <c r="P442">
        <v>1</v>
      </c>
      <c r="Q442" t="s">
        <v>52</v>
      </c>
      <c r="R442">
        <v>9950</v>
      </c>
      <c r="S442">
        <v>11533</v>
      </c>
      <c r="T442">
        <v>9</v>
      </c>
      <c r="U442" t="s">
        <v>35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 t="str">
        <f>IF(HR_Cleaned[[#This Row],[MonthlyIncome]]&lt;3000,"Low",IF(HR_Cleaned[[#This Row],[MonthlyIncome]]&lt;7000,"Medium","High"))</f>
        <v>High</v>
      </c>
      <c r="AH442" t="str">
        <f>IF(HR_Cleaned[[#This Row],[YearsAtCompany]]&lt;2,"0-1 Years",IF(HR_Cleaned[[#This Row],[YearsAtCompany]]&lt;=5,"2-5 Years",IF(HR_Cleaned[[#This Row],[YearsAtCompany]]&lt;=10,"6-10 Years","10+ Years")))</f>
        <v>2-5 Years</v>
      </c>
      <c r="AI44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591</v>
      </c>
      <c r="J443">
        <v>2</v>
      </c>
      <c r="K443" t="s">
        <v>46</v>
      </c>
      <c r="L443">
        <v>97</v>
      </c>
      <c r="M443">
        <v>3</v>
      </c>
      <c r="N443">
        <v>1</v>
      </c>
      <c r="O443" t="s">
        <v>50</v>
      </c>
      <c r="P443">
        <v>3</v>
      </c>
      <c r="Q443" t="s">
        <v>48</v>
      </c>
      <c r="R443">
        <v>2093</v>
      </c>
      <c r="S443">
        <v>9260</v>
      </c>
      <c r="T443">
        <v>4</v>
      </c>
      <c r="U443" t="s">
        <v>43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 t="str">
        <f>IF(HR_Cleaned[[#This Row],[MonthlyIncome]]&lt;3000,"Low",IF(HR_Cleaned[[#This Row],[MonthlyIncome]]&lt;7000,"Medium","High"))</f>
        <v>Low</v>
      </c>
      <c r="AH443" t="str">
        <f>IF(HR_Cleaned[[#This Row],[YearsAtCompany]]&lt;2,"0-1 Years",IF(HR_Cleaned[[#This Row],[YearsAtCompany]]&lt;=5,"2-5 Years",IF(HR_Cleaned[[#This Row],[YearsAtCompany]]&lt;=10,"6-10 Years","10+ Years")))</f>
        <v>2-5 Years</v>
      </c>
      <c r="AI44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592</v>
      </c>
      <c r="J444">
        <v>2</v>
      </c>
      <c r="K444" t="s">
        <v>46</v>
      </c>
      <c r="L444">
        <v>32</v>
      </c>
      <c r="M444">
        <v>3</v>
      </c>
      <c r="N444">
        <v>3</v>
      </c>
      <c r="O444" t="s">
        <v>40</v>
      </c>
      <c r="P444">
        <v>4</v>
      </c>
      <c r="Q444" t="s">
        <v>41</v>
      </c>
      <c r="R444">
        <v>9980</v>
      </c>
      <c r="S444">
        <v>15318</v>
      </c>
      <c r="T444">
        <v>1</v>
      </c>
      <c r="U444" t="s">
        <v>43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 t="str">
        <f>IF(HR_Cleaned[[#This Row],[MonthlyIncome]]&lt;3000,"Low",IF(HR_Cleaned[[#This Row],[MonthlyIncome]]&lt;7000,"Medium","High"))</f>
        <v>High</v>
      </c>
      <c r="AH44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4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593</v>
      </c>
      <c r="J445">
        <v>3</v>
      </c>
      <c r="K445" t="s">
        <v>46</v>
      </c>
      <c r="L445">
        <v>99</v>
      </c>
      <c r="M445">
        <v>2</v>
      </c>
      <c r="N445">
        <v>1</v>
      </c>
      <c r="O445" t="s">
        <v>50</v>
      </c>
      <c r="P445">
        <v>3</v>
      </c>
      <c r="Q445" t="s">
        <v>41</v>
      </c>
      <c r="R445">
        <v>3894</v>
      </c>
      <c r="S445">
        <v>9129</v>
      </c>
      <c r="T445">
        <v>5</v>
      </c>
      <c r="U445" t="s">
        <v>43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 t="str">
        <f>IF(HR_Cleaned[[#This Row],[MonthlyIncome]]&lt;3000,"Low",IF(HR_Cleaned[[#This Row],[MonthlyIncome]]&lt;7000,"Medium","High"))</f>
        <v>Medium</v>
      </c>
      <c r="AH445" t="str">
        <f>IF(HR_Cleaned[[#This Row],[YearsAtCompany]]&lt;2,"0-1 Years",IF(HR_Cleaned[[#This Row],[YearsAtCompany]]&lt;=5,"2-5 Years",IF(HR_Cleaned[[#This Row],[YearsAtCompany]]&lt;=10,"6-10 Years","10+ Years")))</f>
        <v>2-5 Years</v>
      </c>
      <c r="AI445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595</v>
      </c>
      <c r="J446">
        <v>2</v>
      </c>
      <c r="K446" t="s">
        <v>39</v>
      </c>
      <c r="L446">
        <v>37</v>
      </c>
      <c r="M446">
        <v>3</v>
      </c>
      <c r="N446">
        <v>2</v>
      </c>
      <c r="O446" t="s">
        <v>40</v>
      </c>
      <c r="P446">
        <v>4</v>
      </c>
      <c r="Q446" t="s">
        <v>48</v>
      </c>
      <c r="R446">
        <v>4051</v>
      </c>
      <c r="S446">
        <v>19658</v>
      </c>
      <c r="T446">
        <v>2</v>
      </c>
      <c r="U446" t="s">
        <v>43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 t="str">
        <f>IF(HR_Cleaned[[#This Row],[MonthlyIncome]]&lt;3000,"Low",IF(HR_Cleaned[[#This Row],[MonthlyIncome]]&lt;7000,"Medium","High"))</f>
        <v>Medium</v>
      </c>
      <c r="AH44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4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597</v>
      </c>
      <c r="J447">
        <v>1</v>
      </c>
      <c r="K447" t="s">
        <v>39</v>
      </c>
      <c r="L447">
        <v>83</v>
      </c>
      <c r="M447">
        <v>3</v>
      </c>
      <c r="N447">
        <v>4</v>
      </c>
      <c r="O447" t="s">
        <v>56</v>
      </c>
      <c r="P447">
        <v>2</v>
      </c>
      <c r="Q447" t="s">
        <v>41</v>
      </c>
      <c r="R447">
        <v>16835</v>
      </c>
      <c r="S447">
        <v>9873</v>
      </c>
      <c r="T447">
        <v>3</v>
      </c>
      <c r="U447" t="s">
        <v>43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 t="str">
        <f>IF(HR_Cleaned[[#This Row],[MonthlyIncome]]&lt;3000,"Low",IF(HR_Cleaned[[#This Row],[MonthlyIncome]]&lt;7000,"Medium","High"))</f>
        <v>High</v>
      </c>
      <c r="AH44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47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599</v>
      </c>
      <c r="J448">
        <v>4</v>
      </c>
      <c r="K448" t="s">
        <v>46</v>
      </c>
      <c r="L448">
        <v>56</v>
      </c>
      <c r="M448">
        <v>3</v>
      </c>
      <c r="N448">
        <v>2</v>
      </c>
      <c r="O448" t="s">
        <v>40</v>
      </c>
      <c r="P448">
        <v>4</v>
      </c>
      <c r="Q448" t="s">
        <v>41</v>
      </c>
      <c r="R448">
        <v>6230</v>
      </c>
      <c r="S448">
        <v>13430</v>
      </c>
      <c r="T448">
        <v>7</v>
      </c>
      <c r="U448" t="s">
        <v>43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 t="str">
        <f>IF(HR_Cleaned[[#This Row],[MonthlyIncome]]&lt;3000,"Low",IF(HR_Cleaned[[#This Row],[MonthlyIncome]]&lt;7000,"Medium","High"))</f>
        <v>Medium</v>
      </c>
      <c r="AH448" t="str">
        <f>IF(HR_Cleaned[[#This Row],[YearsAtCompany]]&lt;2,"0-1 Years",IF(HR_Cleaned[[#This Row],[YearsAtCompany]]&lt;=5,"2-5 Years",IF(HR_Cleaned[[#This Row],[YearsAtCompany]]&lt;=10,"6-10 Years","10+ Years")))</f>
        <v>10+ Years</v>
      </c>
      <c r="AI44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600</v>
      </c>
      <c r="J449">
        <v>2</v>
      </c>
      <c r="K449" t="s">
        <v>46</v>
      </c>
      <c r="L449">
        <v>85</v>
      </c>
      <c r="M449">
        <v>3</v>
      </c>
      <c r="N449">
        <v>2</v>
      </c>
      <c r="O449" t="s">
        <v>40</v>
      </c>
      <c r="P449">
        <v>3</v>
      </c>
      <c r="Q449" t="s">
        <v>48</v>
      </c>
      <c r="R449">
        <v>4717</v>
      </c>
      <c r="S449">
        <v>18659</v>
      </c>
      <c r="T449">
        <v>9</v>
      </c>
      <c r="U449" t="s">
        <v>43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 t="str">
        <f>IF(HR_Cleaned[[#This Row],[MonthlyIncome]]&lt;3000,"Low",IF(HR_Cleaned[[#This Row],[MonthlyIncome]]&lt;7000,"Medium","High"))</f>
        <v>Medium</v>
      </c>
      <c r="AH449" t="str">
        <f>IF(HR_Cleaned[[#This Row],[YearsAtCompany]]&lt;2,"0-1 Years",IF(HR_Cleaned[[#This Row],[YearsAtCompany]]&lt;=5,"2-5 Years",IF(HR_Cleaned[[#This Row],[YearsAtCompany]]&lt;=10,"6-10 Years","10+ Years")))</f>
        <v>10+ Years</v>
      </c>
      <c r="AI44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601</v>
      </c>
      <c r="J450">
        <v>2</v>
      </c>
      <c r="K450" t="s">
        <v>39</v>
      </c>
      <c r="L450">
        <v>75</v>
      </c>
      <c r="M450">
        <v>3</v>
      </c>
      <c r="N450">
        <v>4</v>
      </c>
      <c r="O450" t="s">
        <v>53</v>
      </c>
      <c r="P450">
        <v>3</v>
      </c>
      <c r="Q450" t="s">
        <v>41</v>
      </c>
      <c r="R450">
        <v>13237</v>
      </c>
      <c r="S450">
        <v>20364</v>
      </c>
      <c r="T450">
        <v>7</v>
      </c>
      <c r="U450" t="s">
        <v>43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 t="str">
        <f>IF(HR_Cleaned[[#This Row],[MonthlyIncome]]&lt;3000,"Low",IF(HR_Cleaned[[#This Row],[MonthlyIncome]]&lt;7000,"Medium","High"))</f>
        <v>High</v>
      </c>
      <c r="AH450" t="str">
        <f>IF(HR_Cleaned[[#This Row],[YearsAtCompany]]&lt;2,"0-1 Years",IF(HR_Cleaned[[#This Row],[YearsAtCompany]]&lt;=5,"2-5 Years",IF(HR_Cleaned[[#This Row],[YearsAtCompany]]&lt;=10,"6-10 Years","10+ Years")))</f>
        <v>10+ Years</v>
      </c>
      <c r="AI45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602</v>
      </c>
      <c r="J451">
        <v>3</v>
      </c>
      <c r="K451" t="s">
        <v>39</v>
      </c>
      <c r="L451">
        <v>48</v>
      </c>
      <c r="M451">
        <v>3</v>
      </c>
      <c r="N451">
        <v>1</v>
      </c>
      <c r="O451" t="s">
        <v>50</v>
      </c>
      <c r="P451">
        <v>3</v>
      </c>
      <c r="Q451" t="s">
        <v>48</v>
      </c>
      <c r="R451">
        <v>3755</v>
      </c>
      <c r="S451">
        <v>17872</v>
      </c>
      <c r="T451">
        <v>1</v>
      </c>
      <c r="U451" t="s">
        <v>43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 t="str">
        <f>IF(HR_Cleaned[[#This Row],[MonthlyIncome]]&lt;3000,"Low",IF(HR_Cleaned[[#This Row],[MonthlyIncome]]&lt;7000,"Medium","High"))</f>
        <v>Medium</v>
      </c>
      <c r="AH45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5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604</v>
      </c>
      <c r="J452">
        <v>2</v>
      </c>
      <c r="K452" t="s">
        <v>46</v>
      </c>
      <c r="L452">
        <v>77</v>
      </c>
      <c r="M452">
        <v>3</v>
      </c>
      <c r="N452">
        <v>2</v>
      </c>
      <c r="O452" t="s">
        <v>40</v>
      </c>
      <c r="P452">
        <v>4</v>
      </c>
      <c r="Q452" t="s">
        <v>41</v>
      </c>
      <c r="R452">
        <v>6582</v>
      </c>
      <c r="S452">
        <v>8346</v>
      </c>
      <c r="T452">
        <v>4</v>
      </c>
      <c r="U452" t="s">
        <v>35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 t="str">
        <f>IF(HR_Cleaned[[#This Row],[MonthlyIncome]]&lt;3000,"Low",IF(HR_Cleaned[[#This Row],[MonthlyIncome]]&lt;7000,"Medium","High"))</f>
        <v>Medium</v>
      </c>
      <c r="AH45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5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605</v>
      </c>
      <c r="J453">
        <v>4</v>
      </c>
      <c r="K453" t="s">
        <v>46</v>
      </c>
      <c r="L453">
        <v>56</v>
      </c>
      <c r="M453">
        <v>3</v>
      </c>
      <c r="N453">
        <v>3</v>
      </c>
      <c r="O453" t="s">
        <v>53</v>
      </c>
      <c r="P453">
        <v>1</v>
      </c>
      <c r="Q453" t="s">
        <v>48</v>
      </c>
      <c r="R453">
        <v>7406</v>
      </c>
      <c r="S453">
        <v>6950</v>
      </c>
      <c r="T453">
        <v>1</v>
      </c>
      <c r="U453" t="s">
        <v>35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 t="str">
        <f>IF(HR_Cleaned[[#This Row],[MonthlyIncome]]&lt;3000,"Low",IF(HR_Cleaned[[#This Row],[MonthlyIncome]]&lt;7000,"Medium","High"))</f>
        <v>High</v>
      </c>
      <c r="AH45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5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606</v>
      </c>
      <c r="J454">
        <v>4</v>
      </c>
      <c r="K454" t="s">
        <v>46</v>
      </c>
      <c r="L454">
        <v>61</v>
      </c>
      <c r="M454">
        <v>3</v>
      </c>
      <c r="N454">
        <v>2</v>
      </c>
      <c r="O454" t="s">
        <v>40</v>
      </c>
      <c r="P454">
        <v>2</v>
      </c>
      <c r="Q454" t="s">
        <v>48</v>
      </c>
      <c r="R454">
        <v>4805</v>
      </c>
      <c r="S454">
        <v>16177</v>
      </c>
      <c r="T454">
        <v>0</v>
      </c>
      <c r="U454" t="s">
        <v>43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 t="str">
        <f>IF(HR_Cleaned[[#This Row],[MonthlyIncome]]&lt;3000,"Low",IF(HR_Cleaned[[#This Row],[MonthlyIncome]]&lt;7000,"Medium","High"))</f>
        <v>Medium</v>
      </c>
      <c r="AH45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5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608</v>
      </c>
      <c r="J455">
        <v>2</v>
      </c>
      <c r="K455" t="s">
        <v>39</v>
      </c>
      <c r="L455">
        <v>58</v>
      </c>
      <c r="M455">
        <v>3</v>
      </c>
      <c r="N455">
        <v>1</v>
      </c>
      <c r="O455" t="s">
        <v>61</v>
      </c>
      <c r="P455">
        <v>3</v>
      </c>
      <c r="Q455" t="s">
        <v>52</v>
      </c>
      <c r="R455">
        <v>2741</v>
      </c>
      <c r="S455">
        <v>22808</v>
      </c>
      <c r="T455">
        <v>0</v>
      </c>
      <c r="U455" t="s">
        <v>35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 t="str">
        <f>IF(HR_Cleaned[[#This Row],[MonthlyIncome]]&lt;3000,"Low",IF(HR_Cleaned[[#This Row],[MonthlyIncome]]&lt;7000,"Medium","High"))</f>
        <v>Low</v>
      </c>
      <c r="AH45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5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611</v>
      </c>
      <c r="J456">
        <v>4</v>
      </c>
      <c r="K456" t="s">
        <v>46</v>
      </c>
      <c r="L456">
        <v>34</v>
      </c>
      <c r="M456">
        <v>3</v>
      </c>
      <c r="N456">
        <v>2</v>
      </c>
      <c r="O456" t="s">
        <v>53</v>
      </c>
      <c r="P456">
        <v>4</v>
      </c>
      <c r="Q456" t="s">
        <v>52</v>
      </c>
      <c r="R456">
        <v>4262</v>
      </c>
      <c r="S456">
        <v>22645</v>
      </c>
      <c r="T456">
        <v>4</v>
      </c>
      <c r="U456" t="s">
        <v>43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 t="str">
        <f>IF(HR_Cleaned[[#This Row],[MonthlyIncome]]&lt;3000,"Low",IF(HR_Cleaned[[#This Row],[MonthlyIncome]]&lt;7000,"Medium","High"))</f>
        <v>Medium</v>
      </c>
      <c r="AH456" t="str">
        <f>IF(HR_Cleaned[[#This Row],[YearsAtCompany]]&lt;2,"0-1 Years",IF(HR_Cleaned[[#This Row],[YearsAtCompany]]&lt;=5,"2-5 Years",IF(HR_Cleaned[[#This Row],[YearsAtCompany]]&lt;=10,"6-10 Years","10+ Years")))</f>
        <v>2-5 Years</v>
      </c>
      <c r="AI45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612</v>
      </c>
      <c r="J457">
        <v>1</v>
      </c>
      <c r="K457" t="s">
        <v>39</v>
      </c>
      <c r="L457">
        <v>95</v>
      </c>
      <c r="M457">
        <v>4</v>
      </c>
      <c r="N457">
        <v>4</v>
      </c>
      <c r="O457" t="s">
        <v>58</v>
      </c>
      <c r="P457">
        <v>3</v>
      </c>
      <c r="Q457" t="s">
        <v>52</v>
      </c>
      <c r="R457">
        <v>16184</v>
      </c>
      <c r="S457">
        <v>22578</v>
      </c>
      <c r="T457">
        <v>4</v>
      </c>
      <c r="U457" t="s">
        <v>43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 t="str">
        <f>IF(HR_Cleaned[[#This Row],[MonthlyIncome]]&lt;3000,"Low",IF(HR_Cleaned[[#This Row],[MonthlyIncome]]&lt;7000,"Medium","High"))</f>
        <v>High</v>
      </c>
      <c r="AH45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5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613</v>
      </c>
      <c r="J458">
        <v>3</v>
      </c>
      <c r="K458" t="s">
        <v>46</v>
      </c>
      <c r="L458">
        <v>44</v>
      </c>
      <c r="M458">
        <v>2</v>
      </c>
      <c r="N458">
        <v>3</v>
      </c>
      <c r="O458" t="s">
        <v>56</v>
      </c>
      <c r="P458">
        <v>4</v>
      </c>
      <c r="Q458" t="s">
        <v>52</v>
      </c>
      <c r="R458">
        <v>11557</v>
      </c>
      <c r="S458">
        <v>25291</v>
      </c>
      <c r="T458">
        <v>9</v>
      </c>
      <c r="U458" t="s">
        <v>43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 t="str">
        <f>IF(HR_Cleaned[[#This Row],[MonthlyIncome]]&lt;3000,"Low",IF(HR_Cleaned[[#This Row],[MonthlyIncome]]&lt;7000,"Medium","High"))</f>
        <v>High</v>
      </c>
      <c r="AH458" t="str">
        <f>IF(HR_Cleaned[[#This Row],[YearsAtCompany]]&lt;2,"0-1 Years",IF(HR_Cleaned[[#This Row],[YearsAtCompany]]&lt;=5,"2-5 Years",IF(HR_Cleaned[[#This Row],[YearsAtCompany]]&lt;=10,"6-10 Years","10+ Years")))</f>
        <v>2-5 Years</v>
      </c>
      <c r="AI45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614</v>
      </c>
      <c r="J459">
        <v>2</v>
      </c>
      <c r="K459" t="s">
        <v>46</v>
      </c>
      <c r="L459">
        <v>69</v>
      </c>
      <c r="M459">
        <v>3</v>
      </c>
      <c r="N459">
        <v>1</v>
      </c>
      <c r="O459" t="s">
        <v>57</v>
      </c>
      <c r="P459">
        <v>2</v>
      </c>
      <c r="Q459" t="s">
        <v>41</v>
      </c>
      <c r="R459">
        <v>1878</v>
      </c>
      <c r="S459">
        <v>8059</v>
      </c>
      <c r="T459">
        <v>1</v>
      </c>
      <c r="U459" t="s">
        <v>35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 t="str">
        <f>IF(HR_Cleaned[[#This Row],[MonthlyIncome]]&lt;3000,"Low",IF(HR_Cleaned[[#This Row],[MonthlyIncome]]&lt;7000,"Medium","High"))</f>
        <v>Low</v>
      </c>
      <c r="AH459" t="str">
        <f>IF(HR_Cleaned[[#This Row],[YearsAtCompany]]&lt;2,"0-1 Years",IF(HR_Cleaned[[#This Row],[YearsAtCompany]]&lt;=5,"2-5 Years",IF(HR_Cleaned[[#This Row],[YearsAtCompany]]&lt;=10,"6-10 Years","10+ Years")))</f>
        <v>0-1 Years</v>
      </c>
      <c r="AI459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615</v>
      </c>
      <c r="J460">
        <v>3</v>
      </c>
      <c r="K460" t="s">
        <v>46</v>
      </c>
      <c r="L460">
        <v>58</v>
      </c>
      <c r="M460">
        <v>1</v>
      </c>
      <c r="N460">
        <v>3</v>
      </c>
      <c r="O460" t="s">
        <v>40</v>
      </c>
      <c r="P460">
        <v>1</v>
      </c>
      <c r="Q460" t="s">
        <v>52</v>
      </c>
      <c r="R460">
        <v>10932</v>
      </c>
      <c r="S460">
        <v>11373</v>
      </c>
      <c r="T460">
        <v>3</v>
      </c>
      <c r="U460" t="s">
        <v>43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 t="str">
        <f>IF(HR_Cleaned[[#This Row],[MonthlyIncome]]&lt;3000,"Low",IF(HR_Cleaned[[#This Row],[MonthlyIncome]]&lt;7000,"Medium","High"))</f>
        <v>High</v>
      </c>
      <c r="AH460" t="str">
        <f>IF(HR_Cleaned[[#This Row],[YearsAtCompany]]&lt;2,"0-1 Years",IF(HR_Cleaned[[#This Row],[YearsAtCompany]]&lt;=5,"2-5 Years",IF(HR_Cleaned[[#This Row],[YearsAtCompany]]&lt;=10,"6-10 Years","10+ Years")))</f>
        <v>0-1 Years</v>
      </c>
      <c r="AI46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616</v>
      </c>
      <c r="J461">
        <v>1</v>
      </c>
      <c r="K461" t="s">
        <v>39</v>
      </c>
      <c r="L461">
        <v>62</v>
      </c>
      <c r="M461">
        <v>2</v>
      </c>
      <c r="N461">
        <v>2</v>
      </c>
      <c r="O461" t="s">
        <v>54</v>
      </c>
      <c r="P461">
        <v>3</v>
      </c>
      <c r="Q461" t="s">
        <v>41</v>
      </c>
      <c r="R461">
        <v>6811</v>
      </c>
      <c r="S461">
        <v>2112</v>
      </c>
      <c r="T461">
        <v>2</v>
      </c>
      <c r="U461" t="s">
        <v>35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 t="str">
        <f>IF(HR_Cleaned[[#This Row],[MonthlyIncome]]&lt;3000,"Low",IF(HR_Cleaned[[#This Row],[MonthlyIncome]]&lt;7000,"Medium","High"))</f>
        <v>Medium</v>
      </c>
      <c r="AH46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6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618</v>
      </c>
      <c r="J462">
        <v>1</v>
      </c>
      <c r="K462" t="s">
        <v>46</v>
      </c>
      <c r="L462">
        <v>45</v>
      </c>
      <c r="M462">
        <v>3</v>
      </c>
      <c r="N462">
        <v>2</v>
      </c>
      <c r="O462" t="s">
        <v>40</v>
      </c>
      <c r="P462">
        <v>3</v>
      </c>
      <c r="Q462" t="s">
        <v>52</v>
      </c>
      <c r="R462">
        <v>4306</v>
      </c>
      <c r="S462">
        <v>4267</v>
      </c>
      <c r="T462">
        <v>5</v>
      </c>
      <c r="U462" t="s">
        <v>43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 t="str">
        <f>IF(HR_Cleaned[[#This Row],[MonthlyIncome]]&lt;3000,"Low",IF(HR_Cleaned[[#This Row],[MonthlyIncome]]&lt;7000,"Medium","High"))</f>
        <v>Medium</v>
      </c>
      <c r="AH462" t="str">
        <f>IF(HR_Cleaned[[#This Row],[YearsAtCompany]]&lt;2,"0-1 Years",IF(HR_Cleaned[[#This Row],[YearsAtCompany]]&lt;=5,"2-5 Years",IF(HR_Cleaned[[#This Row],[YearsAtCompany]]&lt;=10,"6-10 Years","10+ Years")))</f>
        <v>0-1 Years</v>
      </c>
      <c r="AI46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620</v>
      </c>
      <c r="J463">
        <v>1</v>
      </c>
      <c r="K463" t="s">
        <v>39</v>
      </c>
      <c r="L463">
        <v>80</v>
      </c>
      <c r="M463">
        <v>3</v>
      </c>
      <c r="N463">
        <v>2</v>
      </c>
      <c r="O463" t="s">
        <v>40</v>
      </c>
      <c r="P463">
        <v>3</v>
      </c>
      <c r="Q463" t="s">
        <v>41</v>
      </c>
      <c r="R463">
        <v>4859</v>
      </c>
      <c r="S463">
        <v>6698</v>
      </c>
      <c r="T463">
        <v>1</v>
      </c>
      <c r="U463" t="s">
        <v>43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 t="str">
        <f>IF(HR_Cleaned[[#This Row],[MonthlyIncome]]&lt;3000,"Low",IF(HR_Cleaned[[#This Row],[MonthlyIncome]]&lt;7000,"Medium","High"))</f>
        <v>Medium</v>
      </c>
      <c r="AH463" t="str">
        <f>IF(HR_Cleaned[[#This Row],[YearsAtCompany]]&lt;2,"0-1 Years",IF(HR_Cleaned[[#This Row],[YearsAtCompany]]&lt;=5,"2-5 Years",IF(HR_Cleaned[[#This Row],[YearsAtCompany]]&lt;=10,"6-10 Years","10+ Years")))</f>
        <v>2-5 Years</v>
      </c>
      <c r="AI46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621</v>
      </c>
      <c r="J464">
        <v>4</v>
      </c>
      <c r="K464" t="s">
        <v>46</v>
      </c>
      <c r="L464">
        <v>74</v>
      </c>
      <c r="M464">
        <v>4</v>
      </c>
      <c r="N464">
        <v>2</v>
      </c>
      <c r="O464" t="s">
        <v>40</v>
      </c>
      <c r="P464">
        <v>4</v>
      </c>
      <c r="Q464" t="s">
        <v>41</v>
      </c>
      <c r="R464">
        <v>5337</v>
      </c>
      <c r="S464">
        <v>19921</v>
      </c>
      <c r="T464">
        <v>1</v>
      </c>
      <c r="U464" t="s">
        <v>43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 t="str">
        <f>IF(HR_Cleaned[[#This Row],[MonthlyIncome]]&lt;3000,"Low",IF(HR_Cleaned[[#This Row],[MonthlyIncome]]&lt;7000,"Medium","High"))</f>
        <v>Medium</v>
      </c>
      <c r="AH46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6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622</v>
      </c>
      <c r="J465">
        <v>3</v>
      </c>
      <c r="K465" t="s">
        <v>46</v>
      </c>
      <c r="L465">
        <v>66</v>
      </c>
      <c r="M465">
        <v>1</v>
      </c>
      <c r="N465">
        <v>1</v>
      </c>
      <c r="O465" t="s">
        <v>50</v>
      </c>
      <c r="P465">
        <v>4</v>
      </c>
      <c r="Q465" t="s">
        <v>41</v>
      </c>
      <c r="R465">
        <v>2340</v>
      </c>
      <c r="S465">
        <v>23213</v>
      </c>
      <c r="T465">
        <v>1</v>
      </c>
      <c r="U465" t="s">
        <v>35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 t="str">
        <f>IF(HR_Cleaned[[#This Row],[MonthlyIncome]]&lt;3000,"Low",IF(HR_Cleaned[[#This Row],[MonthlyIncome]]&lt;7000,"Medium","High"))</f>
        <v>Low</v>
      </c>
      <c r="AH465" t="str">
        <f>IF(HR_Cleaned[[#This Row],[YearsAtCompany]]&lt;2,"0-1 Years",IF(HR_Cleaned[[#This Row],[YearsAtCompany]]&lt;=5,"2-5 Years",IF(HR_Cleaned[[#This Row],[YearsAtCompany]]&lt;=10,"6-10 Years","10+ Years")))</f>
        <v>0-1 Years</v>
      </c>
      <c r="AI46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623</v>
      </c>
      <c r="J466">
        <v>2</v>
      </c>
      <c r="K466" t="s">
        <v>39</v>
      </c>
      <c r="L466">
        <v>59</v>
      </c>
      <c r="M466">
        <v>3</v>
      </c>
      <c r="N466">
        <v>3</v>
      </c>
      <c r="O466" t="s">
        <v>53</v>
      </c>
      <c r="P466">
        <v>4</v>
      </c>
      <c r="Q466" t="s">
        <v>41</v>
      </c>
      <c r="R466">
        <v>7491</v>
      </c>
      <c r="S466">
        <v>23848</v>
      </c>
      <c r="T466">
        <v>4</v>
      </c>
      <c r="U466" t="s">
        <v>43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 t="str">
        <f>IF(HR_Cleaned[[#This Row],[MonthlyIncome]]&lt;3000,"Low",IF(HR_Cleaned[[#This Row],[MonthlyIncome]]&lt;7000,"Medium","High"))</f>
        <v>High</v>
      </c>
      <c r="AH46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6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624</v>
      </c>
      <c r="J467">
        <v>1</v>
      </c>
      <c r="K467" t="s">
        <v>39</v>
      </c>
      <c r="L467">
        <v>86</v>
      </c>
      <c r="M467">
        <v>3</v>
      </c>
      <c r="N467">
        <v>3</v>
      </c>
      <c r="O467" t="s">
        <v>54</v>
      </c>
      <c r="P467">
        <v>3</v>
      </c>
      <c r="Q467" t="s">
        <v>48</v>
      </c>
      <c r="R467">
        <v>10527</v>
      </c>
      <c r="S467">
        <v>8984</v>
      </c>
      <c r="T467">
        <v>5</v>
      </c>
      <c r="U467" t="s">
        <v>43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 t="str">
        <f>IF(HR_Cleaned[[#This Row],[MonthlyIncome]]&lt;3000,"Low",IF(HR_Cleaned[[#This Row],[MonthlyIncome]]&lt;7000,"Medium","High"))</f>
        <v>High</v>
      </c>
      <c r="AH467" t="str">
        <f>IF(HR_Cleaned[[#This Row],[YearsAtCompany]]&lt;2,"0-1 Years",IF(HR_Cleaned[[#This Row],[YearsAtCompany]]&lt;=5,"2-5 Years",IF(HR_Cleaned[[#This Row],[YearsAtCompany]]&lt;=10,"6-10 Years","10+ Years")))</f>
        <v>2-5 Years</v>
      </c>
      <c r="AI46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625</v>
      </c>
      <c r="J468">
        <v>2</v>
      </c>
      <c r="K468" t="s">
        <v>39</v>
      </c>
      <c r="L468">
        <v>91</v>
      </c>
      <c r="M468">
        <v>3</v>
      </c>
      <c r="N468">
        <v>4</v>
      </c>
      <c r="O468" t="s">
        <v>56</v>
      </c>
      <c r="P468">
        <v>1</v>
      </c>
      <c r="Q468" t="s">
        <v>48</v>
      </c>
      <c r="R468">
        <v>16595</v>
      </c>
      <c r="S468">
        <v>5626</v>
      </c>
      <c r="T468">
        <v>7</v>
      </c>
      <c r="U468" t="s">
        <v>43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 t="str">
        <f>IF(HR_Cleaned[[#This Row],[MonthlyIncome]]&lt;3000,"Low",IF(HR_Cleaned[[#This Row],[MonthlyIncome]]&lt;7000,"Medium","High"))</f>
        <v>High</v>
      </c>
      <c r="AH468" t="str">
        <f>IF(HR_Cleaned[[#This Row],[YearsAtCompany]]&lt;2,"0-1 Years",IF(HR_Cleaned[[#This Row],[YearsAtCompany]]&lt;=5,"2-5 Years",IF(HR_Cleaned[[#This Row],[YearsAtCompany]]&lt;=10,"6-10 Years","10+ Years")))</f>
        <v>10+ Years</v>
      </c>
      <c r="AI46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626</v>
      </c>
      <c r="J469">
        <v>1</v>
      </c>
      <c r="K469" t="s">
        <v>46</v>
      </c>
      <c r="L469">
        <v>69</v>
      </c>
      <c r="M469">
        <v>3</v>
      </c>
      <c r="N469">
        <v>3</v>
      </c>
      <c r="O469" t="s">
        <v>40</v>
      </c>
      <c r="P469">
        <v>2</v>
      </c>
      <c r="Q469" t="s">
        <v>52</v>
      </c>
      <c r="R469">
        <v>8834</v>
      </c>
      <c r="S469">
        <v>24666</v>
      </c>
      <c r="T469">
        <v>1</v>
      </c>
      <c r="U469" t="s">
        <v>43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 t="str">
        <f>IF(HR_Cleaned[[#This Row],[MonthlyIncome]]&lt;3000,"Low",IF(HR_Cleaned[[#This Row],[MonthlyIncome]]&lt;7000,"Medium","High"))</f>
        <v>High</v>
      </c>
      <c r="AH46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6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630</v>
      </c>
      <c r="J470">
        <v>4</v>
      </c>
      <c r="K470" t="s">
        <v>46</v>
      </c>
      <c r="L470">
        <v>78</v>
      </c>
      <c r="M470">
        <v>3</v>
      </c>
      <c r="N470">
        <v>2</v>
      </c>
      <c r="O470" t="s">
        <v>47</v>
      </c>
      <c r="P470">
        <v>1</v>
      </c>
      <c r="Q470" t="s">
        <v>52</v>
      </c>
      <c r="R470">
        <v>5577</v>
      </c>
      <c r="S470">
        <v>22087</v>
      </c>
      <c r="T470">
        <v>3</v>
      </c>
      <c r="U470" t="s">
        <v>35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 t="str">
        <f>IF(HR_Cleaned[[#This Row],[MonthlyIncome]]&lt;3000,"Low",IF(HR_Cleaned[[#This Row],[MonthlyIncome]]&lt;7000,"Medium","High"))</f>
        <v>Medium</v>
      </c>
      <c r="AH47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7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631</v>
      </c>
      <c r="J471">
        <v>4</v>
      </c>
      <c r="K471" t="s">
        <v>46</v>
      </c>
      <c r="L471">
        <v>60</v>
      </c>
      <c r="M471">
        <v>4</v>
      </c>
      <c r="N471">
        <v>2</v>
      </c>
      <c r="O471" t="s">
        <v>40</v>
      </c>
      <c r="P471">
        <v>3</v>
      </c>
      <c r="Q471" t="s">
        <v>48</v>
      </c>
      <c r="R471">
        <v>4707</v>
      </c>
      <c r="S471">
        <v>23914</v>
      </c>
      <c r="T471">
        <v>8</v>
      </c>
      <c r="U471" t="s">
        <v>43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 t="str">
        <f>IF(HR_Cleaned[[#This Row],[MonthlyIncome]]&lt;3000,"Low",IF(HR_Cleaned[[#This Row],[MonthlyIncome]]&lt;7000,"Medium","High"))</f>
        <v>Medium</v>
      </c>
      <c r="AH471" t="str">
        <f>IF(HR_Cleaned[[#This Row],[YearsAtCompany]]&lt;2,"0-1 Years",IF(HR_Cleaned[[#This Row],[YearsAtCompany]]&lt;=5,"2-5 Years",IF(HR_Cleaned[[#This Row],[YearsAtCompany]]&lt;=10,"6-10 Years","10+ Years")))</f>
        <v>2-5 Years</v>
      </c>
      <c r="AI47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632</v>
      </c>
      <c r="J472">
        <v>4</v>
      </c>
      <c r="K472" t="s">
        <v>46</v>
      </c>
      <c r="L472">
        <v>38</v>
      </c>
      <c r="M472">
        <v>3</v>
      </c>
      <c r="N472">
        <v>1</v>
      </c>
      <c r="O472" t="s">
        <v>57</v>
      </c>
      <c r="P472">
        <v>4</v>
      </c>
      <c r="Q472" t="s">
        <v>48</v>
      </c>
      <c r="R472">
        <v>2400</v>
      </c>
      <c r="S472">
        <v>5530</v>
      </c>
      <c r="T472">
        <v>0</v>
      </c>
      <c r="U472" t="s">
        <v>43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 t="str">
        <f>IF(HR_Cleaned[[#This Row],[MonthlyIncome]]&lt;3000,"Low",IF(HR_Cleaned[[#This Row],[MonthlyIncome]]&lt;7000,"Medium","High"))</f>
        <v>Low</v>
      </c>
      <c r="AH472" t="str">
        <f>IF(HR_Cleaned[[#This Row],[YearsAtCompany]]&lt;2,"0-1 Years",IF(HR_Cleaned[[#This Row],[YearsAtCompany]]&lt;=5,"2-5 Years",IF(HR_Cleaned[[#This Row],[YearsAtCompany]]&lt;=10,"6-10 Years","10+ Years")))</f>
        <v>2-5 Years</v>
      </c>
      <c r="AI472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634</v>
      </c>
      <c r="J473">
        <v>3</v>
      </c>
      <c r="K473" t="s">
        <v>39</v>
      </c>
      <c r="L473">
        <v>76</v>
      </c>
      <c r="M473">
        <v>3</v>
      </c>
      <c r="N473">
        <v>2</v>
      </c>
      <c r="O473" t="s">
        <v>54</v>
      </c>
      <c r="P473">
        <v>3</v>
      </c>
      <c r="Q473" t="s">
        <v>48</v>
      </c>
      <c r="R473">
        <v>9824</v>
      </c>
      <c r="S473">
        <v>22174</v>
      </c>
      <c r="T473">
        <v>3</v>
      </c>
      <c r="U473" t="s">
        <v>43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 t="str">
        <f>IF(HR_Cleaned[[#This Row],[MonthlyIncome]]&lt;3000,"Low",IF(HR_Cleaned[[#This Row],[MonthlyIncome]]&lt;7000,"Medium","High"))</f>
        <v>High</v>
      </c>
      <c r="AH473" t="str">
        <f>IF(HR_Cleaned[[#This Row],[YearsAtCompany]]&lt;2,"0-1 Years",IF(HR_Cleaned[[#This Row],[YearsAtCompany]]&lt;=5,"2-5 Years",IF(HR_Cleaned[[#This Row],[YearsAtCompany]]&lt;=10,"6-10 Years","10+ Years")))</f>
        <v>0-1 Years</v>
      </c>
      <c r="AI47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635</v>
      </c>
      <c r="J474">
        <v>2</v>
      </c>
      <c r="K474" t="s">
        <v>39</v>
      </c>
      <c r="L474">
        <v>65</v>
      </c>
      <c r="M474">
        <v>3</v>
      </c>
      <c r="N474">
        <v>2</v>
      </c>
      <c r="O474" t="s">
        <v>53</v>
      </c>
      <c r="P474">
        <v>2</v>
      </c>
      <c r="Q474" t="s">
        <v>48</v>
      </c>
      <c r="R474">
        <v>6447</v>
      </c>
      <c r="S474">
        <v>15701</v>
      </c>
      <c r="T474">
        <v>6</v>
      </c>
      <c r="U474" t="s">
        <v>43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 t="str">
        <f>IF(HR_Cleaned[[#This Row],[MonthlyIncome]]&lt;3000,"Low",IF(HR_Cleaned[[#This Row],[MonthlyIncome]]&lt;7000,"Medium","High"))</f>
        <v>Medium</v>
      </c>
      <c r="AH47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7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638</v>
      </c>
      <c r="J475">
        <v>4</v>
      </c>
      <c r="K475" t="s">
        <v>46</v>
      </c>
      <c r="L475">
        <v>58</v>
      </c>
      <c r="M475">
        <v>2</v>
      </c>
      <c r="N475">
        <v>5</v>
      </c>
      <c r="O475" t="s">
        <v>58</v>
      </c>
      <c r="P475">
        <v>3</v>
      </c>
      <c r="Q475" t="s">
        <v>52</v>
      </c>
      <c r="R475">
        <v>19502</v>
      </c>
      <c r="S475">
        <v>2125</v>
      </c>
      <c r="T475">
        <v>1</v>
      </c>
      <c r="U475" t="s">
        <v>35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 t="str">
        <f>IF(HR_Cleaned[[#This Row],[MonthlyIncome]]&lt;3000,"Low",IF(HR_Cleaned[[#This Row],[MonthlyIncome]]&lt;7000,"Medium","High"))</f>
        <v>High</v>
      </c>
      <c r="AH475" t="str">
        <f>IF(HR_Cleaned[[#This Row],[YearsAtCompany]]&lt;2,"0-1 Years",IF(HR_Cleaned[[#This Row],[YearsAtCompany]]&lt;=5,"2-5 Years",IF(HR_Cleaned[[#This Row],[YearsAtCompany]]&lt;=10,"6-10 Years","10+ Years")))</f>
        <v>10+ Years</v>
      </c>
      <c r="AI47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639</v>
      </c>
      <c r="J476">
        <v>2</v>
      </c>
      <c r="K476" t="s">
        <v>46</v>
      </c>
      <c r="L476">
        <v>89</v>
      </c>
      <c r="M476">
        <v>4</v>
      </c>
      <c r="N476">
        <v>1</v>
      </c>
      <c r="O476" t="s">
        <v>47</v>
      </c>
      <c r="P476">
        <v>4</v>
      </c>
      <c r="Q476" t="s">
        <v>48</v>
      </c>
      <c r="R476">
        <v>2725</v>
      </c>
      <c r="S476">
        <v>21630</v>
      </c>
      <c r="T476">
        <v>1</v>
      </c>
      <c r="U476" t="s">
        <v>35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 t="str">
        <f>IF(HR_Cleaned[[#This Row],[MonthlyIncome]]&lt;3000,"Low",IF(HR_Cleaned[[#This Row],[MonthlyIncome]]&lt;7000,"Medium","High"))</f>
        <v>Low</v>
      </c>
      <c r="AH47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76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641</v>
      </c>
      <c r="J477">
        <v>1</v>
      </c>
      <c r="K477" t="s">
        <v>46</v>
      </c>
      <c r="L477">
        <v>66</v>
      </c>
      <c r="M477">
        <v>3</v>
      </c>
      <c r="N477">
        <v>2</v>
      </c>
      <c r="O477" t="s">
        <v>40</v>
      </c>
      <c r="P477">
        <v>2</v>
      </c>
      <c r="Q477" t="s">
        <v>48</v>
      </c>
      <c r="R477">
        <v>6272</v>
      </c>
      <c r="S477">
        <v>7428</v>
      </c>
      <c r="T477">
        <v>1</v>
      </c>
      <c r="U477" t="s">
        <v>43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 t="str">
        <f>IF(HR_Cleaned[[#This Row],[MonthlyIncome]]&lt;3000,"Low",IF(HR_Cleaned[[#This Row],[MonthlyIncome]]&lt;7000,"Medium","High"))</f>
        <v>Medium</v>
      </c>
      <c r="AH477" t="str">
        <f>IF(HR_Cleaned[[#This Row],[YearsAtCompany]]&lt;2,"0-1 Years",IF(HR_Cleaned[[#This Row],[YearsAtCompany]]&lt;=5,"2-5 Years",IF(HR_Cleaned[[#This Row],[YearsAtCompany]]&lt;=10,"6-10 Years","10+ Years")))</f>
        <v>2-5 Years</v>
      </c>
      <c r="AI47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643</v>
      </c>
      <c r="J478">
        <v>4</v>
      </c>
      <c r="K478" t="s">
        <v>46</v>
      </c>
      <c r="L478">
        <v>94</v>
      </c>
      <c r="M478">
        <v>2</v>
      </c>
      <c r="N478">
        <v>1</v>
      </c>
      <c r="O478" t="s">
        <v>50</v>
      </c>
      <c r="P478">
        <v>2</v>
      </c>
      <c r="Q478" t="s">
        <v>48</v>
      </c>
      <c r="R478">
        <v>2127</v>
      </c>
      <c r="S478">
        <v>9100</v>
      </c>
      <c r="T478">
        <v>1</v>
      </c>
      <c r="U478" t="s">
        <v>43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 t="str">
        <f>IF(HR_Cleaned[[#This Row],[MonthlyIncome]]&lt;3000,"Low",IF(HR_Cleaned[[#This Row],[MonthlyIncome]]&lt;7000,"Medium","High"))</f>
        <v>Low</v>
      </c>
      <c r="AH478" t="str">
        <f>IF(HR_Cleaned[[#This Row],[YearsAtCompany]]&lt;2,"0-1 Years",IF(HR_Cleaned[[#This Row],[YearsAtCompany]]&lt;=5,"2-5 Years",IF(HR_Cleaned[[#This Row],[YearsAtCompany]]&lt;=10,"6-10 Years","10+ Years")))</f>
        <v>0-1 Years</v>
      </c>
      <c r="AI478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644</v>
      </c>
      <c r="J479">
        <v>1</v>
      </c>
      <c r="K479" t="s">
        <v>46</v>
      </c>
      <c r="L479">
        <v>99</v>
      </c>
      <c r="M479">
        <v>3</v>
      </c>
      <c r="N479">
        <v>5</v>
      </c>
      <c r="O479" t="s">
        <v>56</v>
      </c>
      <c r="P479">
        <v>2</v>
      </c>
      <c r="Q479" t="s">
        <v>48</v>
      </c>
      <c r="R479">
        <v>18200</v>
      </c>
      <c r="S479">
        <v>7999</v>
      </c>
      <c r="T479">
        <v>1</v>
      </c>
      <c r="U479" t="s">
        <v>43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 t="str">
        <f>IF(HR_Cleaned[[#This Row],[MonthlyIncome]]&lt;3000,"Low",IF(HR_Cleaned[[#This Row],[MonthlyIncome]]&lt;7000,"Medium","High"))</f>
        <v>High</v>
      </c>
      <c r="AH479" t="str">
        <f>IF(HR_Cleaned[[#This Row],[YearsAtCompany]]&lt;2,"0-1 Years",IF(HR_Cleaned[[#This Row],[YearsAtCompany]]&lt;=5,"2-5 Years",IF(HR_Cleaned[[#This Row],[YearsAtCompany]]&lt;=10,"6-10 Years","10+ Years")))</f>
        <v>10+ Years</v>
      </c>
      <c r="AI47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645</v>
      </c>
      <c r="J480">
        <v>2</v>
      </c>
      <c r="K480" t="s">
        <v>46</v>
      </c>
      <c r="L480">
        <v>40</v>
      </c>
      <c r="M480">
        <v>3</v>
      </c>
      <c r="N480">
        <v>1</v>
      </c>
      <c r="O480" t="s">
        <v>57</v>
      </c>
      <c r="P480">
        <v>3</v>
      </c>
      <c r="Q480" t="s">
        <v>48</v>
      </c>
      <c r="R480">
        <v>2096</v>
      </c>
      <c r="S480">
        <v>26376</v>
      </c>
      <c r="T480">
        <v>1</v>
      </c>
      <c r="U480" t="s">
        <v>43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 t="str">
        <f>IF(HR_Cleaned[[#This Row],[MonthlyIncome]]&lt;3000,"Low",IF(HR_Cleaned[[#This Row],[MonthlyIncome]]&lt;7000,"Medium","High"))</f>
        <v>Low</v>
      </c>
      <c r="AH48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8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647</v>
      </c>
      <c r="J481">
        <v>1</v>
      </c>
      <c r="K481" t="s">
        <v>39</v>
      </c>
      <c r="L481">
        <v>55</v>
      </c>
      <c r="M481">
        <v>3</v>
      </c>
      <c r="N481">
        <v>1</v>
      </c>
      <c r="O481" t="s">
        <v>50</v>
      </c>
      <c r="P481">
        <v>3</v>
      </c>
      <c r="Q481" t="s">
        <v>48</v>
      </c>
      <c r="R481">
        <v>2886</v>
      </c>
      <c r="S481">
        <v>14168</v>
      </c>
      <c r="T481">
        <v>1</v>
      </c>
      <c r="U481" t="s">
        <v>35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 t="str">
        <f>IF(HR_Cleaned[[#This Row],[MonthlyIncome]]&lt;3000,"Low",IF(HR_Cleaned[[#This Row],[MonthlyIncome]]&lt;7000,"Medium","High"))</f>
        <v>Low</v>
      </c>
      <c r="AH48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81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648</v>
      </c>
      <c r="J482">
        <v>2</v>
      </c>
      <c r="K482" t="s">
        <v>46</v>
      </c>
      <c r="L482">
        <v>74</v>
      </c>
      <c r="M482">
        <v>2</v>
      </c>
      <c r="N482">
        <v>1</v>
      </c>
      <c r="O482" t="s">
        <v>57</v>
      </c>
      <c r="P482">
        <v>1</v>
      </c>
      <c r="Q482" t="s">
        <v>48</v>
      </c>
      <c r="R482">
        <v>2033</v>
      </c>
      <c r="S482">
        <v>14470</v>
      </c>
      <c r="T482">
        <v>1</v>
      </c>
      <c r="U482" t="s">
        <v>43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 t="str">
        <f>IF(HR_Cleaned[[#This Row],[MonthlyIncome]]&lt;3000,"Low",IF(HR_Cleaned[[#This Row],[MonthlyIncome]]&lt;7000,"Medium","High"))</f>
        <v>Low</v>
      </c>
      <c r="AH482" t="str">
        <f>IF(HR_Cleaned[[#This Row],[YearsAtCompany]]&lt;2,"0-1 Years",IF(HR_Cleaned[[#This Row],[YearsAtCompany]]&lt;=5,"2-5 Years",IF(HR_Cleaned[[#This Row],[YearsAtCompany]]&lt;=10,"6-10 Years","10+ Years")))</f>
        <v>0-1 Years</v>
      </c>
      <c r="AI48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649</v>
      </c>
      <c r="J483">
        <v>2</v>
      </c>
      <c r="K483" t="s">
        <v>46</v>
      </c>
      <c r="L483">
        <v>83</v>
      </c>
      <c r="M483">
        <v>2</v>
      </c>
      <c r="N483">
        <v>1</v>
      </c>
      <c r="O483" t="s">
        <v>47</v>
      </c>
      <c r="P483">
        <v>4</v>
      </c>
      <c r="Q483" t="s">
        <v>48</v>
      </c>
      <c r="R483">
        <v>3622</v>
      </c>
      <c r="S483">
        <v>22794</v>
      </c>
      <c r="T483">
        <v>1</v>
      </c>
      <c r="U483" t="s">
        <v>35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 t="str">
        <f>IF(HR_Cleaned[[#This Row],[MonthlyIncome]]&lt;3000,"Low",IF(HR_Cleaned[[#This Row],[MonthlyIncome]]&lt;7000,"Medium","High"))</f>
        <v>Medium</v>
      </c>
      <c r="AH48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8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650</v>
      </c>
      <c r="J484">
        <v>2</v>
      </c>
      <c r="K484" t="s">
        <v>46</v>
      </c>
      <c r="L484">
        <v>46</v>
      </c>
      <c r="M484">
        <v>3</v>
      </c>
      <c r="N484">
        <v>2</v>
      </c>
      <c r="O484" t="s">
        <v>40</v>
      </c>
      <c r="P484">
        <v>1</v>
      </c>
      <c r="Q484" t="s">
        <v>52</v>
      </c>
      <c r="R484">
        <v>4233</v>
      </c>
      <c r="S484">
        <v>11512</v>
      </c>
      <c r="T484">
        <v>2</v>
      </c>
      <c r="U484" t="s">
        <v>43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 t="str">
        <f>IF(HR_Cleaned[[#This Row],[MonthlyIncome]]&lt;3000,"Low",IF(HR_Cleaned[[#This Row],[MonthlyIncome]]&lt;7000,"Medium","High"))</f>
        <v>Medium</v>
      </c>
      <c r="AH484" t="str">
        <f>IF(HR_Cleaned[[#This Row],[YearsAtCompany]]&lt;2,"0-1 Years",IF(HR_Cleaned[[#This Row],[YearsAtCompany]]&lt;=5,"2-5 Years",IF(HR_Cleaned[[#This Row],[YearsAtCompany]]&lt;=10,"6-10 Years","10+ Years")))</f>
        <v>2-5 Years</v>
      </c>
      <c r="AI48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652</v>
      </c>
      <c r="J485">
        <v>1</v>
      </c>
      <c r="K485" t="s">
        <v>46</v>
      </c>
      <c r="L485">
        <v>54</v>
      </c>
      <c r="M485">
        <v>2</v>
      </c>
      <c r="N485">
        <v>2</v>
      </c>
      <c r="O485" t="s">
        <v>50</v>
      </c>
      <c r="P485">
        <v>4</v>
      </c>
      <c r="Q485" t="s">
        <v>41</v>
      </c>
      <c r="R485">
        <v>3681</v>
      </c>
      <c r="S485">
        <v>14004</v>
      </c>
      <c r="T485">
        <v>4</v>
      </c>
      <c r="U485" t="s">
        <v>43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 t="str">
        <f>IF(HR_Cleaned[[#This Row],[MonthlyIncome]]&lt;3000,"Low",IF(HR_Cleaned[[#This Row],[MonthlyIncome]]&lt;7000,"Medium","High"))</f>
        <v>Medium</v>
      </c>
      <c r="AH485" t="str">
        <f>IF(HR_Cleaned[[#This Row],[YearsAtCompany]]&lt;2,"0-1 Years",IF(HR_Cleaned[[#This Row],[YearsAtCompany]]&lt;=5,"2-5 Years",IF(HR_Cleaned[[#This Row],[YearsAtCompany]]&lt;=10,"6-10 Years","10+ Years")))</f>
        <v>2-5 Years</v>
      </c>
      <c r="AI48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653</v>
      </c>
      <c r="J486">
        <v>1</v>
      </c>
      <c r="K486" t="s">
        <v>46</v>
      </c>
      <c r="L486">
        <v>66</v>
      </c>
      <c r="M486">
        <v>4</v>
      </c>
      <c r="N486">
        <v>2</v>
      </c>
      <c r="O486" t="s">
        <v>40</v>
      </c>
      <c r="P486">
        <v>4</v>
      </c>
      <c r="Q486" t="s">
        <v>52</v>
      </c>
      <c r="R486">
        <v>5460</v>
      </c>
      <c r="S486">
        <v>6219</v>
      </c>
      <c r="T486">
        <v>4</v>
      </c>
      <c r="U486" t="s">
        <v>43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 t="str">
        <f>IF(HR_Cleaned[[#This Row],[MonthlyIncome]]&lt;3000,"Low",IF(HR_Cleaned[[#This Row],[MonthlyIncome]]&lt;7000,"Medium","High"))</f>
        <v>Medium</v>
      </c>
      <c r="AH48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8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655</v>
      </c>
      <c r="J487">
        <v>1</v>
      </c>
      <c r="K487" t="s">
        <v>39</v>
      </c>
      <c r="L487">
        <v>66</v>
      </c>
      <c r="M487">
        <v>2</v>
      </c>
      <c r="N487">
        <v>1</v>
      </c>
      <c r="O487" t="s">
        <v>47</v>
      </c>
      <c r="P487">
        <v>3</v>
      </c>
      <c r="Q487" t="s">
        <v>52</v>
      </c>
      <c r="R487">
        <v>2187</v>
      </c>
      <c r="S487">
        <v>5013</v>
      </c>
      <c r="T487">
        <v>0</v>
      </c>
      <c r="U487" t="s">
        <v>43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 t="str">
        <f>IF(HR_Cleaned[[#This Row],[MonthlyIncome]]&lt;3000,"Low",IF(HR_Cleaned[[#This Row],[MonthlyIncome]]&lt;7000,"Medium","High"))</f>
        <v>Low</v>
      </c>
      <c r="AH487" t="str">
        <f>IF(HR_Cleaned[[#This Row],[YearsAtCompany]]&lt;2,"0-1 Years",IF(HR_Cleaned[[#This Row],[YearsAtCompany]]&lt;=5,"2-5 Years",IF(HR_Cleaned[[#This Row],[YearsAtCompany]]&lt;=10,"6-10 Years","10+ Years")))</f>
        <v>2-5 Years</v>
      </c>
      <c r="AI48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656</v>
      </c>
      <c r="J488">
        <v>4</v>
      </c>
      <c r="K488" t="s">
        <v>46</v>
      </c>
      <c r="L488">
        <v>75</v>
      </c>
      <c r="M488">
        <v>3</v>
      </c>
      <c r="N488">
        <v>2</v>
      </c>
      <c r="O488" t="s">
        <v>40</v>
      </c>
      <c r="P488">
        <v>3</v>
      </c>
      <c r="Q488" t="s">
        <v>48</v>
      </c>
      <c r="R488">
        <v>9602</v>
      </c>
      <c r="S488">
        <v>3010</v>
      </c>
      <c r="T488">
        <v>4</v>
      </c>
      <c r="U488" t="s">
        <v>35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 t="str">
        <f>IF(HR_Cleaned[[#This Row],[MonthlyIncome]]&lt;3000,"Low",IF(HR_Cleaned[[#This Row],[MonthlyIncome]]&lt;7000,"Medium","High"))</f>
        <v>High</v>
      </c>
      <c r="AH488" t="str">
        <f>IF(HR_Cleaned[[#This Row],[YearsAtCompany]]&lt;2,"0-1 Years",IF(HR_Cleaned[[#This Row],[YearsAtCompany]]&lt;=5,"2-5 Years",IF(HR_Cleaned[[#This Row],[YearsAtCompany]]&lt;=10,"6-10 Years","10+ Years")))</f>
        <v>2-5 Years</v>
      </c>
      <c r="AI48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657</v>
      </c>
      <c r="J489">
        <v>4</v>
      </c>
      <c r="K489" t="s">
        <v>39</v>
      </c>
      <c r="L489">
        <v>83</v>
      </c>
      <c r="M489">
        <v>2</v>
      </c>
      <c r="N489">
        <v>1</v>
      </c>
      <c r="O489" t="s">
        <v>47</v>
      </c>
      <c r="P489">
        <v>2</v>
      </c>
      <c r="Q489" t="s">
        <v>41</v>
      </c>
      <c r="R489">
        <v>2836</v>
      </c>
      <c r="S489">
        <v>11757</v>
      </c>
      <c r="T489">
        <v>1</v>
      </c>
      <c r="U489" t="s">
        <v>43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 t="str">
        <f>IF(HR_Cleaned[[#This Row],[MonthlyIncome]]&lt;3000,"Low",IF(HR_Cleaned[[#This Row],[MonthlyIncome]]&lt;7000,"Medium","High"))</f>
        <v>Low</v>
      </c>
      <c r="AH489" t="str">
        <f>IF(HR_Cleaned[[#This Row],[YearsAtCompany]]&lt;2,"0-1 Years",IF(HR_Cleaned[[#This Row],[YearsAtCompany]]&lt;=5,"2-5 Years",IF(HR_Cleaned[[#This Row],[YearsAtCompany]]&lt;=10,"6-10 Years","10+ Years")))</f>
        <v>0-1 Years</v>
      </c>
      <c r="AI489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659</v>
      </c>
      <c r="J490">
        <v>3</v>
      </c>
      <c r="K490" t="s">
        <v>39</v>
      </c>
      <c r="L490">
        <v>81</v>
      </c>
      <c r="M490">
        <v>3</v>
      </c>
      <c r="N490">
        <v>2</v>
      </c>
      <c r="O490" t="s">
        <v>54</v>
      </c>
      <c r="P490">
        <v>4</v>
      </c>
      <c r="Q490" t="s">
        <v>48</v>
      </c>
      <c r="R490">
        <v>4089</v>
      </c>
      <c r="S490">
        <v>5718</v>
      </c>
      <c r="T490">
        <v>1</v>
      </c>
      <c r="U490" t="s">
        <v>43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 t="str">
        <f>IF(HR_Cleaned[[#This Row],[MonthlyIncome]]&lt;3000,"Low",IF(HR_Cleaned[[#This Row],[MonthlyIncome]]&lt;7000,"Medium","High"))</f>
        <v>Medium</v>
      </c>
      <c r="AH49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9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661</v>
      </c>
      <c r="J491">
        <v>2</v>
      </c>
      <c r="K491" t="s">
        <v>46</v>
      </c>
      <c r="L491">
        <v>50</v>
      </c>
      <c r="M491">
        <v>2</v>
      </c>
      <c r="N491">
        <v>4</v>
      </c>
      <c r="O491" t="s">
        <v>58</v>
      </c>
      <c r="P491">
        <v>4</v>
      </c>
      <c r="Q491" t="s">
        <v>52</v>
      </c>
      <c r="R491">
        <v>16627</v>
      </c>
      <c r="S491">
        <v>2671</v>
      </c>
      <c r="T491">
        <v>4</v>
      </c>
      <c r="U491" t="s">
        <v>35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 t="str">
        <f>IF(HR_Cleaned[[#This Row],[MonthlyIncome]]&lt;3000,"Low",IF(HR_Cleaned[[#This Row],[MonthlyIncome]]&lt;7000,"Medium","High"))</f>
        <v>High</v>
      </c>
      <c r="AH491" t="str">
        <f>IF(HR_Cleaned[[#This Row],[YearsAtCompany]]&lt;2,"0-1 Years",IF(HR_Cleaned[[#This Row],[YearsAtCompany]]&lt;=5,"2-5 Years",IF(HR_Cleaned[[#This Row],[YearsAtCompany]]&lt;=10,"6-10 Years","10+ Years")))</f>
        <v>0-1 Years</v>
      </c>
      <c r="AI49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662</v>
      </c>
      <c r="J492">
        <v>3</v>
      </c>
      <c r="K492" t="s">
        <v>39</v>
      </c>
      <c r="L492">
        <v>43</v>
      </c>
      <c r="M492">
        <v>3</v>
      </c>
      <c r="N492">
        <v>1</v>
      </c>
      <c r="O492" t="s">
        <v>47</v>
      </c>
      <c r="P492">
        <v>1</v>
      </c>
      <c r="Q492" t="s">
        <v>41</v>
      </c>
      <c r="R492">
        <v>2619</v>
      </c>
      <c r="S492">
        <v>14561</v>
      </c>
      <c r="T492">
        <v>3</v>
      </c>
      <c r="U492" t="s">
        <v>43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 t="str">
        <f>IF(HR_Cleaned[[#This Row],[MonthlyIncome]]&lt;3000,"Low",IF(HR_Cleaned[[#This Row],[MonthlyIncome]]&lt;7000,"Medium","High"))</f>
        <v>Low</v>
      </c>
      <c r="AH492" t="str">
        <f>IF(HR_Cleaned[[#This Row],[YearsAtCompany]]&lt;2,"0-1 Years",IF(HR_Cleaned[[#This Row],[YearsAtCompany]]&lt;=5,"2-5 Years",IF(HR_Cleaned[[#This Row],[YearsAtCompany]]&lt;=10,"6-10 Years","10+ Years")))</f>
        <v>0-1 Years</v>
      </c>
      <c r="AI49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663</v>
      </c>
      <c r="J493">
        <v>4</v>
      </c>
      <c r="K493" t="s">
        <v>46</v>
      </c>
      <c r="L493">
        <v>72</v>
      </c>
      <c r="M493">
        <v>3</v>
      </c>
      <c r="N493">
        <v>2</v>
      </c>
      <c r="O493" t="s">
        <v>50</v>
      </c>
      <c r="P493">
        <v>3</v>
      </c>
      <c r="Q493" t="s">
        <v>52</v>
      </c>
      <c r="R493">
        <v>5679</v>
      </c>
      <c r="S493">
        <v>19627</v>
      </c>
      <c r="T493">
        <v>3</v>
      </c>
      <c r="U493" t="s">
        <v>35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 t="str">
        <f>IF(HR_Cleaned[[#This Row],[MonthlyIncome]]&lt;3000,"Low",IF(HR_Cleaned[[#This Row],[MonthlyIncome]]&lt;7000,"Medium","High"))</f>
        <v>Medium</v>
      </c>
      <c r="AH49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9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664</v>
      </c>
      <c r="J494">
        <v>4</v>
      </c>
      <c r="K494" t="s">
        <v>39</v>
      </c>
      <c r="L494">
        <v>40</v>
      </c>
      <c r="M494">
        <v>2</v>
      </c>
      <c r="N494">
        <v>4</v>
      </c>
      <c r="O494" t="s">
        <v>56</v>
      </c>
      <c r="P494">
        <v>1</v>
      </c>
      <c r="Q494" t="s">
        <v>48</v>
      </c>
      <c r="R494">
        <v>15402</v>
      </c>
      <c r="S494">
        <v>17997</v>
      </c>
      <c r="T494">
        <v>7</v>
      </c>
      <c r="U494" t="s">
        <v>43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 t="str">
        <f>IF(HR_Cleaned[[#This Row],[MonthlyIncome]]&lt;3000,"Low",IF(HR_Cleaned[[#This Row],[MonthlyIncome]]&lt;7000,"Medium","High"))</f>
        <v>High</v>
      </c>
      <c r="AH494" t="str">
        <f>IF(HR_Cleaned[[#This Row],[YearsAtCompany]]&lt;2,"0-1 Years",IF(HR_Cleaned[[#This Row],[YearsAtCompany]]&lt;=5,"2-5 Years",IF(HR_Cleaned[[#This Row],[YearsAtCompany]]&lt;=10,"6-10 Years","10+ Years")))</f>
        <v>2-5 Years</v>
      </c>
      <c r="AI49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665</v>
      </c>
      <c r="J495">
        <v>1</v>
      </c>
      <c r="K495" t="s">
        <v>39</v>
      </c>
      <c r="L495">
        <v>50</v>
      </c>
      <c r="M495">
        <v>2</v>
      </c>
      <c r="N495">
        <v>2</v>
      </c>
      <c r="O495" t="s">
        <v>61</v>
      </c>
      <c r="P495">
        <v>3</v>
      </c>
      <c r="Q495" t="s">
        <v>41</v>
      </c>
      <c r="R495">
        <v>5985</v>
      </c>
      <c r="S495">
        <v>26894</v>
      </c>
      <c r="T495">
        <v>4</v>
      </c>
      <c r="U495" t="s">
        <v>43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 t="str">
        <f>IF(HR_Cleaned[[#This Row],[MonthlyIncome]]&lt;3000,"Low",IF(HR_Cleaned[[#This Row],[MonthlyIncome]]&lt;7000,"Medium","High"))</f>
        <v>Medium</v>
      </c>
      <c r="AH495" t="str">
        <f>IF(HR_Cleaned[[#This Row],[YearsAtCompany]]&lt;2,"0-1 Years",IF(HR_Cleaned[[#This Row],[YearsAtCompany]]&lt;=5,"2-5 Years",IF(HR_Cleaned[[#This Row],[YearsAtCompany]]&lt;=10,"6-10 Years","10+ Years")))</f>
        <v>2-5 Years</v>
      </c>
      <c r="AI49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666</v>
      </c>
      <c r="J496">
        <v>3</v>
      </c>
      <c r="K496" t="s">
        <v>39</v>
      </c>
      <c r="L496">
        <v>31</v>
      </c>
      <c r="M496">
        <v>3</v>
      </c>
      <c r="N496">
        <v>1</v>
      </c>
      <c r="O496" t="s">
        <v>57</v>
      </c>
      <c r="P496">
        <v>3</v>
      </c>
      <c r="Q496" t="s">
        <v>52</v>
      </c>
      <c r="R496">
        <v>2579</v>
      </c>
      <c r="S496">
        <v>2912</v>
      </c>
      <c r="T496">
        <v>1</v>
      </c>
      <c r="U496" t="s">
        <v>35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 t="str">
        <f>IF(HR_Cleaned[[#This Row],[MonthlyIncome]]&lt;3000,"Low",IF(HR_Cleaned[[#This Row],[MonthlyIncome]]&lt;7000,"Medium","High"))</f>
        <v>Low</v>
      </c>
      <c r="AH49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49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667</v>
      </c>
      <c r="J497">
        <v>3</v>
      </c>
      <c r="K497" t="s">
        <v>46</v>
      </c>
      <c r="L497">
        <v>85</v>
      </c>
      <c r="M497">
        <v>3</v>
      </c>
      <c r="N497">
        <v>1</v>
      </c>
      <c r="O497" t="s">
        <v>57</v>
      </c>
      <c r="P497">
        <v>1</v>
      </c>
      <c r="Q497" t="s">
        <v>52</v>
      </c>
      <c r="R497">
        <v>3041</v>
      </c>
      <c r="S497">
        <v>16346</v>
      </c>
      <c r="T497">
        <v>0</v>
      </c>
      <c r="U497" t="s">
        <v>43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 t="str">
        <f>IF(HR_Cleaned[[#This Row],[MonthlyIncome]]&lt;3000,"Low",IF(HR_Cleaned[[#This Row],[MonthlyIncome]]&lt;7000,"Medium","High"))</f>
        <v>Medium</v>
      </c>
      <c r="AH497" t="str">
        <f>IF(HR_Cleaned[[#This Row],[YearsAtCompany]]&lt;2,"0-1 Years",IF(HR_Cleaned[[#This Row],[YearsAtCompany]]&lt;=5,"2-5 Years",IF(HR_Cleaned[[#This Row],[YearsAtCompany]]&lt;=10,"6-10 Years","10+ Years")))</f>
        <v>2-5 Years</v>
      </c>
      <c r="AI49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669</v>
      </c>
      <c r="J498">
        <v>3</v>
      </c>
      <c r="K498" t="s">
        <v>46</v>
      </c>
      <c r="L498">
        <v>49</v>
      </c>
      <c r="M498">
        <v>3</v>
      </c>
      <c r="N498">
        <v>1</v>
      </c>
      <c r="O498" t="s">
        <v>57</v>
      </c>
      <c r="P498">
        <v>3</v>
      </c>
      <c r="Q498" t="s">
        <v>41</v>
      </c>
      <c r="R498">
        <v>3447</v>
      </c>
      <c r="S498">
        <v>24444</v>
      </c>
      <c r="T498">
        <v>1</v>
      </c>
      <c r="U498" t="s">
        <v>43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 t="str">
        <f>IF(HR_Cleaned[[#This Row],[MonthlyIncome]]&lt;3000,"Low",IF(HR_Cleaned[[#This Row],[MonthlyIncome]]&lt;7000,"Medium","High"))</f>
        <v>Medium</v>
      </c>
      <c r="AH498" t="str">
        <f>IF(HR_Cleaned[[#This Row],[YearsAtCompany]]&lt;2,"0-1 Years",IF(HR_Cleaned[[#This Row],[YearsAtCompany]]&lt;=5,"2-5 Years",IF(HR_Cleaned[[#This Row],[YearsAtCompany]]&lt;=10,"6-10 Years","10+ Years")))</f>
        <v>2-5 Years</v>
      </c>
      <c r="AI498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671</v>
      </c>
      <c r="J499">
        <v>4</v>
      </c>
      <c r="K499" t="s">
        <v>46</v>
      </c>
      <c r="L499">
        <v>35</v>
      </c>
      <c r="M499">
        <v>3</v>
      </c>
      <c r="N499">
        <v>5</v>
      </c>
      <c r="O499" t="s">
        <v>56</v>
      </c>
      <c r="P499">
        <v>4</v>
      </c>
      <c r="Q499" t="s">
        <v>48</v>
      </c>
      <c r="R499">
        <v>19513</v>
      </c>
      <c r="S499">
        <v>9358</v>
      </c>
      <c r="T499">
        <v>4</v>
      </c>
      <c r="U499" t="s">
        <v>35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 t="str">
        <f>IF(HR_Cleaned[[#This Row],[MonthlyIncome]]&lt;3000,"Low",IF(HR_Cleaned[[#This Row],[MonthlyIncome]]&lt;7000,"Medium","High"))</f>
        <v>High</v>
      </c>
      <c r="AH499" t="str">
        <f>IF(HR_Cleaned[[#This Row],[YearsAtCompany]]&lt;2,"0-1 Years",IF(HR_Cleaned[[#This Row],[YearsAtCompany]]&lt;=5,"2-5 Years",IF(HR_Cleaned[[#This Row],[YearsAtCompany]]&lt;=10,"6-10 Years","10+ Years")))</f>
        <v>2-5 Years</v>
      </c>
      <c r="AI49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675</v>
      </c>
      <c r="J500">
        <v>1</v>
      </c>
      <c r="K500" t="s">
        <v>46</v>
      </c>
      <c r="L500">
        <v>69</v>
      </c>
      <c r="M500">
        <v>3</v>
      </c>
      <c r="N500">
        <v>1</v>
      </c>
      <c r="O500" t="s">
        <v>47</v>
      </c>
      <c r="P500">
        <v>3</v>
      </c>
      <c r="Q500" t="s">
        <v>48</v>
      </c>
      <c r="R500">
        <v>2773</v>
      </c>
      <c r="S500">
        <v>12145</v>
      </c>
      <c r="T500">
        <v>0</v>
      </c>
      <c r="U500" t="s">
        <v>43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 t="str">
        <f>IF(HR_Cleaned[[#This Row],[MonthlyIncome]]&lt;3000,"Low",IF(HR_Cleaned[[#This Row],[MonthlyIncome]]&lt;7000,"Medium","High"))</f>
        <v>Low</v>
      </c>
      <c r="AH500" t="str">
        <f>IF(HR_Cleaned[[#This Row],[YearsAtCompany]]&lt;2,"0-1 Years",IF(HR_Cleaned[[#This Row],[YearsAtCompany]]&lt;=5,"2-5 Years",IF(HR_Cleaned[[#This Row],[YearsAtCompany]]&lt;=10,"6-10 Years","10+ Years")))</f>
        <v>2-5 Years</v>
      </c>
      <c r="AI500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677</v>
      </c>
      <c r="J501">
        <v>3</v>
      </c>
      <c r="K501" t="s">
        <v>46</v>
      </c>
      <c r="L501">
        <v>39</v>
      </c>
      <c r="M501">
        <v>3</v>
      </c>
      <c r="N501">
        <v>2</v>
      </c>
      <c r="O501" t="s">
        <v>40</v>
      </c>
      <c r="P501">
        <v>3</v>
      </c>
      <c r="Q501" t="s">
        <v>52</v>
      </c>
      <c r="R501">
        <v>7104</v>
      </c>
      <c r="S501">
        <v>20431</v>
      </c>
      <c r="T501">
        <v>0</v>
      </c>
      <c r="U501" t="s">
        <v>43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 t="str">
        <f>IF(HR_Cleaned[[#This Row],[MonthlyIncome]]&lt;3000,"Low",IF(HR_Cleaned[[#This Row],[MonthlyIncome]]&lt;7000,"Medium","High"))</f>
        <v>High</v>
      </c>
      <c r="AH501" t="str">
        <f>IF(HR_Cleaned[[#This Row],[YearsAtCompany]]&lt;2,"0-1 Years",IF(HR_Cleaned[[#This Row],[YearsAtCompany]]&lt;=5,"2-5 Years",IF(HR_Cleaned[[#This Row],[YearsAtCompany]]&lt;=10,"6-10 Years","10+ Years")))</f>
        <v>2-5 Years</v>
      </c>
      <c r="AI50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679</v>
      </c>
      <c r="J502">
        <v>1</v>
      </c>
      <c r="K502" t="s">
        <v>39</v>
      </c>
      <c r="L502">
        <v>92</v>
      </c>
      <c r="M502">
        <v>3</v>
      </c>
      <c r="N502">
        <v>2</v>
      </c>
      <c r="O502" t="s">
        <v>47</v>
      </c>
      <c r="P502">
        <v>4</v>
      </c>
      <c r="Q502" t="s">
        <v>48</v>
      </c>
      <c r="R502">
        <v>6322</v>
      </c>
      <c r="S502">
        <v>18089</v>
      </c>
      <c r="T502">
        <v>1</v>
      </c>
      <c r="U502" t="s">
        <v>35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 t="str">
        <f>IF(HR_Cleaned[[#This Row],[MonthlyIncome]]&lt;3000,"Low",IF(HR_Cleaned[[#This Row],[MonthlyIncome]]&lt;7000,"Medium","High"))</f>
        <v>Medium</v>
      </c>
      <c r="AH50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0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680</v>
      </c>
      <c r="J503">
        <v>3</v>
      </c>
      <c r="K503" t="s">
        <v>39</v>
      </c>
      <c r="L503">
        <v>71</v>
      </c>
      <c r="M503">
        <v>3</v>
      </c>
      <c r="N503">
        <v>1</v>
      </c>
      <c r="O503" t="s">
        <v>47</v>
      </c>
      <c r="P503">
        <v>3</v>
      </c>
      <c r="Q503" t="s">
        <v>52</v>
      </c>
      <c r="R503">
        <v>2083</v>
      </c>
      <c r="S503">
        <v>22653</v>
      </c>
      <c r="T503">
        <v>1</v>
      </c>
      <c r="U503" t="s">
        <v>43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 t="str">
        <f>IF(HR_Cleaned[[#This Row],[MonthlyIncome]]&lt;3000,"Low",IF(HR_Cleaned[[#This Row],[MonthlyIncome]]&lt;7000,"Medium","High"))</f>
        <v>Low</v>
      </c>
      <c r="AH503" t="str">
        <f>IF(HR_Cleaned[[#This Row],[YearsAtCompany]]&lt;2,"0-1 Years",IF(HR_Cleaned[[#This Row],[YearsAtCompany]]&lt;=5,"2-5 Years",IF(HR_Cleaned[[#This Row],[YearsAtCompany]]&lt;=10,"6-10 Years","10+ Years")))</f>
        <v>0-1 Years</v>
      </c>
      <c r="AI50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682</v>
      </c>
      <c r="J504">
        <v>4</v>
      </c>
      <c r="K504" t="s">
        <v>39</v>
      </c>
      <c r="L504">
        <v>34</v>
      </c>
      <c r="M504">
        <v>3</v>
      </c>
      <c r="N504">
        <v>2</v>
      </c>
      <c r="O504" t="s">
        <v>40</v>
      </c>
      <c r="P504">
        <v>1</v>
      </c>
      <c r="Q504" t="s">
        <v>41</v>
      </c>
      <c r="R504">
        <v>8381</v>
      </c>
      <c r="S504">
        <v>7507</v>
      </c>
      <c r="T504">
        <v>7</v>
      </c>
      <c r="U504" t="s">
        <v>43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 t="str">
        <f>IF(HR_Cleaned[[#This Row],[MonthlyIncome]]&lt;3000,"Low",IF(HR_Cleaned[[#This Row],[MonthlyIncome]]&lt;7000,"Medium","High"))</f>
        <v>High</v>
      </c>
      <c r="AH504" t="str">
        <f>IF(HR_Cleaned[[#This Row],[YearsAtCompany]]&lt;2,"0-1 Years",IF(HR_Cleaned[[#This Row],[YearsAtCompany]]&lt;=5,"2-5 Years",IF(HR_Cleaned[[#This Row],[YearsAtCompany]]&lt;=10,"6-10 Years","10+ Years")))</f>
        <v>10+ Years</v>
      </c>
      <c r="AI50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683</v>
      </c>
      <c r="J505">
        <v>2</v>
      </c>
      <c r="K505" t="s">
        <v>46</v>
      </c>
      <c r="L505">
        <v>42</v>
      </c>
      <c r="M505">
        <v>3</v>
      </c>
      <c r="N505">
        <v>1</v>
      </c>
      <c r="O505" t="s">
        <v>47</v>
      </c>
      <c r="P505">
        <v>4</v>
      </c>
      <c r="Q505" t="s">
        <v>48</v>
      </c>
      <c r="R505">
        <v>2691</v>
      </c>
      <c r="S505">
        <v>7660</v>
      </c>
      <c r="T505">
        <v>1</v>
      </c>
      <c r="U505" t="s">
        <v>43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 t="str">
        <f>IF(HR_Cleaned[[#This Row],[MonthlyIncome]]&lt;3000,"Low",IF(HR_Cleaned[[#This Row],[MonthlyIncome]]&lt;7000,"Medium","High"))</f>
        <v>Low</v>
      </c>
      <c r="AH50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0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684</v>
      </c>
      <c r="J506">
        <v>1</v>
      </c>
      <c r="K506" t="s">
        <v>39</v>
      </c>
      <c r="L506">
        <v>100</v>
      </c>
      <c r="M506">
        <v>3</v>
      </c>
      <c r="N506">
        <v>2</v>
      </c>
      <c r="O506" t="s">
        <v>40</v>
      </c>
      <c r="P506">
        <v>1</v>
      </c>
      <c r="Q506" t="s">
        <v>48</v>
      </c>
      <c r="R506">
        <v>4286</v>
      </c>
      <c r="S506">
        <v>5630</v>
      </c>
      <c r="T506">
        <v>2</v>
      </c>
      <c r="U506" t="s">
        <v>43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 t="str">
        <f>IF(HR_Cleaned[[#This Row],[MonthlyIncome]]&lt;3000,"Low",IF(HR_Cleaned[[#This Row],[MonthlyIncome]]&lt;7000,"Medium","High"))</f>
        <v>Medium</v>
      </c>
      <c r="AH506" t="str">
        <f>IF(HR_Cleaned[[#This Row],[YearsAtCompany]]&lt;2,"0-1 Years",IF(HR_Cleaned[[#This Row],[YearsAtCompany]]&lt;=5,"2-5 Years",IF(HR_Cleaned[[#This Row],[YearsAtCompany]]&lt;=10,"6-10 Years","10+ Years")))</f>
        <v>0-1 Years</v>
      </c>
      <c r="AI50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686</v>
      </c>
      <c r="J507">
        <v>3</v>
      </c>
      <c r="K507" t="s">
        <v>39</v>
      </c>
      <c r="L507">
        <v>71</v>
      </c>
      <c r="M507">
        <v>3</v>
      </c>
      <c r="N507">
        <v>1</v>
      </c>
      <c r="O507" t="s">
        <v>50</v>
      </c>
      <c r="P507">
        <v>4</v>
      </c>
      <c r="Q507" t="s">
        <v>48</v>
      </c>
      <c r="R507">
        <v>2659</v>
      </c>
      <c r="S507">
        <v>17759</v>
      </c>
      <c r="T507">
        <v>1</v>
      </c>
      <c r="U507" t="s">
        <v>35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 t="str">
        <f>IF(HR_Cleaned[[#This Row],[MonthlyIncome]]&lt;3000,"Low",IF(HR_Cleaned[[#This Row],[MonthlyIncome]]&lt;7000,"Medium","High"))</f>
        <v>Low</v>
      </c>
      <c r="AH507" t="str">
        <f>IF(HR_Cleaned[[#This Row],[YearsAtCompany]]&lt;2,"0-1 Years",IF(HR_Cleaned[[#This Row],[YearsAtCompany]]&lt;=5,"2-5 Years",IF(HR_Cleaned[[#This Row],[YearsAtCompany]]&lt;=10,"6-10 Years","10+ Years")))</f>
        <v>2-5 Years</v>
      </c>
      <c r="AI50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689</v>
      </c>
      <c r="J508">
        <v>3</v>
      </c>
      <c r="K508" t="s">
        <v>46</v>
      </c>
      <c r="L508">
        <v>36</v>
      </c>
      <c r="M508">
        <v>3</v>
      </c>
      <c r="N508">
        <v>3</v>
      </c>
      <c r="O508" t="s">
        <v>53</v>
      </c>
      <c r="P508">
        <v>3</v>
      </c>
      <c r="Q508" t="s">
        <v>48</v>
      </c>
      <c r="R508">
        <v>9434</v>
      </c>
      <c r="S508">
        <v>9606</v>
      </c>
      <c r="T508">
        <v>1</v>
      </c>
      <c r="U508" t="s">
        <v>43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 t="str">
        <f>IF(HR_Cleaned[[#This Row],[MonthlyIncome]]&lt;3000,"Low",IF(HR_Cleaned[[#This Row],[MonthlyIncome]]&lt;7000,"Medium","High"))</f>
        <v>High</v>
      </c>
      <c r="AH50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0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690</v>
      </c>
      <c r="J509">
        <v>2</v>
      </c>
      <c r="K509" t="s">
        <v>39</v>
      </c>
      <c r="L509">
        <v>62</v>
      </c>
      <c r="M509">
        <v>3</v>
      </c>
      <c r="N509">
        <v>2</v>
      </c>
      <c r="O509" t="s">
        <v>40</v>
      </c>
      <c r="P509">
        <v>3</v>
      </c>
      <c r="Q509" t="s">
        <v>48</v>
      </c>
      <c r="R509">
        <v>5561</v>
      </c>
      <c r="S509">
        <v>3487</v>
      </c>
      <c r="T509">
        <v>1</v>
      </c>
      <c r="U509" t="s">
        <v>43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 t="str">
        <f>IF(HR_Cleaned[[#This Row],[MonthlyIncome]]&lt;3000,"Low",IF(HR_Cleaned[[#This Row],[MonthlyIncome]]&lt;7000,"Medium","High"))</f>
        <v>Medium</v>
      </c>
      <c r="AH50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0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691</v>
      </c>
      <c r="J510">
        <v>2</v>
      </c>
      <c r="K510" t="s">
        <v>46</v>
      </c>
      <c r="L510">
        <v>82</v>
      </c>
      <c r="M510">
        <v>1</v>
      </c>
      <c r="N510">
        <v>2</v>
      </c>
      <c r="O510" t="s">
        <v>47</v>
      </c>
      <c r="P510">
        <v>4</v>
      </c>
      <c r="Q510" t="s">
        <v>41</v>
      </c>
      <c r="R510">
        <v>6646</v>
      </c>
      <c r="S510">
        <v>19368</v>
      </c>
      <c r="T510">
        <v>1</v>
      </c>
      <c r="U510" t="s">
        <v>43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 t="str">
        <f>IF(HR_Cleaned[[#This Row],[MonthlyIncome]]&lt;3000,"Low",IF(HR_Cleaned[[#This Row],[MonthlyIncome]]&lt;7000,"Medium","High"))</f>
        <v>Medium</v>
      </c>
      <c r="AH510" t="str">
        <f>IF(HR_Cleaned[[#This Row],[YearsAtCompany]]&lt;2,"0-1 Years",IF(HR_Cleaned[[#This Row],[YearsAtCompany]]&lt;=5,"2-5 Years",IF(HR_Cleaned[[#This Row],[YearsAtCompany]]&lt;=10,"6-10 Years","10+ Years")))</f>
        <v>10+ Years</v>
      </c>
      <c r="AI51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692</v>
      </c>
      <c r="J511">
        <v>3</v>
      </c>
      <c r="K511" t="s">
        <v>46</v>
      </c>
      <c r="L511">
        <v>30</v>
      </c>
      <c r="M511">
        <v>3</v>
      </c>
      <c r="N511">
        <v>2</v>
      </c>
      <c r="O511" t="s">
        <v>54</v>
      </c>
      <c r="P511">
        <v>4</v>
      </c>
      <c r="Q511" t="s">
        <v>52</v>
      </c>
      <c r="R511">
        <v>7725</v>
      </c>
      <c r="S511">
        <v>5335</v>
      </c>
      <c r="T511">
        <v>3</v>
      </c>
      <c r="U511" t="s">
        <v>43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 t="str">
        <f>IF(HR_Cleaned[[#This Row],[MonthlyIncome]]&lt;3000,"Low",IF(HR_Cleaned[[#This Row],[MonthlyIncome]]&lt;7000,"Medium","High"))</f>
        <v>High</v>
      </c>
      <c r="AH511" t="str">
        <f>IF(HR_Cleaned[[#This Row],[YearsAtCompany]]&lt;2,"0-1 Years",IF(HR_Cleaned[[#This Row],[YearsAtCompany]]&lt;=5,"2-5 Years",IF(HR_Cleaned[[#This Row],[YearsAtCompany]]&lt;=10,"6-10 Years","10+ Years")))</f>
        <v>10+ Years</v>
      </c>
      <c r="AI51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698</v>
      </c>
      <c r="J512">
        <v>3</v>
      </c>
      <c r="K512" t="s">
        <v>46</v>
      </c>
      <c r="L512">
        <v>88</v>
      </c>
      <c r="M512">
        <v>3</v>
      </c>
      <c r="N512">
        <v>3</v>
      </c>
      <c r="O512" t="s">
        <v>61</v>
      </c>
      <c r="P512">
        <v>2</v>
      </c>
      <c r="Q512" t="s">
        <v>48</v>
      </c>
      <c r="R512">
        <v>10725</v>
      </c>
      <c r="S512">
        <v>6729</v>
      </c>
      <c r="T512">
        <v>2</v>
      </c>
      <c r="U512" t="s">
        <v>43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 t="str">
        <f>IF(HR_Cleaned[[#This Row],[MonthlyIncome]]&lt;3000,"Low",IF(HR_Cleaned[[#This Row],[MonthlyIncome]]&lt;7000,"Medium","High"))</f>
        <v>High</v>
      </c>
      <c r="AH51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1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699</v>
      </c>
      <c r="J513">
        <v>2</v>
      </c>
      <c r="K513" t="s">
        <v>46</v>
      </c>
      <c r="L513">
        <v>48</v>
      </c>
      <c r="M513">
        <v>2</v>
      </c>
      <c r="N513">
        <v>2</v>
      </c>
      <c r="O513" t="s">
        <v>53</v>
      </c>
      <c r="P513">
        <v>2</v>
      </c>
      <c r="Q513" t="s">
        <v>52</v>
      </c>
      <c r="R513">
        <v>8847</v>
      </c>
      <c r="S513">
        <v>13934</v>
      </c>
      <c r="T513">
        <v>2</v>
      </c>
      <c r="U513" t="s">
        <v>35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 t="str">
        <f>IF(HR_Cleaned[[#This Row],[MonthlyIncome]]&lt;3000,"Low",IF(HR_Cleaned[[#This Row],[MonthlyIncome]]&lt;7000,"Medium","High"))</f>
        <v>High</v>
      </c>
      <c r="AH513" t="str">
        <f>IF(HR_Cleaned[[#This Row],[YearsAtCompany]]&lt;2,"0-1 Years",IF(HR_Cleaned[[#This Row],[YearsAtCompany]]&lt;=5,"2-5 Years",IF(HR_Cleaned[[#This Row],[YearsAtCompany]]&lt;=10,"6-10 Years","10+ Years")))</f>
        <v>2-5 Years</v>
      </c>
      <c r="AI51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700</v>
      </c>
      <c r="J514">
        <v>1</v>
      </c>
      <c r="K514" t="s">
        <v>46</v>
      </c>
      <c r="L514">
        <v>54</v>
      </c>
      <c r="M514">
        <v>2</v>
      </c>
      <c r="N514">
        <v>1</v>
      </c>
      <c r="O514" t="s">
        <v>47</v>
      </c>
      <c r="P514">
        <v>4</v>
      </c>
      <c r="Q514" t="s">
        <v>41</v>
      </c>
      <c r="R514">
        <v>2045</v>
      </c>
      <c r="S514">
        <v>15174</v>
      </c>
      <c r="T514">
        <v>0</v>
      </c>
      <c r="U514" t="s">
        <v>43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 t="str">
        <f>IF(HR_Cleaned[[#This Row],[MonthlyIncome]]&lt;3000,"Low",IF(HR_Cleaned[[#This Row],[MonthlyIncome]]&lt;7000,"Medium","High"))</f>
        <v>Low</v>
      </c>
      <c r="AH514" t="str">
        <f>IF(HR_Cleaned[[#This Row],[YearsAtCompany]]&lt;2,"0-1 Years",IF(HR_Cleaned[[#This Row],[YearsAtCompany]]&lt;=5,"2-5 Years",IF(HR_Cleaned[[#This Row],[YearsAtCompany]]&lt;=10,"6-10 Years","10+ Years")))</f>
        <v>2-5 Years</v>
      </c>
      <c r="AI51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701</v>
      </c>
      <c r="J515">
        <v>4</v>
      </c>
      <c r="K515" t="s">
        <v>46</v>
      </c>
      <c r="L515">
        <v>32</v>
      </c>
      <c r="M515">
        <v>3</v>
      </c>
      <c r="N515">
        <v>1</v>
      </c>
      <c r="O515" t="s">
        <v>47</v>
      </c>
      <c r="P515">
        <v>3</v>
      </c>
      <c r="Q515" t="s">
        <v>41</v>
      </c>
      <c r="R515">
        <v>1009</v>
      </c>
      <c r="S515">
        <v>26999</v>
      </c>
      <c r="T515">
        <v>1</v>
      </c>
      <c r="U515" t="s">
        <v>35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 t="str">
        <f>IF(HR_Cleaned[[#This Row],[MonthlyIncome]]&lt;3000,"Low",IF(HR_Cleaned[[#This Row],[MonthlyIncome]]&lt;7000,"Medium","High"))</f>
        <v>Low</v>
      </c>
      <c r="AH515" t="str">
        <f>IF(HR_Cleaned[[#This Row],[YearsAtCompany]]&lt;2,"0-1 Years",IF(HR_Cleaned[[#This Row],[YearsAtCompany]]&lt;=5,"2-5 Years",IF(HR_Cleaned[[#This Row],[YearsAtCompany]]&lt;=10,"6-10 Years","10+ Years")))</f>
        <v>0-1 Years</v>
      </c>
      <c r="AI515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702</v>
      </c>
      <c r="J516">
        <v>1</v>
      </c>
      <c r="K516" t="s">
        <v>46</v>
      </c>
      <c r="L516">
        <v>70</v>
      </c>
      <c r="M516">
        <v>3</v>
      </c>
      <c r="N516">
        <v>1</v>
      </c>
      <c r="O516" t="s">
        <v>47</v>
      </c>
      <c r="P516">
        <v>1</v>
      </c>
      <c r="Q516" t="s">
        <v>41</v>
      </c>
      <c r="R516">
        <v>3348</v>
      </c>
      <c r="S516">
        <v>3164</v>
      </c>
      <c r="T516">
        <v>1</v>
      </c>
      <c r="U516" t="s">
        <v>35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 t="str">
        <f>IF(HR_Cleaned[[#This Row],[MonthlyIncome]]&lt;3000,"Low",IF(HR_Cleaned[[#This Row],[MonthlyIncome]]&lt;7000,"Medium","High"))</f>
        <v>Medium</v>
      </c>
      <c r="AH51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1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704</v>
      </c>
      <c r="J517">
        <v>3</v>
      </c>
      <c r="K517" t="s">
        <v>46</v>
      </c>
      <c r="L517">
        <v>41</v>
      </c>
      <c r="M517">
        <v>2</v>
      </c>
      <c r="N517">
        <v>1</v>
      </c>
      <c r="O517" t="s">
        <v>50</v>
      </c>
      <c r="P517">
        <v>3</v>
      </c>
      <c r="Q517" t="s">
        <v>48</v>
      </c>
      <c r="R517">
        <v>1281</v>
      </c>
      <c r="S517">
        <v>16900</v>
      </c>
      <c r="T517">
        <v>1</v>
      </c>
      <c r="U517" t="s">
        <v>43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 t="str">
        <f>IF(HR_Cleaned[[#This Row],[MonthlyIncome]]&lt;3000,"Low",IF(HR_Cleaned[[#This Row],[MonthlyIncome]]&lt;7000,"Medium","High"))</f>
        <v>Low</v>
      </c>
      <c r="AH517" t="str">
        <f>IF(HR_Cleaned[[#This Row],[YearsAtCompany]]&lt;2,"0-1 Years",IF(HR_Cleaned[[#This Row],[YearsAtCompany]]&lt;=5,"2-5 Years",IF(HR_Cleaned[[#This Row],[YearsAtCompany]]&lt;=10,"6-10 Years","10+ Years")))</f>
        <v>0-1 Years</v>
      </c>
      <c r="AI51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705</v>
      </c>
      <c r="J518">
        <v>1</v>
      </c>
      <c r="K518" t="s">
        <v>46</v>
      </c>
      <c r="L518">
        <v>58</v>
      </c>
      <c r="M518">
        <v>4</v>
      </c>
      <c r="N518">
        <v>1</v>
      </c>
      <c r="O518" t="s">
        <v>47</v>
      </c>
      <c r="P518">
        <v>1</v>
      </c>
      <c r="Q518" t="s">
        <v>48</v>
      </c>
      <c r="R518">
        <v>2819</v>
      </c>
      <c r="S518">
        <v>8544</v>
      </c>
      <c r="T518">
        <v>2</v>
      </c>
      <c r="U518" t="s">
        <v>43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 t="str">
        <f>IF(HR_Cleaned[[#This Row],[MonthlyIncome]]&lt;3000,"Low",IF(HR_Cleaned[[#This Row],[MonthlyIncome]]&lt;7000,"Medium","High"))</f>
        <v>Low</v>
      </c>
      <c r="AH518" t="str">
        <f>IF(HR_Cleaned[[#This Row],[YearsAtCompany]]&lt;2,"0-1 Years",IF(HR_Cleaned[[#This Row],[YearsAtCompany]]&lt;=5,"2-5 Years",IF(HR_Cleaned[[#This Row],[YearsAtCompany]]&lt;=10,"6-10 Years","10+ Years")))</f>
        <v>2-5 Years</v>
      </c>
      <c r="AI518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707</v>
      </c>
      <c r="J519">
        <v>4</v>
      </c>
      <c r="K519" t="s">
        <v>46</v>
      </c>
      <c r="L519">
        <v>57</v>
      </c>
      <c r="M519">
        <v>4</v>
      </c>
      <c r="N519">
        <v>2</v>
      </c>
      <c r="O519" t="s">
        <v>40</v>
      </c>
      <c r="P519">
        <v>2</v>
      </c>
      <c r="Q519" t="s">
        <v>48</v>
      </c>
      <c r="R519">
        <v>4851</v>
      </c>
      <c r="S519">
        <v>15678</v>
      </c>
      <c r="T519">
        <v>0</v>
      </c>
      <c r="U519" t="s">
        <v>43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 t="str">
        <f>IF(HR_Cleaned[[#This Row],[MonthlyIncome]]&lt;3000,"Low",IF(HR_Cleaned[[#This Row],[MonthlyIncome]]&lt;7000,"Medium","High"))</f>
        <v>Medium</v>
      </c>
      <c r="AH519" t="str">
        <f>IF(HR_Cleaned[[#This Row],[YearsAtCompany]]&lt;2,"0-1 Years",IF(HR_Cleaned[[#This Row],[YearsAtCompany]]&lt;=5,"2-5 Years",IF(HR_Cleaned[[#This Row],[YearsAtCompany]]&lt;=10,"6-10 Years","10+ Years")))</f>
        <v>2-5 Years</v>
      </c>
      <c r="AI51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709</v>
      </c>
      <c r="J520">
        <v>4</v>
      </c>
      <c r="K520" t="s">
        <v>39</v>
      </c>
      <c r="L520">
        <v>46</v>
      </c>
      <c r="M520">
        <v>2</v>
      </c>
      <c r="N520">
        <v>2</v>
      </c>
      <c r="O520" t="s">
        <v>40</v>
      </c>
      <c r="P520">
        <v>4</v>
      </c>
      <c r="Q520" t="s">
        <v>41</v>
      </c>
      <c r="R520">
        <v>4028</v>
      </c>
      <c r="S520">
        <v>7791</v>
      </c>
      <c r="T520">
        <v>0</v>
      </c>
      <c r="U520" t="s">
        <v>43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 t="str">
        <f>IF(HR_Cleaned[[#This Row],[MonthlyIncome]]&lt;3000,"Low",IF(HR_Cleaned[[#This Row],[MonthlyIncome]]&lt;7000,"Medium","High"))</f>
        <v>Medium</v>
      </c>
      <c r="AH52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2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710</v>
      </c>
      <c r="J521">
        <v>2</v>
      </c>
      <c r="K521" t="s">
        <v>46</v>
      </c>
      <c r="L521">
        <v>76</v>
      </c>
      <c r="M521">
        <v>1</v>
      </c>
      <c r="N521">
        <v>1</v>
      </c>
      <c r="O521" t="s">
        <v>47</v>
      </c>
      <c r="P521">
        <v>4</v>
      </c>
      <c r="Q521" t="s">
        <v>52</v>
      </c>
      <c r="R521">
        <v>2720</v>
      </c>
      <c r="S521">
        <v>18959</v>
      </c>
      <c r="T521">
        <v>1</v>
      </c>
      <c r="U521" t="s">
        <v>43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 t="str">
        <f>IF(HR_Cleaned[[#This Row],[MonthlyIncome]]&lt;3000,"Low",IF(HR_Cleaned[[#This Row],[MonthlyIncome]]&lt;7000,"Medium","High"))</f>
        <v>Low</v>
      </c>
      <c r="AH52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2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712</v>
      </c>
      <c r="J522">
        <v>2</v>
      </c>
      <c r="K522" t="s">
        <v>46</v>
      </c>
      <c r="L522">
        <v>56</v>
      </c>
      <c r="M522">
        <v>4</v>
      </c>
      <c r="N522">
        <v>2</v>
      </c>
      <c r="O522" t="s">
        <v>40</v>
      </c>
      <c r="P522">
        <v>2</v>
      </c>
      <c r="Q522" t="s">
        <v>48</v>
      </c>
      <c r="R522">
        <v>8120</v>
      </c>
      <c r="S522">
        <v>18597</v>
      </c>
      <c r="T522">
        <v>3</v>
      </c>
      <c r="U522" t="s">
        <v>43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 t="str">
        <f>IF(HR_Cleaned[[#This Row],[MonthlyIncome]]&lt;3000,"Low",IF(HR_Cleaned[[#This Row],[MonthlyIncome]]&lt;7000,"Medium","High"))</f>
        <v>High</v>
      </c>
      <c r="AH522" t="str">
        <f>IF(HR_Cleaned[[#This Row],[YearsAtCompany]]&lt;2,"0-1 Years",IF(HR_Cleaned[[#This Row],[YearsAtCompany]]&lt;=5,"2-5 Years",IF(HR_Cleaned[[#This Row],[YearsAtCompany]]&lt;=10,"6-10 Years","10+ Years")))</f>
        <v>2-5 Years</v>
      </c>
      <c r="AI52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714</v>
      </c>
      <c r="J523">
        <v>4</v>
      </c>
      <c r="K523" t="s">
        <v>39</v>
      </c>
      <c r="L523">
        <v>71</v>
      </c>
      <c r="M523">
        <v>4</v>
      </c>
      <c r="N523">
        <v>2</v>
      </c>
      <c r="O523" t="s">
        <v>40</v>
      </c>
      <c r="P523">
        <v>4</v>
      </c>
      <c r="Q523" t="s">
        <v>52</v>
      </c>
      <c r="R523">
        <v>4647</v>
      </c>
      <c r="S523">
        <v>16673</v>
      </c>
      <c r="T523">
        <v>1</v>
      </c>
      <c r="U523" t="s">
        <v>35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 t="str">
        <f>IF(HR_Cleaned[[#This Row],[MonthlyIncome]]&lt;3000,"Low",IF(HR_Cleaned[[#This Row],[MonthlyIncome]]&lt;7000,"Medium","High"))</f>
        <v>Medium</v>
      </c>
      <c r="AH52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2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715</v>
      </c>
      <c r="J524">
        <v>4</v>
      </c>
      <c r="K524" t="s">
        <v>46</v>
      </c>
      <c r="L524">
        <v>80</v>
      </c>
      <c r="M524">
        <v>4</v>
      </c>
      <c r="N524">
        <v>1</v>
      </c>
      <c r="O524" t="s">
        <v>47</v>
      </c>
      <c r="P524">
        <v>4</v>
      </c>
      <c r="Q524" t="s">
        <v>41</v>
      </c>
      <c r="R524">
        <v>4680</v>
      </c>
      <c r="S524">
        <v>15232</v>
      </c>
      <c r="T524">
        <v>3</v>
      </c>
      <c r="U524" t="s">
        <v>43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 t="str">
        <f>IF(HR_Cleaned[[#This Row],[MonthlyIncome]]&lt;3000,"Low",IF(HR_Cleaned[[#This Row],[MonthlyIncome]]&lt;7000,"Medium","High"))</f>
        <v>Medium</v>
      </c>
      <c r="AH524" t="str">
        <f>IF(HR_Cleaned[[#This Row],[YearsAtCompany]]&lt;2,"0-1 Years",IF(HR_Cleaned[[#This Row],[YearsAtCompany]]&lt;=5,"2-5 Years",IF(HR_Cleaned[[#This Row],[YearsAtCompany]]&lt;=10,"6-10 Years","10+ Years")))</f>
        <v>0-1 Years</v>
      </c>
      <c r="AI52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716</v>
      </c>
      <c r="J525">
        <v>4</v>
      </c>
      <c r="K525" t="s">
        <v>46</v>
      </c>
      <c r="L525">
        <v>74</v>
      </c>
      <c r="M525">
        <v>4</v>
      </c>
      <c r="N525">
        <v>1</v>
      </c>
      <c r="O525" t="s">
        <v>50</v>
      </c>
      <c r="P525">
        <v>3</v>
      </c>
      <c r="Q525" t="s">
        <v>48</v>
      </c>
      <c r="R525">
        <v>3221</v>
      </c>
      <c r="S525">
        <v>3297</v>
      </c>
      <c r="T525">
        <v>1</v>
      </c>
      <c r="U525" t="s">
        <v>35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 t="str">
        <f>IF(HR_Cleaned[[#This Row],[MonthlyIncome]]&lt;3000,"Low",IF(HR_Cleaned[[#This Row],[MonthlyIncome]]&lt;7000,"Medium","High"))</f>
        <v>Medium</v>
      </c>
      <c r="AH525" t="str">
        <f>IF(HR_Cleaned[[#This Row],[YearsAtCompany]]&lt;2,"0-1 Years",IF(HR_Cleaned[[#This Row],[YearsAtCompany]]&lt;=5,"2-5 Years",IF(HR_Cleaned[[#This Row],[YearsAtCompany]]&lt;=10,"6-10 Years","10+ Years")))</f>
        <v>10+ Years</v>
      </c>
      <c r="AI52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717</v>
      </c>
      <c r="J526">
        <v>4</v>
      </c>
      <c r="K526" t="s">
        <v>39</v>
      </c>
      <c r="L526">
        <v>46</v>
      </c>
      <c r="M526">
        <v>2</v>
      </c>
      <c r="N526">
        <v>3</v>
      </c>
      <c r="O526" t="s">
        <v>54</v>
      </c>
      <c r="P526">
        <v>2</v>
      </c>
      <c r="Q526" t="s">
        <v>41</v>
      </c>
      <c r="R526">
        <v>8621</v>
      </c>
      <c r="S526">
        <v>17654</v>
      </c>
      <c r="T526">
        <v>1</v>
      </c>
      <c r="U526" t="s">
        <v>43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 t="str">
        <f>IF(HR_Cleaned[[#This Row],[MonthlyIncome]]&lt;3000,"Low",IF(HR_Cleaned[[#This Row],[MonthlyIncome]]&lt;7000,"Medium","High"))</f>
        <v>High</v>
      </c>
      <c r="AH52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2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720</v>
      </c>
      <c r="J527">
        <v>1</v>
      </c>
      <c r="K527" t="s">
        <v>39</v>
      </c>
      <c r="L527">
        <v>65</v>
      </c>
      <c r="M527">
        <v>3</v>
      </c>
      <c r="N527">
        <v>2</v>
      </c>
      <c r="O527" t="s">
        <v>40</v>
      </c>
      <c r="P527">
        <v>3</v>
      </c>
      <c r="Q527" t="s">
        <v>41</v>
      </c>
      <c r="R527">
        <v>4577</v>
      </c>
      <c r="S527">
        <v>24785</v>
      </c>
      <c r="T527">
        <v>9</v>
      </c>
      <c r="U527" t="s">
        <v>43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 t="str">
        <f>IF(HR_Cleaned[[#This Row],[MonthlyIncome]]&lt;3000,"Low",IF(HR_Cleaned[[#This Row],[MonthlyIncome]]&lt;7000,"Medium","High"))</f>
        <v>Medium</v>
      </c>
      <c r="AH527" t="str">
        <f>IF(HR_Cleaned[[#This Row],[YearsAtCompany]]&lt;2,"0-1 Years",IF(HR_Cleaned[[#This Row],[YearsAtCompany]]&lt;=5,"2-5 Years",IF(HR_Cleaned[[#This Row],[YearsAtCompany]]&lt;=10,"6-10 Years","10+ Years")))</f>
        <v>2-5 Years</v>
      </c>
      <c r="AI527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721</v>
      </c>
      <c r="J528">
        <v>4</v>
      </c>
      <c r="K528" t="s">
        <v>39</v>
      </c>
      <c r="L528">
        <v>80</v>
      </c>
      <c r="M528">
        <v>2</v>
      </c>
      <c r="N528">
        <v>2</v>
      </c>
      <c r="O528" t="s">
        <v>54</v>
      </c>
      <c r="P528">
        <v>3</v>
      </c>
      <c r="Q528" t="s">
        <v>41</v>
      </c>
      <c r="R528">
        <v>4553</v>
      </c>
      <c r="S528">
        <v>20978</v>
      </c>
      <c r="T528">
        <v>1</v>
      </c>
      <c r="U528" t="s">
        <v>43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 t="str">
        <f>IF(HR_Cleaned[[#This Row],[MonthlyIncome]]&lt;3000,"Low",IF(HR_Cleaned[[#This Row],[MonthlyIncome]]&lt;7000,"Medium","High"))</f>
        <v>Medium</v>
      </c>
      <c r="AH528" t="str">
        <f>IF(HR_Cleaned[[#This Row],[YearsAtCompany]]&lt;2,"0-1 Years",IF(HR_Cleaned[[#This Row],[YearsAtCompany]]&lt;=5,"2-5 Years",IF(HR_Cleaned[[#This Row],[YearsAtCompany]]&lt;=10,"6-10 Years","10+ Years")))</f>
        <v>10+ Years</v>
      </c>
      <c r="AI52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722</v>
      </c>
      <c r="J529">
        <v>4</v>
      </c>
      <c r="K529" t="s">
        <v>46</v>
      </c>
      <c r="L529">
        <v>55</v>
      </c>
      <c r="M529">
        <v>3</v>
      </c>
      <c r="N529">
        <v>2</v>
      </c>
      <c r="O529" t="s">
        <v>40</v>
      </c>
      <c r="P529">
        <v>4</v>
      </c>
      <c r="Q529" t="s">
        <v>41</v>
      </c>
      <c r="R529">
        <v>5396</v>
      </c>
      <c r="S529">
        <v>21703</v>
      </c>
      <c r="T529">
        <v>1</v>
      </c>
      <c r="U529" t="s">
        <v>43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 t="str">
        <f>IF(HR_Cleaned[[#This Row],[MonthlyIncome]]&lt;3000,"Low",IF(HR_Cleaned[[#This Row],[MonthlyIncome]]&lt;7000,"Medium","High"))</f>
        <v>Medium</v>
      </c>
      <c r="AH52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2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723</v>
      </c>
      <c r="J530">
        <v>2</v>
      </c>
      <c r="K530" t="s">
        <v>46</v>
      </c>
      <c r="L530">
        <v>50</v>
      </c>
      <c r="M530">
        <v>3</v>
      </c>
      <c r="N530">
        <v>2</v>
      </c>
      <c r="O530" t="s">
        <v>40</v>
      </c>
      <c r="P530">
        <v>3</v>
      </c>
      <c r="Q530" t="s">
        <v>48</v>
      </c>
      <c r="R530">
        <v>6796</v>
      </c>
      <c r="S530">
        <v>23452</v>
      </c>
      <c r="T530">
        <v>3</v>
      </c>
      <c r="U530" t="s">
        <v>35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 t="str">
        <f>IF(HR_Cleaned[[#This Row],[MonthlyIncome]]&lt;3000,"Low",IF(HR_Cleaned[[#This Row],[MonthlyIncome]]&lt;7000,"Medium","High"))</f>
        <v>Medium</v>
      </c>
      <c r="AH530" t="str">
        <f>IF(HR_Cleaned[[#This Row],[YearsAtCompany]]&lt;2,"0-1 Years",IF(HR_Cleaned[[#This Row],[YearsAtCompany]]&lt;=5,"2-5 Years",IF(HR_Cleaned[[#This Row],[YearsAtCompany]]&lt;=10,"6-10 Years","10+ Years")))</f>
        <v>2-5 Years</v>
      </c>
      <c r="AI53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724</v>
      </c>
      <c r="J531">
        <v>2</v>
      </c>
      <c r="K531" t="s">
        <v>39</v>
      </c>
      <c r="L531">
        <v>33</v>
      </c>
      <c r="M531">
        <v>4</v>
      </c>
      <c r="N531">
        <v>2</v>
      </c>
      <c r="O531" t="s">
        <v>54</v>
      </c>
      <c r="P531">
        <v>4</v>
      </c>
      <c r="Q531" t="s">
        <v>41</v>
      </c>
      <c r="R531">
        <v>7625</v>
      </c>
      <c r="S531">
        <v>19383</v>
      </c>
      <c r="T531">
        <v>0</v>
      </c>
      <c r="U531" t="s">
        <v>43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 t="str">
        <f>IF(HR_Cleaned[[#This Row],[MonthlyIncome]]&lt;3000,"Low",IF(HR_Cleaned[[#This Row],[MonthlyIncome]]&lt;7000,"Medium","High"))</f>
        <v>High</v>
      </c>
      <c r="AH53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3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725</v>
      </c>
      <c r="J532">
        <v>3</v>
      </c>
      <c r="K532" t="s">
        <v>39</v>
      </c>
      <c r="L532">
        <v>68</v>
      </c>
      <c r="M532">
        <v>3</v>
      </c>
      <c r="N532">
        <v>3</v>
      </c>
      <c r="O532" t="s">
        <v>53</v>
      </c>
      <c r="P532">
        <v>1</v>
      </c>
      <c r="Q532" t="s">
        <v>48</v>
      </c>
      <c r="R532">
        <v>7412</v>
      </c>
      <c r="S532">
        <v>6009</v>
      </c>
      <c r="T532">
        <v>1</v>
      </c>
      <c r="U532" t="s">
        <v>43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 t="str">
        <f>IF(HR_Cleaned[[#This Row],[MonthlyIncome]]&lt;3000,"Low",IF(HR_Cleaned[[#This Row],[MonthlyIncome]]&lt;7000,"Medium","High"))</f>
        <v>High</v>
      </c>
      <c r="AH53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3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727</v>
      </c>
      <c r="J533">
        <v>3</v>
      </c>
      <c r="K533" t="s">
        <v>39</v>
      </c>
      <c r="L533">
        <v>39</v>
      </c>
      <c r="M533">
        <v>3</v>
      </c>
      <c r="N533">
        <v>3</v>
      </c>
      <c r="O533" t="s">
        <v>58</v>
      </c>
      <c r="P533">
        <v>4</v>
      </c>
      <c r="Q533" t="s">
        <v>41</v>
      </c>
      <c r="R533">
        <v>11159</v>
      </c>
      <c r="S533">
        <v>19373</v>
      </c>
      <c r="T533">
        <v>3</v>
      </c>
      <c r="U533" t="s">
        <v>43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 t="str">
        <f>IF(HR_Cleaned[[#This Row],[MonthlyIncome]]&lt;3000,"Low",IF(HR_Cleaned[[#This Row],[MonthlyIncome]]&lt;7000,"Medium","High"))</f>
        <v>High</v>
      </c>
      <c r="AH53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3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728</v>
      </c>
      <c r="J534">
        <v>4</v>
      </c>
      <c r="K534" t="s">
        <v>46</v>
      </c>
      <c r="L534">
        <v>42</v>
      </c>
      <c r="M534">
        <v>3</v>
      </c>
      <c r="N534">
        <v>2</v>
      </c>
      <c r="O534" t="s">
        <v>40</v>
      </c>
      <c r="P534">
        <v>1</v>
      </c>
      <c r="Q534" t="s">
        <v>41</v>
      </c>
      <c r="R534">
        <v>4960</v>
      </c>
      <c r="S534">
        <v>11825</v>
      </c>
      <c r="T534">
        <v>2</v>
      </c>
      <c r="U534" t="s">
        <v>43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 t="str">
        <f>IF(HR_Cleaned[[#This Row],[MonthlyIncome]]&lt;3000,"Low",IF(HR_Cleaned[[#This Row],[MonthlyIncome]]&lt;7000,"Medium","High"))</f>
        <v>Medium</v>
      </c>
      <c r="AH53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3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729</v>
      </c>
      <c r="J535">
        <v>4</v>
      </c>
      <c r="K535" t="s">
        <v>46</v>
      </c>
      <c r="L535">
        <v>48</v>
      </c>
      <c r="M535">
        <v>2</v>
      </c>
      <c r="N535">
        <v>3</v>
      </c>
      <c r="O535" t="s">
        <v>40</v>
      </c>
      <c r="P535">
        <v>1</v>
      </c>
      <c r="Q535" t="s">
        <v>48</v>
      </c>
      <c r="R535">
        <v>10475</v>
      </c>
      <c r="S535">
        <v>23772</v>
      </c>
      <c r="T535">
        <v>5</v>
      </c>
      <c r="U535" t="s">
        <v>35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 t="str">
        <f>IF(HR_Cleaned[[#This Row],[MonthlyIncome]]&lt;3000,"Low",IF(HR_Cleaned[[#This Row],[MonthlyIncome]]&lt;7000,"Medium","High"))</f>
        <v>High</v>
      </c>
      <c r="AH535" t="str">
        <f>IF(HR_Cleaned[[#This Row],[YearsAtCompany]]&lt;2,"0-1 Years",IF(HR_Cleaned[[#This Row],[YearsAtCompany]]&lt;=5,"2-5 Years",IF(HR_Cleaned[[#This Row],[YearsAtCompany]]&lt;=10,"6-10 Years","10+ Years")))</f>
        <v>10+ Years</v>
      </c>
      <c r="AI53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730</v>
      </c>
      <c r="J536">
        <v>3</v>
      </c>
      <c r="K536" t="s">
        <v>46</v>
      </c>
      <c r="L536">
        <v>59</v>
      </c>
      <c r="M536">
        <v>4</v>
      </c>
      <c r="N536">
        <v>4</v>
      </c>
      <c r="O536" t="s">
        <v>58</v>
      </c>
      <c r="P536">
        <v>3</v>
      </c>
      <c r="Q536" t="s">
        <v>48</v>
      </c>
      <c r="R536">
        <v>14814</v>
      </c>
      <c r="S536">
        <v>13514</v>
      </c>
      <c r="T536">
        <v>3</v>
      </c>
      <c r="U536" t="s">
        <v>43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 t="str">
        <f>IF(HR_Cleaned[[#This Row],[MonthlyIncome]]&lt;3000,"Low",IF(HR_Cleaned[[#This Row],[MonthlyIncome]]&lt;7000,"Medium","High"))</f>
        <v>High</v>
      </c>
      <c r="AH536" t="str">
        <f>IF(HR_Cleaned[[#This Row],[YearsAtCompany]]&lt;2,"0-1 Years",IF(HR_Cleaned[[#This Row],[YearsAtCompany]]&lt;=5,"2-5 Years",IF(HR_Cleaned[[#This Row],[YearsAtCompany]]&lt;=10,"6-10 Years","10+ Years")))</f>
        <v>2-5 Years</v>
      </c>
      <c r="AI53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731</v>
      </c>
      <c r="J537">
        <v>2</v>
      </c>
      <c r="K537" t="s">
        <v>46</v>
      </c>
      <c r="L537">
        <v>73</v>
      </c>
      <c r="M537">
        <v>2</v>
      </c>
      <c r="N537">
        <v>5</v>
      </c>
      <c r="O537" t="s">
        <v>56</v>
      </c>
      <c r="P537">
        <v>4</v>
      </c>
      <c r="Q537" t="s">
        <v>52</v>
      </c>
      <c r="R537">
        <v>19141</v>
      </c>
      <c r="S537">
        <v>8861</v>
      </c>
      <c r="T537">
        <v>3</v>
      </c>
      <c r="U537" t="s">
        <v>43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 t="str">
        <f>IF(HR_Cleaned[[#This Row],[MonthlyIncome]]&lt;3000,"Low",IF(HR_Cleaned[[#This Row],[MonthlyIncome]]&lt;7000,"Medium","High"))</f>
        <v>High</v>
      </c>
      <c r="AH537" t="str">
        <f>IF(HR_Cleaned[[#This Row],[YearsAtCompany]]&lt;2,"0-1 Years",IF(HR_Cleaned[[#This Row],[YearsAtCompany]]&lt;=5,"2-5 Years",IF(HR_Cleaned[[#This Row],[YearsAtCompany]]&lt;=10,"6-10 Years","10+ Years")))</f>
        <v>10+ Years</v>
      </c>
      <c r="AI53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732</v>
      </c>
      <c r="J538">
        <v>1</v>
      </c>
      <c r="K538" t="s">
        <v>46</v>
      </c>
      <c r="L538">
        <v>84</v>
      </c>
      <c r="M538">
        <v>3</v>
      </c>
      <c r="N538">
        <v>2</v>
      </c>
      <c r="O538" t="s">
        <v>40</v>
      </c>
      <c r="P538">
        <v>1</v>
      </c>
      <c r="Q538" t="s">
        <v>41</v>
      </c>
      <c r="R538">
        <v>5405</v>
      </c>
      <c r="S538">
        <v>11924</v>
      </c>
      <c r="T538">
        <v>8</v>
      </c>
      <c r="U538" t="s">
        <v>43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 t="str">
        <f>IF(HR_Cleaned[[#This Row],[MonthlyIncome]]&lt;3000,"Low",IF(HR_Cleaned[[#This Row],[MonthlyIncome]]&lt;7000,"Medium","High"))</f>
        <v>Medium</v>
      </c>
      <c r="AH538" t="str">
        <f>IF(HR_Cleaned[[#This Row],[YearsAtCompany]]&lt;2,"0-1 Years",IF(HR_Cleaned[[#This Row],[YearsAtCompany]]&lt;=5,"2-5 Years",IF(HR_Cleaned[[#This Row],[YearsAtCompany]]&lt;=10,"6-10 Years","10+ Years")))</f>
        <v>2-5 Years</v>
      </c>
      <c r="AI538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733</v>
      </c>
      <c r="J539">
        <v>4</v>
      </c>
      <c r="K539" t="s">
        <v>46</v>
      </c>
      <c r="L539">
        <v>32</v>
      </c>
      <c r="M539">
        <v>3</v>
      </c>
      <c r="N539">
        <v>3</v>
      </c>
      <c r="O539" t="s">
        <v>53</v>
      </c>
      <c r="P539">
        <v>1</v>
      </c>
      <c r="Q539" t="s">
        <v>52</v>
      </c>
      <c r="R539">
        <v>8793</v>
      </c>
      <c r="S539">
        <v>4809</v>
      </c>
      <c r="T539">
        <v>1</v>
      </c>
      <c r="U539" t="s">
        <v>43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 t="str">
        <f>IF(HR_Cleaned[[#This Row],[MonthlyIncome]]&lt;3000,"Low",IF(HR_Cleaned[[#This Row],[MonthlyIncome]]&lt;7000,"Medium","High"))</f>
        <v>High</v>
      </c>
      <c r="AH53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3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734</v>
      </c>
      <c r="J540">
        <v>4</v>
      </c>
      <c r="K540" t="s">
        <v>46</v>
      </c>
      <c r="L540">
        <v>59</v>
      </c>
      <c r="M540">
        <v>2</v>
      </c>
      <c r="N540">
        <v>5</v>
      </c>
      <c r="O540" t="s">
        <v>56</v>
      </c>
      <c r="P540">
        <v>3</v>
      </c>
      <c r="Q540" t="s">
        <v>48</v>
      </c>
      <c r="R540">
        <v>19189</v>
      </c>
      <c r="S540">
        <v>19562</v>
      </c>
      <c r="T540">
        <v>1</v>
      </c>
      <c r="U540" t="s">
        <v>43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 t="str">
        <f>IF(HR_Cleaned[[#This Row],[MonthlyIncome]]&lt;3000,"Low",IF(HR_Cleaned[[#This Row],[MonthlyIncome]]&lt;7000,"Medium","High"))</f>
        <v>High</v>
      </c>
      <c r="AH540" t="str">
        <f>IF(HR_Cleaned[[#This Row],[YearsAtCompany]]&lt;2,"0-1 Years",IF(HR_Cleaned[[#This Row],[YearsAtCompany]]&lt;=5,"2-5 Years",IF(HR_Cleaned[[#This Row],[YearsAtCompany]]&lt;=10,"6-10 Years","10+ Years")))</f>
        <v>10+ Years</v>
      </c>
      <c r="AI54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738</v>
      </c>
      <c r="J541">
        <v>4</v>
      </c>
      <c r="K541" t="s">
        <v>46</v>
      </c>
      <c r="L541">
        <v>54</v>
      </c>
      <c r="M541">
        <v>3</v>
      </c>
      <c r="N541">
        <v>1</v>
      </c>
      <c r="O541" t="s">
        <v>57</v>
      </c>
      <c r="P541">
        <v>2</v>
      </c>
      <c r="Q541" t="s">
        <v>48</v>
      </c>
      <c r="R541">
        <v>3875</v>
      </c>
      <c r="S541">
        <v>9983</v>
      </c>
      <c r="T541">
        <v>7</v>
      </c>
      <c r="U541" t="s">
        <v>43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 t="str">
        <f>IF(HR_Cleaned[[#This Row],[MonthlyIncome]]&lt;3000,"Low",IF(HR_Cleaned[[#This Row],[MonthlyIncome]]&lt;7000,"Medium","High"))</f>
        <v>Medium</v>
      </c>
      <c r="AH541" t="str">
        <f>IF(HR_Cleaned[[#This Row],[YearsAtCompany]]&lt;2,"0-1 Years",IF(HR_Cleaned[[#This Row],[YearsAtCompany]]&lt;=5,"2-5 Years",IF(HR_Cleaned[[#This Row],[YearsAtCompany]]&lt;=10,"6-10 Years","10+ Years")))</f>
        <v>2-5 Years</v>
      </c>
      <c r="AI54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741</v>
      </c>
      <c r="J542">
        <v>1</v>
      </c>
      <c r="K542" t="s">
        <v>39</v>
      </c>
      <c r="L542">
        <v>67</v>
      </c>
      <c r="M542">
        <v>1</v>
      </c>
      <c r="N542">
        <v>1</v>
      </c>
      <c r="O542" t="s">
        <v>47</v>
      </c>
      <c r="P542">
        <v>2</v>
      </c>
      <c r="Q542" t="s">
        <v>41</v>
      </c>
      <c r="R542">
        <v>2216</v>
      </c>
      <c r="S542">
        <v>3872</v>
      </c>
      <c r="T542">
        <v>7</v>
      </c>
      <c r="U542" t="s">
        <v>35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 t="str">
        <f>IF(HR_Cleaned[[#This Row],[MonthlyIncome]]&lt;3000,"Low",IF(HR_Cleaned[[#This Row],[MonthlyIncome]]&lt;7000,"Medium","High"))</f>
        <v>Low</v>
      </c>
      <c r="AH54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4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742</v>
      </c>
      <c r="J543">
        <v>1</v>
      </c>
      <c r="K543" t="s">
        <v>39</v>
      </c>
      <c r="L543">
        <v>63</v>
      </c>
      <c r="M543">
        <v>4</v>
      </c>
      <c r="N543">
        <v>3</v>
      </c>
      <c r="O543" t="s">
        <v>58</v>
      </c>
      <c r="P543">
        <v>1</v>
      </c>
      <c r="Q543" t="s">
        <v>48</v>
      </c>
      <c r="R543">
        <v>11713</v>
      </c>
      <c r="S543">
        <v>20335</v>
      </c>
      <c r="T543">
        <v>9</v>
      </c>
      <c r="U543" t="s">
        <v>43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 t="str">
        <f>IF(HR_Cleaned[[#This Row],[MonthlyIncome]]&lt;3000,"Low",IF(HR_Cleaned[[#This Row],[MonthlyIncome]]&lt;7000,"Medium","High"))</f>
        <v>High</v>
      </c>
      <c r="AH54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4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743</v>
      </c>
      <c r="J544">
        <v>3</v>
      </c>
      <c r="K544" t="s">
        <v>39</v>
      </c>
      <c r="L544">
        <v>81</v>
      </c>
      <c r="M544">
        <v>3</v>
      </c>
      <c r="N544">
        <v>3</v>
      </c>
      <c r="O544" t="s">
        <v>53</v>
      </c>
      <c r="P544">
        <v>3</v>
      </c>
      <c r="Q544" t="s">
        <v>41</v>
      </c>
      <c r="R544">
        <v>7861</v>
      </c>
      <c r="S544">
        <v>15397</v>
      </c>
      <c r="T544">
        <v>4</v>
      </c>
      <c r="U544" t="s">
        <v>35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 t="str">
        <f>IF(HR_Cleaned[[#This Row],[MonthlyIncome]]&lt;3000,"Low",IF(HR_Cleaned[[#This Row],[MonthlyIncome]]&lt;7000,"Medium","High"))</f>
        <v>High</v>
      </c>
      <c r="AH544" t="str">
        <f>IF(HR_Cleaned[[#This Row],[YearsAtCompany]]&lt;2,"0-1 Years",IF(HR_Cleaned[[#This Row],[YearsAtCompany]]&lt;=5,"2-5 Years",IF(HR_Cleaned[[#This Row],[YearsAtCompany]]&lt;=10,"6-10 Years","10+ Years")))</f>
        <v>0-1 Years</v>
      </c>
      <c r="AI54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744</v>
      </c>
      <c r="J545">
        <v>1</v>
      </c>
      <c r="K545" t="s">
        <v>46</v>
      </c>
      <c r="L545">
        <v>49</v>
      </c>
      <c r="M545">
        <v>1</v>
      </c>
      <c r="N545">
        <v>1</v>
      </c>
      <c r="O545" t="s">
        <v>50</v>
      </c>
      <c r="P545">
        <v>3</v>
      </c>
      <c r="Q545" t="s">
        <v>41</v>
      </c>
      <c r="R545">
        <v>3708</v>
      </c>
      <c r="S545">
        <v>2104</v>
      </c>
      <c r="T545">
        <v>2</v>
      </c>
      <c r="U545" t="s">
        <v>43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 t="str">
        <f>IF(HR_Cleaned[[#This Row],[MonthlyIncome]]&lt;3000,"Low",IF(HR_Cleaned[[#This Row],[MonthlyIncome]]&lt;7000,"Medium","High"))</f>
        <v>Medium</v>
      </c>
      <c r="AH545" t="str">
        <f>IF(HR_Cleaned[[#This Row],[YearsAtCompany]]&lt;2,"0-1 Years",IF(HR_Cleaned[[#This Row],[YearsAtCompany]]&lt;=5,"2-5 Years",IF(HR_Cleaned[[#This Row],[YearsAtCompany]]&lt;=10,"6-10 Years","10+ Years")))</f>
        <v>2-5 Years</v>
      </c>
      <c r="AI54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746</v>
      </c>
      <c r="J546">
        <v>4</v>
      </c>
      <c r="K546" t="s">
        <v>39</v>
      </c>
      <c r="L546">
        <v>49</v>
      </c>
      <c r="M546">
        <v>3</v>
      </c>
      <c r="N546">
        <v>4</v>
      </c>
      <c r="O546" t="s">
        <v>40</v>
      </c>
      <c r="P546">
        <v>3</v>
      </c>
      <c r="Q546" t="s">
        <v>52</v>
      </c>
      <c r="R546">
        <v>13770</v>
      </c>
      <c r="S546">
        <v>10225</v>
      </c>
      <c r="T546">
        <v>9</v>
      </c>
      <c r="U546" t="s">
        <v>35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 t="str">
        <f>IF(HR_Cleaned[[#This Row],[MonthlyIncome]]&lt;3000,"Low",IF(HR_Cleaned[[#This Row],[MonthlyIncome]]&lt;7000,"Medium","High"))</f>
        <v>High</v>
      </c>
      <c r="AH546" t="str">
        <f>IF(HR_Cleaned[[#This Row],[YearsAtCompany]]&lt;2,"0-1 Years",IF(HR_Cleaned[[#This Row],[YearsAtCompany]]&lt;=5,"2-5 Years",IF(HR_Cleaned[[#This Row],[YearsAtCompany]]&lt;=10,"6-10 Years","10+ Years")))</f>
        <v>10+ Years</v>
      </c>
      <c r="AI54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747</v>
      </c>
      <c r="J547">
        <v>3</v>
      </c>
      <c r="K547" t="s">
        <v>46</v>
      </c>
      <c r="L547">
        <v>99</v>
      </c>
      <c r="M547">
        <v>3</v>
      </c>
      <c r="N547">
        <v>2</v>
      </c>
      <c r="O547" t="s">
        <v>40</v>
      </c>
      <c r="P547">
        <v>4</v>
      </c>
      <c r="Q547" t="s">
        <v>52</v>
      </c>
      <c r="R547">
        <v>5304</v>
      </c>
      <c r="S547">
        <v>25275</v>
      </c>
      <c r="T547">
        <v>7</v>
      </c>
      <c r="U547" t="s">
        <v>43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 t="str">
        <f>IF(HR_Cleaned[[#This Row],[MonthlyIncome]]&lt;3000,"Low",IF(HR_Cleaned[[#This Row],[MonthlyIncome]]&lt;7000,"Medium","High"))</f>
        <v>Medium</v>
      </c>
      <c r="AH54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4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749</v>
      </c>
      <c r="J548">
        <v>3</v>
      </c>
      <c r="K548" t="s">
        <v>46</v>
      </c>
      <c r="L548">
        <v>99</v>
      </c>
      <c r="M548">
        <v>3</v>
      </c>
      <c r="N548">
        <v>1</v>
      </c>
      <c r="O548" t="s">
        <v>57</v>
      </c>
      <c r="P548">
        <v>3</v>
      </c>
      <c r="Q548" t="s">
        <v>41</v>
      </c>
      <c r="R548">
        <v>2642</v>
      </c>
      <c r="S548">
        <v>2755</v>
      </c>
      <c r="T548">
        <v>1</v>
      </c>
      <c r="U548" t="s">
        <v>43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 t="str">
        <f>IF(HR_Cleaned[[#This Row],[MonthlyIncome]]&lt;3000,"Low",IF(HR_Cleaned[[#This Row],[MonthlyIncome]]&lt;7000,"Medium","High"))</f>
        <v>Low</v>
      </c>
      <c r="AH548" t="str">
        <f>IF(HR_Cleaned[[#This Row],[YearsAtCompany]]&lt;2,"0-1 Years",IF(HR_Cleaned[[#This Row],[YearsAtCompany]]&lt;=5,"2-5 Years",IF(HR_Cleaned[[#This Row],[YearsAtCompany]]&lt;=10,"6-10 Years","10+ Years")))</f>
        <v>0-1 Years</v>
      </c>
      <c r="AI54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752</v>
      </c>
      <c r="J549">
        <v>3</v>
      </c>
      <c r="K549" t="s">
        <v>46</v>
      </c>
      <c r="L549">
        <v>57</v>
      </c>
      <c r="M549">
        <v>4</v>
      </c>
      <c r="N549">
        <v>1</v>
      </c>
      <c r="O549" t="s">
        <v>47</v>
      </c>
      <c r="P549">
        <v>3</v>
      </c>
      <c r="Q549" t="s">
        <v>52</v>
      </c>
      <c r="R549">
        <v>2759</v>
      </c>
      <c r="S549">
        <v>20366</v>
      </c>
      <c r="T549">
        <v>6</v>
      </c>
      <c r="U549" t="s">
        <v>35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 t="str">
        <f>IF(HR_Cleaned[[#This Row],[MonthlyIncome]]&lt;3000,"Low",IF(HR_Cleaned[[#This Row],[MonthlyIncome]]&lt;7000,"Medium","High"))</f>
        <v>Low</v>
      </c>
      <c r="AH549" t="str">
        <f>IF(HR_Cleaned[[#This Row],[YearsAtCompany]]&lt;2,"0-1 Years",IF(HR_Cleaned[[#This Row],[YearsAtCompany]]&lt;=5,"2-5 Years",IF(HR_Cleaned[[#This Row],[YearsAtCompany]]&lt;=10,"6-10 Years","10+ Years")))</f>
        <v>2-5 Years</v>
      </c>
      <c r="AI54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754</v>
      </c>
      <c r="J550">
        <v>4</v>
      </c>
      <c r="K550" t="s">
        <v>46</v>
      </c>
      <c r="L550">
        <v>47</v>
      </c>
      <c r="M550">
        <v>2</v>
      </c>
      <c r="N550">
        <v>2</v>
      </c>
      <c r="O550" t="s">
        <v>40</v>
      </c>
      <c r="P550">
        <v>4</v>
      </c>
      <c r="Q550" t="s">
        <v>48</v>
      </c>
      <c r="R550">
        <v>6804</v>
      </c>
      <c r="S550">
        <v>23683</v>
      </c>
      <c r="T550">
        <v>3</v>
      </c>
      <c r="U550" t="s">
        <v>43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 t="str">
        <f>IF(HR_Cleaned[[#This Row],[MonthlyIncome]]&lt;3000,"Low",IF(HR_Cleaned[[#This Row],[MonthlyIncome]]&lt;7000,"Medium","High"))</f>
        <v>Medium</v>
      </c>
      <c r="AH550" t="str">
        <f>IF(HR_Cleaned[[#This Row],[YearsAtCompany]]&lt;2,"0-1 Years",IF(HR_Cleaned[[#This Row],[YearsAtCompany]]&lt;=5,"2-5 Years",IF(HR_Cleaned[[#This Row],[YearsAtCompany]]&lt;=10,"6-10 Years","10+ Years")))</f>
        <v>2-5 Years</v>
      </c>
      <c r="AI55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757</v>
      </c>
      <c r="J551">
        <v>2</v>
      </c>
      <c r="K551" t="s">
        <v>39</v>
      </c>
      <c r="L551">
        <v>96</v>
      </c>
      <c r="M551">
        <v>3</v>
      </c>
      <c r="N551">
        <v>2</v>
      </c>
      <c r="O551" t="s">
        <v>54</v>
      </c>
      <c r="P551">
        <v>3</v>
      </c>
      <c r="Q551" t="s">
        <v>41</v>
      </c>
      <c r="R551">
        <v>6142</v>
      </c>
      <c r="S551">
        <v>7360</v>
      </c>
      <c r="T551">
        <v>3</v>
      </c>
      <c r="U551" t="s">
        <v>43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 t="str">
        <f>IF(HR_Cleaned[[#This Row],[MonthlyIncome]]&lt;3000,"Low",IF(HR_Cleaned[[#This Row],[MonthlyIncome]]&lt;7000,"Medium","High"))</f>
        <v>Medium</v>
      </c>
      <c r="AH551" t="str">
        <f>IF(HR_Cleaned[[#This Row],[YearsAtCompany]]&lt;2,"0-1 Years",IF(HR_Cleaned[[#This Row],[YearsAtCompany]]&lt;=5,"2-5 Years",IF(HR_Cleaned[[#This Row],[YearsAtCompany]]&lt;=10,"6-10 Years","10+ Years")))</f>
        <v>2-5 Years</v>
      </c>
      <c r="AI55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758</v>
      </c>
      <c r="J552">
        <v>2</v>
      </c>
      <c r="K552" t="s">
        <v>46</v>
      </c>
      <c r="L552">
        <v>37</v>
      </c>
      <c r="M552">
        <v>3</v>
      </c>
      <c r="N552">
        <v>1</v>
      </c>
      <c r="O552" t="s">
        <v>50</v>
      </c>
      <c r="P552">
        <v>1</v>
      </c>
      <c r="Q552" t="s">
        <v>48</v>
      </c>
      <c r="R552">
        <v>2500</v>
      </c>
      <c r="S552">
        <v>4344</v>
      </c>
      <c r="T552">
        <v>1</v>
      </c>
      <c r="U552" t="s">
        <v>43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 t="str">
        <f>IF(HR_Cleaned[[#This Row],[MonthlyIncome]]&lt;3000,"Low",IF(HR_Cleaned[[#This Row],[MonthlyIncome]]&lt;7000,"Medium","High"))</f>
        <v>Low</v>
      </c>
      <c r="AH552" t="str">
        <f>IF(HR_Cleaned[[#This Row],[YearsAtCompany]]&lt;2,"0-1 Years",IF(HR_Cleaned[[#This Row],[YearsAtCompany]]&lt;=5,"2-5 Years",IF(HR_Cleaned[[#This Row],[YearsAtCompany]]&lt;=10,"6-10 Years","10+ Years")))</f>
        <v>2-5 Years</v>
      </c>
      <c r="AI552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760</v>
      </c>
      <c r="J553">
        <v>3</v>
      </c>
      <c r="K553" t="s">
        <v>39</v>
      </c>
      <c r="L553">
        <v>44</v>
      </c>
      <c r="M553">
        <v>4</v>
      </c>
      <c r="N553">
        <v>2</v>
      </c>
      <c r="O553" t="s">
        <v>61</v>
      </c>
      <c r="P553">
        <v>2</v>
      </c>
      <c r="Q553" t="s">
        <v>48</v>
      </c>
      <c r="R553">
        <v>6389</v>
      </c>
      <c r="S553">
        <v>18767</v>
      </c>
      <c r="T553">
        <v>9</v>
      </c>
      <c r="U553" t="s">
        <v>43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 t="str">
        <f>IF(HR_Cleaned[[#This Row],[MonthlyIncome]]&lt;3000,"Low",IF(HR_Cleaned[[#This Row],[MonthlyIncome]]&lt;7000,"Medium","High"))</f>
        <v>Medium</v>
      </c>
      <c r="AH55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5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762</v>
      </c>
      <c r="J554">
        <v>3</v>
      </c>
      <c r="K554" t="s">
        <v>46</v>
      </c>
      <c r="L554">
        <v>81</v>
      </c>
      <c r="M554">
        <v>3</v>
      </c>
      <c r="N554">
        <v>4</v>
      </c>
      <c r="O554" t="s">
        <v>54</v>
      </c>
      <c r="P554">
        <v>4</v>
      </c>
      <c r="Q554" t="s">
        <v>48</v>
      </c>
      <c r="R554">
        <v>11103</v>
      </c>
      <c r="S554">
        <v>20420</v>
      </c>
      <c r="T554">
        <v>7</v>
      </c>
      <c r="U554" t="s">
        <v>43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 t="str">
        <f>IF(HR_Cleaned[[#This Row],[MonthlyIncome]]&lt;3000,"Low",IF(HR_Cleaned[[#This Row],[MonthlyIncome]]&lt;7000,"Medium","High"))</f>
        <v>High</v>
      </c>
      <c r="AH55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54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763</v>
      </c>
      <c r="J555">
        <v>4</v>
      </c>
      <c r="K555" t="s">
        <v>39</v>
      </c>
      <c r="L555">
        <v>86</v>
      </c>
      <c r="M555">
        <v>2</v>
      </c>
      <c r="N555">
        <v>1</v>
      </c>
      <c r="O555" t="s">
        <v>47</v>
      </c>
      <c r="P555">
        <v>4</v>
      </c>
      <c r="Q555" t="s">
        <v>41</v>
      </c>
      <c r="R555">
        <v>2342</v>
      </c>
      <c r="S555">
        <v>22929</v>
      </c>
      <c r="T555">
        <v>0</v>
      </c>
      <c r="U555" t="s">
        <v>35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 t="str">
        <f>IF(HR_Cleaned[[#This Row],[MonthlyIncome]]&lt;3000,"Low",IF(HR_Cleaned[[#This Row],[MonthlyIncome]]&lt;7000,"Medium","High"))</f>
        <v>Low</v>
      </c>
      <c r="AH555" t="str">
        <f>IF(HR_Cleaned[[#This Row],[YearsAtCompany]]&lt;2,"0-1 Years",IF(HR_Cleaned[[#This Row],[YearsAtCompany]]&lt;=5,"2-5 Years",IF(HR_Cleaned[[#This Row],[YearsAtCompany]]&lt;=10,"6-10 Years","10+ Years")))</f>
        <v>2-5 Years</v>
      </c>
      <c r="AI55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764</v>
      </c>
      <c r="J556">
        <v>4</v>
      </c>
      <c r="K556" t="s">
        <v>39</v>
      </c>
      <c r="L556">
        <v>55</v>
      </c>
      <c r="M556">
        <v>2</v>
      </c>
      <c r="N556">
        <v>2</v>
      </c>
      <c r="O556" t="s">
        <v>54</v>
      </c>
      <c r="P556">
        <v>1</v>
      </c>
      <c r="Q556" t="s">
        <v>41</v>
      </c>
      <c r="R556">
        <v>6811</v>
      </c>
      <c r="S556">
        <v>23398</v>
      </c>
      <c r="T556">
        <v>8</v>
      </c>
      <c r="U556" t="s">
        <v>43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 t="str">
        <f>IF(HR_Cleaned[[#This Row],[MonthlyIncome]]&lt;3000,"Low",IF(HR_Cleaned[[#This Row],[MonthlyIncome]]&lt;7000,"Medium","High"))</f>
        <v>Medium</v>
      </c>
      <c r="AH55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5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766</v>
      </c>
      <c r="J557">
        <v>4</v>
      </c>
      <c r="K557" t="s">
        <v>46</v>
      </c>
      <c r="L557">
        <v>83</v>
      </c>
      <c r="M557">
        <v>3</v>
      </c>
      <c r="N557">
        <v>1</v>
      </c>
      <c r="O557" t="s">
        <v>57</v>
      </c>
      <c r="P557">
        <v>2</v>
      </c>
      <c r="Q557" t="s">
        <v>52</v>
      </c>
      <c r="R557">
        <v>2297</v>
      </c>
      <c r="S557">
        <v>17967</v>
      </c>
      <c r="T557">
        <v>1</v>
      </c>
      <c r="U557" t="s">
        <v>43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 t="str">
        <f>IF(HR_Cleaned[[#This Row],[MonthlyIncome]]&lt;3000,"Low",IF(HR_Cleaned[[#This Row],[MonthlyIncome]]&lt;7000,"Medium","High"))</f>
        <v>Low</v>
      </c>
      <c r="AH557" t="str">
        <f>IF(HR_Cleaned[[#This Row],[YearsAtCompany]]&lt;2,"0-1 Years",IF(HR_Cleaned[[#This Row],[YearsAtCompany]]&lt;=5,"2-5 Years",IF(HR_Cleaned[[#This Row],[YearsAtCompany]]&lt;=10,"6-10 Years","10+ Years")))</f>
        <v>2-5 Years</v>
      </c>
      <c r="AI55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769</v>
      </c>
      <c r="J558">
        <v>4</v>
      </c>
      <c r="K558" t="s">
        <v>46</v>
      </c>
      <c r="L558">
        <v>86</v>
      </c>
      <c r="M558">
        <v>3</v>
      </c>
      <c r="N558">
        <v>2</v>
      </c>
      <c r="O558" t="s">
        <v>50</v>
      </c>
      <c r="P558">
        <v>4</v>
      </c>
      <c r="Q558" t="s">
        <v>41</v>
      </c>
      <c r="R558">
        <v>2450</v>
      </c>
      <c r="S558">
        <v>10919</v>
      </c>
      <c r="T558">
        <v>2</v>
      </c>
      <c r="U558" t="s">
        <v>43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 t="str">
        <f>IF(HR_Cleaned[[#This Row],[MonthlyIncome]]&lt;3000,"Low",IF(HR_Cleaned[[#This Row],[MonthlyIncome]]&lt;7000,"Medium","High"))</f>
        <v>Low</v>
      </c>
      <c r="AH558" t="str">
        <f>IF(HR_Cleaned[[#This Row],[YearsAtCompany]]&lt;2,"0-1 Years",IF(HR_Cleaned[[#This Row],[YearsAtCompany]]&lt;=5,"2-5 Years",IF(HR_Cleaned[[#This Row],[YearsAtCompany]]&lt;=10,"6-10 Years","10+ Years")))</f>
        <v>2-5 Years</v>
      </c>
      <c r="AI55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771</v>
      </c>
      <c r="J559">
        <v>4</v>
      </c>
      <c r="K559" t="s">
        <v>39</v>
      </c>
      <c r="L559">
        <v>61</v>
      </c>
      <c r="M559">
        <v>3</v>
      </c>
      <c r="N559">
        <v>2</v>
      </c>
      <c r="O559" t="s">
        <v>54</v>
      </c>
      <c r="P559">
        <v>1</v>
      </c>
      <c r="Q559" t="s">
        <v>52</v>
      </c>
      <c r="R559">
        <v>5093</v>
      </c>
      <c r="S559">
        <v>4761</v>
      </c>
      <c r="T559">
        <v>2</v>
      </c>
      <c r="U559" t="s">
        <v>43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 t="str">
        <f>IF(HR_Cleaned[[#This Row],[MonthlyIncome]]&lt;3000,"Low",IF(HR_Cleaned[[#This Row],[MonthlyIncome]]&lt;7000,"Medium","High"))</f>
        <v>Medium</v>
      </c>
      <c r="AH559" t="str">
        <f>IF(HR_Cleaned[[#This Row],[YearsAtCompany]]&lt;2,"0-1 Years",IF(HR_Cleaned[[#This Row],[YearsAtCompany]]&lt;=5,"2-5 Years",IF(HR_Cleaned[[#This Row],[YearsAtCompany]]&lt;=10,"6-10 Years","10+ Years")))</f>
        <v>0-1 Years</v>
      </c>
      <c r="AI55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772</v>
      </c>
      <c r="J560">
        <v>1</v>
      </c>
      <c r="K560" t="s">
        <v>46</v>
      </c>
      <c r="L560">
        <v>80</v>
      </c>
      <c r="M560">
        <v>3</v>
      </c>
      <c r="N560">
        <v>2</v>
      </c>
      <c r="O560" t="s">
        <v>50</v>
      </c>
      <c r="P560">
        <v>4</v>
      </c>
      <c r="Q560" t="s">
        <v>48</v>
      </c>
      <c r="R560">
        <v>5309</v>
      </c>
      <c r="S560">
        <v>21146</v>
      </c>
      <c r="T560">
        <v>1</v>
      </c>
      <c r="U560" t="s">
        <v>43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 t="str">
        <f>IF(HR_Cleaned[[#This Row],[MonthlyIncome]]&lt;3000,"Low",IF(HR_Cleaned[[#This Row],[MonthlyIncome]]&lt;7000,"Medium","High"))</f>
        <v>Medium</v>
      </c>
      <c r="AH56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6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773</v>
      </c>
      <c r="J561">
        <v>4</v>
      </c>
      <c r="K561" t="s">
        <v>46</v>
      </c>
      <c r="L561">
        <v>92</v>
      </c>
      <c r="M561">
        <v>3</v>
      </c>
      <c r="N561">
        <v>1</v>
      </c>
      <c r="O561" t="s">
        <v>47</v>
      </c>
      <c r="P561">
        <v>3</v>
      </c>
      <c r="Q561" t="s">
        <v>48</v>
      </c>
      <c r="R561">
        <v>3057</v>
      </c>
      <c r="S561">
        <v>20471</v>
      </c>
      <c r="T561">
        <v>6</v>
      </c>
      <c r="U561" t="s">
        <v>35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 t="str">
        <f>IF(HR_Cleaned[[#This Row],[MonthlyIncome]]&lt;3000,"Low",IF(HR_Cleaned[[#This Row],[MonthlyIncome]]&lt;7000,"Medium","High"))</f>
        <v>Medium</v>
      </c>
      <c r="AH561" t="str">
        <f>IF(HR_Cleaned[[#This Row],[YearsAtCompany]]&lt;2,"0-1 Years",IF(HR_Cleaned[[#This Row],[YearsAtCompany]]&lt;=5,"2-5 Years",IF(HR_Cleaned[[#This Row],[YearsAtCompany]]&lt;=10,"6-10 Years","10+ Years")))</f>
        <v>0-1 Years</v>
      </c>
      <c r="AI56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775</v>
      </c>
      <c r="J562">
        <v>2</v>
      </c>
      <c r="K562" t="s">
        <v>39</v>
      </c>
      <c r="L562">
        <v>32</v>
      </c>
      <c r="M562">
        <v>3</v>
      </c>
      <c r="N562">
        <v>2</v>
      </c>
      <c r="O562" t="s">
        <v>53</v>
      </c>
      <c r="P562">
        <v>1</v>
      </c>
      <c r="Q562" t="s">
        <v>52</v>
      </c>
      <c r="R562">
        <v>5121</v>
      </c>
      <c r="S562">
        <v>4187</v>
      </c>
      <c r="T562">
        <v>3</v>
      </c>
      <c r="U562" t="s">
        <v>43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 t="str">
        <f>IF(HR_Cleaned[[#This Row],[MonthlyIncome]]&lt;3000,"Low",IF(HR_Cleaned[[#This Row],[MonthlyIncome]]&lt;7000,"Medium","High"))</f>
        <v>Medium</v>
      </c>
      <c r="AH562" t="str">
        <f>IF(HR_Cleaned[[#This Row],[YearsAtCompany]]&lt;2,"0-1 Years",IF(HR_Cleaned[[#This Row],[YearsAtCompany]]&lt;=5,"2-5 Years",IF(HR_Cleaned[[#This Row],[YearsAtCompany]]&lt;=10,"6-10 Years","10+ Years")))</f>
        <v>0-1 Years</v>
      </c>
      <c r="AI56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776</v>
      </c>
      <c r="J563">
        <v>3</v>
      </c>
      <c r="K563" t="s">
        <v>46</v>
      </c>
      <c r="L563">
        <v>31</v>
      </c>
      <c r="M563">
        <v>2</v>
      </c>
      <c r="N563">
        <v>4</v>
      </c>
      <c r="O563" t="s">
        <v>56</v>
      </c>
      <c r="P563">
        <v>1</v>
      </c>
      <c r="Q563" t="s">
        <v>48</v>
      </c>
      <c r="R563">
        <v>16856</v>
      </c>
      <c r="S563">
        <v>10084</v>
      </c>
      <c r="T563">
        <v>1</v>
      </c>
      <c r="U563" t="s">
        <v>43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 t="str">
        <f>IF(HR_Cleaned[[#This Row],[MonthlyIncome]]&lt;3000,"Low",IF(HR_Cleaned[[#This Row],[MonthlyIncome]]&lt;7000,"Medium","High"))</f>
        <v>High</v>
      </c>
      <c r="AH563" t="str">
        <f>IF(HR_Cleaned[[#This Row],[YearsAtCompany]]&lt;2,"0-1 Years",IF(HR_Cleaned[[#This Row],[YearsAtCompany]]&lt;=5,"2-5 Years",IF(HR_Cleaned[[#This Row],[YearsAtCompany]]&lt;=10,"6-10 Years","10+ Years")))</f>
        <v>10+ Years</v>
      </c>
      <c r="AI56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780</v>
      </c>
      <c r="J564">
        <v>4</v>
      </c>
      <c r="K564" t="s">
        <v>46</v>
      </c>
      <c r="L564">
        <v>63</v>
      </c>
      <c r="M564">
        <v>3</v>
      </c>
      <c r="N564">
        <v>1</v>
      </c>
      <c r="O564" t="s">
        <v>47</v>
      </c>
      <c r="P564">
        <v>4</v>
      </c>
      <c r="Q564" t="s">
        <v>41</v>
      </c>
      <c r="R564">
        <v>2686</v>
      </c>
      <c r="S564">
        <v>5207</v>
      </c>
      <c r="T564">
        <v>1</v>
      </c>
      <c r="U564" t="s">
        <v>35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 t="str">
        <f>IF(HR_Cleaned[[#This Row],[MonthlyIncome]]&lt;3000,"Low",IF(HR_Cleaned[[#This Row],[MonthlyIncome]]&lt;7000,"Medium","High"))</f>
        <v>Low</v>
      </c>
      <c r="AH56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6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781</v>
      </c>
      <c r="J565">
        <v>3</v>
      </c>
      <c r="K565" t="s">
        <v>39</v>
      </c>
      <c r="L565">
        <v>32</v>
      </c>
      <c r="M565">
        <v>3</v>
      </c>
      <c r="N565">
        <v>2</v>
      </c>
      <c r="O565" t="s">
        <v>40</v>
      </c>
      <c r="P565">
        <v>4</v>
      </c>
      <c r="Q565" t="s">
        <v>41</v>
      </c>
      <c r="R565">
        <v>6180</v>
      </c>
      <c r="S565">
        <v>22807</v>
      </c>
      <c r="T565">
        <v>1</v>
      </c>
      <c r="U565" t="s">
        <v>43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 t="str">
        <f>IF(HR_Cleaned[[#This Row],[MonthlyIncome]]&lt;3000,"Low",IF(HR_Cleaned[[#This Row],[MonthlyIncome]]&lt;7000,"Medium","High"))</f>
        <v>Medium</v>
      </c>
      <c r="AH56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6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783</v>
      </c>
      <c r="J566">
        <v>2</v>
      </c>
      <c r="K566" t="s">
        <v>46</v>
      </c>
      <c r="L566">
        <v>46</v>
      </c>
      <c r="M566">
        <v>1</v>
      </c>
      <c r="N566">
        <v>2</v>
      </c>
      <c r="O566" t="s">
        <v>57</v>
      </c>
      <c r="P566">
        <v>3</v>
      </c>
      <c r="Q566" t="s">
        <v>41</v>
      </c>
      <c r="R566">
        <v>6632</v>
      </c>
      <c r="S566">
        <v>12388</v>
      </c>
      <c r="T566">
        <v>0</v>
      </c>
      <c r="U566" t="s">
        <v>43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 t="str">
        <f>IF(HR_Cleaned[[#This Row],[MonthlyIncome]]&lt;3000,"Low",IF(HR_Cleaned[[#This Row],[MonthlyIncome]]&lt;7000,"Medium","High"))</f>
        <v>Medium</v>
      </c>
      <c r="AH56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6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784</v>
      </c>
      <c r="J567">
        <v>1</v>
      </c>
      <c r="K567" t="s">
        <v>46</v>
      </c>
      <c r="L567">
        <v>79</v>
      </c>
      <c r="M567">
        <v>4</v>
      </c>
      <c r="N567">
        <v>1</v>
      </c>
      <c r="O567" t="s">
        <v>47</v>
      </c>
      <c r="P567">
        <v>3</v>
      </c>
      <c r="Q567" t="s">
        <v>41</v>
      </c>
      <c r="R567">
        <v>3505</v>
      </c>
      <c r="S567">
        <v>19630</v>
      </c>
      <c r="T567">
        <v>1</v>
      </c>
      <c r="U567" t="s">
        <v>43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 t="str">
        <f>IF(HR_Cleaned[[#This Row],[MonthlyIncome]]&lt;3000,"Low",IF(HR_Cleaned[[#This Row],[MonthlyIncome]]&lt;7000,"Medium","High"))</f>
        <v>Medium</v>
      </c>
      <c r="AH567" t="str">
        <f>IF(HR_Cleaned[[#This Row],[YearsAtCompany]]&lt;2,"0-1 Years",IF(HR_Cleaned[[#This Row],[YearsAtCompany]]&lt;=5,"2-5 Years",IF(HR_Cleaned[[#This Row],[YearsAtCompany]]&lt;=10,"6-10 Years","10+ Years")))</f>
        <v>2-5 Years</v>
      </c>
      <c r="AI567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785</v>
      </c>
      <c r="J568">
        <v>2</v>
      </c>
      <c r="K568" t="s">
        <v>39</v>
      </c>
      <c r="L568">
        <v>77</v>
      </c>
      <c r="M568">
        <v>4</v>
      </c>
      <c r="N568">
        <v>2</v>
      </c>
      <c r="O568" t="s">
        <v>40</v>
      </c>
      <c r="P568">
        <v>3</v>
      </c>
      <c r="Q568" t="s">
        <v>41</v>
      </c>
      <c r="R568">
        <v>6397</v>
      </c>
      <c r="S568">
        <v>10339</v>
      </c>
      <c r="T568">
        <v>4</v>
      </c>
      <c r="U568" t="s">
        <v>35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 t="str">
        <f>IF(HR_Cleaned[[#This Row],[MonthlyIncome]]&lt;3000,"Low",IF(HR_Cleaned[[#This Row],[MonthlyIncome]]&lt;7000,"Medium","High"))</f>
        <v>Medium</v>
      </c>
      <c r="AH568" t="str">
        <f>IF(HR_Cleaned[[#This Row],[YearsAtCompany]]&lt;2,"0-1 Years",IF(HR_Cleaned[[#This Row],[YearsAtCompany]]&lt;=5,"2-5 Years",IF(HR_Cleaned[[#This Row],[YearsAtCompany]]&lt;=10,"6-10 Years","10+ Years")))</f>
        <v>2-5 Years</v>
      </c>
      <c r="AI56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786</v>
      </c>
      <c r="J569">
        <v>4</v>
      </c>
      <c r="K569" t="s">
        <v>46</v>
      </c>
      <c r="L569">
        <v>60</v>
      </c>
      <c r="M569">
        <v>3</v>
      </c>
      <c r="N569">
        <v>2</v>
      </c>
      <c r="O569" t="s">
        <v>40</v>
      </c>
      <c r="P569">
        <v>4</v>
      </c>
      <c r="Q569" t="s">
        <v>41</v>
      </c>
      <c r="R569">
        <v>6274</v>
      </c>
      <c r="S569">
        <v>18686</v>
      </c>
      <c r="T569">
        <v>1</v>
      </c>
      <c r="U569" t="s">
        <v>43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 t="str">
        <f>IF(HR_Cleaned[[#This Row],[MonthlyIncome]]&lt;3000,"Low",IF(HR_Cleaned[[#This Row],[MonthlyIncome]]&lt;7000,"Medium","High"))</f>
        <v>Medium</v>
      </c>
      <c r="AH56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6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787</v>
      </c>
      <c r="J570">
        <v>4</v>
      </c>
      <c r="K570" t="s">
        <v>46</v>
      </c>
      <c r="L570">
        <v>78</v>
      </c>
      <c r="M570">
        <v>3</v>
      </c>
      <c r="N570">
        <v>5</v>
      </c>
      <c r="O570" t="s">
        <v>56</v>
      </c>
      <c r="P570">
        <v>1</v>
      </c>
      <c r="Q570" t="s">
        <v>48</v>
      </c>
      <c r="R570">
        <v>19859</v>
      </c>
      <c r="S570">
        <v>21199</v>
      </c>
      <c r="T570">
        <v>5</v>
      </c>
      <c r="U570" t="s">
        <v>35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 t="str">
        <f>IF(HR_Cleaned[[#This Row],[MonthlyIncome]]&lt;3000,"Low",IF(HR_Cleaned[[#This Row],[MonthlyIncome]]&lt;7000,"Medium","High"))</f>
        <v>High</v>
      </c>
      <c r="AH570" t="str">
        <f>IF(HR_Cleaned[[#This Row],[YearsAtCompany]]&lt;2,"0-1 Years",IF(HR_Cleaned[[#This Row],[YearsAtCompany]]&lt;=5,"2-5 Years",IF(HR_Cleaned[[#This Row],[YearsAtCompany]]&lt;=10,"6-10 Years","10+ Years")))</f>
        <v>2-5 Years</v>
      </c>
      <c r="AI570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789</v>
      </c>
      <c r="J571">
        <v>1</v>
      </c>
      <c r="K571" t="s">
        <v>46</v>
      </c>
      <c r="L571">
        <v>76</v>
      </c>
      <c r="M571">
        <v>2</v>
      </c>
      <c r="N571">
        <v>3</v>
      </c>
      <c r="O571" t="s">
        <v>40</v>
      </c>
      <c r="P571">
        <v>1</v>
      </c>
      <c r="Q571" t="s">
        <v>41</v>
      </c>
      <c r="R571">
        <v>7587</v>
      </c>
      <c r="S571">
        <v>14229</v>
      </c>
      <c r="T571">
        <v>1</v>
      </c>
      <c r="U571" t="s">
        <v>43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 t="str">
        <f>IF(HR_Cleaned[[#This Row],[MonthlyIncome]]&lt;3000,"Low",IF(HR_Cleaned[[#This Row],[MonthlyIncome]]&lt;7000,"Medium","High"))</f>
        <v>High</v>
      </c>
      <c r="AH57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7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791</v>
      </c>
      <c r="J572">
        <v>4</v>
      </c>
      <c r="K572" t="s">
        <v>46</v>
      </c>
      <c r="L572">
        <v>41</v>
      </c>
      <c r="M572">
        <v>3</v>
      </c>
      <c r="N572">
        <v>1</v>
      </c>
      <c r="O572" t="s">
        <v>47</v>
      </c>
      <c r="P572">
        <v>4</v>
      </c>
      <c r="Q572" t="s">
        <v>48</v>
      </c>
      <c r="R572">
        <v>4258</v>
      </c>
      <c r="S572">
        <v>26589</v>
      </c>
      <c r="T572">
        <v>0</v>
      </c>
      <c r="U572" t="s">
        <v>43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 t="str">
        <f>IF(HR_Cleaned[[#This Row],[MonthlyIncome]]&lt;3000,"Low",IF(HR_Cleaned[[#This Row],[MonthlyIncome]]&lt;7000,"Medium","High"))</f>
        <v>Medium</v>
      </c>
      <c r="AH572" t="str">
        <f>IF(HR_Cleaned[[#This Row],[YearsAtCompany]]&lt;2,"0-1 Years",IF(HR_Cleaned[[#This Row],[YearsAtCompany]]&lt;=5,"2-5 Years",IF(HR_Cleaned[[#This Row],[YearsAtCompany]]&lt;=10,"6-10 Years","10+ Years")))</f>
        <v>2-5 Years</v>
      </c>
      <c r="AI57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792</v>
      </c>
      <c r="J573">
        <v>1</v>
      </c>
      <c r="K573" t="s">
        <v>39</v>
      </c>
      <c r="L573">
        <v>71</v>
      </c>
      <c r="M573">
        <v>1</v>
      </c>
      <c r="N573">
        <v>1</v>
      </c>
      <c r="O573" t="s">
        <v>50</v>
      </c>
      <c r="P573">
        <v>4</v>
      </c>
      <c r="Q573" t="s">
        <v>52</v>
      </c>
      <c r="R573">
        <v>4364</v>
      </c>
      <c r="S573">
        <v>5288</v>
      </c>
      <c r="T573">
        <v>3</v>
      </c>
      <c r="U573" t="s">
        <v>43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 t="str">
        <f>IF(HR_Cleaned[[#This Row],[MonthlyIncome]]&lt;3000,"Low",IF(HR_Cleaned[[#This Row],[MonthlyIncome]]&lt;7000,"Medium","High"))</f>
        <v>Medium</v>
      </c>
      <c r="AH573" t="str">
        <f>IF(HR_Cleaned[[#This Row],[YearsAtCompany]]&lt;2,"0-1 Years",IF(HR_Cleaned[[#This Row],[YearsAtCompany]]&lt;=5,"2-5 Years",IF(HR_Cleaned[[#This Row],[YearsAtCompany]]&lt;=10,"6-10 Years","10+ Years")))</f>
        <v>2-5 Years</v>
      </c>
      <c r="AI57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793</v>
      </c>
      <c r="J574">
        <v>2</v>
      </c>
      <c r="K574" t="s">
        <v>39</v>
      </c>
      <c r="L574">
        <v>66</v>
      </c>
      <c r="M574">
        <v>3</v>
      </c>
      <c r="N574">
        <v>2</v>
      </c>
      <c r="O574" t="s">
        <v>54</v>
      </c>
      <c r="P574">
        <v>3</v>
      </c>
      <c r="Q574" t="s">
        <v>48</v>
      </c>
      <c r="R574">
        <v>4335</v>
      </c>
      <c r="S574">
        <v>25549</v>
      </c>
      <c r="T574">
        <v>4</v>
      </c>
      <c r="U574" t="s">
        <v>43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 t="str">
        <f>IF(HR_Cleaned[[#This Row],[MonthlyIncome]]&lt;3000,"Low",IF(HR_Cleaned[[#This Row],[MonthlyIncome]]&lt;7000,"Medium","High"))</f>
        <v>Medium</v>
      </c>
      <c r="AH57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7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796</v>
      </c>
      <c r="J575">
        <v>4</v>
      </c>
      <c r="K575" t="s">
        <v>46</v>
      </c>
      <c r="L575">
        <v>38</v>
      </c>
      <c r="M575">
        <v>2</v>
      </c>
      <c r="N575">
        <v>2</v>
      </c>
      <c r="O575" t="s">
        <v>40</v>
      </c>
      <c r="P575">
        <v>1</v>
      </c>
      <c r="Q575" t="s">
        <v>41</v>
      </c>
      <c r="R575">
        <v>5326</v>
      </c>
      <c r="S575">
        <v>3064</v>
      </c>
      <c r="T575">
        <v>6</v>
      </c>
      <c r="U575" t="s">
        <v>43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 t="str">
        <f>IF(HR_Cleaned[[#This Row],[MonthlyIncome]]&lt;3000,"Low",IF(HR_Cleaned[[#This Row],[MonthlyIncome]]&lt;7000,"Medium","High"))</f>
        <v>Medium</v>
      </c>
      <c r="AH575" t="str">
        <f>IF(HR_Cleaned[[#This Row],[YearsAtCompany]]&lt;2,"0-1 Years",IF(HR_Cleaned[[#This Row],[YearsAtCompany]]&lt;=5,"2-5 Years",IF(HR_Cleaned[[#This Row],[YearsAtCompany]]&lt;=10,"6-10 Years","10+ Years")))</f>
        <v>2-5 Years</v>
      </c>
      <c r="AI57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797</v>
      </c>
      <c r="J576">
        <v>2</v>
      </c>
      <c r="K576" t="s">
        <v>39</v>
      </c>
      <c r="L576">
        <v>72</v>
      </c>
      <c r="M576">
        <v>4</v>
      </c>
      <c r="N576">
        <v>1</v>
      </c>
      <c r="O576" t="s">
        <v>47</v>
      </c>
      <c r="P576">
        <v>4</v>
      </c>
      <c r="Q576" t="s">
        <v>41</v>
      </c>
      <c r="R576">
        <v>3280</v>
      </c>
      <c r="S576">
        <v>13551</v>
      </c>
      <c r="T576">
        <v>2</v>
      </c>
      <c r="U576" t="s">
        <v>43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 t="str">
        <f>IF(HR_Cleaned[[#This Row],[MonthlyIncome]]&lt;3000,"Low",IF(HR_Cleaned[[#This Row],[MonthlyIncome]]&lt;7000,"Medium","High"))</f>
        <v>Medium</v>
      </c>
      <c r="AH576" t="str">
        <f>IF(HR_Cleaned[[#This Row],[YearsAtCompany]]&lt;2,"0-1 Years",IF(HR_Cleaned[[#This Row],[YearsAtCompany]]&lt;=5,"2-5 Years",IF(HR_Cleaned[[#This Row],[YearsAtCompany]]&lt;=10,"6-10 Years","10+ Years")))</f>
        <v>2-5 Years</v>
      </c>
      <c r="AI57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799</v>
      </c>
      <c r="J577">
        <v>4</v>
      </c>
      <c r="K577" t="s">
        <v>39</v>
      </c>
      <c r="L577">
        <v>95</v>
      </c>
      <c r="M577">
        <v>3</v>
      </c>
      <c r="N577">
        <v>2</v>
      </c>
      <c r="O577" t="s">
        <v>53</v>
      </c>
      <c r="P577">
        <v>1</v>
      </c>
      <c r="Q577" t="s">
        <v>52</v>
      </c>
      <c r="R577">
        <v>5485</v>
      </c>
      <c r="S577">
        <v>22670</v>
      </c>
      <c r="T577">
        <v>9</v>
      </c>
      <c r="U577" t="s">
        <v>35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 t="str">
        <f>IF(HR_Cleaned[[#This Row],[MonthlyIncome]]&lt;3000,"Low",IF(HR_Cleaned[[#This Row],[MonthlyIncome]]&lt;7000,"Medium","High"))</f>
        <v>Medium</v>
      </c>
      <c r="AH577" t="str">
        <f>IF(HR_Cleaned[[#This Row],[YearsAtCompany]]&lt;2,"0-1 Years",IF(HR_Cleaned[[#This Row],[YearsAtCompany]]&lt;=5,"2-5 Years",IF(HR_Cleaned[[#This Row],[YearsAtCompany]]&lt;=10,"6-10 Years","10+ Years")))</f>
        <v>2-5 Years</v>
      </c>
      <c r="AI57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800</v>
      </c>
      <c r="J578">
        <v>3</v>
      </c>
      <c r="K578" t="s">
        <v>46</v>
      </c>
      <c r="L578">
        <v>84</v>
      </c>
      <c r="M578">
        <v>3</v>
      </c>
      <c r="N578">
        <v>2</v>
      </c>
      <c r="O578" t="s">
        <v>40</v>
      </c>
      <c r="P578">
        <v>4</v>
      </c>
      <c r="Q578" t="s">
        <v>48</v>
      </c>
      <c r="R578">
        <v>4342</v>
      </c>
      <c r="S578">
        <v>24008</v>
      </c>
      <c r="T578">
        <v>0</v>
      </c>
      <c r="U578" t="s">
        <v>43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 t="str">
        <f>IF(HR_Cleaned[[#This Row],[MonthlyIncome]]&lt;3000,"Low",IF(HR_Cleaned[[#This Row],[MonthlyIncome]]&lt;7000,"Medium","High"))</f>
        <v>Medium</v>
      </c>
      <c r="AH578" t="str">
        <f>IF(HR_Cleaned[[#This Row],[YearsAtCompany]]&lt;2,"0-1 Years",IF(HR_Cleaned[[#This Row],[YearsAtCompany]]&lt;=5,"2-5 Years",IF(HR_Cleaned[[#This Row],[YearsAtCompany]]&lt;=10,"6-10 Years","10+ Years")))</f>
        <v>2-5 Years</v>
      </c>
      <c r="AI57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802</v>
      </c>
      <c r="J579">
        <v>4</v>
      </c>
      <c r="K579" t="s">
        <v>39</v>
      </c>
      <c r="L579">
        <v>82</v>
      </c>
      <c r="M579">
        <v>3</v>
      </c>
      <c r="N579">
        <v>1</v>
      </c>
      <c r="O579" t="s">
        <v>47</v>
      </c>
      <c r="P579">
        <v>1</v>
      </c>
      <c r="Q579" t="s">
        <v>52</v>
      </c>
      <c r="R579">
        <v>2782</v>
      </c>
      <c r="S579">
        <v>19905</v>
      </c>
      <c r="T579">
        <v>0</v>
      </c>
      <c r="U579" t="s">
        <v>35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 t="str">
        <f>IF(HR_Cleaned[[#This Row],[MonthlyIncome]]&lt;3000,"Low",IF(HR_Cleaned[[#This Row],[MonthlyIncome]]&lt;7000,"Medium","High"))</f>
        <v>Low</v>
      </c>
      <c r="AH579" t="str">
        <f>IF(HR_Cleaned[[#This Row],[YearsAtCompany]]&lt;2,"0-1 Years",IF(HR_Cleaned[[#This Row],[YearsAtCompany]]&lt;=5,"2-5 Years",IF(HR_Cleaned[[#This Row],[YearsAtCompany]]&lt;=10,"6-10 Years","10+ Years")))</f>
        <v>2-5 Years</v>
      </c>
      <c r="AI57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803</v>
      </c>
      <c r="J580">
        <v>1</v>
      </c>
      <c r="K580" t="s">
        <v>39</v>
      </c>
      <c r="L580">
        <v>75</v>
      </c>
      <c r="M580">
        <v>4</v>
      </c>
      <c r="N580">
        <v>2</v>
      </c>
      <c r="O580" t="s">
        <v>53</v>
      </c>
      <c r="P580">
        <v>1</v>
      </c>
      <c r="Q580" t="s">
        <v>41</v>
      </c>
      <c r="R580">
        <v>5980</v>
      </c>
      <c r="S580">
        <v>26085</v>
      </c>
      <c r="T580">
        <v>6</v>
      </c>
      <c r="U580" t="s">
        <v>35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 t="str">
        <f>IF(HR_Cleaned[[#This Row],[MonthlyIncome]]&lt;3000,"Low",IF(HR_Cleaned[[#This Row],[MonthlyIncome]]&lt;7000,"Medium","High"))</f>
        <v>Medium</v>
      </c>
      <c r="AH580" t="str">
        <f>IF(HR_Cleaned[[#This Row],[YearsAtCompany]]&lt;2,"0-1 Years",IF(HR_Cleaned[[#This Row],[YearsAtCompany]]&lt;=5,"2-5 Years",IF(HR_Cleaned[[#This Row],[YearsAtCompany]]&lt;=10,"6-10 Years","10+ Years")))</f>
        <v>10+ Years</v>
      </c>
      <c r="AI58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804</v>
      </c>
      <c r="J581">
        <v>3</v>
      </c>
      <c r="K581" t="s">
        <v>39</v>
      </c>
      <c r="L581">
        <v>86</v>
      </c>
      <c r="M581">
        <v>2</v>
      </c>
      <c r="N581">
        <v>1</v>
      </c>
      <c r="O581" t="s">
        <v>47</v>
      </c>
      <c r="P581">
        <v>1</v>
      </c>
      <c r="Q581" t="s">
        <v>41</v>
      </c>
      <c r="R581">
        <v>4381</v>
      </c>
      <c r="S581">
        <v>7530</v>
      </c>
      <c r="T581">
        <v>1</v>
      </c>
      <c r="U581" t="s">
        <v>43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 t="str">
        <f>IF(HR_Cleaned[[#This Row],[MonthlyIncome]]&lt;3000,"Low",IF(HR_Cleaned[[#This Row],[MonthlyIncome]]&lt;7000,"Medium","High"))</f>
        <v>Medium</v>
      </c>
      <c r="AH58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8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805</v>
      </c>
      <c r="J582">
        <v>1</v>
      </c>
      <c r="K582" t="s">
        <v>39</v>
      </c>
      <c r="L582">
        <v>72</v>
      </c>
      <c r="M582">
        <v>3</v>
      </c>
      <c r="N582">
        <v>1</v>
      </c>
      <c r="O582" t="s">
        <v>57</v>
      </c>
      <c r="P582">
        <v>4</v>
      </c>
      <c r="Q582" t="s">
        <v>48</v>
      </c>
      <c r="R582">
        <v>2572</v>
      </c>
      <c r="S582">
        <v>20317</v>
      </c>
      <c r="T582">
        <v>1</v>
      </c>
      <c r="U582" t="s">
        <v>43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 t="str">
        <f>IF(HR_Cleaned[[#This Row],[MonthlyIncome]]&lt;3000,"Low",IF(HR_Cleaned[[#This Row],[MonthlyIncome]]&lt;7000,"Medium","High"))</f>
        <v>Low</v>
      </c>
      <c r="AH582" t="str">
        <f>IF(HR_Cleaned[[#This Row],[YearsAtCompany]]&lt;2,"0-1 Years",IF(HR_Cleaned[[#This Row],[YearsAtCompany]]&lt;=5,"2-5 Years",IF(HR_Cleaned[[#This Row],[YearsAtCompany]]&lt;=10,"6-10 Years","10+ Years")))</f>
        <v>2-5 Years</v>
      </c>
      <c r="AI58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806</v>
      </c>
      <c r="J583">
        <v>4</v>
      </c>
      <c r="K583" t="s">
        <v>46</v>
      </c>
      <c r="L583">
        <v>38</v>
      </c>
      <c r="M583">
        <v>1</v>
      </c>
      <c r="N583">
        <v>1</v>
      </c>
      <c r="O583" t="s">
        <v>50</v>
      </c>
      <c r="P583">
        <v>3</v>
      </c>
      <c r="Q583" t="s">
        <v>48</v>
      </c>
      <c r="R583">
        <v>3833</v>
      </c>
      <c r="S583">
        <v>24375</v>
      </c>
      <c r="T583">
        <v>3</v>
      </c>
      <c r="U583" t="s">
        <v>43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 t="str">
        <f>IF(HR_Cleaned[[#This Row],[MonthlyIncome]]&lt;3000,"Low",IF(HR_Cleaned[[#This Row],[MonthlyIncome]]&lt;7000,"Medium","High"))</f>
        <v>Medium</v>
      </c>
      <c r="AH583" t="str">
        <f>IF(HR_Cleaned[[#This Row],[YearsAtCompany]]&lt;2,"0-1 Years",IF(HR_Cleaned[[#This Row],[YearsAtCompany]]&lt;=5,"2-5 Years",IF(HR_Cleaned[[#This Row],[YearsAtCompany]]&lt;=10,"6-10 Years","10+ Years")))</f>
        <v>2-5 Years</v>
      </c>
      <c r="AI58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807</v>
      </c>
      <c r="J584">
        <v>3</v>
      </c>
      <c r="K584" t="s">
        <v>39</v>
      </c>
      <c r="L584">
        <v>38</v>
      </c>
      <c r="M584">
        <v>4</v>
      </c>
      <c r="N584">
        <v>2</v>
      </c>
      <c r="O584" t="s">
        <v>54</v>
      </c>
      <c r="P584">
        <v>2</v>
      </c>
      <c r="Q584" t="s">
        <v>48</v>
      </c>
      <c r="R584">
        <v>4244</v>
      </c>
      <c r="S584">
        <v>9931</v>
      </c>
      <c r="T584">
        <v>1</v>
      </c>
      <c r="U584" t="s">
        <v>43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 t="str">
        <f>IF(HR_Cleaned[[#This Row],[MonthlyIncome]]&lt;3000,"Low",IF(HR_Cleaned[[#This Row],[MonthlyIncome]]&lt;7000,"Medium","High"))</f>
        <v>Medium</v>
      </c>
      <c r="AH58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8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808</v>
      </c>
      <c r="J585">
        <v>3</v>
      </c>
      <c r="K585" t="s">
        <v>39</v>
      </c>
      <c r="L585">
        <v>93</v>
      </c>
      <c r="M585">
        <v>3</v>
      </c>
      <c r="N585">
        <v>2</v>
      </c>
      <c r="O585" t="s">
        <v>40</v>
      </c>
      <c r="P585">
        <v>1</v>
      </c>
      <c r="Q585" t="s">
        <v>48</v>
      </c>
      <c r="R585">
        <v>6500</v>
      </c>
      <c r="S585">
        <v>13305</v>
      </c>
      <c r="T585">
        <v>5</v>
      </c>
      <c r="U585" t="s">
        <v>43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 t="str">
        <f>IF(HR_Cleaned[[#This Row],[MonthlyIncome]]&lt;3000,"Low",IF(HR_Cleaned[[#This Row],[MonthlyIncome]]&lt;7000,"Medium","High"))</f>
        <v>Medium</v>
      </c>
      <c r="AH585" t="str">
        <f>IF(HR_Cleaned[[#This Row],[YearsAtCompany]]&lt;2,"0-1 Years",IF(HR_Cleaned[[#This Row],[YearsAtCompany]]&lt;=5,"2-5 Years",IF(HR_Cleaned[[#This Row],[YearsAtCompany]]&lt;=10,"6-10 Years","10+ Years")))</f>
        <v>2-5 Years</v>
      </c>
      <c r="AI58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809</v>
      </c>
      <c r="J586">
        <v>2</v>
      </c>
      <c r="K586" t="s">
        <v>46</v>
      </c>
      <c r="L586">
        <v>66</v>
      </c>
      <c r="M586">
        <v>3</v>
      </c>
      <c r="N586">
        <v>5</v>
      </c>
      <c r="O586" t="s">
        <v>56</v>
      </c>
      <c r="P586">
        <v>4</v>
      </c>
      <c r="Q586" t="s">
        <v>52</v>
      </c>
      <c r="R586">
        <v>18430</v>
      </c>
      <c r="S586">
        <v>16225</v>
      </c>
      <c r="T586">
        <v>1</v>
      </c>
      <c r="U586" t="s">
        <v>43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 t="str">
        <f>IF(HR_Cleaned[[#This Row],[MonthlyIncome]]&lt;3000,"Low",IF(HR_Cleaned[[#This Row],[MonthlyIncome]]&lt;7000,"Medium","High"))</f>
        <v>High</v>
      </c>
      <c r="AH586" t="str">
        <f>IF(HR_Cleaned[[#This Row],[YearsAtCompany]]&lt;2,"0-1 Years",IF(HR_Cleaned[[#This Row],[YearsAtCompany]]&lt;=5,"2-5 Years",IF(HR_Cleaned[[#This Row],[YearsAtCompany]]&lt;=10,"6-10 Years","10+ Years")))</f>
        <v>10+ Years</v>
      </c>
      <c r="AI58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811</v>
      </c>
      <c r="J587">
        <v>3</v>
      </c>
      <c r="K587" t="s">
        <v>46</v>
      </c>
      <c r="L587">
        <v>63</v>
      </c>
      <c r="M587">
        <v>4</v>
      </c>
      <c r="N587">
        <v>1</v>
      </c>
      <c r="O587" t="s">
        <v>50</v>
      </c>
      <c r="P587">
        <v>1</v>
      </c>
      <c r="Q587" t="s">
        <v>48</v>
      </c>
      <c r="R587">
        <v>1601</v>
      </c>
      <c r="S587">
        <v>3445</v>
      </c>
      <c r="T587">
        <v>1</v>
      </c>
      <c r="U587" t="s">
        <v>35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 t="str">
        <f>IF(HR_Cleaned[[#This Row],[MonthlyIncome]]&lt;3000,"Low",IF(HR_Cleaned[[#This Row],[MonthlyIncome]]&lt;7000,"Medium","High"))</f>
        <v>Low</v>
      </c>
      <c r="AH587" t="str">
        <f>IF(HR_Cleaned[[#This Row],[YearsAtCompany]]&lt;2,"0-1 Years",IF(HR_Cleaned[[#This Row],[YearsAtCompany]]&lt;=5,"2-5 Years",IF(HR_Cleaned[[#This Row],[YearsAtCompany]]&lt;=10,"6-10 Years","10+ Years")))</f>
        <v>0-1 Years</v>
      </c>
      <c r="AI587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812</v>
      </c>
      <c r="J588">
        <v>3</v>
      </c>
      <c r="K588" t="s">
        <v>46</v>
      </c>
      <c r="L588">
        <v>60</v>
      </c>
      <c r="M588">
        <v>2</v>
      </c>
      <c r="N588">
        <v>1</v>
      </c>
      <c r="O588" t="s">
        <v>50</v>
      </c>
      <c r="P588">
        <v>2</v>
      </c>
      <c r="Q588" t="s">
        <v>52</v>
      </c>
      <c r="R588">
        <v>2694</v>
      </c>
      <c r="S588">
        <v>26551</v>
      </c>
      <c r="T588">
        <v>1</v>
      </c>
      <c r="U588" t="s">
        <v>43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 t="str">
        <f>IF(HR_Cleaned[[#This Row],[MonthlyIncome]]&lt;3000,"Low",IF(HR_Cleaned[[#This Row],[MonthlyIncome]]&lt;7000,"Medium","High"))</f>
        <v>Low</v>
      </c>
      <c r="AH588" t="str">
        <f>IF(HR_Cleaned[[#This Row],[YearsAtCompany]]&lt;2,"0-1 Years",IF(HR_Cleaned[[#This Row],[YearsAtCompany]]&lt;=5,"2-5 Years",IF(HR_Cleaned[[#This Row],[YearsAtCompany]]&lt;=10,"6-10 Years","10+ Years")))</f>
        <v>0-1 Years</v>
      </c>
      <c r="AI588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813</v>
      </c>
      <c r="J589">
        <v>4</v>
      </c>
      <c r="K589" t="s">
        <v>39</v>
      </c>
      <c r="L589">
        <v>82</v>
      </c>
      <c r="M589">
        <v>3</v>
      </c>
      <c r="N589">
        <v>2</v>
      </c>
      <c r="O589" t="s">
        <v>50</v>
      </c>
      <c r="P589">
        <v>3</v>
      </c>
      <c r="Q589" t="s">
        <v>48</v>
      </c>
      <c r="R589">
        <v>3149</v>
      </c>
      <c r="S589">
        <v>21821</v>
      </c>
      <c r="T589">
        <v>8</v>
      </c>
      <c r="U589" t="s">
        <v>43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 t="str">
        <f>IF(HR_Cleaned[[#This Row],[MonthlyIncome]]&lt;3000,"Low",IF(HR_Cleaned[[#This Row],[MonthlyIncome]]&lt;7000,"Medium","High"))</f>
        <v>Medium</v>
      </c>
      <c r="AH589" t="str">
        <f>IF(HR_Cleaned[[#This Row],[YearsAtCompany]]&lt;2,"0-1 Years",IF(HR_Cleaned[[#This Row],[YearsAtCompany]]&lt;=5,"2-5 Years",IF(HR_Cleaned[[#This Row],[YearsAtCompany]]&lt;=10,"6-10 Years","10+ Years")))</f>
        <v>2-5 Years</v>
      </c>
      <c r="AI58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815</v>
      </c>
      <c r="J590">
        <v>3</v>
      </c>
      <c r="K590" t="s">
        <v>46</v>
      </c>
      <c r="L590">
        <v>64</v>
      </c>
      <c r="M590">
        <v>3</v>
      </c>
      <c r="N590">
        <v>4</v>
      </c>
      <c r="O590" t="s">
        <v>58</v>
      </c>
      <c r="P590">
        <v>3</v>
      </c>
      <c r="Q590" t="s">
        <v>48</v>
      </c>
      <c r="R590">
        <v>17639</v>
      </c>
      <c r="S590">
        <v>6881</v>
      </c>
      <c r="T590">
        <v>5</v>
      </c>
      <c r="U590" t="s">
        <v>43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 t="str">
        <f>IF(HR_Cleaned[[#This Row],[MonthlyIncome]]&lt;3000,"Low",IF(HR_Cleaned[[#This Row],[MonthlyIncome]]&lt;7000,"Medium","High"))</f>
        <v>High</v>
      </c>
      <c r="AH590" t="str">
        <f>IF(HR_Cleaned[[#This Row],[YearsAtCompany]]&lt;2,"0-1 Years",IF(HR_Cleaned[[#This Row],[YearsAtCompany]]&lt;=5,"2-5 Years",IF(HR_Cleaned[[#This Row],[YearsAtCompany]]&lt;=10,"6-10 Years","10+ Years")))</f>
        <v>2-5 Years</v>
      </c>
      <c r="AI59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816</v>
      </c>
      <c r="J591">
        <v>2</v>
      </c>
      <c r="K591" t="s">
        <v>39</v>
      </c>
      <c r="L591">
        <v>36</v>
      </c>
      <c r="M591">
        <v>2</v>
      </c>
      <c r="N591">
        <v>1</v>
      </c>
      <c r="O591" t="s">
        <v>50</v>
      </c>
      <c r="P591">
        <v>1</v>
      </c>
      <c r="Q591" t="s">
        <v>48</v>
      </c>
      <c r="R591">
        <v>2319</v>
      </c>
      <c r="S591">
        <v>6689</v>
      </c>
      <c r="T591">
        <v>1</v>
      </c>
      <c r="U591" t="s">
        <v>35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 t="str">
        <f>IF(HR_Cleaned[[#This Row],[MonthlyIncome]]&lt;3000,"Low",IF(HR_Cleaned[[#This Row],[MonthlyIncome]]&lt;7000,"Medium","High"))</f>
        <v>Low</v>
      </c>
      <c r="AH591" t="str">
        <f>IF(HR_Cleaned[[#This Row],[YearsAtCompany]]&lt;2,"0-1 Years",IF(HR_Cleaned[[#This Row],[YearsAtCompany]]&lt;=5,"2-5 Years",IF(HR_Cleaned[[#This Row],[YearsAtCompany]]&lt;=10,"6-10 Years","10+ Years")))</f>
        <v>0-1 Years</v>
      </c>
      <c r="AI59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817</v>
      </c>
      <c r="J592">
        <v>3</v>
      </c>
      <c r="K592" t="s">
        <v>46</v>
      </c>
      <c r="L592">
        <v>49</v>
      </c>
      <c r="M592">
        <v>3</v>
      </c>
      <c r="N592">
        <v>3</v>
      </c>
      <c r="O592" t="s">
        <v>58</v>
      </c>
      <c r="P592">
        <v>3</v>
      </c>
      <c r="Q592" t="s">
        <v>48</v>
      </c>
      <c r="R592">
        <v>11691</v>
      </c>
      <c r="S592">
        <v>25995</v>
      </c>
      <c r="T592">
        <v>0</v>
      </c>
      <c r="U592" t="s">
        <v>43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 t="str">
        <f>IF(HR_Cleaned[[#This Row],[MonthlyIncome]]&lt;3000,"Low",IF(HR_Cleaned[[#This Row],[MonthlyIncome]]&lt;7000,"Medium","High"))</f>
        <v>High</v>
      </c>
      <c r="AH592" t="str">
        <f>IF(HR_Cleaned[[#This Row],[YearsAtCompany]]&lt;2,"0-1 Years",IF(HR_Cleaned[[#This Row],[YearsAtCompany]]&lt;=5,"2-5 Years",IF(HR_Cleaned[[#This Row],[YearsAtCompany]]&lt;=10,"6-10 Years","10+ Years")))</f>
        <v>10+ Years</v>
      </c>
      <c r="AI59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819</v>
      </c>
      <c r="J593">
        <v>1</v>
      </c>
      <c r="K593" t="s">
        <v>39</v>
      </c>
      <c r="L593">
        <v>69</v>
      </c>
      <c r="M593">
        <v>3</v>
      </c>
      <c r="N593">
        <v>2</v>
      </c>
      <c r="O593" t="s">
        <v>40</v>
      </c>
      <c r="P593">
        <v>1</v>
      </c>
      <c r="Q593" t="s">
        <v>41</v>
      </c>
      <c r="R593">
        <v>5324</v>
      </c>
      <c r="S593">
        <v>26507</v>
      </c>
      <c r="T593">
        <v>5</v>
      </c>
      <c r="U593" t="s">
        <v>43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 t="str">
        <f>IF(HR_Cleaned[[#This Row],[MonthlyIncome]]&lt;3000,"Low",IF(HR_Cleaned[[#This Row],[MonthlyIncome]]&lt;7000,"Medium","High"))</f>
        <v>Medium</v>
      </c>
      <c r="AH593" t="str">
        <f>IF(HR_Cleaned[[#This Row],[YearsAtCompany]]&lt;2,"0-1 Years",IF(HR_Cleaned[[#This Row],[YearsAtCompany]]&lt;=5,"2-5 Years",IF(HR_Cleaned[[#This Row],[YearsAtCompany]]&lt;=10,"6-10 Years","10+ Years")))</f>
        <v>2-5 Years</v>
      </c>
      <c r="AI59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820</v>
      </c>
      <c r="J594">
        <v>3</v>
      </c>
      <c r="K594" t="s">
        <v>39</v>
      </c>
      <c r="L594">
        <v>33</v>
      </c>
      <c r="M594">
        <v>3</v>
      </c>
      <c r="N594">
        <v>4</v>
      </c>
      <c r="O594" t="s">
        <v>56</v>
      </c>
      <c r="P594">
        <v>4</v>
      </c>
      <c r="Q594" t="s">
        <v>48</v>
      </c>
      <c r="R594">
        <v>16752</v>
      </c>
      <c r="S594">
        <v>12982</v>
      </c>
      <c r="T594">
        <v>1</v>
      </c>
      <c r="U594" t="s">
        <v>35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 t="str">
        <f>IF(HR_Cleaned[[#This Row],[MonthlyIncome]]&lt;3000,"Low",IF(HR_Cleaned[[#This Row],[MonthlyIncome]]&lt;7000,"Medium","High"))</f>
        <v>High</v>
      </c>
      <c r="AH594" t="str">
        <f>IF(HR_Cleaned[[#This Row],[YearsAtCompany]]&lt;2,"0-1 Years",IF(HR_Cleaned[[#This Row],[YearsAtCompany]]&lt;=5,"2-5 Years",IF(HR_Cleaned[[#This Row],[YearsAtCompany]]&lt;=10,"6-10 Years","10+ Years")))</f>
        <v>10+ Years</v>
      </c>
      <c r="AI59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823</v>
      </c>
      <c r="J595">
        <v>3</v>
      </c>
      <c r="K595" t="s">
        <v>39</v>
      </c>
      <c r="L595">
        <v>35</v>
      </c>
      <c r="M595">
        <v>3</v>
      </c>
      <c r="N595">
        <v>2</v>
      </c>
      <c r="O595" t="s">
        <v>53</v>
      </c>
      <c r="P595">
        <v>2</v>
      </c>
      <c r="Q595" t="s">
        <v>48</v>
      </c>
      <c r="R595">
        <v>5228</v>
      </c>
      <c r="S595">
        <v>23361</v>
      </c>
      <c r="T595">
        <v>0</v>
      </c>
      <c r="U595" t="s">
        <v>43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 t="str">
        <f>IF(HR_Cleaned[[#This Row],[MonthlyIncome]]&lt;3000,"Low",IF(HR_Cleaned[[#This Row],[MonthlyIncome]]&lt;7000,"Medium","High"))</f>
        <v>Medium</v>
      </c>
      <c r="AH59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9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824</v>
      </c>
      <c r="J596">
        <v>3</v>
      </c>
      <c r="K596" t="s">
        <v>46</v>
      </c>
      <c r="L596">
        <v>81</v>
      </c>
      <c r="M596">
        <v>4</v>
      </c>
      <c r="N596">
        <v>1</v>
      </c>
      <c r="O596" t="s">
        <v>47</v>
      </c>
      <c r="P596">
        <v>3</v>
      </c>
      <c r="Q596" t="s">
        <v>48</v>
      </c>
      <c r="R596">
        <v>2700</v>
      </c>
      <c r="S596">
        <v>23779</v>
      </c>
      <c r="T596">
        <v>1</v>
      </c>
      <c r="U596" t="s">
        <v>43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 t="str">
        <f>IF(HR_Cleaned[[#This Row],[MonthlyIncome]]&lt;3000,"Low",IF(HR_Cleaned[[#This Row],[MonthlyIncome]]&lt;7000,"Medium","High"))</f>
        <v>Low</v>
      </c>
      <c r="AH59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59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825</v>
      </c>
      <c r="J597">
        <v>4</v>
      </c>
      <c r="K597" t="s">
        <v>46</v>
      </c>
      <c r="L597">
        <v>31</v>
      </c>
      <c r="M597">
        <v>3</v>
      </c>
      <c r="N597">
        <v>5</v>
      </c>
      <c r="O597" t="s">
        <v>58</v>
      </c>
      <c r="P597">
        <v>2</v>
      </c>
      <c r="Q597" t="s">
        <v>41</v>
      </c>
      <c r="R597">
        <v>19246</v>
      </c>
      <c r="S597">
        <v>25761</v>
      </c>
      <c r="T597">
        <v>7</v>
      </c>
      <c r="U597" t="s">
        <v>35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 t="str">
        <f>IF(HR_Cleaned[[#This Row],[MonthlyIncome]]&lt;3000,"Low",IF(HR_Cleaned[[#This Row],[MonthlyIncome]]&lt;7000,"Medium","High"))</f>
        <v>High</v>
      </c>
      <c r="AH597" t="str">
        <f>IF(HR_Cleaned[[#This Row],[YearsAtCompany]]&lt;2,"0-1 Years",IF(HR_Cleaned[[#This Row],[YearsAtCompany]]&lt;=5,"2-5 Years",IF(HR_Cleaned[[#This Row],[YearsAtCompany]]&lt;=10,"6-10 Years","10+ Years")))</f>
        <v>10+ Years</v>
      </c>
      <c r="AI597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826</v>
      </c>
      <c r="J598">
        <v>4</v>
      </c>
      <c r="K598" t="s">
        <v>39</v>
      </c>
      <c r="L598">
        <v>40</v>
      </c>
      <c r="M598">
        <v>4</v>
      </c>
      <c r="N598">
        <v>1</v>
      </c>
      <c r="O598" t="s">
        <v>47</v>
      </c>
      <c r="P598">
        <v>3</v>
      </c>
      <c r="Q598" t="s">
        <v>41</v>
      </c>
      <c r="R598">
        <v>2506</v>
      </c>
      <c r="S598">
        <v>13301</v>
      </c>
      <c r="T598">
        <v>3</v>
      </c>
      <c r="U598" t="s">
        <v>43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 t="str">
        <f>IF(HR_Cleaned[[#This Row],[MonthlyIncome]]&lt;3000,"Low",IF(HR_Cleaned[[#This Row],[MonthlyIncome]]&lt;7000,"Medium","High"))</f>
        <v>Low</v>
      </c>
      <c r="AH598" t="str">
        <f>IF(HR_Cleaned[[#This Row],[YearsAtCompany]]&lt;2,"0-1 Years",IF(HR_Cleaned[[#This Row],[YearsAtCompany]]&lt;=5,"2-5 Years",IF(HR_Cleaned[[#This Row],[YearsAtCompany]]&lt;=10,"6-10 Years","10+ Years")))</f>
        <v>2-5 Years</v>
      </c>
      <c r="AI59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827</v>
      </c>
      <c r="J599">
        <v>4</v>
      </c>
      <c r="K599" t="s">
        <v>39</v>
      </c>
      <c r="L599">
        <v>43</v>
      </c>
      <c r="M599">
        <v>2</v>
      </c>
      <c r="N599">
        <v>2</v>
      </c>
      <c r="O599" t="s">
        <v>53</v>
      </c>
      <c r="P599">
        <v>4</v>
      </c>
      <c r="Q599" t="s">
        <v>48</v>
      </c>
      <c r="R599">
        <v>6062</v>
      </c>
      <c r="S599">
        <v>4051</v>
      </c>
      <c r="T599">
        <v>9</v>
      </c>
      <c r="U599" t="s">
        <v>35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 t="str">
        <f>IF(HR_Cleaned[[#This Row],[MonthlyIncome]]&lt;3000,"Low",IF(HR_Cleaned[[#This Row],[MonthlyIncome]]&lt;7000,"Medium","High"))</f>
        <v>Medium</v>
      </c>
      <c r="AH599" t="str">
        <f>IF(HR_Cleaned[[#This Row],[YearsAtCompany]]&lt;2,"0-1 Years",IF(HR_Cleaned[[#This Row],[YearsAtCompany]]&lt;=5,"2-5 Years",IF(HR_Cleaned[[#This Row],[YearsAtCompany]]&lt;=10,"6-10 Years","10+ Years")))</f>
        <v>2-5 Years</v>
      </c>
      <c r="AI59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828</v>
      </c>
      <c r="J600">
        <v>3</v>
      </c>
      <c r="K600" t="s">
        <v>46</v>
      </c>
      <c r="L600">
        <v>46</v>
      </c>
      <c r="M600">
        <v>3</v>
      </c>
      <c r="N600">
        <v>1</v>
      </c>
      <c r="O600" t="s">
        <v>47</v>
      </c>
      <c r="P600">
        <v>3</v>
      </c>
      <c r="Q600" t="s">
        <v>41</v>
      </c>
      <c r="R600">
        <v>4382</v>
      </c>
      <c r="S600">
        <v>16374</v>
      </c>
      <c r="T600">
        <v>6</v>
      </c>
      <c r="U600" t="s">
        <v>43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 t="str">
        <f>IF(HR_Cleaned[[#This Row],[MonthlyIncome]]&lt;3000,"Low",IF(HR_Cleaned[[#This Row],[MonthlyIncome]]&lt;7000,"Medium","High"))</f>
        <v>Medium</v>
      </c>
      <c r="AH600" t="str">
        <f>IF(HR_Cleaned[[#This Row],[YearsAtCompany]]&lt;2,"0-1 Years",IF(HR_Cleaned[[#This Row],[YearsAtCompany]]&lt;=5,"2-5 Years",IF(HR_Cleaned[[#This Row],[YearsAtCompany]]&lt;=10,"6-10 Years","10+ Years")))</f>
        <v>2-5 Years</v>
      </c>
      <c r="AI60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829</v>
      </c>
      <c r="J601">
        <v>3</v>
      </c>
      <c r="K601" t="s">
        <v>46</v>
      </c>
      <c r="L601">
        <v>36</v>
      </c>
      <c r="M601">
        <v>3</v>
      </c>
      <c r="N601">
        <v>1</v>
      </c>
      <c r="O601" t="s">
        <v>61</v>
      </c>
      <c r="P601">
        <v>2</v>
      </c>
      <c r="Q601" t="s">
        <v>48</v>
      </c>
      <c r="R601">
        <v>2143</v>
      </c>
      <c r="S601">
        <v>25527</v>
      </c>
      <c r="T601">
        <v>4</v>
      </c>
      <c r="U601" t="s">
        <v>43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 t="str">
        <f>IF(HR_Cleaned[[#This Row],[MonthlyIncome]]&lt;3000,"Low",IF(HR_Cleaned[[#This Row],[MonthlyIncome]]&lt;7000,"Medium","High"))</f>
        <v>Low</v>
      </c>
      <c r="AH601" t="str">
        <f>IF(HR_Cleaned[[#This Row],[YearsAtCompany]]&lt;2,"0-1 Years",IF(HR_Cleaned[[#This Row],[YearsAtCompany]]&lt;=5,"2-5 Years",IF(HR_Cleaned[[#This Row],[YearsAtCompany]]&lt;=10,"6-10 Years","10+ Years")))</f>
        <v>2-5 Years</v>
      </c>
      <c r="AI60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830</v>
      </c>
      <c r="J602">
        <v>3</v>
      </c>
      <c r="K602" t="s">
        <v>39</v>
      </c>
      <c r="L602">
        <v>98</v>
      </c>
      <c r="M602">
        <v>2</v>
      </c>
      <c r="N602">
        <v>2</v>
      </c>
      <c r="O602" t="s">
        <v>53</v>
      </c>
      <c r="P602">
        <v>3</v>
      </c>
      <c r="Q602" t="s">
        <v>48</v>
      </c>
      <c r="R602">
        <v>6162</v>
      </c>
      <c r="S602">
        <v>19124</v>
      </c>
      <c r="T602">
        <v>1</v>
      </c>
      <c r="U602" t="s">
        <v>43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 t="str">
        <f>IF(HR_Cleaned[[#This Row],[MonthlyIncome]]&lt;3000,"Low",IF(HR_Cleaned[[#This Row],[MonthlyIncome]]&lt;7000,"Medium","High"))</f>
        <v>Medium</v>
      </c>
      <c r="AH602" t="str">
        <f>IF(HR_Cleaned[[#This Row],[YearsAtCompany]]&lt;2,"0-1 Years",IF(HR_Cleaned[[#This Row],[YearsAtCompany]]&lt;=5,"2-5 Years",IF(HR_Cleaned[[#This Row],[YearsAtCompany]]&lt;=10,"6-10 Years","10+ Years")))</f>
        <v>10+ Years</v>
      </c>
      <c r="AI60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832</v>
      </c>
      <c r="J603">
        <v>1</v>
      </c>
      <c r="K603" t="s">
        <v>46</v>
      </c>
      <c r="L603">
        <v>51</v>
      </c>
      <c r="M603">
        <v>2</v>
      </c>
      <c r="N603">
        <v>2</v>
      </c>
      <c r="O603" t="s">
        <v>50</v>
      </c>
      <c r="P603">
        <v>3</v>
      </c>
      <c r="Q603" t="s">
        <v>41</v>
      </c>
      <c r="R603">
        <v>5094</v>
      </c>
      <c r="S603">
        <v>11983</v>
      </c>
      <c r="T603">
        <v>6</v>
      </c>
      <c r="U603" t="s">
        <v>43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 t="str">
        <f>IF(HR_Cleaned[[#This Row],[MonthlyIncome]]&lt;3000,"Low",IF(HR_Cleaned[[#This Row],[MonthlyIncome]]&lt;7000,"Medium","High"))</f>
        <v>Medium</v>
      </c>
      <c r="AH603" t="str">
        <f>IF(HR_Cleaned[[#This Row],[YearsAtCompany]]&lt;2,"0-1 Years",IF(HR_Cleaned[[#This Row],[YearsAtCompany]]&lt;=5,"2-5 Years",IF(HR_Cleaned[[#This Row],[YearsAtCompany]]&lt;=10,"6-10 Years","10+ Years")))</f>
        <v>0-1 Years</v>
      </c>
      <c r="AI60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833</v>
      </c>
      <c r="J604">
        <v>3</v>
      </c>
      <c r="K604" t="s">
        <v>39</v>
      </c>
      <c r="L604">
        <v>52</v>
      </c>
      <c r="M604">
        <v>2</v>
      </c>
      <c r="N604">
        <v>2</v>
      </c>
      <c r="O604" t="s">
        <v>53</v>
      </c>
      <c r="P604">
        <v>4</v>
      </c>
      <c r="Q604" t="s">
        <v>41</v>
      </c>
      <c r="R604">
        <v>6877</v>
      </c>
      <c r="S604">
        <v>20234</v>
      </c>
      <c r="T604">
        <v>5</v>
      </c>
      <c r="U604" t="s">
        <v>35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 t="str">
        <f>IF(HR_Cleaned[[#This Row],[MonthlyIncome]]&lt;3000,"Low",IF(HR_Cleaned[[#This Row],[MonthlyIncome]]&lt;7000,"Medium","High"))</f>
        <v>Medium</v>
      </c>
      <c r="AH604" t="str">
        <f>IF(HR_Cleaned[[#This Row],[YearsAtCompany]]&lt;2,"0-1 Years",IF(HR_Cleaned[[#This Row],[YearsAtCompany]]&lt;=5,"2-5 Years",IF(HR_Cleaned[[#This Row],[YearsAtCompany]]&lt;=10,"6-10 Years","10+ Years")))</f>
        <v>0-1 Years</v>
      </c>
      <c r="AI60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834</v>
      </c>
      <c r="J605">
        <v>2</v>
      </c>
      <c r="K605" t="s">
        <v>39</v>
      </c>
      <c r="L605">
        <v>95</v>
      </c>
      <c r="M605">
        <v>2</v>
      </c>
      <c r="N605">
        <v>1</v>
      </c>
      <c r="O605" t="s">
        <v>47</v>
      </c>
      <c r="P605">
        <v>3</v>
      </c>
      <c r="Q605" t="s">
        <v>41</v>
      </c>
      <c r="R605">
        <v>2274</v>
      </c>
      <c r="S605">
        <v>6153</v>
      </c>
      <c r="T605">
        <v>1</v>
      </c>
      <c r="U605" t="s">
        <v>43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 t="str">
        <f>IF(HR_Cleaned[[#This Row],[MonthlyIncome]]&lt;3000,"Low",IF(HR_Cleaned[[#This Row],[MonthlyIncome]]&lt;7000,"Medium","High"))</f>
        <v>Low</v>
      </c>
      <c r="AH605" t="str">
        <f>IF(HR_Cleaned[[#This Row],[YearsAtCompany]]&lt;2,"0-1 Years",IF(HR_Cleaned[[#This Row],[YearsAtCompany]]&lt;=5,"2-5 Years",IF(HR_Cleaned[[#This Row],[YearsAtCompany]]&lt;=10,"6-10 Years","10+ Years")))</f>
        <v>0-1 Years</v>
      </c>
      <c r="AI60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836</v>
      </c>
      <c r="J606">
        <v>2</v>
      </c>
      <c r="K606" t="s">
        <v>46</v>
      </c>
      <c r="L606">
        <v>98</v>
      </c>
      <c r="M606">
        <v>3</v>
      </c>
      <c r="N606">
        <v>2</v>
      </c>
      <c r="O606" t="s">
        <v>53</v>
      </c>
      <c r="P606">
        <v>2</v>
      </c>
      <c r="Q606" t="s">
        <v>48</v>
      </c>
      <c r="R606">
        <v>4434</v>
      </c>
      <c r="S606">
        <v>11806</v>
      </c>
      <c r="T606">
        <v>1</v>
      </c>
      <c r="U606" t="s">
        <v>43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 t="str">
        <f>IF(HR_Cleaned[[#This Row],[MonthlyIncome]]&lt;3000,"Low",IF(HR_Cleaned[[#This Row],[MonthlyIncome]]&lt;7000,"Medium","High"))</f>
        <v>Medium</v>
      </c>
      <c r="AH60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0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837</v>
      </c>
      <c r="J607">
        <v>1</v>
      </c>
      <c r="K607" t="s">
        <v>46</v>
      </c>
      <c r="L607">
        <v>45</v>
      </c>
      <c r="M607">
        <v>2</v>
      </c>
      <c r="N607">
        <v>2</v>
      </c>
      <c r="O607" t="s">
        <v>54</v>
      </c>
      <c r="P607">
        <v>1</v>
      </c>
      <c r="Q607" t="s">
        <v>52</v>
      </c>
      <c r="R607">
        <v>6288</v>
      </c>
      <c r="S607">
        <v>4284</v>
      </c>
      <c r="T607">
        <v>2</v>
      </c>
      <c r="U607" t="s">
        <v>43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 t="str">
        <f>IF(HR_Cleaned[[#This Row],[MonthlyIncome]]&lt;3000,"Low",IF(HR_Cleaned[[#This Row],[MonthlyIncome]]&lt;7000,"Medium","High"))</f>
        <v>Medium</v>
      </c>
      <c r="AH607" t="str">
        <f>IF(HR_Cleaned[[#This Row],[YearsAtCompany]]&lt;2,"0-1 Years",IF(HR_Cleaned[[#This Row],[YearsAtCompany]]&lt;=5,"2-5 Years",IF(HR_Cleaned[[#This Row],[YearsAtCompany]]&lt;=10,"6-10 Years","10+ Years")))</f>
        <v>2-5 Years</v>
      </c>
      <c r="AI60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838</v>
      </c>
      <c r="J608">
        <v>3</v>
      </c>
      <c r="K608" t="s">
        <v>39</v>
      </c>
      <c r="L608">
        <v>100</v>
      </c>
      <c r="M608">
        <v>2</v>
      </c>
      <c r="N608">
        <v>1</v>
      </c>
      <c r="O608" t="s">
        <v>47</v>
      </c>
      <c r="P608">
        <v>4</v>
      </c>
      <c r="Q608" t="s">
        <v>41</v>
      </c>
      <c r="R608">
        <v>2553</v>
      </c>
      <c r="S608">
        <v>8306</v>
      </c>
      <c r="T608">
        <v>1</v>
      </c>
      <c r="U608" t="s">
        <v>43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 t="str">
        <f>IF(HR_Cleaned[[#This Row],[MonthlyIncome]]&lt;3000,"Low",IF(HR_Cleaned[[#This Row],[MonthlyIncome]]&lt;7000,"Medium","High"))</f>
        <v>Low</v>
      </c>
      <c r="AH608" t="str">
        <f>IF(HR_Cleaned[[#This Row],[YearsAtCompany]]&lt;2,"0-1 Years",IF(HR_Cleaned[[#This Row],[YearsAtCompany]]&lt;=5,"2-5 Years",IF(HR_Cleaned[[#This Row],[YearsAtCompany]]&lt;=10,"6-10 Years","10+ Years")))</f>
        <v>2-5 Years</v>
      </c>
      <c r="AI60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840</v>
      </c>
      <c r="J609">
        <v>3</v>
      </c>
      <c r="K609" t="s">
        <v>39</v>
      </c>
      <c r="L609">
        <v>43</v>
      </c>
      <c r="M609">
        <v>3</v>
      </c>
      <c r="N609">
        <v>3</v>
      </c>
      <c r="O609" t="s">
        <v>40</v>
      </c>
      <c r="P609">
        <v>4</v>
      </c>
      <c r="Q609" t="s">
        <v>48</v>
      </c>
      <c r="R609">
        <v>7654</v>
      </c>
      <c r="S609">
        <v>5860</v>
      </c>
      <c r="T609">
        <v>1</v>
      </c>
      <c r="U609" t="s">
        <v>43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 t="str">
        <f>IF(HR_Cleaned[[#This Row],[MonthlyIncome]]&lt;3000,"Low",IF(HR_Cleaned[[#This Row],[MonthlyIncome]]&lt;7000,"Medium","High"))</f>
        <v>High</v>
      </c>
      <c r="AH60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0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842</v>
      </c>
      <c r="J610">
        <v>3</v>
      </c>
      <c r="K610" t="s">
        <v>46</v>
      </c>
      <c r="L610">
        <v>37</v>
      </c>
      <c r="M610">
        <v>3</v>
      </c>
      <c r="N610">
        <v>2</v>
      </c>
      <c r="O610" t="s">
        <v>40</v>
      </c>
      <c r="P610">
        <v>4</v>
      </c>
      <c r="Q610" t="s">
        <v>41</v>
      </c>
      <c r="R610">
        <v>5160</v>
      </c>
      <c r="S610">
        <v>21519</v>
      </c>
      <c r="T610">
        <v>4</v>
      </c>
      <c r="U610" t="s">
        <v>43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 t="str">
        <f>IF(HR_Cleaned[[#This Row],[MonthlyIncome]]&lt;3000,"Low",IF(HR_Cleaned[[#This Row],[MonthlyIncome]]&lt;7000,"Medium","High"))</f>
        <v>Medium</v>
      </c>
      <c r="AH61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10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843</v>
      </c>
      <c r="J611">
        <v>2</v>
      </c>
      <c r="K611" t="s">
        <v>46</v>
      </c>
      <c r="L611">
        <v>94</v>
      </c>
      <c r="M611">
        <v>3</v>
      </c>
      <c r="N611">
        <v>4</v>
      </c>
      <c r="O611" t="s">
        <v>58</v>
      </c>
      <c r="P611">
        <v>1</v>
      </c>
      <c r="Q611" t="s">
        <v>48</v>
      </c>
      <c r="R611">
        <v>17159</v>
      </c>
      <c r="S611">
        <v>5200</v>
      </c>
      <c r="T611">
        <v>6</v>
      </c>
      <c r="U611" t="s">
        <v>43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 t="str">
        <f>IF(HR_Cleaned[[#This Row],[MonthlyIncome]]&lt;3000,"Low",IF(HR_Cleaned[[#This Row],[MonthlyIncome]]&lt;7000,"Medium","High"))</f>
        <v>High</v>
      </c>
      <c r="AH611" t="str">
        <f>IF(HR_Cleaned[[#This Row],[YearsAtCompany]]&lt;2,"0-1 Years",IF(HR_Cleaned[[#This Row],[YearsAtCompany]]&lt;=5,"2-5 Years",IF(HR_Cleaned[[#This Row],[YearsAtCompany]]&lt;=10,"6-10 Years","10+ Years")))</f>
        <v>2-5 Years</v>
      </c>
      <c r="AI61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844</v>
      </c>
      <c r="J612">
        <v>3</v>
      </c>
      <c r="K612" t="s">
        <v>46</v>
      </c>
      <c r="L612">
        <v>42</v>
      </c>
      <c r="M612">
        <v>2</v>
      </c>
      <c r="N612">
        <v>3</v>
      </c>
      <c r="O612" t="s">
        <v>58</v>
      </c>
      <c r="P612">
        <v>4</v>
      </c>
      <c r="Q612" t="s">
        <v>52</v>
      </c>
      <c r="R612">
        <v>12808</v>
      </c>
      <c r="S612">
        <v>8842</v>
      </c>
      <c r="T612">
        <v>1</v>
      </c>
      <c r="U612" t="s">
        <v>35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 t="str">
        <f>IF(HR_Cleaned[[#This Row],[MonthlyIncome]]&lt;3000,"Low",IF(HR_Cleaned[[#This Row],[MonthlyIncome]]&lt;7000,"Medium","High"))</f>
        <v>High</v>
      </c>
      <c r="AH61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1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845</v>
      </c>
      <c r="J613">
        <v>3</v>
      </c>
      <c r="K613" t="s">
        <v>46</v>
      </c>
      <c r="L613">
        <v>59</v>
      </c>
      <c r="M613">
        <v>3</v>
      </c>
      <c r="N613">
        <v>3</v>
      </c>
      <c r="O613" t="s">
        <v>53</v>
      </c>
      <c r="P613">
        <v>3</v>
      </c>
      <c r="Q613" t="s">
        <v>41</v>
      </c>
      <c r="R613">
        <v>10221</v>
      </c>
      <c r="S613">
        <v>18869</v>
      </c>
      <c r="T613">
        <v>3</v>
      </c>
      <c r="U613" t="s">
        <v>43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 t="str">
        <f>IF(HR_Cleaned[[#This Row],[MonthlyIncome]]&lt;3000,"Low",IF(HR_Cleaned[[#This Row],[MonthlyIncome]]&lt;7000,"Medium","High"))</f>
        <v>High</v>
      </c>
      <c r="AH61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1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846</v>
      </c>
      <c r="J614">
        <v>2</v>
      </c>
      <c r="K614" t="s">
        <v>39</v>
      </c>
      <c r="L614">
        <v>81</v>
      </c>
      <c r="M614">
        <v>3</v>
      </c>
      <c r="N614">
        <v>2</v>
      </c>
      <c r="O614" t="s">
        <v>40</v>
      </c>
      <c r="P614">
        <v>2</v>
      </c>
      <c r="Q614" t="s">
        <v>48</v>
      </c>
      <c r="R614">
        <v>4779</v>
      </c>
      <c r="S614">
        <v>3698</v>
      </c>
      <c r="T614">
        <v>1</v>
      </c>
      <c r="U614" t="s">
        <v>35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 t="str">
        <f>IF(HR_Cleaned[[#This Row],[MonthlyIncome]]&lt;3000,"Low",IF(HR_Cleaned[[#This Row],[MonthlyIncome]]&lt;7000,"Medium","High"))</f>
        <v>Medium</v>
      </c>
      <c r="AH61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1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847</v>
      </c>
      <c r="J615">
        <v>3</v>
      </c>
      <c r="K615" t="s">
        <v>46</v>
      </c>
      <c r="L615">
        <v>88</v>
      </c>
      <c r="M615">
        <v>3</v>
      </c>
      <c r="N615">
        <v>1</v>
      </c>
      <c r="O615" t="s">
        <v>61</v>
      </c>
      <c r="P615">
        <v>4</v>
      </c>
      <c r="Q615" t="s">
        <v>48</v>
      </c>
      <c r="R615">
        <v>3737</v>
      </c>
      <c r="S615">
        <v>2243</v>
      </c>
      <c r="T615">
        <v>0</v>
      </c>
      <c r="U615" t="s">
        <v>43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 t="str">
        <f>IF(HR_Cleaned[[#This Row],[MonthlyIncome]]&lt;3000,"Low",IF(HR_Cleaned[[#This Row],[MonthlyIncome]]&lt;7000,"Medium","High"))</f>
        <v>Medium</v>
      </c>
      <c r="AH615" t="str">
        <f>IF(HR_Cleaned[[#This Row],[YearsAtCompany]]&lt;2,"0-1 Years",IF(HR_Cleaned[[#This Row],[YearsAtCompany]]&lt;=5,"2-5 Years",IF(HR_Cleaned[[#This Row],[YearsAtCompany]]&lt;=10,"6-10 Years","10+ Years")))</f>
        <v>2-5 Years</v>
      </c>
      <c r="AI61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848</v>
      </c>
      <c r="J616">
        <v>3</v>
      </c>
      <c r="K616" t="s">
        <v>39</v>
      </c>
      <c r="L616">
        <v>88</v>
      </c>
      <c r="M616">
        <v>2</v>
      </c>
      <c r="N616">
        <v>1</v>
      </c>
      <c r="O616" t="s">
        <v>47</v>
      </c>
      <c r="P616">
        <v>3</v>
      </c>
      <c r="Q616" t="s">
        <v>48</v>
      </c>
      <c r="R616">
        <v>2366</v>
      </c>
      <c r="S616">
        <v>20898</v>
      </c>
      <c r="T616">
        <v>1</v>
      </c>
      <c r="U616" t="s">
        <v>35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 t="str">
        <f>IF(HR_Cleaned[[#This Row],[MonthlyIncome]]&lt;3000,"Low",IF(HR_Cleaned[[#This Row],[MonthlyIncome]]&lt;7000,"Medium","High"))</f>
        <v>Low</v>
      </c>
      <c r="AH61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1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850</v>
      </c>
      <c r="J617">
        <v>4</v>
      </c>
      <c r="K617" t="s">
        <v>46</v>
      </c>
      <c r="L617">
        <v>50</v>
      </c>
      <c r="M617">
        <v>3</v>
      </c>
      <c r="N617">
        <v>1</v>
      </c>
      <c r="O617" t="s">
        <v>47</v>
      </c>
      <c r="P617">
        <v>4</v>
      </c>
      <c r="Q617" t="s">
        <v>48</v>
      </c>
      <c r="R617">
        <v>1706</v>
      </c>
      <c r="S617">
        <v>16571</v>
      </c>
      <c r="T617">
        <v>1</v>
      </c>
      <c r="U617" t="s">
        <v>43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 t="str">
        <f>IF(HR_Cleaned[[#This Row],[MonthlyIncome]]&lt;3000,"Low",IF(HR_Cleaned[[#This Row],[MonthlyIncome]]&lt;7000,"Medium","High"))</f>
        <v>Low</v>
      </c>
      <c r="AH617" t="str">
        <f>IF(HR_Cleaned[[#This Row],[YearsAtCompany]]&lt;2,"0-1 Years",IF(HR_Cleaned[[#This Row],[YearsAtCompany]]&lt;=5,"2-5 Years",IF(HR_Cleaned[[#This Row],[YearsAtCompany]]&lt;=10,"6-10 Years","10+ Years")))</f>
        <v>0-1 Years</v>
      </c>
      <c r="AI61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851</v>
      </c>
      <c r="J618">
        <v>1</v>
      </c>
      <c r="K618" t="s">
        <v>39</v>
      </c>
      <c r="L618">
        <v>66</v>
      </c>
      <c r="M618">
        <v>3</v>
      </c>
      <c r="N618">
        <v>4</v>
      </c>
      <c r="O618" t="s">
        <v>56</v>
      </c>
      <c r="P618">
        <v>3</v>
      </c>
      <c r="Q618" t="s">
        <v>48</v>
      </c>
      <c r="R618">
        <v>16307</v>
      </c>
      <c r="S618">
        <v>5594</v>
      </c>
      <c r="T618">
        <v>2</v>
      </c>
      <c r="U618" t="s">
        <v>43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 t="str">
        <f>IF(HR_Cleaned[[#This Row],[MonthlyIncome]]&lt;3000,"Low",IF(HR_Cleaned[[#This Row],[MonthlyIncome]]&lt;7000,"Medium","High"))</f>
        <v>High</v>
      </c>
      <c r="AH618" t="str">
        <f>IF(HR_Cleaned[[#This Row],[YearsAtCompany]]&lt;2,"0-1 Years",IF(HR_Cleaned[[#This Row],[YearsAtCompany]]&lt;=5,"2-5 Years",IF(HR_Cleaned[[#This Row],[YearsAtCompany]]&lt;=10,"6-10 Years","10+ Years")))</f>
        <v>10+ Years</v>
      </c>
      <c r="AI61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852</v>
      </c>
      <c r="J619">
        <v>4</v>
      </c>
      <c r="K619" t="s">
        <v>46</v>
      </c>
      <c r="L619">
        <v>50</v>
      </c>
      <c r="M619">
        <v>3</v>
      </c>
      <c r="N619">
        <v>2</v>
      </c>
      <c r="O619" t="s">
        <v>54</v>
      </c>
      <c r="P619">
        <v>2</v>
      </c>
      <c r="Q619" t="s">
        <v>41</v>
      </c>
      <c r="R619">
        <v>5933</v>
      </c>
      <c r="S619">
        <v>5197</v>
      </c>
      <c r="T619">
        <v>9</v>
      </c>
      <c r="U619" t="s">
        <v>43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 t="str">
        <f>IF(HR_Cleaned[[#This Row],[MonthlyIncome]]&lt;3000,"Low",IF(HR_Cleaned[[#This Row],[MonthlyIncome]]&lt;7000,"Medium","High"))</f>
        <v>Medium</v>
      </c>
      <c r="AH619" t="str">
        <f>IF(HR_Cleaned[[#This Row],[YearsAtCompany]]&lt;2,"0-1 Years",IF(HR_Cleaned[[#This Row],[YearsAtCompany]]&lt;=5,"2-5 Years",IF(HR_Cleaned[[#This Row],[YearsAtCompany]]&lt;=10,"6-10 Years","10+ Years")))</f>
        <v>2-5 Years</v>
      </c>
      <c r="AI61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854</v>
      </c>
      <c r="J620">
        <v>1</v>
      </c>
      <c r="K620" t="s">
        <v>46</v>
      </c>
      <c r="L620">
        <v>65</v>
      </c>
      <c r="M620">
        <v>4</v>
      </c>
      <c r="N620">
        <v>1</v>
      </c>
      <c r="O620" t="s">
        <v>47</v>
      </c>
      <c r="P620">
        <v>1</v>
      </c>
      <c r="Q620" t="s">
        <v>41</v>
      </c>
      <c r="R620">
        <v>3424</v>
      </c>
      <c r="S620">
        <v>21632</v>
      </c>
      <c r="T620">
        <v>7</v>
      </c>
      <c r="U620" t="s">
        <v>43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 t="str">
        <f>IF(HR_Cleaned[[#This Row],[MonthlyIncome]]&lt;3000,"Low",IF(HR_Cleaned[[#This Row],[MonthlyIncome]]&lt;7000,"Medium","High"))</f>
        <v>Medium</v>
      </c>
      <c r="AH620" t="str">
        <f>IF(HR_Cleaned[[#This Row],[YearsAtCompany]]&lt;2,"0-1 Years",IF(HR_Cleaned[[#This Row],[YearsAtCompany]]&lt;=5,"2-5 Years",IF(HR_Cleaned[[#This Row],[YearsAtCompany]]&lt;=10,"6-10 Years","10+ Years")))</f>
        <v>2-5 Years</v>
      </c>
      <c r="AI62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855</v>
      </c>
      <c r="J621">
        <v>1</v>
      </c>
      <c r="K621" t="s">
        <v>46</v>
      </c>
      <c r="L621">
        <v>48</v>
      </c>
      <c r="M621">
        <v>4</v>
      </c>
      <c r="N621">
        <v>2</v>
      </c>
      <c r="O621" t="s">
        <v>40</v>
      </c>
      <c r="P621">
        <v>1</v>
      </c>
      <c r="Q621" t="s">
        <v>52</v>
      </c>
      <c r="R621">
        <v>4037</v>
      </c>
      <c r="S621">
        <v>21816</v>
      </c>
      <c r="T621">
        <v>1</v>
      </c>
      <c r="U621" t="s">
        <v>43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 t="str">
        <f>IF(HR_Cleaned[[#This Row],[MonthlyIncome]]&lt;3000,"Low",IF(HR_Cleaned[[#This Row],[MonthlyIncome]]&lt;7000,"Medium","High"))</f>
        <v>Medium</v>
      </c>
      <c r="AH62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2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856</v>
      </c>
      <c r="J622">
        <v>3</v>
      </c>
      <c r="K622" t="s">
        <v>39</v>
      </c>
      <c r="L622">
        <v>53</v>
      </c>
      <c r="M622">
        <v>2</v>
      </c>
      <c r="N622">
        <v>1</v>
      </c>
      <c r="O622" t="s">
        <v>47</v>
      </c>
      <c r="P622">
        <v>1</v>
      </c>
      <c r="Q622" t="s">
        <v>41</v>
      </c>
      <c r="R622">
        <v>2559</v>
      </c>
      <c r="S622">
        <v>17852</v>
      </c>
      <c r="T622">
        <v>1</v>
      </c>
      <c r="U622" t="s">
        <v>43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 t="str">
        <f>IF(HR_Cleaned[[#This Row],[MonthlyIncome]]&lt;3000,"Low",IF(HR_Cleaned[[#This Row],[MonthlyIncome]]&lt;7000,"Medium","High"))</f>
        <v>Low</v>
      </c>
      <c r="AH62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2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857</v>
      </c>
      <c r="J623">
        <v>2</v>
      </c>
      <c r="K623" t="s">
        <v>46</v>
      </c>
      <c r="L623">
        <v>56</v>
      </c>
      <c r="M623">
        <v>3</v>
      </c>
      <c r="N623">
        <v>2</v>
      </c>
      <c r="O623" t="s">
        <v>40</v>
      </c>
      <c r="P623">
        <v>4</v>
      </c>
      <c r="Q623" t="s">
        <v>48</v>
      </c>
      <c r="R623">
        <v>6201</v>
      </c>
      <c r="S623">
        <v>2823</v>
      </c>
      <c r="T623">
        <v>1</v>
      </c>
      <c r="U623" t="s">
        <v>35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 t="str">
        <f>IF(HR_Cleaned[[#This Row],[MonthlyIncome]]&lt;3000,"Low",IF(HR_Cleaned[[#This Row],[MonthlyIncome]]&lt;7000,"Medium","High"))</f>
        <v>Medium</v>
      </c>
      <c r="AH623" t="str">
        <f>IF(HR_Cleaned[[#This Row],[YearsAtCompany]]&lt;2,"0-1 Years",IF(HR_Cleaned[[#This Row],[YearsAtCompany]]&lt;=5,"2-5 Years",IF(HR_Cleaned[[#This Row],[YearsAtCompany]]&lt;=10,"6-10 Years","10+ Years")))</f>
        <v>10+ Years</v>
      </c>
      <c r="AI62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859</v>
      </c>
      <c r="J624">
        <v>2</v>
      </c>
      <c r="K624" t="s">
        <v>46</v>
      </c>
      <c r="L624">
        <v>73</v>
      </c>
      <c r="M624">
        <v>3</v>
      </c>
      <c r="N624">
        <v>2</v>
      </c>
      <c r="O624" t="s">
        <v>40</v>
      </c>
      <c r="P624">
        <v>4</v>
      </c>
      <c r="Q624" t="s">
        <v>52</v>
      </c>
      <c r="R624">
        <v>4403</v>
      </c>
      <c r="S624">
        <v>9250</v>
      </c>
      <c r="T624">
        <v>2</v>
      </c>
      <c r="U624" t="s">
        <v>43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 t="str">
        <f>IF(HR_Cleaned[[#This Row],[MonthlyIncome]]&lt;3000,"Low",IF(HR_Cleaned[[#This Row],[MonthlyIncome]]&lt;7000,"Medium","High"))</f>
        <v>Medium</v>
      </c>
      <c r="AH624" t="str">
        <f>IF(HR_Cleaned[[#This Row],[YearsAtCompany]]&lt;2,"0-1 Years",IF(HR_Cleaned[[#This Row],[YearsAtCompany]]&lt;=5,"2-5 Years",IF(HR_Cleaned[[#This Row],[YearsAtCompany]]&lt;=10,"6-10 Years","10+ Years")))</f>
        <v>2-5 Years</v>
      </c>
      <c r="AI62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861</v>
      </c>
      <c r="J625">
        <v>2</v>
      </c>
      <c r="K625" t="s">
        <v>46</v>
      </c>
      <c r="L625">
        <v>75</v>
      </c>
      <c r="M625">
        <v>2</v>
      </c>
      <c r="N625">
        <v>1</v>
      </c>
      <c r="O625" t="s">
        <v>47</v>
      </c>
      <c r="P625">
        <v>4</v>
      </c>
      <c r="Q625" t="s">
        <v>52</v>
      </c>
      <c r="R625">
        <v>3761</v>
      </c>
      <c r="S625">
        <v>2373</v>
      </c>
      <c r="T625">
        <v>9</v>
      </c>
      <c r="U625" t="s">
        <v>43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 t="str">
        <f>IF(HR_Cleaned[[#This Row],[MonthlyIncome]]&lt;3000,"Low",IF(HR_Cleaned[[#This Row],[MonthlyIncome]]&lt;7000,"Medium","High"))</f>
        <v>Medium</v>
      </c>
      <c r="AH625" t="str">
        <f>IF(HR_Cleaned[[#This Row],[YearsAtCompany]]&lt;2,"0-1 Years",IF(HR_Cleaned[[#This Row],[YearsAtCompany]]&lt;=5,"2-5 Years",IF(HR_Cleaned[[#This Row],[YearsAtCompany]]&lt;=10,"6-10 Years","10+ Years")))</f>
        <v>2-5 Years</v>
      </c>
      <c r="AI62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862</v>
      </c>
      <c r="J626">
        <v>1</v>
      </c>
      <c r="K626" t="s">
        <v>39</v>
      </c>
      <c r="L626">
        <v>78</v>
      </c>
      <c r="M626">
        <v>2</v>
      </c>
      <c r="N626">
        <v>3</v>
      </c>
      <c r="O626" t="s">
        <v>40</v>
      </c>
      <c r="P626">
        <v>4</v>
      </c>
      <c r="Q626" t="s">
        <v>48</v>
      </c>
      <c r="R626">
        <v>10934</v>
      </c>
      <c r="S626">
        <v>20715</v>
      </c>
      <c r="T626">
        <v>7</v>
      </c>
      <c r="U626" t="s">
        <v>35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 t="str">
        <f>IF(HR_Cleaned[[#This Row],[MonthlyIncome]]&lt;3000,"Low",IF(HR_Cleaned[[#This Row],[MonthlyIncome]]&lt;7000,"Medium","High"))</f>
        <v>High</v>
      </c>
      <c r="AH626" t="str">
        <f>IF(HR_Cleaned[[#This Row],[YearsAtCompany]]&lt;2,"0-1 Years",IF(HR_Cleaned[[#This Row],[YearsAtCompany]]&lt;=5,"2-5 Years",IF(HR_Cleaned[[#This Row],[YearsAtCompany]]&lt;=10,"6-10 Years","10+ Years")))</f>
        <v>2-5 Years</v>
      </c>
      <c r="AI62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864</v>
      </c>
      <c r="J627">
        <v>4</v>
      </c>
      <c r="K627" t="s">
        <v>46</v>
      </c>
      <c r="L627">
        <v>74</v>
      </c>
      <c r="M627">
        <v>3</v>
      </c>
      <c r="N627">
        <v>3</v>
      </c>
      <c r="O627" t="s">
        <v>40</v>
      </c>
      <c r="P627">
        <v>1</v>
      </c>
      <c r="Q627" t="s">
        <v>52</v>
      </c>
      <c r="R627">
        <v>10761</v>
      </c>
      <c r="S627">
        <v>19239</v>
      </c>
      <c r="T627">
        <v>4</v>
      </c>
      <c r="U627" t="s">
        <v>35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 t="str">
        <f>IF(HR_Cleaned[[#This Row],[MonthlyIncome]]&lt;3000,"Low",IF(HR_Cleaned[[#This Row],[MonthlyIncome]]&lt;7000,"Medium","High"))</f>
        <v>High</v>
      </c>
      <c r="AH627" t="str">
        <f>IF(HR_Cleaned[[#This Row],[YearsAtCompany]]&lt;2,"0-1 Years",IF(HR_Cleaned[[#This Row],[YearsAtCompany]]&lt;=5,"2-5 Years",IF(HR_Cleaned[[#This Row],[YearsAtCompany]]&lt;=10,"6-10 Years","10+ Years")))</f>
        <v>2-5 Years</v>
      </c>
      <c r="AI62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865</v>
      </c>
      <c r="J628">
        <v>3</v>
      </c>
      <c r="K628" t="s">
        <v>39</v>
      </c>
      <c r="L628">
        <v>91</v>
      </c>
      <c r="M628">
        <v>4</v>
      </c>
      <c r="N628">
        <v>2</v>
      </c>
      <c r="O628" t="s">
        <v>47</v>
      </c>
      <c r="P628">
        <v>3</v>
      </c>
      <c r="Q628" t="s">
        <v>48</v>
      </c>
      <c r="R628">
        <v>5175</v>
      </c>
      <c r="S628">
        <v>22162</v>
      </c>
      <c r="T628">
        <v>5</v>
      </c>
      <c r="U628" t="s">
        <v>43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 t="str">
        <f>IF(HR_Cleaned[[#This Row],[MonthlyIncome]]&lt;3000,"Low",IF(HR_Cleaned[[#This Row],[MonthlyIncome]]&lt;7000,"Medium","High"))</f>
        <v>Medium</v>
      </c>
      <c r="AH628" t="str">
        <f>IF(HR_Cleaned[[#This Row],[YearsAtCompany]]&lt;2,"0-1 Years",IF(HR_Cleaned[[#This Row],[YearsAtCompany]]&lt;=5,"2-5 Years",IF(HR_Cleaned[[#This Row],[YearsAtCompany]]&lt;=10,"6-10 Years","10+ Years")))</f>
        <v>2-5 Years</v>
      </c>
      <c r="AI62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867</v>
      </c>
      <c r="J629">
        <v>3</v>
      </c>
      <c r="K629" t="s">
        <v>39</v>
      </c>
      <c r="L629">
        <v>81</v>
      </c>
      <c r="M629">
        <v>2</v>
      </c>
      <c r="N629">
        <v>4</v>
      </c>
      <c r="O629" t="s">
        <v>53</v>
      </c>
      <c r="P629">
        <v>4</v>
      </c>
      <c r="Q629" t="s">
        <v>48</v>
      </c>
      <c r="R629">
        <v>13826</v>
      </c>
      <c r="S629">
        <v>19028</v>
      </c>
      <c r="T629">
        <v>3</v>
      </c>
      <c r="U629" t="s">
        <v>43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 t="str">
        <f>IF(HR_Cleaned[[#This Row],[MonthlyIncome]]&lt;3000,"Low",IF(HR_Cleaned[[#This Row],[MonthlyIncome]]&lt;7000,"Medium","High"))</f>
        <v>High</v>
      </c>
      <c r="AH62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2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868</v>
      </c>
      <c r="J630">
        <v>4</v>
      </c>
      <c r="K630" t="s">
        <v>46</v>
      </c>
      <c r="L630">
        <v>66</v>
      </c>
      <c r="M630">
        <v>2</v>
      </c>
      <c r="N630">
        <v>2</v>
      </c>
      <c r="O630" t="s">
        <v>40</v>
      </c>
      <c r="P630">
        <v>3</v>
      </c>
      <c r="Q630" t="s">
        <v>52</v>
      </c>
      <c r="R630">
        <v>6334</v>
      </c>
      <c r="S630">
        <v>24558</v>
      </c>
      <c r="T630">
        <v>4</v>
      </c>
      <c r="U630" t="s">
        <v>43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 t="str">
        <f>IF(HR_Cleaned[[#This Row],[MonthlyIncome]]&lt;3000,"Low",IF(HR_Cleaned[[#This Row],[MonthlyIncome]]&lt;7000,"Medium","High"))</f>
        <v>Medium</v>
      </c>
      <c r="AH630" t="str">
        <f>IF(HR_Cleaned[[#This Row],[YearsAtCompany]]&lt;2,"0-1 Years",IF(HR_Cleaned[[#This Row],[YearsAtCompany]]&lt;=5,"2-5 Years",IF(HR_Cleaned[[#This Row],[YearsAtCompany]]&lt;=10,"6-10 Years","10+ Years")))</f>
        <v>0-1 Years</v>
      </c>
      <c r="AI63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869</v>
      </c>
      <c r="J631">
        <v>2</v>
      </c>
      <c r="K631" t="s">
        <v>46</v>
      </c>
      <c r="L631">
        <v>63</v>
      </c>
      <c r="M631">
        <v>2</v>
      </c>
      <c r="N631">
        <v>1</v>
      </c>
      <c r="O631" t="s">
        <v>61</v>
      </c>
      <c r="P631">
        <v>4</v>
      </c>
      <c r="Q631" t="s">
        <v>52</v>
      </c>
      <c r="R631">
        <v>4936</v>
      </c>
      <c r="S631">
        <v>23965</v>
      </c>
      <c r="T631">
        <v>1</v>
      </c>
      <c r="U631" t="s">
        <v>43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 t="str">
        <f>IF(HR_Cleaned[[#This Row],[MonthlyIncome]]&lt;3000,"Low",IF(HR_Cleaned[[#This Row],[MonthlyIncome]]&lt;7000,"Medium","High"))</f>
        <v>Medium</v>
      </c>
      <c r="AH631" t="str">
        <f>IF(HR_Cleaned[[#This Row],[YearsAtCompany]]&lt;2,"0-1 Years",IF(HR_Cleaned[[#This Row],[YearsAtCompany]]&lt;=5,"2-5 Years",IF(HR_Cleaned[[#This Row],[YearsAtCompany]]&lt;=10,"6-10 Years","10+ Years")))</f>
        <v>2-5 Years</v>
      </c>
      <c r="AI63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872</v>
      </c>
      <c r="J632">
        <v>4</v>
      </c>
      <c r="K632" t="s">
        <v>46</v>
      </c>
      <c r="L632">
        <v>33</v>
      </c>
      <c r="M632">
        <v>2</v>
      </c>
      <c r="N632">
        <v>2</v>
      </c>
      <c r="O632" t="s">
        <v>53</v>
      </c>
      <c r="P632">
        <v>4</v>
      </c>
      <c r="Q632" t="s">
        <v>48</v>
      </c>
      <c r="R632">
        <v>4775</v>
      </c>
      <c r="S632">
        <v>19146</v>
      </c>
      <c r="T632">
        <v>6</v>
      </c>
      <c r="U632" t="s">
        <v>43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 t="str">
        <f>IF(HR_Cleaned[[#This Row],[MonthlyIncome]]&lt;3000,"Low",IF(HR_Cleaned[[#This Row],[MonthlyIncome]]&lt;7000,"Medium","High"))</f>
        <v>Medium</v>
      </c>
      <c r="AH632" t="str">
        <f>IF(HR_Cleaned[[#This Row],[YearsAtCompany]]&lt;2,"0-1 Years",IF(HR_Cleaned[[#This Row],[YearsAtCompany]]&lt;=5,"2-5 Years",IF(HR_Cleaned[[#This Row],[YearsAtCompany]]&lt;=10,"6-10 Years","10+ Years")))</f>
        <v>2-5 Years</v>
      </c>
      <c r="AI632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874</v>
      </c>
      <c r="J633">
        <v>1</v>
      </c>
      <c r="K633" t="s">
        <v>46</v>
      </c>
      <c r="L633">
        <v>62</v>
      </c>
      <c r="M633">
        <v>4</v>
      </c>
      <c r="N633">
        <v>1</v>
      </c>
      <c r="O633" t="s">
        <v>50</v>
      </c>
      <c r="P633">
        <v>4</v>
      </c>
      <c r="Q633" t="s">
        <v>48</v>
      </c>
      <c r="R633">
        <v>2818</v>
      </c>
      <c r="S633">
        <v>5044</v>
      </c>
      <c r="T633">
        <v>2</v>
      </c>
      <c r="U633" t="s">
        <v>35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 t="str">
        <f>IF(HR_Cleaned[[#This Row],[MonthlyIncome]]&lt;3000,"Low",IF(HR_Cleaned[[#This Row],[MonthlyIncome]]&lt;7000,"Medium","High"))</f>
        <v>Low</v>
      </c>
      <c r="AH633" t="str">
        <f>IF(HR_Cleaned[[#This Row],[YearsAtCompany]]&lt;2,"0-1 Years",IF(HR_Cleaned[[#This Row],[YearsAtCompany]]&lt;=5,"2-5 Years",IF(HR_Cleaned[[#This Row],[YearsAtCompany]]&lt;=10,"6-10 Years","10+ Years")))</f>
        <v>2-5 Years</v>
      </c>
      <c r="AI63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875</v>
      </c>
      <c r="J634">
        <v>2</v>
      </c>
      <c r="K634" t="s">
        <v>46</v>
      </c>
      <c r="L634">
        <v>35</v>
      </c>
      <c r="M634">
        <v>3</v>
      </c>
      <c r="N634">
        <v>1</v>
      </c>
      <c r="O634" t="s">
        <v>47</v>
      </c>
      <c r="P634">
        <v>4</v>
      </c>
      <c r="Q634" t="s">
        <v>41</v>
      </c>
      <c r="R634">
        <v>2515</v>
      </c>
      <c r="S634">
        <v>9068</v>
      </c>
      <c r="T634">
        <v>5</v>
      </c>
      <c r="U634" t="s">
        <v>35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 t="str">
        <f>IF(HR_Cleaned[[#This Row],[MonthlyIncome]]&lt;3000,"Low",IF(HR_Cleaned[[#This Row],[MonthlyIncome]]&lt;7000,"Medium","High"))</f>
        <v>Low</v>
      </c>
      <c r="AH634" t="str">
        <f>IF(HR_Cleaned[[#This Row],[YearsAtCompany]]&lt;2,"0-1 Years",IF(HR_Cleaned[[#This Row],[YearsAtCompany]]&lt;=5,"2-5 Years",IF(HR_Cleaned[[#This Row],[YearsAtCompany]]&lt;=10,"6-10 Years","10+ Years")))</f>
        <v>2-5 Years</v>
      </c>
      <c r="AI63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878</v>
      </c>
      <c r="J635">
        <v>1</v>
      </c>
      <c r="K635" t="s">
        <v>46</v>
      </c>
      <c r="L635">
        <v>77</v>
      </c>
      <c r="M635">
        <v>2</v>
      </c>
      <c r="N635">
        <v>1</v>
      </c>
      <c r="O635" t="s">
        <v>61</v>
      </c>
      <c r="P635">
        <v>1</v>
      </c>
      <c r="Q635" t="s">
        <v>48</v>
      </c>
      <c r="R635">
        <v>2342</v>
      </c>
      <c r="S635">
        <v>8635</v>
      </c>
      <c r="T635">
        <v>0</v>
      </c>
      <c r="U635" t="s">
        <v>43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 t="str">
        <f>IF(HR_Cleaned[[#This Row],[MonthlyIncome]]&lt;3000,"Low",IF(HR_Cleaned[[#This Row],[MonthlyIncome]]&lt;7000,"Medium","High"))</f>
        <v>Low</v>
      </c>
      <c r="AH635" t="str">
        <f>IF(HR_Cleaned[[#This Row],[YearsAtCompany]]&lt;2,"0-1 Years",IF(HR_Cleaned[[#This Row],[YearsAtCompany]]&lt;=5,"2-5 Years",IF(HR_Cleaned[[#This Row],[YearsAtCompany]]&lt;=10,"6-10 Years","10+ Years")))</f>
        <v>2-5 Years</v>
      </c>
      <c r="AI63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879</v>
      </c>
      <c r="J636">
        <v>3</v>
      </c>
      <c r="K636" t="s">
        <v>46</v>
      </c>
      <c r="L636">
        <v>98</v>
      </c>
      <c r="M636">
        <v>3</v>
      </c>
      <c r="N636">
        <v>2</v>
      </c>
      <c r="O636" t="s">
        <v>40</v>
      </c>
      <c r="P636">
        <v>1</v>
      </c>
      <c r="Q636" t="s">
        <v>48</v>
      </c>
      <c r="R636">
        <v>4194</v>
      </c>
      <c r="S636">
        <v>14363</v>
      </c>
      <c r="T636">
        <v>1</v>
      </c>
      <c r="U636" t="s">
        <v>35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 t="str">
        <f>IF(HR_Cleaned[[#This Row],[MonthlyIncome]]&lt;3000,"Low",IF(HR_Cleaned[[#This Row],[MonthlyIncome]]&lt;7000,"Medium","High"))</f>
        <v>Medium</v>
      </c>
      <c r="AH636" t="str">
        <f>IF(HR_Cleaned[[#This Row],[YearsAtCompany]]&lt;2,"0-1 Years",IF(HR_Cleaned[[#This Row],[YearsAtCompany]]&lt;=5,"2-5 Years",IF(HR_Cleaned[[#This Row],[YearsAtCompany]]&lt;=10,"6-10 Years","10+ Years")))</f>
        <v>2-5 Years</v>
      </c>
      <c r="AI63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880</v>
      </c>
      <c r="J637">
        <v>4</v>
      </c>
      <c r="K637" t="s">
        <v>39</v>
      </c>
      <c r="L637">
        <v>66</v>
      </c>
      <c r="M637">
        <v>2</v>
      </c>
      <c r="N637">
        <v>3</v>
      </c>
      <c r="O637" t="s">
        <v>53</v>
      </c>
      <c r="P637">
        <v>3</v>
      </c>
      <c r="Q637" t="s">
        <v>48</v>
      </c>
      <c r="R637">
        <v>10685</v>
      </c>
      <c r="S637">
        <v>23457</v>
      </c>
      <c r="T637">
        <v>1</v>
      </c>
      <c r="U637" t="s">
        <v>35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 t="str">
        <f>IF(HR_Cleaned[[#This Row],[MonthlyIncome]]&lt;3000,"Low",IF(HR_Cleaned[[#This Row],[MonthlyIncome]]&lt;7000,"Medium","High"))</f>
        <v>High</v>
      </c>
      <c r="AH637" t="str">
        <f>IF(HR_Cleaned[[#This Row],[YearsAtCompany]]&lt;2,"0-1 Years",IF(HR_Cleaned[[#This Row],[YearsAtCompany]]&lt;=5,"2-5 Years",IF(HR_Cleaned[[#This Row],[YearsAtCompany]]&lt;=10,"6-10 Years","10+ Years")))</f>
        <v>10+ Years</v>
      </c>
      <c r="AI63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881</v>
      </c>
      <c r="J638">
        <v>4</v>
      </c>
      <c r="K638" t="s">
        <v>39</v>
      </c>
      <c r="L638">
        <v>96</v>
      </c>
      <c r="M638">
        <v>3</v>
      </c>
      <c r="N638">
        <v>1</v>
      </c>
      <c r="O638" t="s">
        <v>47</v>
      </c>
      <c r="P638">
        <v>2</v>
      </c>
      <c r="Q638" t="s">
        <v>52</v>
      </c>
      <c r="R638">
        <v>2022</v>
      </c>
      <c r="S638">
        <v>16612</v>
      </c>
      <c r="T638">
        <v>1</v>
      </c>
      <c r="U638" t="s">
        <v>35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 t="str">
        <f>IF(HR_Cleaned[[#This Row],[MonthlyIncome]]&lt;3000,"Low",IF(HR_Cleaned[[#This Row],[MonthlyIncome]]&lt;7000,"Medium","High"))</f>
        <v>Low</v>
      </c>
      <c r="AH63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3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882</v>
      </c>
      <c r="J639">
        <v>4</v>
      </c>
      <c r="K639" t="s">
        <v>46</v>
      </c>
      <c r="L639">
        <v>61</v>
      </c>
      <c r="M639">
        <v>3</v>
      </c>
      <c r="N639">
        <v>1</v>
      </c>
      <c r="O639" t="s">
        <v>50</v>
      </c>
      <c r="P639">
        <v>4</v>
      </c>
      <c r="Q639" t="s">
        <v>52</v>
      </c>
      <c r="R639">
        <v>2314</v>
      </c>
      <c r="S639">
        <v>9148</v>
      </c>
      <c r="T639">
        <v>0</v>
      </c>
      <c r="U639" t="s">
        <v>43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 t="str">
        <f>IF(HR_Cleaned[[#This Row],[MonthlyIncome]]&lt;3000,"Low",IF(HR_Cleaned[[#This Row],[MonthlyIncome]]&lt;7000,"Medium","High"))</f>
        <v>Low</v>
      </c>
      <c r="AH639" t="str">
        <f>IF(HR_Cleaned[[#This Row],[YearsAtCompany]]&lt;2,"0-1 Years",IF(HR_Cleaned[[#This Row],[YearsAtCompany]]&lt;=5,"2-5 Years",IF(HR_Cleaned[[#This Row],[YearsAtCompany]]&lt;=10,"6-10 Years","10+ Years")))</f>
        <v>2-5 Years</v>
      </c>
      <c r="AI63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885</v>
      </c>
      <c r="J640">
        <v>3</v>
      </c>
      <c r="K640" t="s">
        <v>46</v>
      </c>
      <c r="L640">
        <v>87</v>
      </c>
      <c r="M640">
        <v>2</v>
      </c>
      <c r="N640">
        <v>2</v>
      </c>
      <c r="O640" t="s">
        <v>40</v>
      </c>
      <c r="P640">
        <v>1</v>
      </c>
      <c r="Q640" t="s">
        <v>48</v>
      </c>
      <c r="R640">
        <v>4256</v>
      </c>
      <c r="S640">
        <v>18154</v>
      </c>
      <c r="T640">
        <v>1</v>
      </c>
      <c r="U640" t="s">
        <v>43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 t="str">
        <f>IF(HR_Cleaned[[#This Row],[MonthlyIncome]]&lt;3000,"Low",IF(HR_Cleaned[[#This Row],[MonthlyIncome]]&lt;7000,"Medium","High"))</f>
        <v>Medium</v>
      </c>
      <c r="AH640" t="str">
        <f>IF(HR_Cleaned[[#This Row],[YearsAtCompany]]&lt;2,"0-1 Years",IF(HR_Cleaned[[#This Row],[YearsAtCompany]]&lt;=5,"2-5 Years",IF(HR_Cleaned[[#This Row],[YearsAtCompany]]&lt;=10,"6-10 Years","10+ Years")))</f>
        <v>2-5 Years</v>
      </c>
      <c r="AI64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887</v>
      </c>
      <c r="J641">
        <v>3</v>
      </c>
      <c r="K641" t="s">
        <v>39</v>
      </c>
      <c r="L641">
        <v>36</v>
      </c>
      <c r="M641">
        <v>3</v>
      </c>
      <c r="N641">
        <v>1</v>
      </c>
      <c r="O641" t="s">
        <v>47</v>
      </c>
      <c r="P641">
        <v>1</v>
      </c>
      <c r="Q641" t="s">
        <v>48</v>
      </c>
      <c r="R641">
        <v>3580</v>
      </c>
      <c r="S641">
        <v>10554</v>
      </c>
      <c r="T641">
        <v>2</v>
      </c>
      <c r="U641" t="s">
        <v>43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 t="str">
        <f>IF(HR_Cleaned[[#This Row],[MonthlyIncome]]&lt;3000,"Low",IF(HR_Cleaned[[#This Row],[MonthlyIncome]]&lt;7000,"Medium","High"))</f>
        <v>Medium</v>
      </c>
      <c r="AH641" t="str">
        <f>IF(HR_Cleaned[[#This Row],[YearsAtCompany]]&lt;2,"0-1 Years",IF(HR_Cleaned[[#This Row],[YearsAtCompany]]&lt;=5,"2-5 Years",IF(HR_Cleaned[[#This Row],[YearsAtCompany]]&lt;=10,"6-10 Years","10+ Years")))</f>
        <v>2-5 Years</v>
      </c>
      <c r="AI64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888</v>
      </c>
      <c r="J642">
        <v>1</v>
      </c>
      <c r="K642" t="s">
        <v>46</v>
      </c>
      <c r="L642">
        <v>46</v>
      </c>
      <c r="M642">
        <v>2</v>
      </c>
      <c r="N642">
        <v>1</v>
      </c>
      <c r="O642" t="s">
        <v>50</v>
      </c>
      <c r="P642">
        <v>4</v>
      </c>
      <c r="Q642" t="s">
        <v>48</v>
      </c>
      <c r="R642">
        <v>3162</v>
      </c>
      <c r="S642">
        <v>10778</v>
      </c>
      <c r="T642">
        <v>0</v>
      </c>
      <c r="U642" t="s">
        <v>43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 t="str">
        <f>IF(HR_Cleaned[[#This Row],[MonthlyIncome]]&lt;3000,"Low",IF(HR_Cleaned[[#This Row],[MonthlyIncome]]&lt;7000,"Medium","High"))</f>
        <v>Medium</v>
      </c>
      <c r="AH642" t="str">
        <f>IF(HR_Cleaned[[#This Row],[YearsAtCompany]]&lt;2,"0-1 Years",IF(HR_Cleaned[[#This Row],[YearsAtCompany]]&lt;=5,"2-5 Years",IF(HR_Cleaned[[#This Row],[YearsAtCompany]]&lt;=10,"6-10 Years","10+ Years")))</f>
        <v>2-5 Years</v>
      </c>
      <c r="AI642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889</v>
      </c>
      <c r="J643">
        <v>2</v>
      </c>
      <c r="K643" t="s">
        <v>46</v>
      </c>
      <c r="L643">
        <v>48</v>
      </c>
      <c r="M643">
        <v>3</v>
      </c>
      <c r="N643">
        <v>2</v>
      </c>
      <c r="O643" t="s">
        <v>40</v>
      </c>
      <c r="P643">
        <v>2</v>
      </c>
      <c r="Q643" t="s">
        <v>48</v>
      </c>
      <c r="R643">
        <v>6524</v>
      </c>
      <c r="S643">
        <v>8891</v>
      </c>
      <c r="T643">
        <v>1</v>
      </c>
      <c r="U643" t="s">
        <v>43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 t="str">
        <f>IF(HR_Cleaned[[#This Row],[MonthlyIncome]]&lt;3000,"Low",IF(HR_Cleaned[[#This Row],[MonthlyIncome]]&lt;7000,"Medium","High"))</f>
        <v>Medium</v>
      </c>
      <c r="AH64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4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893</v>
      </c>
      <c r="J644">
        <v>2</v>
      </c>
      <c r="K644" t="s">
        <v>46</v>
      </c>
      <c r="L644">
        <v>98</v>
      </c>
      <c r="M644">
        <v>2</v>
      </c>
      <c r="N644">
        <v>1</v>
      </c>
      <c r="O644" t="s">
        <v>57</v>
      </c>
      <c r="P644">
        <v>2</v>
      </c>
      <c r="Q644" t="s">
        <v>48</v>
      </c>
      <c r="R644">
        <v>2899</v>
      </c>
      <c r="S644">
        <v>12102</v>
      </c>
      <c r="T644">
        <v>0</v>
      </c>
      <c r="U644" t="s">
        <v>43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 t="str">
        <f>IF(HR_Cleaned[[#This Row],[MonthlyIncome]]&lt;3000,"Low",IF(HR_Cleaned[[#This Row],[MonthlyIncome]]&lt;7000,"Medium","High"))</f>
        <v>Low</v>
      </c>
      <c r="AH644" t="str">
        <f>IF(HR_Cleaned[[#This Row],[YearsAtCompany]]&lt;2,"0-1 Years",IF(HR_Cleaned[[#This Row],[YearsAtCompany]]&lt;=5,"2-5 Years",IF(HR_Cleaned[[#This Row],[YearsAtCompany]]&lt;=10,"6-10 Years","10+ Years")))</f>
        <v>2-5 Years</v>
      </c>
      <c r="AI64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894</v>
      </c>
      <c r="J645">
        <v>3</v>
      </c>
      <c r="K645" t="s">
        <v>39</v>
      </c>
      <c r="L645">
        <v>95</v>
      </c>
      <c r="M645">
        <v>4</v>
      </c>
      <c r="N645">
        <v>2</v>
      </c>
      <c r="O645" t="s">
        <v>50</v>
      </c>
      <c r="P645">
        <v>4</v>
      </c>
      <c r="Q645" t="s">
        <v>48</v>
      </c>
      <c r="R645">
        <v>5231</v>
      </c>
      <c r="S645">
        <v>23726</v>
      </c>
      <c r="T645">
        <v>2</v>
      </c>
      <c r="U645" t="s">
        <v>35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 t="str">
        <f>IF(HR_Cleaned[[#This Row],[MonthlyIncome]]&lt;3000,"Low",IF(HR_Cleaned[[#This Row],[MonthlyIncome]]&lt;7000,"Medium","High"))</f>
        <v>Medium</v>
      </c>
      <c r="AH645" t="str">
        <f>IF(HR_Cleaned[[#This Row],[YearsAtCompany]]&lt;2,"0-1 Years",IF(HR_Cleaned[[#This Row],[YearsAtCompany]]&lt;=5,"2-5 Years",IF(HR_Cleaned[[#This Row],[YearsAtCompany]]&lt;=10,"6-10 Years","10+ Years")))</f>
        <v>2-5 Years</v>
      </c>
      <c r="AI64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895</v>
      </c>
      <c r="J646">
        <v>4</v>
      </c>
      <c r="K646" t="s">
        <v>46</v>
      </c>
      <c r="L646">
        <v>48</v>
      </c>
      <c r="M646">
        <v>3</v>
      </c>
      <c r="N646">
        <v>1</v>
      </c>
      <c r="O646" t="s">
        <v>47</v>
      </c>
      <c r="P646">
        <v>4</v>
      </c>
      <c r="Q646" t="s">
        <v>48</v>
      </c>
      <c r="R646">
        <v>2356</v>
      </c>
      <c r="S646">
        <v>14871</v>
      </c>
      <c r="T646">
        <v>3</v>
      </c>
      <c r="U646" t="s">
        <v>35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 t="str">
        <f>IF(HR_Cleaned[[#This Row],[MonthlyIncome]]&lt;3000,"Low",IF(HR_Cleaned[[#This Row],[MonthlyIncome]]&lt;7000,"Medium","High"))</f>
        <v>Low</v>
      </c>
      <c r="AH64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4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896</v>
      </c>
      <c r="J647">
        <v>2</v>
      </c>
      <c r="K647" t="s">
        <v>39</v>
      </c>
      <c r="L647">
        <v>48</v>
      </c>
      <c r="M647">
        <v>2</v>
      </c>
      <c r="N647">
        <v>1</v>
      </c>
      <c r="O647" t="s">
        <v>57</v>
      </c>
      <c r="P647">
        <v>3</v>
      </c>
      <c r="Q647" t="s">
        <v>52</v>
      </c>
      <c r="R647">
        <v>2800</v>
      </c>
      <c r="S647">
        <v>23522</v>
      </c>
      <c r="T647">
        <v>6</v>
      </c>
      <c r="U647" t="s">
        <v>35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 t="str">
        <f>IF(HR_Cleaned[[#This Row],[MonthlyIncome]]&lt;3000,"Low",IF(HR_Cleaned[[#This Row],[MonthlyIncome]]&lt;7000,"Medium","High"))</f>
        <v>Low</v>
      </c>
      <c r="AH647" t="str">
        <f>IF(HR_Cleaned[[#This Row],[YearsAtCompany]]&lt;2,"0-1 Years",IF(HR_Cleaned[[#This Row],[YearsAtCompany]]&lt;=5,"2-5 Years",IF(HR_Cleaned[[#This Row],[YearsAtCompany]]&lt;=10,"6-10 Years","10+ Years")))</f>
        <v>2-5 Years</v>
      </c>
      <c r="AI64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897</v>
      </c>
      <c r="J648">
        <v>1</v>
      </c>
      <c r="K648" t="s">
        <v>46</v>
      </c>
      <c r="L648">
        <v>73</v>
      </c>
      <c r="M648">
        <v>3</v>
      </c>
      <c r="N648">
        <v>4</v>
      </c>
      <c r="O648" t="s">
        <v>40</v>
      </c>
      <c r="P648">
        <v>4</v>
      </c>
      <c r="Q648" t="s">
        <v>48</v>
      </c>
      <c r="R648">
        <v>11836</v>
      </c>
      <c r="S648">
        <v>22789</v>
      </c>
      <c r="T648">
        <v>5</v>
      </c>
      <c r="U648" t="s">
        <v>43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 t="str">
        <f>IF(HR_Cleaned[[#This Row],[MonthlyIncome]]&lt;3000,"Low",IF(HR_Cleaned[[#This Row],[MonthlyIncome]]&lt;7000,"Medium","High"))</f>
        <v>High</v>
      </c>
      <c r="AH648" t="str">
        <f>IF(HR_Cleaned[[#This Row],[YearsAtCompany]]&lt;2,"0-1 Years",IF(HR_Cleaned[[#This Row],[YearsAtCompany]]&lt;=5,"2-5 Years",IF(HR_Cleaned[[#This Row],[YearsAtCompany]]&lt;=10,"6-10 Years","10+ Years")))</f>
        <v>2-5 Years</v>
      </c>
      <c r="AI64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899</v>
      </c>
      <c r="J649">
        <v>4</v>
      </c>
      <c r="K649" t="s">
        <v>46</v>
      </c>
      <c r="L649">
        <v>78</v>
      </c>
      <c r="M649">
        <v>2</v>
      </c>
      <c r="N649">
        <v>3</v>
      </c>
      <c r="O649" t="s">
        <v>53</v>
      </c>
      <c r="P649">
        <v>2</v>
      </c>
      <c r="Q649" t="s">
        <v>48</v>
      </c>
      <c r="R649">
        <v>10903</v>
      </c>
      <c r="S649">
        <v>9129</v>
      </c>
      <c r="T649">
        <v>3</v>
      </c>
      <c r="U649" t="s">
        <v>43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 t="str">
        <f>IF(HR_Cleaned[[#This Row],[MonthlyIncome]]&lt;3000,"Low",IF(HR_Cleaned[[#This Row],[MonthlyIncome]]&lt;7000,"Medium","High"))</f>
        <v>High</v>
      </c>
      <c r="AH649" t="str">
        <f>IF(HR_Cleaned[[#This Row],[YearsAtCompany]]&lt;2,"0-1 Years",IF(HR_Cleaned[[#This Row],[YearsAtCompany]]&lt;=5,"2-5 Years",IF(HR_Cleaned[[#This Row],[YearsAtCompany]]&lt;=10,"6-10 Years","10+ Years")))</f>
        <v>10+ Years</v>
      </c>
      <c r="AI64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900</v>
      </c>
      <c r="J650">
        <v>3</v>
      </c>
      <c r="K650" t="s">
        <v>39</v>
      </c>
      <c r="L650">
        <v>54</v>
      </c>
      <c r="M650">
        <v>3</v>
      </c>
      <c r="N650">
        <v>1</v>
      </c>
      <c r="O650" t="s">
        <v>57</v>
      </c>
      <c r="P650">
        <v>4</v>
      </c>
      <c r="Q650" t="s">
        <v>48</v>
      </c>
      <c r="R650">
        <v>2973</v>
      </c>
      <c r="S650">
        <v>21222</v>
      </c>
      <c r="T650">
        <v>5</v>
      </c>
      <c r="U650" t="s">
        <v>43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 t="str">
        <f>IF(HR_Cleaned[[#This Row],[MonthlyIncome]]&lt;3000,"Low",IF(HR_Cleaned[[#This Row],[MonthlyIncome]]&lt;7000,"Medium","High"))</f>
        <v>Low</v>
      </c>
      <c r="AH650" t="str">
        <f>IF(HR_Cleaned[[#This Row],[YearsAtCompany]]&lt;2,"0-1 Years",IF(HR_Cleaned[[#This Row],[YearsAtCompany]]&lt;=5,"2-5 Years",IF(HR_Cleaned[[#This Row],[YearsAtCompany]]&lt;=10,"6-10 Years","10+ Years")))</f>
        <v>2-5 Years</v>
      </c>
      <c r="AI65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901</v>
      </c>
      <c r="J651">
        <v>4</v>
      </c>
      <c r="K651" t="s">
        <v>39</v>
      </c>
      <c r="L651">
        <v>72</v>
      </c>
      <c r="M651">
        <v>3</v>
      </c>
      <c r="N651">
        <v>4</v>
      </c>
      <c r="O651" t="s">
        <v>58</v>
      </c>
      <c r="P651">
        <v>4</v>
      </c>
      <c r="Q651" t="s">
        <v>41</v>
      </c>
      <c r="R651">
        <v>14275</v>
      </c>
      <c r="S651">
        <v>20206</v>
      </c>
      <c r="T651">
        <v>6</v>
      </c>
      <c r="U651" t="s">
        <v>43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 t="str">
        <f>IF(HR_Cleaned[[#This Row],[MonthlyIncome]]&lt;3000,"Low",IF(HR_Cleaned[[#This Row],[MonthlyIncome]]&lt;7000,"Medium","High"))</f>
        <v>High</v>
      </c>
      <c r="AH651" t="str">
        <f>IF(HR_Cleaned[[#This Row],[YearsAtCompany]]&lt;2,"0-1 Years",IF(HR_Cleaned[[#This Row],[YearsAtCompany]]&lt;=5,"2-5 Years",IF(HR_Cleaned[[#This Row],[YearsAtCompany]]&lt;=10,"6-10 Years","10+ Years")))</f>
        <v>10+ Years</v>
      </c>
      <c r="AI65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902</v>
      </c>
      <c r="J652">
        <v>4</v>
      </c>
      <c r="K652" t="s">
        <v>39</v>
      </c>
      <c r="L652">
        <v>33</v>
      </c>
      <c r="M652">
        <v>3</v>
      </c>
      <c r="N652">
        <v>2</v>
      </c>
      <c r="O652" t="s">
        <v>54</v>
      </c>
      <c r="P652">
        <v>4</v>
      </c>
      <c r="Q652" t="s">
        <v>48</v>
      </c>
      <c r="R652">
        <v>5562</v>
      </c>
      <c r="S652">
        <v>21782</v>
      </c>
      <c r="T652">
        <v>4</v>
      </c>
      <c r="U652" t="s">
        <v>43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 t="str">
        <f>IF(HR_Cleaned[[#This Row],[MonthlyIncome]]&lt;3000,"Low",IF(HR_Cleaned[[#This Row],[MonthlyIncome]]&lt;7000,"Medium","High"))</f>
        <v>Medium</v>
      </c>
      <c r="AH652" t="str">
        <f>IF(HR_Cleaned[[#This Row],[YearsAtCompany]]&lt;2,"0-1 Years",IF(HR_Cleaned[[#This Row],[YearsAtCompany]]&lt;=5,"2-5 Years",IF(HR_Cleaned[[#This Row],[YearsAtCompany]]&lt;=10,"6-10 Years","10+ Years")))</f>
        <v>2-5 Years</v>
      </c>
      <c r="AI65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903</v>
      </c>
      <c r="J653">
        <v>3</v>
      </c>
      <c r="K653" t="s">
        <v>39</v>
      </c>
      <c r="L653">
        <v>35</v>
      </c>
      <c r="M653">
        <v>3</v>
      </c>
      <c r="N653">
        <v>2</v>
      </c>
      <c r="O653" t="s">
        <v>40</v>
      </c>
      <c r="P653">
        <v>4</v>
      </c>
      <c r="Q653" t="s">
        <v>48</v>
      </c>
      <c r="R653">
        <v>4537</v>
      </c>
      <c r="S653">
        <v>17783</v>
      </c>
      <c r="T653">
        <v>0</v>
      </c>
      <c r="U653" t="s">
        <v>35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 t="str">
        <f>IF(HR_Cleaned[[#This Row],[MonthlyIncome]]&lt;3000,"Low",IF(HR_Cleaned[[#This Row],[MonthlyIncome]]&lt;7000,"Medium","High"))</f>
        <v>Medium</v>
      </c>
      <c r="AH65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5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904</v>
      </c>
      <c r="J654">
        <v>1</v>
      </c>
      <c r="K654" t="s">
        <v>46</v>
      </c>
      <c r="L654">
        <v>32</v>
      </c>
      <c r="M654">
        <v>3</v>
      </c>
      <c r="N654">
        <v>3</v>
      </c>
      <c r="O654" t="s">
        <v>40</v>
      </c>
      <c r="P654">
        <v>2</v>
      </c>
      <c r="Q654" t="s">
        <v>41</v>
      </c>
      <c r="R654">
        <v>7642</v>
      </c>
      <c r="S654">
        <v>4814</v>
      </c>
      <c r="T654">
        <v>1</v>
      </c>
      <c r="U654" t="s">
        <v>35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 t="str">
        <f>IF(HR_Cleaned[[#This Row],[MonthlyIncome]]&lt;3000,"Low",IF(HR_Cleaned[[#This Row],[MonthlyIncome]]&lt;7000,"Medium","High"))</f>
        <v>High</v>
      </c>
      <c r="AH65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5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905</v>
      </c>
      <c r="J655">
        <v>1</v>
      </c>
      <c r="K655" t="s">
        <v>46</v>
      </c>
      <c r="L655">
        <v>98</v>
      </c>
      <c r="M655">
        <v>3</v>
      </c>
      <c r="N655">
        <v>4</v>
      </c>
      <c r="O655" t="s">
        <v>56</v>
      </c>
      <c r="P655">
        <v>1</v>
      </c>
      <c r="Q655" t="s">
        <v>52</v>
      </c>
      <c r="R655">
        <v>17924</v>
      </c>
      <c r="S655">
        <v>4544</v>
      </c>
      <c r="T655">
        <v>1</v>
      </c>
      <c r="U655" t="s">
        <v>43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 t="str">
        <f>IF(HR_Cleaned[[#This Row],[MonthlyIncome]]&lt;3000,"Low",IF(HR_Cleaned[[#This Row],[MonthlyIncome]]&lt;7000,"Medium","High"))</f>
        <v>High</v>
      </c>
      <c r="AH655" t="str">
        <f>IF(HR_Cleaned[[#This Row],[YearsAtCompany]]&lt;2,"0-1 Years",IF(HR_Cleaned[[#This Row],[YearsAtCompany]]&lt;=5,"2-5 Years",IF(HR_Cleaned[[#This Row],[YearsAtCompany]]&lt;=10,"6-10 Years","10+ Years")))</f>
        <v>10+ Years</v>
      </c>
      <c r="AI65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909</v>
      </c>
      <c r="J656">
        <v>4</v>
      </c>
      <c r="K656" t="s">
        <v>39</v>
      </c>
      <c r="L656">
        <v>42</v>
      </c>
      <c r="M656">
        <v>2</v>
      </c>
      <c r="N656">
        <v>2</v>
      </c>
      <c r="O656" t="s">
        <v>61</v>
      </c>
      <c r="P656">
        <v>4</v>
      </c>
      <c r="Q656" t="s">
        <v>48</v>
      </c>
      <c r="R656">
        <v>5204</v>
      </c>
      <c r="S656">
        <v>7790</v>
      </c>
      <c r="T656">
        <v>8</v>
      </c>
      <c r="U656" t="s">
        <v>43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 t="str">
        <f>IF(HR_Cleaned[[#This Row],[MonthlyIncome]]&lt;3000,"Low",IF(HR_Cleaned[[#This Row],[MonthlyIncome]]&lt;7000,"Medium","High"))</f>
        <v>Medium</v>
      </c>
      <c r="AH656" t="str">
        <f>IF(HR_Cleaned[[#This Row],[YearsAtCompany]]&lt;2,"0-1 Years",IF(HR_Cleaned[[#This Row],[YearsAtCompany]]&lt;=5,"2-5 Years",IF(HR_Cleaned[[#This Row],[YearsAtCompany]]&lt;=10,"6-10 Years","10+ Years")))</f>
        <v>2-5 Years</v>
      </c>
      <c r="AI65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910</v>
      </c>
      <c r="J657">
        <v>4</v>
      </c>
      <c r="K657" t="s">
        <v>46</v>
      </c>
      <c r="L657">
        <v>57</v>
      </c>
      <c r="M657">
        <v>3</v>
      </c>
      <c r="N657">
        <v>1</v>
      </c>
      <c r="O657" t="s">
        <v>61</v>
      </c>
      <c r="P657">
        <v>2</v>
      </c>
      <c r="Q657" t="s">
        <v>52</v>
      </c>
      <c r="R657">
        <v>2277</v>
      </c>
      <c r="S657">
        <v>22650</v>
      </c>
      <c r="T657">
        <v>3</v>
      </c>
      <c r="U657" t="s">
        <v>35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 t="str">
        <f>IF(HR_Cleaned[[#This Row],[MonthlyIncome]]&lt;3000,"Low",IF(HR_Cleaned[[#This Row],[MonthlyIncome]]&lt;7000,"Medium","High"))</f>
        <v>Low</v>
      </c>
      <c r="AH657" t="str">
        <f>IF(HR_Cleaned[[#This Row],[YearsAtCompany]]&lt;2,"0-1 Years",IF(HR_Cleaned[[#This Row],[YearsAtCompany]]&lt;=5,"2-5 Years",IF(HR_Cleaned[[#This Row],[YearsAtCompany]]&lt;=10,"6-10 Years","10+ Years")))</f>
        <v>2-5 Years</v>
      </c>
      <c r="AI65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911</v>
      </c>
      <c r="J658">
        <v>1</v>
      </c>
      <c r="K658" t="s">
        <v>46</v>
      </c>
      <c r="L658">
        <v>87</v>
      </c>
      <c r="M658">
        <v>3</v>
      </c>
      <c r="N658">
        <v>1</v>
      </c>
      <c r="O658" t="s">
        <v>50</v>
      </c>
      <c r="P658">
        <v>4</v>
      </c>
      <c r="Q658" t="s">
        <v>41</v>
      </c>
      <c r="R658">
        <v>2795</v>
      </c>
      <c r="S658">
        <v>18016</v>
      </c>
      <c r="T658">
        <v>1</v>
      </c>
      <c r="U658" t="s">
        <v>35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 t="str">
        <f>IF(HR_Cleaned[[#This Row],[MonthlyIncome]]&lt;3000,"Low",IF(HR_Cleaned[[#This Row],[MonthlyIncome]]&lt;7000,"Medium","High"))</f>
        <v>Low</v>
      </c>
      <c r="AH658" t="str">
        <f>IF(HR_Cleaned[[#This Row],[YearsAtCompany]]&lt;2,"0-1 Years",IF(HR_Cleaned[[#This Row],[YearsAtCompany]]&lt;=5,"2-5 Years",IF(HR_Cleaned[[#This Row],[YearsAtCompany]]&lt;=10,"6-10 Years","10+ Years")))</f>
        <v>0-1 Years</v>
      </c>
      <c r="AI65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912</v>
      </c>
      <c r="J659">
        <v>1</v>
      </c>
      <c r="K659" t="s">
        <v>39</v>
      </c>
      <c r="L659">
        <v>62</v>
      </c>
      <c r="M659">
        <v>2</v>
      </c>
      <c r="N659">
        <v>1</v>
      </c>
      <c r="O659" t="s">
        <v>50</v>
      </c>
      <c r="P659">
        <v>4</v>
      </c>
      <c r="Q659" t="s">
        <v>52</v>
      </c>
      <c r="R659">
        <v>2532</v>
      </c>
      <c r="S659">
        <v>6054</v>
      </c>
      <c r="T659">
        <v>6</v>
      </c>
      <c r="U659" t="s">
        <v>43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 t="str">
        <f>IF(HR_Cleaned[[#This Row],[MonthlyIncome]]&lt;3000,"Low",IF(HR_Cleaned[[#This Row],[MonthlyIncome]]&lt;7000,"Medium","High"))</f>
        <v>Low</v>
      </c>
      <c r="AH659" t="str">
        <f>IF(HR_Cleaned[[#This Row],[YearsAtCompany]]&lt;2,"0-1 Years",IF(HR_Cleaned[[#This Row],[YearsAtCompany]]&lt;=5,"2-5 Years",IF(HR_Cleaned[[#This Row],[YearsAtCompany]]&lt;=10,"6-10 Years","10+ Years")))</f>
        <v>2-5 Years</v>
      </c>
      <c r="AI65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913</v>
      </c>
      <c r="J660">
        <v>2</v>
      </c>
      <c r="K660" t="s">
        <v>46</v>
      </c>
      <c r="L660">
        <v>61</v>
      </c>
      <c r="M660">
        <v>3</v>
      </c>
      <c r="N660">
        <v>1</v>
      </c>
      <c r="O660" t="s">
        <v>47</v>
      </c>
      <c r="P660">
        <v>1</v>
      </c>
      <c r="Q660" t="s">
        <v>48</v>
      </c>
      <c r="R660">
        <v>2559</v>
      </c>
      <c r="S660">
        <v>7508</v>
      </c>
      <c r="T660">
        <v>1</v>
      </c>
      <c r="U660" t="s">
        <v>35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 t="str">
        <f>IF(HR_Cleaned[[#This Row],[MonthlyIncome]]&lt;3000,"Low",IF(HR_Cleaned[[#This Row],[MonthlyIncome]]&lt;7000,"Medium","High"))</f>
        <v>Low</v>
      </c>
      <c r="AH66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6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916</v>
      </c>
      <c r="J661">
        <v>1</v>
      </c>
      <c r="K661" t="s">
        <v>46</v>
      </c>
      <c r="L661">
        <v>98</v>
      </c>
      <c r="M661">
        <v>3</v>
      </c>
      <c r="N661">
        <v>2</v>
      </c>
      <c r="O661" t="s">
        <v>40</v>
      </c>
      <c r="P661">
        <v>4</v>
      </c>
      <c r="Q661" t="s">
        <v>41</v>
      </c>
      <c r="R661">
        <v>4908</v>
      </c>
      <c r="S661">
        <v>24252</v>
      </c>
      <c r="T661">
        <v>1</v>
      </c>
      <c r="U661" t="s">
        <v>43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 t="str">
        <f>IF(HR_Cleaned[[#This Row],[MonthlyIncome]]&lt;3000,"Low",IF(HR_Cleaned[[#This Row],[MonthlyIncome]]&lt;7000,"Medium","High"))</f>
        <v>Medium</v>
      </c>
      <c r="AH661" t="str">
        <f>IF(HR_Cleaned[[#This Row],[YearsAtCompany]]&lt;2,"0-1 Years",IF(HR_Cleaned[[#This Row],[YearsAtCompany]]&lt;=5,"2-5 Years",IF(HR_Cleaned[[#This Row],[YearsAtCompany]]&lt;=10,"6-10 Years","10+ Years")))</f>
        <v>2-5 Years</v>
      </c>
      <c r="AI66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918</v>
      </c>
      <c r="J662">
        <v>4</v>
      </c>
      <c r="K662" t="s">
        <v>46</v>
      </c>
      <c r="L662">
        <v>57</v>
      </c>
      <c r="M662">
        <v>2</v>
      </c>
      <c r="N662">
        <v>1</v>
      </c>
      <c r="O662" t="s">
        <v>50</v>
      </c>
      <c r="P662">
        <v>4</v>
      </c>
      <c r="Q662" t="s">
        <v>52</v>
      </c>
      <c r="R662">
        <v>2380</v>
      </c>
      <c r="S662">
        <v>13384</v>
      </c>
      <c r="T662">
        <v>9</v>
      </c>
      <c r="U662" t="s">
        <v>35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 t="str">
        <f>IF(HR_Cleaned[[#This Row],[MonthlyIncome]]&lt;3000,"Low",IF(HR_Cleaned[[#This Row],[MonthlyIncome]]&lt;7000,"Medium","High"))</f>
        <v>Low</v>
      </c>
      <c r="AH662" t="str">
        <f>IF(HR_Cleaned[[#This Row],[YearsAtCompany]]&lt;2,"0-1 Years",IF(HR_Cleaned[[#This Row],[YearsAtCompany]]&lt;=5,"2-5 Years",IF(HR_Cleaned[[#This Row],[YearsAtCompany]]&lt;=10,"6-10 Years","10+ Years")))</f>
        <v>0-1 Years</v>
      </c>
      <c r="AI662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920</v>
      </c>
      <c r="J663">
        <v>1</v>
      </c>
      <c r="K663" t="s">
        <v>39</v>
      </c>
      <c r="L663">
        <v>55</v>
      </c>
      <c r="M663">
        <v>3</v>
      </c>
      <c r="N663">
        <v>2</v>
      </c>
      <c r="O663" t="s">
        <v>53</v>
      </c>
      <c r="P663">
        <v>2</v>
      </c>
      <c r="Q663" t="s">
        <v>52</v>
      </c>
      <c r="R663">
        <v>4765</v>
      </c>
      <c r="S663">
        <v>23814</v>
      </c>
      <c r="T663">
        <v>4</v>
      </c>
      <c r="U663" t="s">
        <v>43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 t="str">
        <f>IF(HR_Cleaned[[#This Row],[MonthlyIncome]]&lt;3000,"Low",IF(HR_Cleaned[[#This Row],[MonthlyIncome]]&lt;7000,"Medium","High"))</f>
        <v>Medium</v>
      </c>
      <c r="AH663" t="str">
        <f>IF(HR_Cleaned[[#This Row],[YearsAtCompany]]&lt;2,"0-1 Years",IF(HR_Cleaned[[#This Row],[YearsAtCompany]]&lt;=5,"2-5 Years",IF(HR_Cleaned[[#This Row],[YearsAtCompany]]&lt;=10,"6-10 Years","10+ Years")))</f>
        <v>0-1 Years</v>
      </c>
      <c r="AI66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922</v>
      </c>
      <c r="J664">
        <v>3</v>
      </c>
      <c r="K664" t="s">
        <v>39</v>
      </c>
      <c r="L664">
        <v>49</v>
      </c>
      <c r="M664">
        <v>2</v>
      </c>
      <c r="N664">
        <v>1</v>
      </c>
      <c r="O664" t="s">
        <v>57</v>
      </c>
      <c r="P664">
        <v>3</v>
      </c>
      <c r="Q664" t="s">
        <v>41</v>
      </c>
      <c r="R664">
        <v>2044</v>
      </c>
      <c r="S664">
        <v>22052</v>
      </c>
      <c r="T664">
        <v>1</v>
      </c>
      <c r="U664" t="s">
        <v>43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 t="str">
        <f>IF(HR_Cleaned[[#This Row],[MonthlyIncome]]&lt;3000,"Low",IF(HR_Cleaned[[#This Row],[MonthlyIncome]]&lt;7000,"Medium","High"))</f>
        <v>Low</v>
      </c>
      <c r="AH664" t="str">
        <f>IF(HR_Cleaned[[#This Row],[YearsAtCompany]]&lt;2,"0-1 Years",IF(HR_Cleaned[[#This Row],[YearsAtCompany]]&lt;=5,"2-5 Years",IF(HR_Cleaned[[#This Row],[YearsAtCompany]]&lt;=10,"6-10 Years","10+ Years")))</f>
        <v>2-5 Years</v>
      </c>
      <c r="AI664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923</v>
      </c>
      <c r="J665">
        <v>4</v>
      </c>
      <c r="K665" t="s">
        <v>39</v>
      </c>
      <c r="L665">
        <v>65</v>
      </c>
      <c r="M665">
        <v>3</v>
      </c>
      <c r="N665">
        <v>1</v>
      </c>
      <c r="O665" t="s">
        <v>47</v>
      </c>
      <c r="P665">
        <v>4</v>
      </c>
      <c r="Q665" t="s">
        <v>41</v>
      </c>
      <c r="R665">
        <v>2693</v>
      </c>
      <c r="S665">
        <v>8870</v>
      </c>
      <c r="T665">
        <v>1</v>
      </c>
      <c r="U665" t="s">
        <v>43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 t="str">
        <f>IF(HR_Cleaned[[#This Row],[MonthlyIncome]]&lt;3000,"Low",IF(HR_Cleaned[[#This Row],[MonthlyIncome]]&lt;7000,"Medium","High"))</f>
        <v>Low</v>
      </c>
      <c r="AH665" t="str">
        <f>IF(HR_Cleaned[[#This Row],[YearsAtCompany]]&lt;2,"0-1 Years",IF(HR_Cleaned[[#This Row],[YearsAtCompany]]&lt;=5,"2-5 Years",IF(HR_Cleaned[[#This Row],[YearsAtCompany]]&lt;=10,"6-10 Years","10+ Years")))</f>
        <v>0-1 Years</v>
      </c>
      <c r="AI665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924</v>
      </c>
      <c r="J666">
        <v>3</v>
      </c>
      <c r="K666" t="s">
        <v>46</v>
      </c>
      <c r="L666">
        <v>68</v>
      </c>
      <c r="M666">
        <v>3</v>
      </c>
      <c r="N666">
        <v>2</v>
      </c>
      <c r="O666" t="s">
        <v>54</v>
      </c>
      <c r="P666">
        <v>4</v>
      </c>
      <c r="Q666" t="s">
        <v>48</v>
      </c>
      <c r="R666">
        <v>6586</v>
      </c>
      <c r="S666">
        <v>4821</v>
      </c>
      <c r="T666">
        <v>0</v>
      </c>
      <c r="U666" t="s">
        <v>35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 t="str">
        <f>IF(HR_Cleaned[[#This Row],[MonthlyIncome]]&lt;3000,"Low",IF(HR_Cleaned[[#This Row],[MonthlyIncome]]&lt;7000,"Medium","High"))</f>
        <v>Medium</v>
      </c>
      <c r="AH666" t="str">
        <f>IF(HR_Cleaned[[#This Row],[YearsAtCompany]]&lt;2,"0-1 Years",IF(HR_Cleaned[[#This Row],[YearsAtCompany]]&lt;=5,"2-5 Years",IF(HR_Cleaned[[#This Row],[YearsAtCompany]]&lt;=10,"6-10 Years","10+ Years")))</f>
        <v>10+ Years</v>
      </c>
      <c r="AI66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925</v>
      </c>
      <c r="J667">
        <v>4</v>
      </c>
      <c r="K667" t="s">
        <v>39</v>
      </c>
      <c r="L667">
        <v>65</v>
      </c>
      <c r="M667">
        <v>2</v>
      </c>
      <c r="N667">
        <v>1</v>
      </c>
      <c r="O667" t="s">
        <v>57</v>
      </c>
      <c r="P667">
        <v>4</v>
      </c>
      <c r="Q667" t="s">
        <v>41</v>
      </c>
      <c r="R667">
        <v>3294</v>
      </c>
      <c r="S667">
        <v>13137</v>
      </c>
      <c r="T667">
        <v>1</v>
      </c>
      <c r="U667" t="s">
        <v>35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 t="str">
        <f>IF(HR_Cleaned[[#This Row],[MonthlyIncome]]&lt;3000,"Low",IF(HR_Cleaned[[#This Row],[MonthlyIncome]]&lt;7000,"Medium","High"))</f>
        <v>Medium</v>
      </c>
      <c r="AH667" t="str">
        <f>IF(HR_Cleaned[[#This Row],[YearsAtCompany]]&lt;2,"0-1 Years",IF(HR_Cleaned[[#This Row],[YearsAtCompany]]&lt;=5,"2-5 Years",IF(HR_Cleaned[[#This Row],[YearsAtCompany]]&lt;=10,"6-10 Years","10+ Years")))</f>
        <v>2-5 Years</v>
      </c>
      <c r="AI66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926</v>
      </c>
      <c r="J668">
        <v>2</v>
      </c>
      <c r="K668" t="s">
        <v>39</v>
      </c>
      <c r="L668">
        <v>34</v>
      </c>
      <c r="M668">
        <v>3</v>
      </c>
      <c r="N668">
        <v>2</v>
      </c>
      <c r="O668" t="s">
        <v>53</v>
      </c>
      <c r="P668">
        <v>3</v>
      </c>
      <c r="Q668" t="s">
        <v>48</v>
      </c>
      <c r="R668">
        <v>4171</v>
      </c>
      <c r="S668">
        <v>10022</v>
      </c>
      <c r="T668">
        <v>0</v>
      </c>
      <c r="U668" t="s">
        <v>35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 t="str">
        <f>IF(HR_Cleaned[[#This Row],[MonthlyIncome]]&lt;3000,"Low",IF(HR_Cleaned[[#This Row],[MonthlyIncome]]&lt;7000,"Medium","High"))</f>
        <v>Medium</v>
      </c>
      <c r="AH668" t="str">
        <f>IF(HR_Cleaned[[#This Row],[YearsAtCompany]]&lt;2,"0-1 Years",IF(HR_Cleaned[[#This Row],[YearsAtCompany]]&lt;=5,"2-5 Years",IF(HR_Cleaned[[#This Row],[YearsAtCompany]]&lt;=10,"6-10 Years","10+ Years")))</f>
        <v>2-5 Years</v>
      </c>
      <c r="AI668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927</v>
      </c>
      <c r="J669">
        <v>2</v>
      </c>
      <c r="K669" t="s">
        <v>39</v>
      </c>
      <c r="L669">
        <v>57</v>
      </c>
      <c r="M669">
        <v>1</v>
      </c>
      <c r="N669">
        <v>1</v>
      </c>
      <c r="O669" t="s">
        <v>50</v>
      </c>
      <c r="P669">
        <v>4</v>
      </c>
      <c r="Q669" t="s">
        <v>52</v>
      </c>
      <c r="R669">
        <v>2778</v>
      </c>
      <c r="S669">
        <v>17725</v>
      </c>
      <c r="T669">
        <v>4</v>
      </c>
      <c r="U669" t="s">
        <v>35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 t="str">
        <f>IF(HR_Cleaned[[#This Row],[MonthlyIncome]]&lt;3000,"Low",IF(HR_Cleaned[[#This Row],[MonthlyIncome]]&lt;7000,"Medium","High"))</f>
        <v>Low</v>
      </c>
      <c r="AH66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6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930</v>
      </c>
      <c r="J670">
        <v>3</v>
      </c>
      <c r="K670" t="s">
        <v>39</v>
      </c>
      <c r="L670">
        <v>77</v>
      </c>
      <c r="M670">
        <v>3</v>
      </c>
      <c r="N670">
        <v>1</v>
      </c>
      <c r="O670" t="s">
        <v>47</v>
      </c>
      <c r="P670">
        <v>3</v>
      </c>
      <c r="Q670" t="s">
        <v>52</v>
      </c>
      <c r="R670">
        <v>2377</v>
      </c>
      <c r="S670">
        <v>9834</v>
      </c>
      <c r="T670">
        <v>5</v>
      </c>
      <c r="U670" t="s">
        <v>43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 t="str">
        <f>IF(HR_Cleaned[[#This Row],[MonthlyIncome]]&lt;3000,"Low",IF(HR_Cleaned[[#This Row],[MonthlyIncome]]&lt;7000,"Medium","High"))</f>
        <v>Low</v>
      </c>
      <c r="AH670" t="str">
        <f>IF(HR_Cleaned[[#This Row],[YearsAtCompany]]&lt;2,"0-1 Years",IF(HR_Cleaned[[#This Row],[YearsAtCompany]]&lt;=5,"2-5 Years",IF(HR_Cleaned[[#This Row],[YearsAtCompany]]&lt;=10,"6-10 Years","10+ Years")))</f>
        <v>2-5 Years</v>
      </c>
      <c r="AI67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932</v>
      </c>
      <c r="J671">
        <v>4</v>
      </c>
      <c r="K671" t="s">
        <v>46</v>
      </c>
      <c r="L671">
        <v>70</v>
      </c>
      <c r="M671">
        <v>3</v>
      </c>
      <c r="N671">
        <v>1</v>
      </c>
      <c r="O671" t="s">
        <v>50</v>
      </c>
      <c r="P671">
        <v>1</v>
      </c>
      <c r="Q671" t="s">
        <v>48</v>
      </c>
      <c r="R671">
        <v>2404</v>
      </c>
      <c r="S671">
        <v>4303</v>
      </c>
      <c r="T671">
        <v>7</v>
      </c>
      <c r="U671" t="s">
        <v>35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 t="str">
        <f>IF(HR_Cleaned[[#This Row],[MonthlyIncome]]&lt;3000,"Low",IF(HR_Cleaned[[#This Row],[MonthlyIncome]]&lt;7000,"Medium","High"))</f>
        <v>Low</v>
      </c>
      <c r="AH671" t="str">
        <f>IF(HR_Cleaned[[#This Row],[YearsAtCompany]]&lt;2,"0-1 Years",IF(HR_Cleaned[[#This Row],[YearsAtCompany]]&lt;=5,"2-5 Years",IF(HR_Cleaned[[#This Row],[YearsAtCompany]]&lt;=10,"6-10 Years","10+ Years")))</f>
        <v>2-5 Years</v>
      </c>
      <c r="AI67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933</v>
      </c>
      <c r="J672">
        <v>2</v>
      </c>
      <c r="K672" t="s">
        <v>39</v>
      </c>
      <c r="L672">
        <v>76</v>
      </c>
      <c r="M672">
        <v>3</v>
      </c>
      <c r="N672">
        <v>1</v>
      </c>
      <c r="O672" t="s">
        <v>47</v>
      </c>
      <c r="P672">
        <v>3</v>
      </c>
      <c r="Q672" t="s">
        <v>41</v>
      </c>
      <c r="R672">
        <v>2318</v>
      </c>
      <c r="S672">
        <v>17808</v>
      </c>
      <c r="T672">
        <v>1</v>
      </c>
      <c r="U672" t="s">
        <v>43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 t="str">
        <f>IF(HR_Cleaned[[#This Row],[MonthlyIncome]]&lt;3000,"Low",IF(HR_Cleaned[[#This Row],[MonthlyIncome]]&lt;7000,"Medium","High"))</f>
        <v>Low</v>
      </c>
      <c r="AH672" t="str">
        <f>IF(HR_Cleaned[[#This Row],[YearsAtCompany]]&lt;2,"0-1 Years",IF(HR_Cleaned[[#This Row],[YearsAtCompany]]&lt;=5,"2-5 Years",IF(HR_Cleaned[[#This Row],[YearsAtCompany]]&lt;=10,"6-10 Years","10+ Years")))</f>
        <v>0-1 Years</v>
      </c>
      <c r="AI67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934</v>
      </c>
      <c r="J673">
        <v>2</v>
      </c>
      <c r="K673" t="s">
        <v>46</v>
      </c>
      <c r="L673">
        <v>83</v>
      </c>
      <c r="M673">
        <v>3</v>
      </c>
      <c r="N673">
        <v>1</v>
      </c>
      <c r="O673" t="s">
        <v>50</v>
      </c>
      <c r="P673">
        <v>2</v>
      </c>
      <c r="Q673" t="s">
        <v>52</v>
      </c>
      <c r="R673">
        <v>2008</v>
      </c>
      <c r="S673">
        <v>6896</v>
      </c>
      <c r="T673">
        <v>1</v>
      </c>
      <c r="U673" t="s">
        <v>43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 t="str">
        <f>IF(HR_Cleaned[[#This Row],[MonthlyIncome]]&lt;3000,"Low",IF(HR_Cleaned[[#This Row],[MonthlyIncome]]&lt;7000,"Medium","High"))</f>
        <v>Low</v>
      </c>
      <c r="AH673" t="str">
        <f>IF(HR_Cleaned[[#This Row],[YearsAtCompany]]&lt;2,"0-1 Years",IF(HR_Cleaned[[#This Row],[YearsAtCompany]]&lt;=5,"2-5 Years",IF(HR_Cleaned[[#This Row],[YearsAtCompany]]&lt;=10,"6-10 Years","10+ Years")))</f>
        <v>0-1 Years</v>
      </c>
      <c r="AI67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936</v>
      </c>
      <c r="J674">
        <v>3</v>
      </c>
      <c r="K674" t="s">
        <v>39</v>
      </c>
      <c r="L674">
        <v>68</v>
      </c>
      <c r="M674">
        <v>2</v>
      </c>
      <c r="N674">
        <v>2</v>
      </c>
      <c r="O674" t="s">
        <v>40</v>
      </c>
      <c r="P674">
        <v>3</v>
      </c>
      <c r="Q674" t="s">
        <v>41</v>
      </c>
      <c r="R674">
        <v>6244</v>
      </c>
      <c r="S674">
        <v>7824</v>
      </c>
      <c r="T674">
        <v>7</v>
      </c>
      <c r="U674" t="s">
        <v>43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 t="str">
        <f>IF(HR_Cleaned[[#This Row],[MonthlyIncome]]&lt;3000,"Low",IF(HR_Cleaned[[#This Row],[MonthlyIncome]]&lt;7000,"Medium","High"))</f>
        <v>Medium</v>
      </c>
      <c r="AH674" t="str">
        <f>IF(HR_Cleaned[[#This Row],[YearsAtCompany]]&lt;2,"0-1 Years",IF(HR_Cleaned[[#This Row],[YearsAtCompany]]&lt;=5,"2-5 Years",IF(HR_Cleaned[[#This Row],[YearsAtCompany]]&lt;=10,"6-10 Years","10+ Years")))</f>
        <v>2-5 Years</v>
      </c>
      <c r="AI67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939</v>
      </c>
      <c r="J675">
        <v>3</v>
      </c>
      <c r="K675" t="s">
        <v>46</v>
      </c>
      <c r="L675">
        <v>100</v>
      </c>
      <c r="M675">
        <v>2</v>
      </c>
      <c r="N675">
        <v>1</v>
      </c>
      <c r="O675" t="s">
        <v>47</v>
      </c>
      <c r="P675">
        <v>1</v>
      </c>
      <c r="Q675" t="s">
        <v>41</v>
      </c>
      <c r="R675">
        <v>2799</v>
      </c>
      <c r="S675">
        <v>3339</v>
      </c>
      <c r="T675">
        <v>3</v>
      </c>
      <c r="U675" t="s">
        <v>35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 t="str">
        <f>IF(HR_Cleaned[[#This Row],[MonthlyIncome]]&lt;3000,"Low",IF(HR_Cleaned[[#This Row],[MonthlyIncome]]&lt;7000,"Medium","High"))</f>
        <v>Low</v>
      </c>
      <c r="AH675" t="str">
        <f>IF(HR_Cleaned[[#This Row],[YearsAtCompany]]&lt;2,"0-1 Years",IF(HR_Cleaned[[#This Row],[YearsAtCompany]]&lt;=5,"2-5 Years",IF(HR_Cleaned[[#This Row],[YearsAtCompany]]&lt;=10,"6-10 Years","10+ Years")))</f>
        <v>2-5 Years</v>
      </c>
      <c r="AI67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940</v>
      </c>
      <c r="J676">
        <v>3</v>
      </c>
      <c r="K676" t="s">
        <v>39</v>
      </c>
      <c r="L676">
        <v>37</v>
      </c>
      <c r="M676">
        <v>2</v>
      </c>
      <c r="N676">
        <v>3</v>
      </c>
      <c r="O676" t="s">
        <v>54</v>
      </c>
      <c r="P676">
        <v>2</v>
      </c>
      <c r="Q676" t="s">
        <v>52</v>
      </c>
      <c r="R676">
        <v>10552</v>
      </c>
      <c r="S676">
        <v>9255</v>
      </c>
      <c r="T676">
        <v>2</v>
      </c>
      <c r="U676" t="s">
        <v>35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 t="str">
        <f>IF(HR_Cleaned[[#This Row],[MonthlyIncome]]&lt;3000,"Low",IF(HR_Cleaned[[#This Row],[MonthlyIncome]]&lt;7000,"Medium","High"))</f>
        <v>High</v>
      </c>
      <c r="AH67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76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941</v>
      </c>
      <c r="J677">
        <v>2</v>
      </c>
      <c r="K677" t="s">
        <v>46</v>
      </c>
      <c r="L677">
        <v>41</v>
      </c>
      <c r="M677">
        <v>2</v>
      </c>
      <c r="N677">
        <v>1</v>
      </c>
      <c r="O677" t="s">
        <v>57</v>
      </c>
      <c r="P677">
        <v>3</v>
      </c>
      <c r="Q677" t="s">
        <v>48</v>
      </c>
      <c r="R677">
        <v>2329</v>
      </c>
      <c r="S677">
        <v>11737</v>
      </c>
      <c r="T677">
        <v>3</v>
      </c>
      <c r="U677" t="s">
        <v>43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 t="str">
        <f>IF(HR_Cleaned[[#This Row],[MonthlyIncome]]&lt;3000,"Low",IF(HR_Cleaned[[#This Row],[MonthlyIncome]]&lt;7000,"Medium","High"))</f>
        <v>Low</v>
      </c>
      <c r="AH67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7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942</v>
      </c>
      <c r="J678">
        <v>4</v>
      </c>
      <c r="K678" t="s">
        <v>39</v>
      </c>
      <c r="L678">
        <v>51</v>
      </c>
      <c r="M678">
        <v>3</v>
      </c>
      <c r="N678">
        <v>2</v>
      </c>
      <c r="O678" t="s">
        <v>54</v>
      </c>
      <c r="P678">
        <v>4</v>
      </c>
      <c r="Q678" t="s">
        <v>48</v>
      </c>
      <c r="R678">
        <v>4014</v>
      </c>
      <c r="S678">
        <v>19170</v>
      </c>
      <c r="T678">
        <v>1</v>
      </c>
      <c r="U678" t="s">
        <v>35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 t="str">
        <f>IF(HR_Cleaned[[#This Row],[MonthlyIncome]]&lt;3000,"Low",IF(HR_Cleaned[[#This Row],[MonthlyIncome]]&lt;7000,"Medium","High"))</f>
        <v>Medium</v>
      </c>
      <c r="AH67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7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944</v>
      </c>
      <c r="J679">
        <v>1</v>
      </c>
      <c r="K679" t="s">
        <v>39</v>
      </c>
      <c r="L679">
        <v>51</v>
      </c>
      <c r="M679">
        <v>3</v>
      </c>
      <c r="N679">
        <v>3</v>
      </c>
      <c r="O679" t="s">
        <v>50</v>
      </c>
      <c r="P679">
        <v>2</v>
      </c>
      <c r="Q679" t="s">
        <v>48</v>
      </c>
      <c r="R679">
        <v>7403</v>
      </c>
      <c r="S679">
        <v>22477</v>
      </c>
      <c r="T679">
        <v>4</v>
      </c>
      <c r="U679" t="s">
        <v>43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 t="str">
        <f>IF(HR_Cleaned[[#This Row],[MonthlyIncome]]&lt;3000,"Low",IF(HR_Cleaned[[#This Row],[MonthlyIncome]]&lt;7000,"Medium","High"))</f>
        <v>High</v>
      </c>
      <c r="AH679" t="str">
        <f>IF(HR_Cleaned[[#This Row],[YearsAtCompany]]&lt;2,"0-1 Years",IF(HR_Cleaned[[#This Row],[YearsAtCompany]]&lt;=5,"2-5 Years",IF(HR_Cleaned[[#This Row],[YearsAtCompany]]&lt;=10,"6-10 Years","10+ Years")))</f>
        <v>10+ Years</v>
      </c>
      <c r="AI67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945</v>
      </c>
      <c r="J680">
        <v>4</v>
      </c>
      <c r="K680" t="s">
        <v>46</v>
      </c>
      <c r="L680">
        <v>51</v>
      </c>
      <c r="M680">
        <v>3</v>
      </c>
      <c r="N680">
        <v>1</v>
      </c>
      <c r="O680" t="s">
        <v>47</v>
      </c>
      <c r="P680">
        <v>3</v>
      </c>
      <c r="Q680" t="s">
        <v>48</v>
      </c>
      <c r="R680">
        <v>2259</v>
      </c>
      <c r="S680">
        <v>5543</v>
      </c>
      <c r="T680">
        <v>4</v>
      </c>
      <c r="U680" t="s">
        <v>43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 t="str">
        <f>IF(HR_Cleaned[[#This Row],[MonthlyIncome]]&lt;3000,"Low",IF(HR_Cleaned[[#This Row],[MonthlyIncome]]&lt;7000,"Medium","High"))</f>
        <v>Low</v>
      </c>
      <c r="AH680" t="str">
        <f>IF(HR_Cleaned[[#This Row],[YearsAtCompany]]&lt;2,"0-1 Years",IF(HR_Cleaned[[#This Row],[YearsAtCompany]]&lt;=5,"2-5 Years",IF(HR_Cleaned[[#This Row],[YearsAtCompany]]&lt;=10,"6-10 Years","10+ Years")))</f>
        <v>0-1 Years</v>
      </c>
      <c r="AI68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947</v>
      </c>
      <c r="J681">
        <v>4</v>
      </c>
      <c r="K681" t="s">
        <v>39</v>
      </c>
      <c r="L681">
        <v>45</v>
      </c>
      <c r="M681">
        <v>3</v>
      </c>
      <c r="N681">
        <v>2</v>
      </c>
      <c r="O681" t="s">
        <v>40</v>
      </c>
      <c r="P681">
        <v>3</v>
      </c>
      <c r="Q681" t="s">
        <v>48</v>
      </c>
      <c r="R681">
        <v>6932</v>
      </c>
      <c r="S681">
        <v>24406</v>
      </c>
      <c r="T681">
        <v>1</v>
      </c>
      <c r="U681" t="s">
        <v>43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 t="str">
        <f>IF(HR_Cleaned[[#This Row],[MonthlyIncome]]&lt;3000,"Low",IF(HR_Cleaned[[#This Row],[MonthlyIncome]]&lt;7000,"Medium","High"))</f>
        <v>Medium</v>
      </c>
      <c r="AH68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8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949</v>
      </c>
      <c r="J682">
        <v>2</v>
      </c>
      <c r="K682" t="s">
        <v>46</v>
      </c>
      <c r="L682">
        <v>65</v>
      </c>
      <c r="M682">
        <v>3</v>
      </c>
      <c r="N682">
        <v>1</v>
      </c>
      <c r="O682" t="s">
        <v>47</v>
      </c>
      <c r="P682">
        <v>4</v>
      </c>
      <c r="Q682" t="s">
        <v>41</v>
      </c>
      <c r="R682">
        <v>4678</v>
      </c>
      <c r="S682">
        <v>23293</v>
      </c>
      <c r="T682">
        <v>2</v>
      </c>
      <c r="U682" t="s">
        <v>43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 t="str">
        <f>IF(HR_Cleaned[[#This Row],[MonthlyIncome]]&lt;3000,"Low",IF(HR_Cleaned[[#This Row],[MonthlyIncome]]&lt;7000,"Medium","High"))</f>
        <v>Medium</v>
      </c>
      <c r="AH68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8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950</v>
      </c>
      <c r="J683">
        <v>4</v>
      </c>
      <c r="K683" t="s">
        <v>39</v>
      </c>
      <c r="L683">
        <v>80</v>
      </c>
      <c r="M683">
        <v>3</v>
      </c>
      <c r="N683">
        <v>3</v>
      </c>
      <c r="O683" t="s">
        <v>58</v>
      </c>
      <c r="P683">
        <v>1</v>
      </c>
      <c r="Q683" t="s">
        <v>48</v>
      </c>
      <c r="R683">
        <v>13582</v>
      </c>
      <c r="S683">
        <v>16292</v>
      </c>
      <c r="T683">
        <v>1</v>
      </c>
      <c r="U683" t="s">
        <v>43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 t="str">
        <f>IF(HR_Cleaned[[#This Row],[MonthlyIncome]]&lt;3000,"Low",IF(HR_Cleaned[[#This Row],[MonthlyIncome]]&lt;7000,"Medium","High"))</f>
        <v>High</v>
      </c>
      <c r="AH683" t="str">
        <f>IF(HR_Cleaned[[#This Row],[YearsAtCompany]]&lt;2,"0-1 Years",IF(HR_Cleaned[[#This Row],[YearsAtCompany]]&lt;=5,"2-5 Years",IF(HR_Cleaned[[#This Row],[YearsAtCompany]]&lt;=10,"6-10 Years","10+ Years")))</f>
        <v>10+ Years</v>
      </c>
      <c r="AI68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951</v>
      </c>
      <c r="J684">
        <v>3</v>
      </c>
      <c r="K684" t="s">
        <v>39</v>
      </c>
      <c r="L684">
        <v>70</v>
      </c>
      <c r="M684">
        <v>2</v>
      </c>
      <c r="N684">
        <v>1</v>
      </c>
      <c r="O684" t="s">
        <v>50</v>
      </c>
      <c r="P684">
        <v>2</v>
      </c>
      <c r="Q684" t="s">
        <v>48</v>
      </c>
      <c r="R684">
        <v>2332</v>
      </c>
      <c r="S684">
        <v>3974</v>
      </c>
      <c r="T684">
        <v>6</v>
      </c>
      <c r="U684" t="s">
        <v>43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 t="str">
        <f>IF(HR_Cleaned[[#This Row],[MonthlyIncome]]&lt;3000,"Low",IF(HR_Cleaned[[#This Row],[MonthlyIncome]]&lt;7000,"Medium","High"))</f>
        <v>Low</v>
      </c>
      <c r="AH684" t="str">
        <f>IF(HR_Cleaned[[#This Row],[YearsAtCompany]]&lt;2,"0-1 Years",IF(HR_Cleaned[[#This Row],[YearsAtCompany]]&lt;=5,"2-5 Years",IF(HR_Cleaned[[#This Row],[YearsAtCompany]]&lt;=10,"6-10 Years","10+ Years")))</f>
        <v>2-5 Years</v>
      </c>
      <c r="AI68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952</v>
      </c>
      <c r="J685">
        <v>3</v>
      </c>
      <c r="K685" t="s">
        <v>46</v>
      </c>
      <c r="L685">
        <v>36</v>
      </c>
      <c r="M685">
        <v>2</v>
      </c>
      <c r="N685">
        <v>1</v>
      </c>
      <c r="O685" t="s">
        <v>57</v>
      </c>
      <c r="P685">
        <v>2</v>
      </c>
      <c r="Q685" t="s">
        <v>48</v>
      </c>
      <c r="R685">
        <v>2413</v>
      </c>
      <c r="S685">
        <v>18798</v>
      </c>
      <c r="T685">
        <v>1</v>
      </c>
      <c r="U685" t="s">
        <v>35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 t="str">
        <f>IF(HR_Cleaned[[#This Row],[MonthlyIncome]]&lt;3000,"Low",IF(HR_Cleaned[[#This Row],[MonthlyIncome]]&lt;7000,"Medium","High"))</f>
        <v>Low</v>
      </c>
      <c r="AH685" t="str">
        <f>IF(HR_Cleaned[[#This Row],[YearsAtCompany]]&lt;2,"0-1 Years",IF(HR_Cleaned[[#This Row],[YearsAtCompany]]&lt;=5,"2-5 Years",IF(HR_Cleaned[[#This Row],[YearsAtCompany]]&lt;=10,"6-10 Years","10+ Years")))</f>
        <v>0-1 Years</v>
      </c>
      <c r="AI68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954</v>
      </c>
      <c r="J686">
        <v>1</v>
      </c>
      <c r="K686" t="s">
        <v>46</v>
      </c>
      <c r="L686">
        <v>67</v>
      </c>
      <c r="M686">
        <v>2</v>
      </c>
      <c r="N686">
        <v>3</v>
      </c>
      <c r="O686" t="s">
        <v>40</v>
      </c>
      <c r="P686">
        <v>2</v>
      </c>
      <c r="Q686" t="s">
        <v>52</v>
      </c>
      <c r="R686">
        <v>9705</v>
      </c>
      <c r="S686">
        <v>20652</v>
      </c>
      <c r="T686">
        <v>2</v>
      </c>
      <c r="U686" t="s">
        <v>43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 t="str">
        <f>IF(HR_Cleaned[[#This Row],[MonthlyIncome]]&lt;3000,"Low",IF(HR_Cleaned[[#This Row],[MonthlyIncome]]&lt;7000,"Medium","High"))</f>
        <v>High</v>
      </c>
      <c r="AH686" t="str">
        <f>IF(HR_Cleaned[[#This Row],[YearsAtCompany]]&lt;2,"0-1 Years",IF(HR_Cleaned[[#This Row],[YearsAtCompany]]&lt;=5,"2-5 Years",IF(HR_Cleaned[[#This Row],[YearsAtCompany]]&lt;=10,"6-10 Years","10+ Years")))</f>
        <v>0-1 Years</v>
      </c>
      <c r="AI68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956</v>
      </c>
      <c r="J687">
        <v>3</v>
      </c>
      <c r="K687" t="s">
        <v>46</v>
      </c>
      <c r="L687">
        <v>52</v>
      </c>
      <c r="M687">
        <v>2</v>
      </c>
      <c r="N687">
        <v>2</v>
      </c>
      <c r="O687" t="s">
        <v>40</v>
      </c>
      <c r="P687">
        <v>1</v>
      </c>
      <c r="Q687" t="s">
        <v>41</v>
      </c>
      <c r="R687">
        <v>4294</v>
      </c>
      <c r="S687">
        <v>11148</v>
      </c>
      <c r="T687">
        <v>1</v>
      </c>
      <c r="U687" t="s">
        <v>43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 t="str">
        <f>IF(HR_Cleaned[[#This Row],[MonthlyIncome]]&lt;3000,"Low",IF(HR_Cleaned[[#This Row],[MonthlyIncome]]&lt;7000,"Medium","High"))</f>
        <v>Medium</v>
      </c>
      <c r="AH68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8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957</v>
      </c>
      <c r="J688">
        <v>4</v>
      </c>
      <c r="K688" t="s">
        <v>46</v>
      </c>
      <c r="L688">
        <v>59</v>
      </c>
      <c r="M688">
        <v>3</v>
      </c>
      <c r="N688">
        <v>1</v>
      </c>
      <c r="O688" t="s">
        <v>50</v>
      </c>
      <c r="P688">
        <v>1</v>
      </c>
      <c r="Q688" t="s">
        <v>41</v>
      </c>
      <c r="R688">
        <v>4721</v>
      </c>
      <c r="S688">
        <v>3119</v>
      </c>
      <c r="T688">
        <v>2</v>
      </c>
      <c r="U688" t="s">
        <v>35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 t="str">
        <f>IF(HR_Cleaned[[#This Row],[MonthlyIncome]]&lt;3000,"Low",IF(HR_Cleaned[[#This Row],[MonthlyIncome]]&lt;7000,"Medium","High"))</f>
        <v>Medium</v>
      </c>
      <c r="AH688" t="str">
        <f>IF(HR_Cleaned[[#This Row],[YearsAtCompany]]&lt;2,"0-1 Years",IF(HR_Cleaned[[#This Row],[YearsAtCompany]]&lt;=5,"2-5 Years",IF(HR_Cleaned[[#This Row],[YearsAtCompany]]&lt;=10,"6-10 Years","10+ Years")))</f>
        <v>10+ Years</v>
      </c>
      <c r="AI68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958</v>
      </c>
      <c r="J689">
        <v>3</v>
      </c>
      <c r="K689" t="s">
        <v>46</v>
      </c>
      <c r="L689">
        <v>79</v>
      </c>
      <c r="M689">
        <v>3</v>
      </c>
      <c r="N689">
        <v>1</v>
      </c>
      <c r="O689" t="s">
        <v>50</v>
      </c>
      <c r="P689">
        <v>3</v>
      </c>
      <c r="Q689" t="s">
        <v>41</v>
      </c>
      <c r="R689">
        <v>2519</v>
      </c>
      <c r="S689">
        <v>12287</v>
      </c>
      <c r="T689">
        <v>4</v>
      </c>
      <c r="U689" t="s">
        <v>43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 t="str">
        <f>IF(HR_Cleaned[[#This Row],[MonthlyIncome]]&lt;3000,"Low",IF(HR_Cleaned[[#This Row],[MonthlyIncome]]&lt;7000,"Medium","High"))</f>
        <v>Low</v>
      </c>
      <c r="AH689" t="str">
        <f>IF(HR_Cleaned[[#This Row],[YearsAtCompany]]&lt;2,"0-1 Years",IF(HR_Cleaned[[#This Row],[YearsAtCompany]]&lt;=5,"2-5 Years",IF(HR_Cleaned[[#This Row],[YearsAtCompany]]&lt;=10,"6-10 Years","10+ Years")))</f>
        <v>10+ Years</v>
      </c>
      <c r="AI68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959</v>
      </c>
      <c r="J690">
        <v>4</v>
      </c>
      <c r="K690" t="s">
        <v>46</v>
      </c>
      <c r="L690">
        <v>37</v>
      </c>
      <c r="M690">
        <v>2</v>
      </c>
      <c r="N690">
        <v>1</v>
      </c>
      <c r="O690" t="s">
        <v>57</v>
      </c>
      <c r="P690">
        <v>2</v>
      </c>
      <c r="Q690" t="s">
        <v>41</v>
      </c>
      <c r="R690">
        <v>2121</v>
      </c>
      <c r="S690">
        <v>9947</v>
      </c>
      <c r="T690">
        <v>1</v>
      </c>
      <c r="U690" t="s">
        <v>35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 t="str">
        <f>IF(HR_Cleaned[[#This Row],[MonthlyIncome]]&lt;3000,"Low",IF(HR_Cleaned[[#This Row],[MonthlyIncome]]&lt;7000,"Medium","High"))</f>
        <v>Low</v>
      </c>
      <c r="AH690" t="str">
        <f>IF(HR_Cleaned[[#This Row],[YearsAtCompany]]&lt;2,"0-1 Years",IF(HR_Cleaned[[#This Row],[YearsAtCompany]]&lt;=5,"2-5 Years",IF(HR_Cleaned[[#This Row],[YearsAtCompany]]&lt;=10,"6-10 Years","10+ Years")))</f>
        <v>0-1 Years</v>
      </c>
      <c r="AI690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960</v>
      </c>
      <c r="J691">
        <v>1</v>
      </c>
      <c r="K691" t="s">
        <v>46</v>
      </c>
      <c r="L691">
        <v>84</v>
      </c>
      <c r="M691">
        <v>3</v>
      </c>
      <c r="N691">
        <v>1</v>
      </c>
      <c r="O691" t="s">
        <v>50</v>
      </c>
      <c r="P691">
        <v>1</v>
      </c>
      <c r="Q691" t="s">
        <v>41</v>
      </c>
      <c r="R691">
        <v>2973</v>
      </c>
      <c r="S691">
        <v>13008</v>
      </c>
      <c r="T691">
        <v>1</v>
      </c>
      <c r="U691" t="s">
        <v>43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 t="str">
        <f>IF(HR_Cleaned[[#This Row],[MonthlyIncome]]&lt;3000,"Low",IF(HR_Cleaned[[#This Row],[MonthlyIncome]]&lt;7000,"Medium","High"))</f>
        <v>Low</v>
      </c>
      <c r="AH691" t="str">
        <f>IF(HR_Cleaned[[#This Row],[YearsAtCompany]]&lt;2,"0-1 Years",IF(HR_Cleaned[[#This Row],[YearsAtCompany]]&lt;=5,"2-5 Years",IF(HR_Cleaned[[#This Row],[YearsAtCompany]]&lt;=10,"6-10 Years","10+ Years")))</f>
        <v>0-1 Years</v>
      </c>
      <c r="AI691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961</v>
      </c>
      <c r="J692">
        <v>4</v>
      </c>
      <c r="K692" t="s">
        <v>39</v>
      </c>
      <c r="L692">
        <v>41</v>
      </c>
      <c r="M692">
        <v>3</v>
      </c>
      <c r="N692">
        <v>2</v>
      </c>
      <c r="O692" t="s">
        <v>54</v>
      </c>
      <c r="P692">
        <v>4</v>
      </c>
      <c r="Q692" t="s">
        <v>48</v>
      </c>
      <c r="R692">
        <v>5855</v>
      </c>
      <c r="S692">
        <v>17369</v>
      </c>
      <c r="T692">
        <v>0</v>
      </c>
      <c r="U692" t="s">
        <v>35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 t="str">
        <f>IF(HR_Cleaned[[#This Row],[MonthlyIncome]]&lt;3000,"Low",IF(HR_Cleaned[[#This Row],[MonthlyIncome]]&lt;7000,"Medium","High"))</f>
        <v>Medium</v>
      </c>
      <c r="AH69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9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964</v>
      </c>
      <c r="J693">
        <v>4</v>
      </c>
      <c r="K693" t="s">
        <v>46</v>
      </c>
      <c r="L693">
        <v>35</v>
      </c>
      <c r="M693">
        <v>3</v>
      </c>
      <c r="N693">
        <v>1</v>
      </c>
      <c r="O693" t="s">
        <v>47</v>
      </c>
      <c r="P693">
        <v>2</v>
      </c>
      <c r="Q693" t="s">
        <v>52</v>
      </c>
      <c r="R693">
        <v>3617</v>
      </c>
      <c r="S693">
        <v>25063</v>
      </c>
      <c r="T693">
        <v>8</v>
      </c>
      <c r="U693" t="s">
        <v>35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 t="str">
        <f>IF(HR_Cleaned[[#This Row],[MonthlyIncome]]&lt;3000,"Low",IF(HR_Cleaned[[#This Row],[MonthlyIncome]]&lt;7000,"Medium","High"))</f>
        <v>Medium</v>
      </c>
      <c r="AH693" t="str">
        <f>IF(HR_Cleaned[[#This Row],[YearsAtCompany]]&lt;2,"0-1 Years",IF(HR_Cleaned[[#This Row],[YearsAtCompany]]&lt;=5,"2-5 Years",IF(HR_Cleaned[[#This Row],[YearsAtCompany]]&lt;=10,"6-10 Years","10+ Years")))</f>
        <v>0-1 Years</v>
      </c>
      <c r="AI69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966</v>
      </c>
      <c r="J694">
        <v>3</v>
      </c>
      <c r="K694" t="s">
        <v>39</v>
      </c>
      <c r="L694">
        <v>93</v>
      </c>
      <c r="M694">
        <v>3</v>
      </c>
      <c r="N694">
        <v>2</v>
      </c>
      <c r="O694" t="s">
        <v>53</v>
      </c>
      <c r="P694">
        <v>1</v>
      </c>
      <c r="Q694" t="s">
        <v>48</v>
      </c>
      <c r="R694">
        <v>6725</v>
      </c>
      <c r="S694">
        <v>13554</v>
      </c>
      <c r="T694">
        <v>1</v>
      </c>
      <c r="U694" t="s">
        <v>43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 t="str">
        <f>IF(HR_Cleaned[[#This Row],[MonthlyIncome]]&lt;3000,"Low",IF(HR_Cleaned[[#This Row],[MonthlyIncome]]&lt;7000,"Medium","High"))</f>
        <v>Medium</v>
      </c>
      <c r="AH69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9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967</v>
      </c>
      <c r="J695">
        <v>3</v>
      </c>
      <c r="K695" t="s">
        <v>46</v>
      </c>
      <c r="L695">
        <v>51</v>
      </c>
      <c r="M695">
        <v>2</v>
      </c>
      <c r="N695">
        <v>3</v>
      </c>
      <c r="O695" t="s">
        <v>40</v>
      </c>
      <c r="P695">
        <v>4</v>
      </c>
      <c r="Q695" t="s">
        <v>48</v>
      </c>
      <c r="R695">
        <v>10325</v>
      </c>
      <c r="S695">
        <v>5518</v>
      </c>
      <c r="T695">
        <v>1</v>
      </c>
      <c r="U695" t="s">
        <v>35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 t="str">
        <f>IF(HR_Cleaned[[#This Row],[MonthlyIncome]]&lt;3000,"Low",IF(HR_Cleaned[[#This Row],[MonthlyIncome]]&lt;7000,"Medium","High"))</f>
        <v>High</v>
      </c>
      <c r="AH695" t="str">
        <f>IF(HR_Cleaned[[#This Row],[YearsAtCompany]]&lt;2,"0-1 Years",IF(HR_Cleaned[[#This Row],[YearsAtCompany]]&lt;=5,"2-5 Years",IF(HR_Cleaned[[#This Row],[YearsAtCompany]]&lt;=10,"6-10 Years","10+ Years")))</f>
        <v>10+ Years</v>
      </c>
      <c r="AI69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969</v>
      </c>
      <c r="J696">
        <v>2</v>
      </c>
      <c r="K696" t="s">
        <v>39</v>
      </c>
      <c r="L696">
        <v>42</v>
      </c>
      <c r="M696">
        <v>2</v>
      </c>
      <c r="N696">
        <v>2</v>
      </c>
      <c r="O696" t="s">
        <v>54</v>
      </c>
      <c r="P696">
        <v>4</v>
      </c>
      <c r="Q696" t="s">
        <v>41</v>
      </c>
      <c r="R696">
        <v>6949</v>
      </c>
      <c r="S696">
        <v>12291</v>
      </c>
      <c r="T696">
        <v>0</v>
      </c>
      <c r="U696" t="s">
        <v>43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 t="str">
        <f>IF(HR_Cleaned[[#This Row],[MonthlyIncome]]&lt;3000,"Low",IF(HR_Cleaned[[#This Row],[MonthlyIncome]]&lt;7000,"Medium","High"))</f>
        <v>Medium</v>
      </c>
      <c r="AH696" t="str">
        <f>IF(HR_Cleaned[[#This Row],[YearsAtCompany]]&lt;2,"0-1 Years",IF(HR_Cleaned[[#This Row],[YearsAtCompany]]&lt;=5,"2-5 Years",IF(HR_Cleaned[[#This Row],[YearsAtCompany]]&lt;=10,"6-10 Years","10+ Years")))</f>
        <v>2-5 Years</v>
      </c>
      <c r="AI69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970</v>
      </c>
      <c r="J697">
        <v>1</v>
      </c>
      <c r="K697" t="s">
        <v>46</v>
      </c>
      <c r="L697">
        <v>46</v>
      </c>
      <c r="M697">
        <v>2</v>
      </c>
      <c r="N697">
        <v>3</v>
      </c>
      <c r="O697" t="s">
        <v>40</v>
      </c>
      <c r="P697">
        <v>3</v>
      </c>
      <c r="Q697" t="s">
        <v>48</v>
      </c>
      <c r="R697">
        <v>10609</v>
      </c>
      <c r="S697">
        <v>14922</v>
      </c>
      <c r="T697">
        <v>5</v>
      </c>
      <c r="U697" t="s">
        <v>43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 t="str">
        <f>IF(HR_Cleaned[[#This Row],[MonthlyIncome]]&lt;3000,"Low",IF(HR_Cleaned[[#This Row],[MonthlyIncome]]&lt;7000,"Medium","High"))</f>
        <v>High</v>
      </c>
      <c r="AH697" t="str">
        <f>IF(HR_Cleaned[[#This Row],[YearsAtCompany]]&lt;2,"0-1 Years",IF(HR_Cleaned[[#This Row],[YearsAtCompany]]&lt;=5,"2-5 Years",IF(HR_Cleaned[[#This Row],[YearsAtCompany]]&lt;=10,"6-10 Years","10+ Years")))</f>
        <v>10+ Years</v>
      </c>
      <c r="AI69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972</v>
      </c>
      <c r="J698">
        <v>3</v>
      </c>
      <c r="K698" t="s">
        <v>46</v>
      </c>
      <c r="L698">
        <v>57</v>
      </c>
      <c r="M698">
        <v>3</v>
      </c>
      <c r="N698">
        <v>2</v>
      </c>
      <c r="O698" t="s">
        <v>50</v>
      </c>
      <c r="P698">
        <v>2</v>
      </c>
      <c r="Q698" t="s">
        <v>48</v>
      </c>
      <c r="R698">
        <v>4447</v>
      </c>
      <c r="S698">
        <v>23163</v>
      </c>
      <c r="T698">
        <v>1</v>
      </c>
      <c r="U698" t="s">
        <v>43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 t="str">
        <f>IF(HR_Cleaned[[#This Row],[MonthlyIncome]]&lt;3000,"Low",IF(HR_Cleaned[[#This Row],[MonthlyIncome]]&lt;7000,"Medium","High"))</f>
        <v>Medium</v>
      </c>
      <c r="AH69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69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974</v>
      </c>
      <c r="J699">
        <v>3</v>
      </c>
      <c r="K699" t="s">
        <v>39</v>
      </c>
      <c r="L699">
        <v>84</v>
      </c>
      <c r="M699">
        <v>3</v>
      </c>
      <c r="N699">
        <v>1</v>
      </c>
      <c r="O699" t="s">
        <v>57</v>
      </c>
      <c r="P699">
        <v>4</v>
      </c>
      <c r="Q699" t="s">
        <v>48</v>
      </c>
      <c r="R699">
        <v>2157</v>
      </c>
      <c r="S699">
        <v>18203</v>
      </c>
      <c r="T699">
        <v>1</v>
      </c>
      <c r="U699" t="s">
        <v>43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 t="str">
        <f>IF(HR_Cleaned[[#This Row],[MonthlyIncome]]&lt;3000,"Low",IF(HR_Cleaned[[#This Row],[MonthlyIncome]]&lt;7000,"Medium","High"))</f>
        <v>Low</v>
      </c>
      <c r="AH699" t="str">
        <f>IF(HR_Cleaned[[#This Row],[YearsAtCompany]]&lt;2,"0-1 Years",IF(HR_Cleaned[[#This Row],[YearsAtCompany]]&lt;=5,"2-5 Years",IF(HR_Cleaned[[#This Row],[YearsAtCompany]]&lt;=10,"6-10 Years","10+ Years")))</f>
        <v>2-5 Years</v>
      </c>
      <c r="AI69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975</v>
      </c>
      <c r="J700">
        <v>3</v>
      </c>
      <c r="K700" t="s">
        <v>39</v>
      </c>
      <c r="L700">
        <v>86</v>
      </c>
      <c r="M700">
        <v>3</v>
      </c>
      <c r="N700">
        <v>2</v>
      </c>
      <c r="O700" t="s">
        <v>40</v>
      </c>
      <c r="P700">
        <v>3</v>
      </c>
      <c r="Q700" t="s">
        <v>48</v>
      </c>
      <c r="R700">
        <v>4601</v>
      </c>
      <c r="S700">
        <v>6179</v>
      </c>
      <c r="T700">
        <v>1</v>
      </c>
      <c r="U700" t="s">
        <v>43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 t="str">
        <f>IF(HR_Cleaned[[#This Row],[MonthlyIncome]]&lt;3000,"Low",IF(HR_Cleaned[[#This Row],[MonthlyIncome]]&lt;7000,"Medium","High"))</f>
        <v>Medium</v>
      </c>
      <c r="AH700" t="str">
        <f>IF(HR_Cleaned[[#This Row],[YearsAtCompany]]&lt;2,"0-1 Years",IF(HR_Cleaned[[#This Row],[YearsAtCompany]]&lt;=5,"2-5 Years",IF(HR_Cleaned[[#This Row],[YearsAtCompany]]&lt;=10,"6-10 Years","10+ Years")))</f>
        <v>2-5 Years</v>
      </c>
      <c r="AI70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976</v>
      </c>
      <c r="J701">
        <v>4</v>
      </c>
      <c r="K701" t="s">
        <v>46</v>
      </c>
      <c r="L701">
        <v>70</v>
      </c>
      <c r="M701">
        <v>3</v>
      </c>
      <c r="N701">
        <v>4</v>
      </c>
      <c r="O701" t="s">
        <v>56</v>
      </c>
      <c r="P701">
        <v>4</v>
      </c>
      <c r="Q701" t="s">
        <v>48</v>
      </c>
      <c r="R701">
        <v>17099</v>
      </c>
      <c r="S701">
        <v>13829</v>
      </c>
      <c r="T701">
        <v>2</v>
      </c>
      <c r="U701" t="s">
        <v>43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 t="str">
        <f>IF(HR_Cleaned[[#This Row],[MonthlyIncome]]&lt;3000,"Low",IF(HR_Cleaned[[#This Row],[MonthlyIncome]]&lt;7000,"Medium","High"))</f>
        <v>High</v>
      </c>
      <c r="AH70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0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977</v>
      </c>
      <c r="J702">
        <v>4</v>
      </c>
      <c r="K702" t="s">
        <v>46</v>
      </c>
      <c r="L702">
        <v>51</v>
      </c>
      <c r="M702">
        <v>3</v>
      </c>
      <c r="N702">
        <v>1</v>
      </c>
      <c r="O702" t="s">
        <v>47</v>
      </c>
      <c r="P702">
        <v>3</v>
      </c>
      <c r="Q702" t="s">
        <v>41</v>
      </c>
      <c r="R702">
        <v>2479</v>
      </c>
      <c r="S702">
        <v>26227</v>
      </c>
      <c r="T702">
        <v>4</v>
      </c>
      <c r="U702" t="s">
        <v>43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 t="str">
        <f>IF(HR_Cleaned[[#This Row],[MonthlyIncome]]&lt;3000,"Low",IF(HR_Cleaned[[#This Row],[MonthlyIncome]]&lt;7000,"Medium","High"))</f>
        <v>Low</v>
      </c>
      <c r="AH702" t="str">
        <f>IF(HR_Cleaned[[#This Row],[YearsAtCompany]]&lt;2,"0-1 Years",IF(HR_Cleaned[[#This Row],[YearsAtCompany]]&lt;=5,"2-5 Years",IF(HR_Cleaned[[#This Row],[YearsAtCompany]]&lt;=10,"6-10 Years","10+ Years")))</f>
        <v>0-1 Years</v>
      </c>
      <c r="AI702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981</v>
      </c>
      <c r="J703">
        <v>3</v>
      </c>
      <c r="K703" t="s">
        <v>46</v>
      </c>
      <c r="L703">
        <v>45</v>
      </c>
      <c r="M703">
        <v>3</v>
      </c>
      <c r="N703">
        <v>4</v>
      </c>
      <c r="O703" t="s">
        <v>56</v>
      </c>
      <c r="P703">
        <v>3</v>
      </c>
      <c r="Q703" t="s">
        <v>52</v>
      </c>
      <c r="R703">
        <v>14852</v>
      </c>
      <c r="S703">
        <v>13938</v>
      </c>
      <c r="T703">
        <v>6</v>
      </c>
      <c r="U703" t="s">
        <v>43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 t="str">
        <f>IF(HR_Cleaned[[#This Row],[MonthlyIncome]]&lt;3000,"Low",IF(HR_Cleaned[[#This Row],[MonthlyIncome]]&lt;7000,"Medium","High"))</f>
        <v>High</v>
      </c>
      <c r="AH703" t="str">
        <f>IF(HR_Cleaned[[#This Row],[YearsAtCompany]]&lt;2,"0-1 Years",IF(HR_Cleaned[[#This Row],[YearsAtCompany]]&lt;=5,"2-5 Years",IF(HR_Cleaned[[#This Row],[YearsAtCompany]]&lt;=10,"6-10 Years","10+ Years")))</f>
        <v>10+ Years</v>
      </c>
      <c r="AI70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982</v>
      </c>
      <c r="J704">
        <v>3</v>
      </c>
      <c r="K704" t="s">
        <v>46</v>
      </c>
      <c r="L704">
        <v>62</v>
      </c>
      <c r="M704">
        <v>3</v>
      </c>
      <c r="N704">
        <v>3</v>
      </c>
      <c r="O704" t="s">
        <v>40</v>
      </c>
      <c r="P704">
        <v>3</v>
      </c>
      <c r="Q704" t="s">
        <v>52</v>
      </c>
      <c r="R704">
        <v>7264</v>
      </c>
      <c r="S704">
        <v>9977</v>
      </c>
      <c r="T704">
        <v>5</v>
      </c>
      <c r="U704" t="s">
        <v>43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 t="str">
        <f>IF(HR_Cleaned[[#This Row],[MonthlyIncome]]&lt;3000,"Low",IF(HR_Cleaned[[#This Row],[MonthlyIncome]]&lt;7000,"Medium","High"))</f>
        <v>High</v>
      </c>
      <c r="AH70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0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983</v>
      </c>
      <c r="J705">
        <v>3</v>
      </c>
      <c r="K705" t="s">
        <v>39</v>
      </c>
      <c r="L705">
        <v>85</v>
      </c>
      <c r="M705">
        <v>3</v>
      </c>
      <c r="N705">
        <v>2</v>
      </c>
      <c r="O705" t="s">
        <v>40</v>
      </c>
      <c r="P705">
        <v>4</v>
      </c>
      <c r="Q705" t="s">
        <v>41</v>
      </c>
      <c r="R705">
        <v>5666</v>
      </c>
      <c r="S705">
        <v>19899</v>
      </c>
      <c r="T705">
        <v>1</v>
      </c>
      <c r="U705" t="s">
        <v>35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 t="str">
        <f>IF(HR_Cleaned[[#This Row],[MonthlyIncome]]&lt;3000,"Low",IF(HR_Cleaned[[#This Row],[MonthlyIncome]]&lt;7000,"Medium","High"))</f>
        <v>Medium</v>
      </c>
      <c r="AH705" t="str">
        <f>IF(HR_Cleaned[[#This Row],[YearsAtCompany]]&lt;2,"0-1 Years",IF(HR_Cleaned[[#This Row],[YearsAtCompany]]&lt;=5,"2-5 Years",IF(HR_Cleaned[[#This Row],[YearsAtCompany]]&lt;=10,"6-10 Years","10+ Years")))</f>
        <v>2-5 Years</v>
      </c>
      <c r="AI70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984</v>
      </c>
      <c r="J706">
        <v>4</v>
      </c>
      <c r="K706" t="s">
        <v>46</v>
      </c>
      <c r="L706">
        <v>92</v>
      </c>
      <c r="M706">
        <v>3</v>
      </c>
      <c r="N706">
        <v>3</v>
      </c>
      <c r="O706" t="s">
        <v>40</v>
      </c>
      <c r="P706">
        <v>4</v>
      </c>
      <c r="Q706" t="s">
        <v>52</v>
      </c>
      <c r="R706">
        <v>7823</v>
      </c>
      <c r="S706">
        <v>6812</v>
      </c>
      <c r="T706">
        <v>6</v>
      </c>
      <c r="U706" t="s">
        <v>43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 t="str">
        <f>IF(HR_Cleaned[[#This Row],[MonthlyIncome]]&lt;3000,"Low",IF(HR_Cleaned[[#This Row],[MonthlyIncome]]&lt;7000,"Medium","High"))</f>
        <v>High</v>
      </c>
      <c r="AH70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0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985</v>
      </c>
      <c r="J707">
        <v>1</v>
      </c>
      <c r="K707" t="s">
        <v>46</v>
      </c>
      <c r="L707">
        <v>41</v>
      </c>
      <c r="M707">
        <v>4</v>
      </c>
      <c r="N707">
        <v>3</v>
      </c>
      <c r="O707" t="s">
        <v>40</v>
      </c>
      <c r="P707">
        <v>3</v>
      </c>
      <c r="Q707" t="s">
        <v>41</v>
      </c>
      <c r="R707">
        <v>7880</v>
      </c>
      <c r="S707">
        <v>2560</v>
      </c>
      <c r="T707">
        <v>0</v>
      </c>
      <c r="U707" t="s">
        <v>43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 t="str">
        <f>IF(HR_Cleaned[[#This Row],[MonthlyIncome]]&lt;3000,"Low",IF(HR_Cleaned[[#This Row],[MonthlyIncome]]&lt;7000,"Medium","High"))</f>
        <v>High</v>
      </c>
      <c r="AH70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0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986</v>
      </c>
      <c r="J708">
        <v>2</v>
      </c>
      <c r="K708" t="s">
        <v>39</v>
      </c>
      <c r="L708">
        <v>100</v>
      </c>
      <c r="M708">
        <v>4</v>
      </c>
      <c r="N708">
        <v>4</v>
      </c>
      <c r="O708" t="s">
        <v>40</v>
      </c>
      <c r="P708">
        <v>2</v>
      </c>
      <c r="Q708" t="s">
        <v>41</v>
      </c>
      <c r="R708">
        <v>13194</v>
      </c>
      <c r="S708">
        <v>17071</v>
      </c>
      <c r="T708">
        <v>4</v>
      </c>
      <c r="U708" t="s">
        <v>35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 t="str">
        <f>IF(HR_Cleaned[[#This Row],[MonthlyIncome]]&lt;3000,"Low",IF(HR_Cleaned[[#This Row],[MonthlyIncome]]&lt;7000,"Medium","High"))</f>
        <v>High</v>
      </c>
      <c r="AH708" t="str">
        <f>IF(HR_Cleaned[[#This Row],[YearsAtCompany]]&lt;2,"0-1 Years",IF(HR_Cleaned[[#This Row],[YearsAtCompany]]&lt;=5,"2-5 Years",IF(HR_Cleaned[[#This Row],[YearsAtCompany]]&lt;=10,"6-10 Years","10+ Years")))</f>
        <v>0-1 Years</v>
      </c>
      <c r="AI70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987</v>
      </c>
      <c r="J709">
        <v>3</v>
      </c>
      <c r="K709" t="s">
        <v>46</v>
      </c>
      <c r="L709">
        <v>64</v>
      </c>
      <c r="M709">
        <v>4</v>
      </c>
      <c r="N709">
        <v>2</v>
      </c>
      <c r="O709" t="s">
        <v>53</v>
      </c>
      <c r="P709">
        <v>3</v>
      </c>
      <c r="Q709" t="s">
        <v>52</v>
      </c>
      <c r="R709">
        <v>5067</v>
      </c>
      <c r="S709">
        <v>6759</v>
      </c>
      <c r="T709">
        <v>1</v>
      </c>
      <c r="U709" t="s">
        <v>35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 t="str">
        <f>IF(HR_Cleaned[[#This Row],[MonthlyIncome]]&lt;3000,"Low",IF(HR_Cleaned[[#This Row],[MonthlyIncome]]&lt;7000,"Medium","High"))</f>
        <v>Medium</v>
      </c>
      <c r="AH709" t="str">
        <f>IF(HR_Cleaned[[#This Row],[YearsAtCompany]]&lt;2,"0-1 Years",IF(HR_Cleaned[[#This Row],[YearsAtCompany]]&lt;=5,"2-5 Years",IF(HR_Cleaned[[#This Row],[YearsAtCompany]]&lt;=10,"6-10 Years","10+ Years")))</f>
        <v>10+ Years</v>
      </c>
      <c r="AI70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990</v>
      </c>
      <c r="J710">
        <v>1</v>
      </c>
      <c r="K710" t="s">
        <v>46</v>
      </c>
      <c r="L710">
        <v>84</v>
      </c>
      <c r="M710">
        <v>3</v>
      </c>
      <c r="N710">
        <v>2</v>
      </c>
      <c r="O710" t="s">
        <v>40</v>
      </c>
      <c r="P710">
        <v>4</v>
      </c>
      <c r="Q710" t="s">
        <v>52</v>
      </c>
      <c r="R710">
        <v>5079</v>
      </c>
      <c r="S710">
        <v>25952</v>
      </c>
      <c r="T710">
        <v>4</v>
      </c>
      <c r="U710" t="s">
        <v>43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 t="str">
        <f>IF(HR_Cleaned[[#This Row],[MonthlyIncome]]&lt;3000,"Low",IF(HR_Cleaned[[#This Row],[MonthlyIncome]]&lt;7000,"Medium","High"))</f>
        <v>Medium</v>
      </c>
      <c r="AH71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1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991</v>
      </c>
      <c r="J711">
        <v>3</v>
      </c>
      <c r="K711" t="s">
        <v>46</v>
      </c>
      <c r="L711">
        <v>46</v>
      </c>
      <c r="M711">
        <v>2</v>
      </c>
      <c r="N711">
        <v>1</v>
      </c>
      <c r="O711" t="s">
        <v>47</v>
      </c>
      <c r="P711">
        <v>1</v>
      </c>
      <c r="Q711" t="s">
        <v>41</v>
      </c>
      <c r="R711">
        <v>2321</v>
      </c>
      <c r="S711">
        <v>10322</v>
      </c>
      <c r="T711">
        <v>0</v>
      </c>
      <c r="U711" t="s">
        <v>35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 t="str">
        <f>IF(HR_Cleaned[[#This Row],[MonthlyIncome]]&lt;3000,"Low",IF(HR_Cleaned[[#This Row],[MonthlyIncome]]&lt;7000,"Medium","High"))</f>
        <v>Low</v>
      </c>
      <c r="AH711" t="str">
        <f>IF(HR_Cleaned[[#This Row],[YearsAtCompany]]&lt;2,"0-1 Years",IF(HR_Cleaned[[#This Row],[YearsAtCompany]]&lt;=5,"2-5 Years",IF(HR_Cleaned[[#This Row],[YearsAtCompany]]&lt;=10,"6-10 Years","10+ Years")))</f>
        <v>2-5 Years</v>
      </c>
      <c r="AI71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992</v>
      </c>
      <c r="J712">
        <v>4</v>
      </c>
      <c r="K712" t="s">
        <v>46</v>
      </c>
      <c r="L712">
        <v>38</v>
      </c>
      <c r="M712">
        <v>3</v>
      </c>
      <c r="N712">
        <v>4</v>
      </c>
      <c r="O712" t="s">
        <v>56</v>
      </c>
      <c r="P712">
        <v>3</v>
      </c>
      <c r="Q712" t="s">
        <v>41</v>
      </c>
      <c r="R712">
        <v>17444</v>
      </c>
      <c r="S712">
        <v>20489</v>
      </c>
      <c r="T712">
        <v>1</v>
      </c>
      <c r="U712" t="s">
        <v>43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 t="str">
        <f>IF(HR_Cleaned[[#This Row],[MonthlyIncome]]&lt;3000,"Low",IF(HR_Cleaned[[#This Row],[MonthlyIncome]]&lt;7000,"Medium","High"))</f>
        <v>High</v>
      </c>
      <c r="AH71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1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994</v>
      </c>
      <c r="J713">
        <v>4</v>
      </c>
      <c r="K713" t="s">
        <v>39</v>
      </c>
      <c r="L713">
        <v>92</v>
      </c>
      <c r="M713">
        <v>2</v>
      </c>
      <c r="N713">
        <v>1</v>
      </c>
      <c r="O713" t="s">
        <v>47</v>
      </c>
      <c r="P713">
        <v>1</v>
      </c>
      <c r="Q713" t="s">
        <v>41</v>
      </c>
      <c r="R713">
        <v>2404</v>
      </c>
      <c r="S713">
        <v>11479</v>
      </c>
      <c r="T713">
        <v>6</v>
      </c>
      <c r="U713" t="s">
        <v>35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 t="str">
        <f>IF(HR_Cleaned[[#This Row],[MonthlyIncome]]&lt;3000,"Low",IF(HR_Cleaned[[#This Row],[MonthlyIncome]]&lt;7000,"Medium","High"))</f>
        <v>Low</v>
      </c>
      <c r="AH713" t="str">
        <f>IF(HR_Cleaned[[#This Row],[YearsAtCompany]]&lt;2,"0-1 Years",IF(HR_Cleaned[[#This Row],[YearsAtCompany]]&lt;=5,"2-5 Years",IF(HR_Cleaned[[#This Row],[YearsAtCompany]]&lt;=10,"6-10 Years","10+ Years")))</f>
        <v>0-1 Years</v>
      </c>
      <c r="AI71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995</v>
      </c>
      <c r="J714">
        <v>2</v>
      </c>
      <c r="K714" t="s">
        <v>39</v>
      </c>
      <c r="L714">
        <v>53</v>
      </c>
      <c r="M714">
        <v>3</v>
      </c>
      <c r="N714">
        <v>1</v>
      </c>
      <c r="O714" t="s">
        <v>47</v>
      </c>
      <c r="P714">
        <v>4</v>
      </c>
      <c r="Q714" t="s">
        <v>41</v>
      </c>
      <c r="R714">
        <v>3452</v>
      </c>
      <c r="S714">
        <v>17241</v>
      </c>
      <c r="T714">
        <v>3</v>
      </c>
      <c r="U714" t="s">
        <v>43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 t="str">
        <f>IF(HR_Cleaned[[#This Row],[MonthlyIncome]]&lt;3000,"Low",IF(HR_Cleaned[[#This Row],[MonthlyIncome]]&lt;7000,"Medium","High"))</f>
        <v>Medium</v>
      </c>
      <c r="AH714" t="str">
        <f>IF(HR_Cleaned[[#This Row],[YearsAtCompany]]&lt;2,"0-1 Years",IF(HR_Cleaned[[#This Row],[YearsAtCompany]]&lt;=5,"2-5 Years",IF(HR_Cleaned[[#This Row],[YearsAtCompany]]&lt;=10,"6-10 Years","10+ Years")))</f>
        <v>2-5 Years</v>
      </c>
      <c r="AI71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996</v>
      </c>
      <c r="J715">
        <v>4</v>
      </c>
      <c r="K715" t="s">
        <v>39</v>
      </c>
      <c r="L715">
        <v>91</v>
      </c>
      <c r="M715">
        <v>3</v>
      </c>
      <c r="N715">
        <v>1</v>
      </c>
      <c r="O715" t="s">
        <v>50</v>
      </c>
      <c r="P715">
        <v>4</v>
      </c>
      <c r="Q715" t="s">
        <v>52</v>
      </c>
      <c r="R715">
        <v>2270</v>
      </c>
      <c r="S715">
        <v>11005</v>
      </c>
      <c r="T715">
        <v>3</v>
      </c>
      <c r="U715" t="s">
        <v>43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 t="str">
        <f>IF(HR_Cleaned[[#This Row],[MonthlyIncome]]&lt;3000,"Low",IF(HR_Cleaned[[#This Row],[MonthlyIncome]]&lt;7000,"Medium","High"))</f>
        <v>Low</v>
      </c>
      <c r="AH715" t="str">
        <f>IF(HR_Cleaned[[#This Row],[YearsAtCompany]]&lt;2,"0-1 Years",IF(HR_Cleaned[[#This Row],[YearsAtCompany]]&lt;=5,"2-5 Years",IF(HR_Cleaned[[#This Row],[YearsAtCompany]]&lt;=10,"6-10 Years","10+ Years")))</f>
        <v>2-5 Years</v>
      </c>
      <c r="AI71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997</v>
      </c>
      <c r="J716">
        <v>4</v>
      </c>
      <c r="K716" t="s">
        <v>46</v>
      </c>
      <c r="L716">
        <v>66</v>
      </c>
      <c r="M716">
        <v>3</v>
      </c>
      <c r="N716">
        <v>4</v>
      </c>
      <c r="O716" t="s">
        <v>58</v>
      </c>
      <c r="P716">
        <v>4</v>
      </c>
      <c r="Q716" t="s">
        <v>52</v>
      </c>
      <c r="R716">
        <v>17399</v>
      </c>
      <c r="S716">
        <v>6615</v>
      </c>
      <c r="T716">
        <v>9</v>
      </c>
      <c r="U716" t="s">
        <v>43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 t="str">
        <f>IF(HR_Cleaned[[#This Row],[MonthlyIncome]]&lt;3000,"Low",IF(HR_Cleaned[[#This Row],[MonthlyIncome]]&lt;7000,"Medium","High"))</f>
        <v>High</v>
      </c>
      <c r="AH716" t="str">
        <f>IF(HR_Cleaned[[#This Row],[YearsAtCompany]]&lt;2,"0-1 Years",IF(HR_Cleaned[[#This Row],[YearsAtCompany]]&lt;=5,"2-5 Years",IF(HR_Cleaned[[#This Row],[YearsAtCompany]]&lt;=10,"6-10 Years","10+ Years")))</f>
        <v>2-5 Years</v>
      </c>
      <c r="AI71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998</v>
      </c>
      <c r="J717">
        <v>3</v>
      </c>
      <c r="K717" t="s">
        <v>39</v>
      </c>
      <c r="L717">
        <v>84</v>
      </c>
      <c r="M717">
        <v>4</v>
      </c>
      <c r="N717">
        <v>2</v>
      </c>
      <c r="O717" t="s">
        <v>54</v>
      </c>
      <c r="P717">
        <v>2</v>
      </c>
      <c r="Q717" t="s">
        <v>48</v>
      </c>
      <c r="R717">
        <v>5488</v>
      </c>
      <c r="S717">
        <v>20161</v>
      </c>
      <c r="T717">
        <v>1</v>
      </c>
      <c r="U717" t="s">
        <v>35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 t="str">
        <f>IF(HR_Cleaned[[#This Row],[MonthlyIncome]]&lt;3000,"Low",IF(HR_Cleaned[[#This Row],[MonthlyIncome]]&lt;7000,"Medium","High"))</f>
        <v>Medium</v>
      </c>
      <c r="AH71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1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999</v>
      </c>
      <c r="J718">
        <v>1</v>
      </c>
      <c r="K718" t="s">
        <v>46</v>
      </c>
      <c r="L718">
        <v>64</v>
      </c>
      <c r="M718">
        <v>3</v>
      </c>
      <c r="N718">
        <v>5</v>
      </c>
      <c r="O718" t="s">
        <v>58</v>
      </c>
      <c r="P718">
        <v>3</v>
      </c>
      <c r="Q718" t="s">
        <v>52</v>
      </c>
      <c r="R718">
        <v>19419</v>
      </c>
      <c r="S718">
        <v>3735</v>
      </c>
      <c r="T718">
        <v>2</v>
      </c>
      <c r="U718" t="s">
        <v>43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 t="str">
        <f>IF(HR_Cleaned[[#This Row],[MonthlyIncome]]&lt;3000,"Low",IF(HR_Cleaned[[#This Row],[MonthlyIncome]]&lt;7000,"Medium","High"))</f>
        <v>High</v>
      </c>
      <c r="AH718" t="str">
        <f>IF(HR_Cleaned[[#This Row],[YearsAtCompany]]&lt;2,"0-1 Years",IF(HR_Cleaned[[#This Row],[YearsAtCompany]]&lt;=5,"2-5 Years",IF(HR_Cleaned[[#This Row],[YearsAtCompany]]&lt;=10,"6-10 Years","10+ Years")))</f>
        <v>10+ Years</v>
      </c>
      <c r="AI71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1001</v>
      </c>
      <c r="J719">
        <v>3</v>
      </c>
      <c r="K719" t="s">
        <v>39</v>
      </c>
      <c r="L719">
        <v>37</v>
      </c>
      <c r="M719">
        <v>3</v>
      </c>
      <c r="N719">
        <v>1</v>
      </c>
      <c r="O719" t="s">
        <v>50</v>
      </c>
      <c r="P719">
        <v>2</v>
      </c>
      <c r="Q719" t="s">
        <v>48</v>
      </c>
      <c r="R719">
        <v>2811</v>
      </c>
      <c r="S719">
        <v>12086</v>
      </c>
      <c r="T719">
        <v>9</v>
      </c>
      <c r="U719" t="s">
        <v>43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 t="str">
        <f>IF(HR_Cleaned[[#This Row],[MonthlyIncome]]&lt;3000,"Low",IF(HR_Cleaned[[#This Row],[MonthlyIncome]]&lt;7000,"Medium","High"))</f>
        <v>Low</v>
      </c>
      <c r="AH719" t="str">
        <f>IF(HR_Cleaned[[#This Row],[YearsAtCompany]]&lt;2,"0-1 Years",IF(HR_Cleaned[[#This Row],[YearsAtCompany]]&lt;=5,"2-5 Years",IF(HR_Cleaned[[#This Row],[YearsAtCompany]]&lt;=10,"6-10 Years","10+ Years")))</f>
        <v>2-5 Years</v>
      </c>
      <c r="AI71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1002</v>
      </c>
      <c r="J720">
        <v>4</v>
      </c>
      <c r="K720" t="s">
        <v>46</v>
      </c>
      <c r="L720">
        <v>42</v>
      </c>
      <c r="M720">
        <v>3</v>
      </c>
      <c r="N720">
        <v>2</v>
      </c>
      <c r="O720" t="s">
        <v>50</v>
      </c>
      <c r="P720">
        <v>1</v>
      </c>
      <c r="Q720" t="s">
        <v>48</v>
      </c>
      <c r="R720">
        <v>3633</v>
      </c>
      <c r="S720">
        <v>14039</v>
      </c>
      <c r="T720">
        <v>1</v>
      </c>
      <c r="U720" t="s">
        <v>35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 t="str">
        <f>IF(HR_Cleaned[[#This Row],[MonthlyIncome]]&lt;3000,"Low",IF(HR_Cleaned[[#This Row],[MonthlyIncome]]&lt;7000,"Medium","High"))</f>
        <v>Medium</v>
      </c>
      <c r="AH72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2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1003</v>
      </c>
      <c r="J721">
        <v>4</v>
      </c>
      <c r="K721" t="s">
        <v>39</v>
      </c>
      <c r="L721">
        <v>83</v>
      </c>
      <c r="M721">
        <v>3</v>
      </c>
      <c r="N721">
        <v>2</v>
      </c>
      <c r="O721" t="s">
        <v>40</v>
      </c>
      <c r="P721">
        <v>4</v>
      </c>
      <c r="Q721" t="s">
        <v>41</v>
      </c>
      <c r="R721">
        <v>4163</v>
      </c>
      <c r="S721">
        <v>8571</v>
      </c>
      <c r="T721">
        <v>1</v>
      </c>
      <c r="U721" t="s">
        <v>35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 t="str">
        <f>IF(HR_Cleaned[[#This Row],[MonthlyIncome]]&lt;3000,"Low",IF(HR_Cleaned[[#This Row],[MonthlyIncome]]&lt;7000,"Medium","High"))</f>
        <v>Medium</v>
      </c>
      <c r="AH72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2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1004</v>
      </c>
      <c r="J722">
        <v>1</v>
      </c>
      <c r="K722" t="s">
        <v>39</v>
      </c>
      <c r="L722">
        <v>48</v>
      </c>
      <c r="M722">
        <v>3</v>
      </c>
      <c r="N722">
        <v>1</v>
      </c>
      <c r="O722" t="s">
        <v>47</v>
      </c>
      <c r="P722">
        <v>3</v>
      </c>
      <c r="Q722" t="s">
        <v>48</v>
      </c>
      <c r="R722">
        <v>2132</v>
      </c>
      <c r="S722">
        <v>11539</v>
      </c>
      <c r="T722">
        <v>4</v>
      </c>
      <c r="U722" t="s">
        <v>35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 t="str">
        <f>IF(HR_Cleaned[[#This Row],[MonthlyIncome]]&lt;3000,"Low",IF(HR_Cleaned[[#This Row],[MonthlyIncome]]&lt;7000,"Medium","High"))</f>
        <v>Low</v>
      </c>
      <c r="AH722" t="str">
        <f>IF(HR_Cleaned[[#This Row],[YearsAtCompany]]&lt;2,"0-1 Years",IF(HR_Cleaned[[#This Row],[YearsAtCompany]]&lt;=5,"2-5 Years",IF(HR_Cleaned[[#This Row],[YearsAtCompany]]&lt;=10,"6-10 Years","10+ Years")))</f>
        <v>2-5 Years</v>
      </c>
      <c r="AI72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1005</v>
      </c>
      <c r="J723">
        <v>4</v>
      </c>
      <c r="K723" t="s">
        <v>46</v>
      </c>
      <c r="L723">
        <v>95</v>
      </c>
      <c r="M723">
        <v>3</v>
      </c>
      <c r="N723">
        <v>4</v>
      </c>
      <c r="O723" t="s">
        <v>53</v>
      </c>
      <c r="P723">
        <v>3</v>
      </c>
      <c r="Q723" t="s">
        <v>48</v>
      </c>
      <c r="R723">
        <v>13973</v>
      </c>
      <c r="S723">
        <v>4161</v>
      </c>
      <c r="T723">
        <v>3</v>
      </c>
      <c r="U723" t="s">
        <v>35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 t="str">
        <f>IF(HR_Cleaned[[#This Row],[MonthlyIncome]]&lt;3000,"Low",IF(HR_Cleaned[[#This Row],[MonthlyIncome]]&lt;7000,"Medium","High"))</f>
        <v>High</v>
      </c>
      <c r="AH723" t="str">
        <f>IF(HR_Cleaned[[#This Row],[YearsAtCompany]]&lt;2,"0-1 Years",IF(HR_Cleaned[[#This Row],[YearsAtCompany]]&lt;=5,"2-5 Years",IF(HR_Cleaned[[#This Row],[YearsAtCompany]]&lt;=10,"6-10 Years","10+ Years")))</f>
        <v>10+ Years</v>
      </c>
      <c r="AI72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1006</v>
      </c>
      <c r="J724">
        <v>3</v>
      </c>
      <c r="K724" t="s">
        <v>46</v>
      </c>
      <c r="L724">
        <v>66</v>
      </c>
      <c r="M724">
        <v>3</v>
      </c>
      <c r="N724">
        <v>1</v>
      </c>
      <c r="O724" t="s">
        <v>47</v>
      </c>
      <c r="P724">
        <v>3</v>
      </c>
      <c r="Q724" t="s">
        <v>48</v>
      </c>
      <c r="R724">
        <v>2684</v>
      </c>
      <c r="S724">
        <v>12127</v>
      </c>
      <c r="T724">
        <v>0</v>
      </c>
      <c r="U724" t="s">
        <v>43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 t="str">
        <f>IF(HR_Cleaned[[#This Row],[MonthlyIncome]]&lt;3000,"Low",IF(HR_Cleaned[[#This Row],[MonthlyIncome]]&lt;7000,"Medium","High"))</f>
        <v>Low</v>
      </c>
      <c r="AH724" t="str">
        <f>IF(HR_Cleaned[[#This Row],[YearsAtCompany]]&lt;2,"0-1 Years",IF(HR_Cleaned[[#This Row],[YearsAtCompany]]&lt;=5,"2-5 Years",IF(HR_Cleaned[[#This Row],[YearsAtCompany]]&lt;=10,"6-10 Years","10+ Years")))</f>
        <v>2-5 Years</v>
      </c>
      <c r="AI72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1007</v>
      </c>
      <c r="J725">
        <v>4</v>
      </c>
      <c r="K725" t="s">
        <v>46</v>
      </c>
      <c r="L725">
        <v>75</v>
      </c>
      <c r="M725">
        <v>3</v>
      </c>
      <c r="N725">
        <v>3</v>
      </c>
      <c r="O725" t="s">
        <v>53</v>
      </c>
      <c r="P725">
        <v>3</v>
      </c>
      <c r="Q725" t="s">
        <v>52</v>
      </c>
      <c r="R725">
        <v>10845</v>
      </c>
      <c r="S725">
        <v>24208</v>
      </c>
      <c r="T725">
        <v>6</v>
      </c>
      <c r="U725" t="s">
        <v>43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 t="str">
        <f>IF(HR_Cleaned[[#This Row],[MonthlyIncome]]&lt;3000,"Low",IF(HR_Cleaned[[#This Row],[MonthlyIncome]]&lt;7000,"Medium","High"))</f>
        <v>High</v>
      </c>
      <c r="AH72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2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1009</v>
      </c>
      <c r="J726">
        <v>4</v>
      </c>
      <c r="K726" t="s">
        <v>39</v>
      </c>
      <c r="L726">
        <v>41</v>
      </c>
      <c r="M726">
        <v>2</v>
      </c>
      <c r="N726">
        <v>2</v>
      </c>
      <c r="O726" t="s">
        <v>53</v>
      </c>
      <c r="P726">
        <v>3</v>
      </c>
      <c r="Q726" t="s">
        <v>52</v>
      </c>
      <c r="R726">
        <v>4377</v>
      </c>
      <c r="S726">
        <v>24117</v>
      </c>
      <c r="T726">
        <v>1</v>
      </c>
      <c r="U726" t="s">
        <v>43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 t="str">
        <f>IF(HR_Cleaned[[#This Row],[MonthlyIncome]]&lt;3000,"Low",IF(HR_Cleaned[[#This Row],[MonthlyIncome]]&lt;7000,"Medium","High"))</f>
        <v>Medium</v>
      </c>
      <c r="AH726" t="str">
        <f>IF(HR_Cleaned[[#This Row],[YearsAtCompany]]&lt;2,"0-1 Years",IF(HR_Cleaned[[#This Row],[YearsAtCompany]]&lt;=5,"2-5 Years",IF(HR_Cleaned[[#This Row],[YearsAtCompany]]&lt;=10,"6-10 Years","10+ Years")))</f>
        <v>2-5 Years</v>
      </c>
      <c r="AI726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1010</v>
      </c>
      <c r="J727">
        <v>3</v>
      </c>
      <c r="K727" t="s">
        <v>46</v>
      </c>
      <c r="L727">
        <v>39</v>
      </c>
      <c r="M727">
        <v>2</v>
      </c>
      <c r="N727">
        <v>1</v>
      </c>
      <c r="O727" t="s">
        <v>50</v>
      </c>
      <c r="P727">
        <v>2</v>
      </c>
      <c r="Q727" t="s">
        <v>52</v>
      </c>
      <c r="R727">
        <v>3743</v>
      </c>
      <c r="S727">
        <v>10074</v>
      </c>
      <c r="T727">
        <v>1</v>
      </c>
      <c r="U727" t="s">
        <v>35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 t="str">
        <f>IF(HR_Cleaned[[#This Row],[MonthlyIncome]]&lt;3000,"Low",IF(HR_Cleaned[[#This Row],[MonthlyIncome]]&lt;7000,"Medium","High"))</f>
        <v>Medium</v>
      </c>
      <c r="AH727" t="str">
        <f>IF(HR_Cleaned[[#This Row],[YearsAtCompany]]&lt;2,"0-1 Years",IF(HR_Cleaned[[#This Row],[YearsAtCompany]]&lt;=5,"2-5 Years",IF(HR_Cleaned[[#This Row],[YearsAtCompany]]&lt;=10,"6-10 Years","10+ Years")))</f>
        <v>2-5 Years</v>
      </c>
      <c r="AI72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1011</v>
      </c>
      <c r="J728">
        <v>3</v>
      </c>
      <c r="K728" t="s">
        <v>39</v>
      </c>
      <c r="L728">
        <v>96</v>
      </c>
      <c r="M728">
        <v>3</v>
      </c>
      <c r="N728">
        <v>2</v>
      </c>
      <c r="O728" t="s">
        <v>53</v>
      </c>
      <c r="P728">
        <v>1</v>
      </c>
      <c r="Q728" t="s">
        <v>48</v>
      </c>
      <c r="R728">
        <v>4148</v>
      </c>
      <c r="S728">
        <v>11275</v>
      </c>
      <c r="T728">
        <v>1</v>
      </c>
      <c r="U728" t="s">
        <v>43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 t="str">
        <f>IF(HR_Cleaned[[#This Row],[MonthlyIncome]]&lt;3000,"Low",IF(HR_Cleaned[[#This Row],[MonthlyIncome]]&lt;7000,"Medium","High"))</f>
        <v>Medium</v>
      </c>
      <c r="AH728" t="str">
        <f>IF(HR_Cleaned[[#This Row],[YearsAtCompany]]&lt;2,"0-1 Years",IF(HR_Cleaned[[#This Row],[YearsAtCompany]]&lt;=5,"2-5 Years",IF(HR_Cleaned[[#This Row],[YearsAtCompany]]&lt;=10,"6-10 Years","10+ Years")))</f>
        <v>2-5 Years</v>
      </c>
      <c r="AI72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1012</v>
      </c>
      <c r="J729">
        <v>2</v>
      </c>
      <c r="K729" t="s">
        <v>46</v>
      </c>
      <c r="L729">
        <v>73</v>
      </c>
      <c r="M729">
        <v>3</v>
      </c>
      <c r="N729">
        <v>1</v>
      </c>
      <c r="O729" t="s">
        <v>47</v>
      </c>
      <c r="P729">
        <v>4</v>
      </c>
      <c r="Q729" t="s">
        <v>41</v>
      </c>
      <c r="R729">
        <v>1051</v>
      </c>
      <c r="S729">
        <v>13493</v>
      </c>
      <c r="T729">
        <v>1</v>
      </c>
      <c r="U729" t="s">
        <v>43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 t="str">
        <f>IF(HR_Cleaned[[#This Row],[MonthlyIncome]]&lt;3000,"Low",IF(HR_Cleaned[[#This Row],[MonthlyIncome]]&lt;7000,"Medium","High"))</f>
        <v>Low</v>
      </c>
      <c r="AH729" t="str">
        <f>IF(HR_Cleaned[[#This Row],[YearsAtCompany]]&lt;2,"0-1 Years",IF(HR_Cleaned[[#This Row],[YearsAtCompany]]&lt;=5,"2-5 Years",IF(HR_Cleaned[[#This Row],[YearsAtCompany]]&lt;=10,"6-10 Years","10+ Years")))</f>
        <v>0-1 Years</v>
      </c>
      <c r="AI729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1013</v>
      </c>
      <c r="J730">
        <v>3</v>
      </c>
      <c r="K730" t="s">
        <v>39</v>
      </c>
      <c r="L730">
        <v>56</v>
      </c>
      <c r="M730">
        <v>3</v>
      </c>
      <c r="N730">
        <v>3</v>
      </c>
      <c r="O730" t="s">
        <v>53</v>
      </c>
      <c r="P730">
        <v>3</v>
      </c>
      <c r="Q730" t="s">
        <v>48</v>
      </c>
      <c r="R730">
        <v>10739</v>
      </c>
      <c r="S730">
        <v>13943</v>
      </c>
      <c r="T730">
        <v>8</v>
      </c>
      <c r="U730" t="s">
        <v>43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 t="str">
        <f>IF(HR_Cleaned[[#This Row],[MonthlyIncome]]&lt;3000,"Low",IF(HR_Cleaned[[#This Row],[MonthlyIncome]]&lt;7000,"Medium","High"))</f>
        <v>High</v>
      </c>
      <c r="AH73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3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1014</v>
      </c>
      <c r="J731">
        <v>3</v>
      </c>
      <c r="K731" t="s">
        <v>39</v>
      </c>
      <c r="L731">
        <v>57</v>
      </c>
      <c r="M731">
        <v>3</v>
      </c>
      <c r="N731">
        <v>3</v>
      </c>
      <c r="O731" t="s">
        <v>54</v>
      </c>
      <c r="P731">
        <v>3</v>
      </c>
      <c r="Q731" t="s">
        <v>52</v>
      </c>
      <c r="R731">
        <v>10388</v>
      </c>
      <c r="S731">
        <v>6975</v>
      </c>
      <c r="T731">
        <v>1</v>
      </c>
      <c r="U731" t="s">
        <v>35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 t="str">
        <f>IF(HR_Cleaned[[#This Row],[MonthlyIncome]]&lt;3000,"Low",IF(HR_Cleaned[[#This Row],[MonthlyIncome]]&lt;7000,"Medium","High"))</f>
        <v>High</v>
      </c>
      <c r="AH731" t="str">
        <f>IF(HR_Cleaned[[#This Row],[YearsAtCompany]]&lt;2,"0-1 Years",IF(HR_Cleaned[[#This Row],[YearsAtCompany]]&lt;=5,"2-5 Years",IF(HR_Cleaned[[#This Row],[YearsAtCompany]]&lt;=10,"6-10 Years","10+ Years")))</f>
        <v>10+ Years</v>
      </c>
      <c r="AI73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1015</v>
      </c>
      <c r="J732">
        <v>2</v>
      </c>
      <c r="K732" t="s">
        <v>39</v>
      </c>
      <c r="L732">
        <v>73</v>
      </c>
      <c r="M732">
        <v>4</v>
      </c>
      <c r="N732">
        <v>3</v>
      </c>
      <c r="O732" t="s">
        <v>58</v>
      </c>
      <c r="P732">
        <v>1</v>
      </c>
      <c r="Q732" t="s">
        <v>48</v>
      </c>
      <c r="R732">
        <v>11416</v>
      </c>
      <c r="S732">
        <v>17802</v>
      </c>
      <c r="T732">
        <v>0</v>
      </c>
      <c r="U732" t="s">
        <v>35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 t="str">
        <f>IF(HR_Cleaned[[#This Row],[MonthlyIncome]]&lt;3000,"Low",IF(HR_Cleaned[[#This Row],[MonthlyIncome]]&lt;7000,"Medium","High"))</f>
        <v>High</v>
      </c>
      <c r="AH73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3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1016</v>
      </c>
      <c r="J733">
        <v>4</v>
      </c>
      <c r="K733" t="s">
        <v>39</v>
      </c>
      <c r="L733">
        <v>98</v>
      </c>
      <c r="M733">
        <v>2</v>
      </c>
      <c r="N733">
        <v>1</v>
      </c>
      <c r="O733" t="s">
        <v>47</v>
      </c>
      <c r="P733">
        <v>1</v>
      </c>
      <c r="Q733" t="s">
        <v>41</v>
      </c>
      <c r="R733">
        <v>2600</v>
      </c>
      <c r="S733">
        <v>18275</v>
      </c>
      <c r="T733">
        <v>1</v>
      </c>
      <c r="U733" t="s">
        <v>35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 t="str">
        <f>IF(HR_Cleaned[[#This Row],[MonthlyIncome]]&lt;3000,"Low",IF(HR_Cleaned[[#This Row],[MonthlyIncome]]&lt;7000,"Medium","High"))</f>
        <v>Low</v>
      </c>
      <c r="AH733" t="str">
        <f>IF(HR_Cleaned[[#This Row],[YearsAtCompany]]&lt;2,"0-1 Years",IF(HR_Cleaned[[#This Row],[YearsAtCompany]]&lt;=5,"2-5 Years",IF(HR_Cleaned[[#This Row],[YearsAtCompany]]&lt;=10,"6-10 Years","10+ Years")))</f>
        <v>0-1 Years</v>
      </c>
      <c r="AI733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1017</v>
      </c>
      <c r="J734">
        <v>2</v>
      </c>
      <c r="K734" t="s">
        <v>39</v>
      </c>
      <c r="L734">
        <v>60</v>
      </c>
      <c r="M734">
        <v>3</v>
      </c>
      <c r="N734">
        <v>1</v>
      </c>
      <c r="O734" t="s">
        <v>50</v>
      </c>
      <c r="P734">
        <v>2</v>
      </c>
      <c r="Q734" t="s">
        <v>41</v>
      </c>
      <c r="R734">
        <v>2422</v>
      </c>
      <c r="S734">
        <v>25725</v>
      </c>
      <c r="T734">
        <v>0</v>
      </c>
      <c r="U734" t="s">
        <v>43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 t="str">
        <f>IF(HR_Cleaned[[#This Row],[MonthlyIncome]]&lt;3000,"Low",IF(HR_Cleaned[[#This Row],[MonthlyIncome]]&lt;7000,"Medium","High"))</f>
        <v>Low</v>
      </c>
      <c r="AH734" t="str">
        <f>IF(HR_Cleaned[[#This Row],[YearsAtCompany]]&lt;2,"0-1 Years",IF(HR_Cleaned[[#This Row],[YearsAtCompany]]&lt;=5,"2-5 Years",IF(HR_Cleaned[[#This Row],[YearsAtCompany]]&lt;=10,"6-10 Years","10+ Years")))</f>
        <v>2-5 Years</v>
      </c>
      <c r="AI73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1018</v>
      </c>
      <c r="J735">
        <v>4</v>
      </c>
      <c r="K735" t="s">
        <v>46</v>
      </c>
      <c r="L735">
        <v>32</v>
      </c>
      <c r="M735">
        <v>4</v>
      </c>
      <c r="N735">
        <v>2</v>
      </c>
      <c r="O735" t="s">
        <v>53</v>
      </c>
      <c r="P735">
        <v>4</v>
      </c>
      <c r="Q735" t="s">
        <v>48</v>
      </c>
      <c r="R735">
        <v>5472</v>
      </c>
      <c r="S735">
        <v>3334</v>
      </c>
      <c r="T735">
        <v>1</v>
      </c>
      <c r="U735" t="s">
        <v>43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 t="str">
        <f>IF(HR_Cleaned[[#This Row],[MonthlyIncome]]&lt;3000,"Low",IF(HR_Cleaned[[#This Row],[MonthlyIncome]]&lt;7000,"Medium","High"))</f>
        <v>Medium</v>
      </c>
      <c r="AH73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3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1019</v>
      </c>
      <c r="J736">
        <v>2</v>
      </c>
      <c r="K736" t="s">
        <v>46</v>
      </c>
      <c r="L736">
        <v>94</v>
      </c>
      <c r="M736">
        <v>1</v>
      </c>
      <c r="N736">
        <v>1</v>
      </c>
      <c r="O736" t="s">
        <v>50</v>
      </c>
      <c r="P736">
        <v>1</v>
      </c>
      <c r="Q736" t="s">
        <v>48</v>
      </c>
      <c r="R736">
        <v>2451</v>
      </c>
      <c r="S736">
        <v>6881</v>
      </c>
      <c r="T736">
        <v>1</v>
      </c>
      <c r="U736" t="s">
        <v>43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 t="str">
        <f>IF(HR_Cleaned[[#This Row],[MonthlyIncome]]&lt;3000,"Low",IF(HR_Cleaned[[#This Row],[MonthlyIncome]]&lt;7000,"Medium","High"))</f>
        <v>Low</v>
      </c>
      <c r="AH736" t="str">
        <f>IF(HR_Cleaned[[#This Row],[YearsAtCompany]]&lt;2,"0-1 Years",IF(HR_Cleaned[[#This Row],[YearsAtCompany]]&lt;=5,"2-5 Years",IF(HR_Cleaned[[#This Row],[YearsAtCompany]]&lt;=10,"6-10 Years","10+ Years")))</f>
        <v>2-5 Years</v>
      </c>
      <c r="AI736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1022</v>
      </c>
      <c r="J737">
        <v>1</v>
      </c>
      <c r="K737" t="s">
        <v>46</v>
      </c>
      <c r="L737">
        <v>97</v>
      </c>
      <c r="M737">
        <v>2</v>
      </c>
      <c r="N737">
        <v>2</v>
      </c>
      <c r="O737" t="s">
        <v>54</v>
      </c>
      <c r="P737">
        <v>3</v>
      </c>
      <c r="Q737" t="s">
        <v>41</v>
      </c>
      <c r="R737">
        <v>4240</v>
      </c>
      <c r="S737">
        <v>13119</v>
      </c>
      <c r="T737">
        <v>2</v>
      </c>
      <c r="U737" t="s">
        <v>43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 t="str">
        <f>IF(HR_Cleaned[[#This Row],[MonthlyIncome]]&lt;3000,"Low",IF(HR_Cleaned[[#This Row],[MonthlyIncome]]&lt;7000,"Medium","High"))</f>
        <v>Medium</v>
      </c>
      <c r="AH737" t="str">
        <f>IF(HR_Cleaned[[#This Row],[YearsAtCompany]]&lt;2,"0-1 Years",IF(HR_Cleaned[[#This Row],[YearsAtCompany]]&lt;=5,"2-5 Years",IF(HR_Cleaned[[#This Row],[YearsAtCompany]]&lt;=10,"6-10 Years","10+ Years")))</f>
        <v>2-5 Years</v>
      </c>
      <c r="AI73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1024</v>
      </c>
      <c r="J738">
        <v>3</v>
      </c>
      <c r="K738" t="s">
        <v>46</v>
      </c>
      <c r="L738">
        <v>78</v>
      </c>
      <c r="M738">
        <v>2</v>
      </c>
      <c r="N738">
        <v>3</v>
      </c>
      <c r="O738" t="s">
        <v>54</v>
      </c>
      <c r="P738">
        <v>3</v>
      </c>
      <c r="Q738" t="s">
        <v>41</v>
      </c>
      <c r="R738">
        <v>10999</v>
      </c>
      <c r="S738">
        <v>22245</v>
      </c>
      <c r="T738">
        <v>7</v>
      </c>
      <c r="U738" t="s">
        <v>43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 t="str">
        <f>IF(HR_Cleaned[[#This Row],[MonthlyIncome]]&lt;3000,"Low",IF(HR_Cleaned[[#This Row],[MonthlyIncome]]&lt;7000,"Medium","High"))</f>
        <v>High</v>
      </c>
      <c r="AH738" t="str">
        <f>IF(HR_Cleaned[[#This Row],[YearsAtCompany]]&lt;2,"0-1 Years",IF(HR_Cleaned[[#This Row],[YearsAtCompany]]&lt;=5,"2-5 Years",IF(HR_Cleaned[[#This Row],[YearsAtCompany]]&lt;=10,"6-10 Years","10+ Years")))</f>
        <v>10+ Years</v>
      </c>
      <c r="AI73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1025</v>
      </c>
      <c r="J739">
        <v>4</v>
      </c>
      <c r="K739" t="s">
        <v>39</v>
      </c>
      <c r="L739">
        <v>42</v>
      </c>
      <c r="M739">
        <v>3</v>
      </c>
      <c r="N739">
        <v>2</v>
      </c>
      <c r="O739" t="s">
        <v>53</v>
      </c>
      <c r="P739">
        <v>3</v>
      </c>
      <c r="Q739" t="s">
        <v>41</v>
      </c>
      <c r="R739">
        <v>5003</v>
      </c>
      <c r="S739">
        <v>23371</v>
      </c>
      <c r="T739">
        <v>6</v>
      </c>
      <c r="U739" t="s">
        <v>43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 t="str">
        <f>IF(HR_Cleaned[[#This Row],[MonthlyIncome]]&lt;3000,"Low",IF(HR_Cleaned[[#This Row],[MonthlyIncome]]&lt;7000,"Medium","High"))</f>
        <v>Medium</v>
      </c>
      <c r="AH739" t="str">
        <f>IF(HR_Cleaned[[#This Row],[YearsAtCompany]]&lt;2,"0-1 Years",IF(HR_Cleaned[[#This Row],[YearsAtCompany]]&lt;=5,"2-5 Years",IF(HR_Cleaned[[#This Row],[YearsAtCompany]]&lt;=10,"6-10 Years","10+ Years")))</f>
        <v>2-5 Years</v>
      </c>
      <c r="AI73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1026</v>
      </c>
      <c r="J740">
        <v>4</v>
      </c>
      <c r="K740" t="s">
        <v>39</v>
      </c>
      <c r="L740">
        <v>65</v>
      </c>
      <c r="M740">
        <v>2</v>
      </c>
      <c r="N740">
        <v>4</v>
      </c>
      <c r="O740" t="s">
        <v>53</v>
      </c>
      <c r="P740">
        <v>4</v>
      </c>
      <c r="Q740" t="s">
        <v>48</v>
      </c>
      <c r="R740">
        <v>12742</v>
      </c>
      <c r="S740">
        <v>7060</v>
      </c>
      <c r="T740">
        <v>1</v>
      </c>
      <c r="U740" t="s">
        <v>43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 t="str">
        <f>IF(HR_Cleaned[[#This Row],[MonthlyIncome]]&lt;3000,"Low",IF(HR_Cleaned[[#This Row],[MonthlyIncome]]&lt;7000,"Medium","High"))</f>
        <v>High</v>
      </c>
      <c r="AH740" t="str">
        <f>IF(HR_Cleaned[[#This Row],[YearsAtCompany]]&lt;2,"0-1 Years",IF(HR_Cleaned[[#This Row],[YearsAtCompany]]&lt;=5,"2-5 Years",IF(HR_Cleaned[[#This Row],[YearsAtCompany]]&lt;=10,"6-10 Years","10+ Years")))</f>
        <v>10+ Years</v>
      </c>
      <c r="AI74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1027</v>
      </c>
      <c r="J741">
        <v>1</v>
      </c>
      <c r="K741" t="s">
        <v>39</v>
      </c>
      <c r="L741">
        <v>47</v>
      </c>
      <c r="M741">
        <v>3</v>
      </c>
      <c r="N741">
        <v>2</v>
      </c>
      <c r="O741" t="s">
        <v>53</v>
      </c>
      <c r="P741">
        <v>4</v>
      </c>
      <c r="Q741" t="s">
        <v>48</v>
      </c>
      <c r="R741">
        <v>4227</v>
      </c>
      <c r="S741">
        <v>4658</v>
      </c>
      <c r="T741">
        <v>0</v>
      </c>
      <c r="U741" t="s">
        <v>43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 t="str">
        <f>IF(HR_Cleaned[[#This Row],[MonthlyIncome]]&lt;3000,"Low",IF(HR_Cleaned[[#This Row],[MonthlyIncome]]&lt;7000,"Medium","High"))</f>
        <v>Medium</v>
      </c>
      <c r="AH741" t="str">
        <f>IF(HR_Cleaned[[#This Row],[YearsAtCompany]]&lt;2,"0-1 Years",IF(HR_Cleaned[[#This Row],[YearsAtCompany]]&lt;=5,"2-5 Years",IF(HR_Cleaned[[#This Row],[YearsAtCompany]]&lt;=10,"6-10 Years","10+ Years")))</f>
        <v>2-5 Years</v>
      </c>
      <c r="AI74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1028</v>
      </c>
      <c r="J742">
        <v>2</v>
      </c>
      <c r="K742" t="s">
        <v>46</v>
      </c>
      <c r="L742">
        <v>45</v>
      </c>
      <c r="M742">
        <v>3</v>
      </c>
      <c r="N742">
        <v>1</v>
      </c>
      <c r="O742" t="s">
        <v>50</v>
      </c>
      <c r="P742">
        <v>4</v>
      </c>
      <c r="Q742" t="s">
        <v>52</v>
      </c>
      <c r="R742">
        <v>3917</v>
      </c>
      <c r="S742">
        <v>9541</v>
      </c>
      <c r="T742">
        <v>1</v>
      </c>
      <c r="U742" t="s">
        <v>43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 t="str">
        <f>IF(HR_Cleaned[[#This Row],[MonthlyIncome]]&lt;3000,"Low",IF(HR_Cleaned[[#This Row],[MonthlyIncome]]&lt;7000,"Medium","High"))</f>
        <v>Medium</v>
      </c>
      <c r="AH742" t="str">
        <f>IF(HR_Cleaned[[#This Row],[YearsAtCompany]]&lt;2,"0-1 Years",IF(HR_Cleaned[[#This Row],[YearsAtCompany]]&lt;=5,"2-5 Years",IF(HR_Cleaned[[#This Row],[YearsAtCompany]]&lt;=10,"6-10 Years","10+ Years")))</f>
        <v>2-5 Years</v>
      </c>
      <c r="AI74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1029</v>
      </c>
      <c r="J743">
        <v>4</v>
      </c>
      <c r="K743" t="s">
        <v>46</v>
      </c>
      <c r="L743">
        <v>90</v>
      </c>
      <c r="M743">
        <v>3</v>
      </c>
      <c r="N743">
        <v>5</v>
      </c>
      <c r="O743" t="s">
        <v>56</v>
      </c>
      <c r="P743">
        <v>3</v>
      </c>
      <c r="Q743" t="s">
        <v>48</v>
      </c>
      <c r="R743">
        <v>18303</v>
      </c>
      <c r="S743">
        <v>7770</v>
      </c>
      <c r="T743">
        <v>6</v>
      </c>
      <c r="U743" t="s">
        <v>43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 t="str">
        <f>IF(HR_Cleaned[[#This Row],[MonthlyIncome]]&lt;3000,"Low",IF(HR_Cleaned[[#This Row],[MonthlyIncome]]&lt;7000,"Medium","High"))</f>
        <v>High</v>
      </c>
      <c r="AH743" t="str">
        <f>IF(HR_Cleaned[[#This Row],[YearsAtCompany]]&lt;2,"0-1 Years",IF(HR_Cleaned[[#This Row],[YearsAtCompany]]&lt;=5,"2-5 Years",IF(HR_Cleaned[[#This Row],[YearsAtCompany]]&lt;=10,"6-10 Years","10+ Years")))</f>
        <v>0-1 Years</v>
      </c>
      <c r="AI74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1030</v>
      </c>
      <c r="J744">
        <v>1</v>
      </c>
      <c r="K744" t="s">
        <v>46</v>
      </c>
      <c r="L744">
        <v>64</v>
      </c>
      <c r="M744">
        <v>3</v>
      </c>
      <c r="N744">
        <v>1</v>
      </c>
      <c r="O744" t="s">
        <v>50</v>
      </c>
      <c r="P744">
        <v>4</v>
      </c>
      <c r="Q744" t="s">
        <v>48</v>
      </c>
      <c r="R744">
        <v>2380</v>
      </c>
      <c r="S744">
        <v>20165</v>
      </c>
      <c r="T744">
        <v>4</v>
      </c>
      <c r="U744" t="s">
        <v>43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 t="str">
        <f>IF(HR_Cleaned[[#This Row],[MonthlyIncome]]&lt;3000,"Low",IF(HR_Cleaned[[#This Row],[MonthlyIncome]]&lt;7000,"Medium","High"))</f>
        <v>Low</v>
      </c>
      <c r="AH744" t="str">
        <f>IF(HR_Cleaned[[#This Row],[YearsAtCompany]]&lt;2,"0-1 Years",IF(HR_Cleaned[[#This Row],[YearsAtCompany]]&lt;=5,"2-5 Years",IF(HR_Cleaned[[#This Row],[YearsAtCompany]]&lt;=10,"6-10 Years","10+ Years")))</f>
        <v>0-1 Years</v>
      </c>
      <c r="AI74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1032</v>
      </c>
      <c r="J745">
        <v>3</v>
      </c>
      <c r="K745" t="s">
        <v>39</v>
      </c>
      <c r="L745">
        <v>69</v>
      </c>
      <c r="M745">
        <v>2</v>
      </c>
      <c r="N745">
        <v>4</v>
      </c>
      <c r="O745" t="s">
        <v>53</v>
      </c>
      <c r="P745">
        <v>4</v>
      </c>
      <c r="Q745" t="s">
        <v>41</v>
      </c>
      <c r="R745">
        <v>13726</v>
      </c>
      <c r="S745">
        <v>21829</v>
      </c>
      <c r="T745">
        <v>3</v>
      </c>
      <c r="U745" t="s">
        <v>35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 t="str">
        <f>IF(HR_Cleaned[[#This Row],[MonthlyIncome]]&lt;3000,"Low",IF(HR_Cleaned[[#This Row],[MonthlyIncome]]&lt;7000,"Medium","High"))</f>
        <v>High</v>
      </c>
      <c r="AH745" t="str">
        <f>IF(HR_Cleaned[[#This Row],[YearsAtCompany]]&lt;2,"0-1 Years",IF(HR_Cleaned[[#This Row],[YearsAtCompany]]&lt;=5,"2-5 Years",IF(HR_Cleaned[[#This Row],[YearsAtCompany]]&lt;=10,"6-10 Years","10+ Years")))</f>
        <v>2-5 Years</v>
      </c>
      <c r="AI745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1033</v>
      </c>
      <c r="J746">
        <v>1</v>
      </c>
      <c r="K746" t="s">
        <v>39</v>
      </c>
      <c r="L746">
        <v>61</v>
      </c>
      <c r="M746">
        <v>1</v>
      </c>
      <c r="N746">
        <v>2</v>
      </c>
      <c r="O746" t="s">
        <v>54</v>
      </c>
      <c r="P746">
        <v>2</v>
      </c>
      <c r="Q746" t="s">
        <v>48</v>
      </c>
      <c r="R746">
        <v>4777</v>
      </c>
      <c r="S746">
        <v>14382</v>
      </c>
      <c r="T746">
        <v>5</v>
      </c>
      <c r="U746" t="s">
        <v>43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 t="str">
        <f>IF(HR_Cleaned[[#This Row],[MonthlyIncome]]&lt;3000,"Low",IF(HR_Cleaned[[#This Row],[MonthlyIncome]]&lt;7000,"Medium","High"))</f>
        <v>Medium</v>
      </c>
      <c r="AH746" t="str">
        <f>IF(HR_Cleaned[[#This Row],[YearsAtCompany]]&lt;2,"0-1 Years",IF(HR_Cleaned[[#This Row],[YearsAtCompany]]&lt;=5,"2-5 Years",IF(HR_Cleaned[[#This Row],[YearsAtCompany]]&lt;=10,"6-10 Years","10+ Years")))</f>
        <v>0-1 Years</v>
      </c>
      <c r="AI74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1034</v>
      </c>
      <c r="J747">
        <v>3</v>
      </c>
      <c r="K747" t="s">
        <v>46</v>
      </c>
      <c r="L747">
        <v>62</v>
      </c>
      <c r="M747">
        <v>3</v>
      </c>
      <c r="N747">
        <v>2</v>
      </c>
      <c r="O747" t="s">
        <v>54</v>
      </c>
      <c r="P747">
        <v>2</v>
      </c>
      <c r="Q747" t="s">
        <v>48</v>
      </c>
      <c r="R747">
        <v>6385</v>
      </c>
      <c r="S747">
        <v>12992</v>
      </c>
      <c r="T747">
        <v>3</v>
      </c>
      <c r="U747" t="s">
        <v>35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 t="str">
        <f>IF(HR_Cleaned[[#This Row],[MonthlyIncome]]&lt;3000,"Low",IF(HR_Cleaned[[#This Row],[MonthlyIncome]]&lt;7000,"Medium","High"))</f>
        <v>Medium</v>
      </c>
      <c r="AH74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47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1035</v>
      </c>
      <c r="J748">
        <v>2</v>
      </c>
      <c r="K748" t="s">
        <v>39</v>
      </c>
      <c r="L748">
        <v>55</v>
      </c>
      <c r="M748">
        <v>1</v>
      </c>
      <c r="N748">
        <v>5</v>
      </c>
      <c r="O748" t="s">
        <v>58</v>
      </c>
      <c r="P748">
        <v>3</v>
      </c>
      <c r="Q748" t="s">
        <v>52</v>
      </c>
      <c r="R748">
        <v>19973</v>
      </c>
      <c r="S748">
        <v>20284</v>
      </c>
      <c r="T748">
        <v>1</v>
      </c>
      <c r="U748" t="s">
        <v>43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 t="str">
        <f>IF(HR_Cleaned[[#This Row],[MonthlyIncome]]&lt;3000,"Low",IF(HR_Cleaned[[#This Row],[MonthlyIncome]]&lt;7000,"Medium","High"))</f>
        <v>High</v>
      </c>
      <c r="AH748" t="str">
        <f>IF(HR_Cleaned[[#This Row],[YearsAtCompany]]&lt;2,"0-1 Years",IF(HR_Cleaned[[#This Row],[YearsAtCompany]]&lt;=5,"2-5 Years",IF(HR_Cleaned[[#This Row],[YearsAtCompany]]&lt;=10,"6-10 Years","10+ Years")))</f>
        <v>10+ Years</v>
      </c>
      <c r="AI74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1036</v>
      </c>
      <c r="J749">
        <v>2</v>
      </c>
      <c r="K749" t="s">
        <v>46</v>
      </c>
      <c r="L749">
        <v>42</v>
      </c>
      <c r="M749">
        <v>3</v>
      </c>
      <c r="N749">
        <v>2</v>
      </c>
      <c r="O749" t="s">
        <v>40</v>
      </c>
      <c r="P749">
        <v>4</v>
      </c>
      <c r="Q749" t="s">
        <v>41</v>
      </c>
      <c r="R749">
        <v>6861</v>
      </c>
      <c r="S749">
        <v>4981</v>
      </c>
      <c r="T749">
        <v>8</v>
      </c>
      <c r="U749" t="s">
        <v>35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 t="str">
        <f>IF(HR_Cleaned[[#This Row],[MonthlyIncome]]&lt;3000,"Low",IF(HR_Cleaned[[#This Row],[MonthlyIncome]]&lt;7000,"Medium","High"))</f>
        <v>Medium</v>
      </c>
      <c r="AH749" t="str">
        <f>IF(HR_Cleaned[[#This Row],[YearsAtCompany]]&lt;2,"0-1 Years",IF(HR_Cleaned[[#This Row],[YearsAtCompany]]&lt;=5,"2-5 Years",IF(HR_Cleaned[[#This Row],[YearsAtCompany]]&lt;=10,"6-10 Years","10+ Years")))</f>
        <v>0-1 Years</v>
      </c>
      <c r="AI74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1037</v>
      </c>
      <c r="J750">
        <v>2</v>
      </c>
      <c r="K750" t="s">
        <v>46</v>
      </c>
      <c r="L750">
        <v>79</v>
      </c>
      <c r="M750">
        <v>1</v>
      </c>
      <c r="N750">
        <v>2</v>
      </c>
      <c r="O750" t="s">
        <v>40</v>
      </c>
      <c r="P750">
        <v>1</v>
      </c>
      <c r="Q750" t="s">
        <v>41</v>
      </c>
      <c r="R750">
        <v>4969</v>
      </c>
      <c r="S750">
        <v>21813</v>
      </c>
      <c r="T750">
        <v>8</v>
      </c>
      <c r="U750" t="s">
        <v>43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 t="str">
        <f>IF(HR_Cleaned[[#This Row],[MonthlyIncome]]&lt;3000,"Low",IF(HR_Cleaned[[#This Row],[MonthlyIncome]]&lt;7000,"Medium","High"))</f>
        <v>Medium</v>
      </c>
      <c r="AH750" t="str">
        <f>IF(HR_Cleaned[[#This Row],[YearsAtCompany]]&lt;2,"0-1 Years",IF(HR_Cleaned[[#This Row],[YearsAtCompany]]&lt;=5,"2-5 Years",IF(HR_Cleaned[[#This Row],[YearsAtCompany]]&lt;=10,"6-10 Years","10+ Years")))</f>
        <v>2-5 Years</v>
      </c>
      <c r="AI75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1038</v>
      </c>
      <c r="J751">
        <v>1</v>
      </c>
      <c r="K751" t="s">
        <v>39</v>
      </c>
      <c r="L751">
        <v>57</v>
      </c>
      <c r="M751">
        <v>1</v>
      </c>
      <c r="N751">
        <v>5</v>
      </c>
      <c r="O751" t="s">
        <v>56</v>
      </c>
      <c r="P751">
        <v>4</v>
      </c>
      <c r="Q751" t="s">
        <v>48</v>
      </c>
      <c r="R751">
        <v>19845</v>
      </c>
      <c r="S751">
        <v>25846</v>
      </c>
      <c r="T751">
        <v>1</v>
      </c>
      <c r="U751" t="s">
        <v>43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 t="str">
        <f>IF(HR_Cleaned[[#This Row],[MonthlyIncome]]&lt;3000,"Low",IF(HR_Cleaned[[#This Row],[MonthlyIncome]]&lt;7000,"Medium","High"))</f>
        <v>High</v>
      </c>
      <c r="AH751" t="str">
        <f>IF(HR_Cleaned[[#This Row],[YearsAtCompany]]&lt;2,"0-1 Years",IF(HR_Cleaned[[#This Row],[YearsAtCompany]]&lt;=5,"2-5 Years",IF(HR_Cleaned[[#This Row],[YearsAtCompany]]&lt;=10,"6-10 Years","10+ Years")))</f>
        <v>10+ Years</v>
      </c>
      <c r="AI75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1039</v>
      </c>
      <c r="J752">
        <v>4</v>
      </c>
      <c r="K752" t="s">
        <v>39</v>
      </c>
      <c r="L752">
        <v>53</v>
      </c>
      <c r="M752">
        <v>4</v>
      </c>
      <c r="N752">
        <v>4</v>
      </c>
      <c r="O752" t="s">
        <v>40</v>
      </c>
      <c r="P752">
        <v>4</v>
      </c>
      <c r="Q752" t="s">
        <v>48</v>
      </c>
      <c r="R752">
        <v>13320</v>
      </c>
      <c r="S752">
        <v>11737</v>
      </c>
      <c r="T752">
        <v>3</v>
      </c>
      <c r="U752" t="s">
        <v>35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 t="str">
        <f>IF(HR_Cleaned[[#This Row],[MonthlyIncome]]&lt;3000,"Low",IF(HR_Cleaned[[#This Row],[MonthlyIncome]]&lt;7000,"Medium","High"))</f>
        <v>High</v>
      </c>
      <c r="AH752" t="str">
        <f>IF(HR_Cleaned[[#This Row],[YearsAtCompany]]&lt;2,"0-1 Years",IF(HR_Cleaned[[#This Row],[YearsAtCompany]]&lt;=5,"2-5 Years",IF(HR_Cleaned[[#This Row],[YearsAtCompany]]&lt;=10,"6-10 Years","10+ Years")))</f>
        <v>10+ Years</v>
      </c>
      <c r="AI75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1040</v>
      </c>
      <c r="J753">
        <v>4</v>
      </c>
      <c r="K753" t="s">
        <v>39</v>
      </c>
      <c r="L753">
        <v>95</v>
      </c>
      <c r="M753">
        <v>3</v>
      </c>
      <c r="N753">
        <v>2</v>
      </c>
      <c r="O753" t="s">
        <v>40</v>
      </c>
      <c r="P753">
        <v>3</v>
      </c>
      <c r="Q753" t="s">
        <v>48</v>
      </c>
      <c r="R753">
        <v>6347</v>
      </c>
      <c r="S753">
        <v>24920</v>
      </c>
      <c r="T753">
        <v>0</v>
      </c>
      <c r="U753" t="s">
        <v>43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 t="str">
        <f>IF(HR_Cleaned[[#This Row],[MonthlyIncome]]&lt;3000,"Low",IF(HR_Cleaned[[#This Row],[MonthlyIncome]]&lt;7000,"Medium","High"))</f>
        <v>Medium</v>
      </c>
      <c r="AH753" t="str">
        <f>IF(HR_Cleaned[[#This Row],[YearsAtCompany]]&lt;2,"0-1 Years",IF(HR_Cleaned[[#This Row],[YearsAtCompany]]&lt;=5,"2-5 Years",IF(HR_Cleaned[[#This Row],[YearsAtCompany]]&lt;=10,"6-10 Years","10+ Years")))</f>
        <v>10+ Years</v>
      </c>
      <c r="AI75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1042</v>
      </c>
      <c r="J754">
        <v>3</v>
      </c>
      <c r="K754" t="s">
        <v>39</v>
      </c>
      <c r="L754">
        <v>43</v>
      </c>
      <c r="M754">
        <v>4</v>
      </c>
      <c r="N754">
        <v>1</v>
      </c>
      <c r="O754" t="s">
        <v>50</v>
      </c>
      <c r="P754">
        <v>1</v>
      </c>
      <c r="Q754" t="s">
        <v>41</v>
      </c>
      <c r="R754">
        <v>2743</v>
      </c>
      <c r="S754">
        <v>8269</v>
      </c>
      <c r="T754">
        <v>1</v>
      </c>
      <c r="U754" t="s">
        <v>43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 t="str">
        <f>IF(HR_Cleaned[[#This Row],[MonthlyIncome]]&lt;3000,"Low",IF(HR_Cleaned[[#This Row],[MonthlyIncome]]&lt;7000,"Medium","High"))</f>
        <v>Low</v>
      </c>
      <c r="AH754" t="str">
        <f>IF(HR_Cleaned[[#This Row],[YearsAtCompany]]&lt;2,"0-1 Years",IF(HR_Cleaned[[#This Row],[YearsAtCompany]]&lt;=5,"2-5 Years",IF(HR_Cleaned[[#This Row],[YearsAtCompany]]&lt;=10,"6-10 Years","10+ Years")))</f>
        <v>10+ Years</v>
      </c>
      <c r="AI75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1043</v>
      </c>
      <c r="J755">
        <v>4</v>
      </c>
      <c r="K755" t="s">
        <v>39</v>
      </c>
      <c r="L755">
        <v>82</v>
      </c>
      <c r="M755">
        <v>3</v>
      </c>
      <c r="N755">
        <v>3</v>
      </c>
      <c r="O755" t="s">
        <v>53</v>
      </c>
      <c r="P755">
        <v>1</v>
      </c>
      <c r="Q755" t="s">
        <v>41</v>
      </c>
      <c r="R755">
        <v>10880</v>
      </c>
      <c r="S755">
        <v>5083</v>
      </c>
      <c r="T755">
        <v>1</v>
      </c>
      <c r="U755" t="s">
        <v>35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 t="str">
        <f>IF(HR_Cleaned[[#This Row],[MonthlyIncome]]&lt;3000,"Low",IF(HR_Cleaned[[#This Row],[MonthlyIncome]]&lt;7000,"Medium","High"))</f>
        <v>High</v>
      </c>
      <c r="AH755" t="str">
        <f>IF(HR_Cleaned[[#This Row],[YearsAtCompany]]&lt;2,"0-1 Years",IF(HR_Cleaned[[#This Row],[YearsAtCompany]]&lt;=5,"2-5 Years",IF(HR_Cleaned[[#This Row],[YearsAtCompany]]&lt;=10,"6-10 Years","10+ Years")))</f>
        <v>10+ Years</v>
      </c>
      <c r="AI75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1044</v>
      </c>
      <c r="J756">
        <v>2</v>
      </c>
      <c r="K756" t="s">
        <v>39</v>
      </c>
      <c r="L756">
        <v>88</v>
      </c>
      <c r="M756">
        <v>2</v>
      </c>
      <c r="N756">
        <v>1</v>
      </c>
      <c r="O756" t="s">
        <v>57</v>
      </c>
      <c r="P756">
        <v>4</v>
      </c>
      <c r="Q756" t="s">
        <v>41</v>
      </c>
      <c r="R756">
        <v>2342</v>
      </c>
      <c r="S756">
        <v>21437</v>
      </c>
      <c r="T756">
        <v>0</v>
      </c>
      <c r="U756" t="s">
        <v>43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 t="str">
        <f>IF(HR_Cleaned[[#This Row],[MonthlyIncome]]&lt;3000,"Low",IF(HR_Cleaned[[#This Row],[MonthlyIncome]]&lt;7000,"Medium","High"))</f>
        <v>Low</v>
      </c>
      <c r="AH756" t="str">
        <f>IF(HR_Cleaned[[#This Row],[YearsAtCompany]]&lt;2,"0-1 Years",IF(HR_Cleaned[[#This Row],[YearsAtCompany]]&lt;=5,"2-5 Years",IF(HR_Cleaned[[#This Row],[YearsAtCompany]]&lt;=10,"6-10 Years","10+ Years")))</f>
        <v>2-5 Years</v>
      </c>
      <c r="AI75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1045</v>
      </c>
      <c r="J757">
        <v>4</v>
      </c>
      <c r="K757" t="s">
        <v>39</v>
      </c>
      <c r="L757">
        <v>90</v>
      </c>
      <c r="M757">
        <v>3</v>
      </c>
      <c r="N757">
        <v>4</v>
      </c>
      <c r="O757" t="s">
        <v>56</v>
      </c>
      <c r="P757">
        <v>4</v>
      </c>
      <c r="Q757" t="s">
        <v>48</v>
      </c>
      <c r="R757">
        <v>17650</v>
      </c>
      <c r="S757">
        <v>5404</v>
      </c>
      <c r="T757">
        <v>3</v>
      </c>
      <c r="U757" t="s">
        <v>43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 t="str">
        <f>IF(HR_Cleaned[[#This Row],[MonthlyIncome]]&lt;3000,"Low",IF(HR_Cleaned[[#This Row],[MonthlyIncome]]&lt;7000,"Medium","High"))</f>
        <v>High</v>
      </c>
      <c r="AH75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5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1046</v>
      </c>
      <c r="J758">
        <v>4</v>
      </c>
      <c r="K758" t="s">
        <v>39</v>
      </c>
      <c r="L758">
        <v>69</v>
      </c>
      <c r="M758">
        <v>3</v>
      </c>
      <c r="N758">
        <v>1</v>
      </c>
      <c r="O758" t="s">
        <v>50</v>
      </c>
      <c r="P758">
        <v>3</v>
      </c>
      <c r="Q758" t="s">
        <v>41</v>
      </c>
      <c r="R758">
        <v>4025</v>
      </c>
      <c r="S758">
        <v>11135</v>
      </c>
      <c r="T758">
        <v>9</v>
      </c>
      <c r="U758" t="s">
        <v>43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 t="str">
        <f>IF(HR_Cleaned[[#This Row],[MonthlyIncome]]&lt;3000,"Low",IF(HR_Cleaned[[#This Row],[MonthlyIncome]]&lt;7000,"Medium","High"))</f>
        <v>Medium</v>
      </c>
      <c r="AH75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5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1047</v>
      </c>
      <c r="J759">
        <v>2</v>
      </c>
      <c r="K759" t="s">
        <v>46</v>
      </c>
      <c r="L759">
        <v>75</v>
      </c>
      <c r="M759">
        <v>4</v>
      </c>
      <c r="N759">
        <v>2</v>
      </c>
      <c r="O759" t="s">
        <v>40</v>
      </c>
      <c r="P759">
        <v>4</v>
      </c>
      <c r="Q759" t="s">
        <v>52</v>
      </c>
      <c r="R759">
        <v>9725</v>
      </c>
      <c r="S759">
        <v>12278</v>
      </c>
      <c r="T759">
        <v>0</v>
      </c>
      <c r="U759" t="s">
        <v>43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 t="str">
        <f>IF(HR_Cleaned[[#This Row],[MonthlyIncome]]&lt;3000,"Low",IF(HR_Cleaned[[#This Row],[MonthlyIncome]]&lt;7000,"Medium","High"))</f>
        <v>High</v>
      </c>
      <c r="AH759" t="str">
        <f>IF(HR_Cleaned[[#This Row],[YearsAtCompany]]&lt;2,"0-1 Years",IF(HR_Cleaned[[#This Row],[YearsAtCompany]]&lt;=5,"2-5 Years",IF(HR_Cleaned[[#This Row],[YearsAtCompany]]&lt;=10,"6-10 Years","10+ Years")))</f>
        <v>10+ Years</v>
      </c>
      <c r="AI75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1048</v>
      </c>
      <c r="J760">
        <v>2</v>
      </c>
      <c r="K760" t="s">
        <v>46</v>
      </c>
      <c r="L760">
        <v>66</v>
      </c>
      <c r="M760">
        <v>3</v>
      </c>
      <c r="N760">
        <v>3</v>
      </c>
      <c r="O760" t="s">
        <v>56</v>
      </c>
      <c r="P760">
        <v>4</v>
      </c>
      <c r="Q760" t="s">
        <v>48</v>
      </c>
      <c r="R760">
        <v>11904</v>
      </c>
      <c r="S760">
        <v>11038</v>
      </c>
      <c r="T760">
        <v>3</v>
      </c>
      <c r="U760" t="s">
        <v>35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 t="str">
        <f>IF(HR_Cleaned[[#This Row],[MonthlyIncome]]&lt;3000,"Low",IF(HR_Cleaned[[#This Row],[MonthlyIncome]]&lt;7000,"Medium","High"))</f>
        <v>High</v>
      </c>
      <c r="AH76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60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1049</v>
      </c>
      <c r="J761">
        <v>2</v>
      </c>
      <c r="K761" t="s">
        <v>46</v>
      </c>
      <c r="L761">
        <v>36</v>
      </c>
      <c r="M761">
        <v>3</v>
      </c>
      <c r="N761">
        <v>1</v>
      </c>
      <c r="O761" t="s">
        <v>61</v>
      </c>
      <c r="P761">
        <v>2</v>
      </c>
      <c r="Q761" t="s">
        <v>41</v>
      </c>
      <c r="R761">
        <v>2177</v>
      </c>
      <c r="S761">
        <v>8318</v>
      </c>
      <c r="T761">
        <v>1</v>
      </c>
      <c r="U761" t="s">
        <v>43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 t="str">
        <f>IF(HR_Cleaned[[#This Row],[MonthlyIncome]]&lt;3000,"Low",IF(HR_Cleaned[[#This Row],[MonthlyIncome]]&lt;7000,"Medium","High"))</f>
        <v>Low</v>
      </c>
      <c r="AH76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6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1050</v>
      </c>
      <c r="J762">
        <v>3</v>
      </c>
      <c r="K762" t="s">
        <v>39</v>
      </c>
      <c r="L762">
        <v>38</v>
      </c>
      <c r="M762">
        <v>2</v>
      </c>
      <c r="N762">
        <v>3</v>
      </c>
      <c r="O762" t="s">
        <v>40</v>
      </c>
      <c r="P762">
        <v>2</v>
      </c>
      <c r="Q762" t="s">
        <v>48</v>
      </c>
      <c r="R762">
        <v>7525</v>
      </c>
      <c r="S762">
        <v>23537</v>
      </c>
      <c r="T762">
        <v>2</v>
      </c>
      <c r="U762" t="s">
        <v>43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 t="str">
        <f>IF(HR_Cleaned[[#This Row],[MonthlyIncome]]&lt;3000,"Low",IF(HR_Cleaned[[#This Row],[MonthlyIncome]]&lt;7000,"Medium","High"))</f>
        <v>High</v>
      </c>
      <c r="AH762" t="str">
        <f>IF(HR_Cleaned[[#This Row],[YearsAtCompany]]&lt;2,"0-1 Years",IF(HR_Cleaned[[#This Row],[YearsAtCompany]]&lt;=5,"2-5 Years",IF(HR_Cleaned[[#This Row],[YearsAtCompany]]&lt;=10,"6-10 Years","10+ Years")))</f>
        <v>10+ Years</v>
      </c>
      <c r="AI76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1052</v>
      </c>
      <c r="J763">
        <v>1</v>
      </c>
      <c r="K763" t="s">
        <v>46</v>
      </c>
      <c r="L763">
        <v>81</v>
      </c>
      <c r="M763">
        <v>3</v>
      </c>
      <c r="N763">
        <v>2</v>
      </c>
      <c r="O763" t="s">
        <v>50</v>
      </c>
      <c r="P763">
        <v>3</v>
      </c>
      <c r="Q763" t="s">
        <v>52</v>
      </c>
      <c r="R763">
        <v>4834</v>
      </c>
      <c r="S763">
        <v>7858</v>
      </c>
      <c r="T763">
        <v>7</v>
      </c>
      <c r="U763" t="s">
        <v>43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 t="str">
        <f>IF(HR_Cleaned[[#This Row],[MonthlyIncome]]&lt;3000,"Low",IF(HR_Cleaned[[#This Row],[MonthlyIncome]]&lt;7000,"Medium","High"))</f>
        <v>Medium</v>
      </c>
      <c r="AH763" t="str">
        <f>IF(HR_Cleaned[[#This Row],[YearsAtCompany]]&lt;2,"0-1 Years",IF(HR_Cleaned[[#This Row],[YearsAtCompany]]&lt;=5,"2-5 Years",IF(HR_Cleaned[[#This Row],[YearsAtCompany]]&lt;=10,"6-10 Years","10+ Years")))</f>
        <v>0-1 Years</v>
      </c>
      <c r="AI76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1053</v>
      </c>
      <c r="J764">
        <v>1</v>
      </c>
      <c r="K764" t="s">
        <v>46</v>
      </c>
      <c r="L764">
        <v>57</v>
      </c>
      <c r="M764">
        <v>3</v>
      </c>
      <c r="N764">
        <v>1</v>
      </c>
      <c r="O764" t="s">
        <v>47</v>
      </c>
      <c r="P764">
        <v>1</v>
      </c>
      <c r="Q764" t="s">
        <v>48</v>
      </c>
      <c r="R764">
        <v>2042</v>
      </c>
      <c r="S764">
        <v>15346</v>
      </c>
      <c r="T764">
        <v>6</v>
      </c>
      <c r="U764" t="s">
        <v>35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 t="str">
        <f>IF(HR_Cleaned[[#This Row],[MonthlyIncome]]&lt;3000,"Low",IF(HR_Cleaned[[#This Row],[MonthlyIncome]]&lt;7000,"Medium","High"))</f>
        <v>Low</v>
      </c>
      <c r="AH764" t="str">
        <f>IF(HR_Cleaned[[#This Row],[YearsAtCompany]]&lt;2,"0-1 Years",IF(HR_Cleaned[[#This Row],[YearsAtCompany]]&lt;=5,"2-5 Years",IF(HR_Cleaned[[#This Row],[YearsAtCompany]]&lt;=10,"6-10 Years","10+ Years")))</f>
        <v>2-5 Years</v>
      </c>
      <c r="AI76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1055</v>
      </c>
      <c r="J765">
        <v>3</v>
      </c>
      <c r="K765" t="s">
        <v>39</v>
      </c>
      <c r="L765">
        <v>87</v>
      </c>
      <c r="M765">
        <v>3</v>
      </c>
      <c r="N765">
        <v>1</v>
      </c>
      <c r="O765" t="s">
        <v>57</v>
      </c>
      <c r="P765">
        <v>3</v>
      </c>
      <c r="Q765" t="s">
        <v>48</v>
      </c>
      <c r="R765">
        <v>2220</v>
      </c>
      <c r="S765">
        <v>18410</v>
      </c>
      <c r="T765">
        <v>1</v>
      </c>
      <c r="U765" t="s">
        <v>35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 t="str">
        <f>IF(HR_Cleaned[[#This Row],[MonthlyIncome]]&lt;3000,"Low",IF(HR_Cleaned[[#This Row],[MonthlyIncome]]&lt;7000,"Medium","High"))</f>
        <v>Low</v>
      </c>
      <c r="AH765" t="str">
        <f>IF(HR_Cleaned[[#This Row],[YearsAtCompany]]&lt;2,"0-1 Years",IF(HR_Cleaned[[#This Row],[YearsAtCompany]]&lt;=5,"2-5 Years",IF(HR_Cleaned[[#This Row],[YearsAtCompany]]&lt;=10,"6-10 Years","10+ Years")))</f>
        <v>0-1 Years</v>
      </c>
      <c r="AI76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1056</v>
      </c>
      <c r="J766">
        <v>4</v>
      </c>
      <c r="K766" t="s">
        <v>46</v>
      </c>
      <c r="L766">
        <v>74</v>
      </c>
      <c r="M766">
        <v>3</v>
      </c>
      <c r="N766">
        <v>1</v>
      </c>
      <c r="O766" t="s">
        <v>57</v>
      </c>
      <c r="P766">
        <v>2</v>
      </c>
      <c r="Q766" t="s">
        <v>48</v>
      </c>
      <c r="R766">
        <v>1052</v>
      </c>
      <c r="S766">
        <v>23384</v>
      </c>
      <c r="T766">
        <v>1</v>
      </c>
      <c r="U766" t="s">
        <v>43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 t="str">
        <f>IF(HR_Cleaned[[#This Row],[MonthlyIncome]]&lt;3000,"Low",IF(HR_Cleaned[[#This Row],[MonthlyIncome]]&lt;7000,"Medium","High"))</f>
        <v>Low</v>
      </c>
      <c r="AH766" t="str">
        <f>IF(HR_Cleaned[[#This Row],[YearsAtCompany]]&lt;2,"0-1 Years",IF(HR_Cleaned[[#This Row],[YearsAtCompany]]&lt;=5,"2-5 Years",IF(HR_Cleaned[[#This Row],[YearsAtCompany]]&lt;=10,"6-10 Years","10+ Years")))</f>
        <v>0-1 Years</v>
      </c>
      <c r="AI76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1060</v>
      </c>
      <c r="J767">
        <v>3</v>
      </c>
      <c r="K767" t="s">
        <v>46</v>
      </c>
      <c r="L767">
        <v>44</v>
      </c>
      <c r="M767">
        <v>3</v>
      </c>
      <c r="N767">
        <v>1</v>
      </c>
      <c r="O767" t="s">
        <v>47</v>
      </c>
      <c r="P767">
        <v>3</v>
      </c>
      <c r="Q767" t="s">
        <v>48</v>
      </c>
      <c r="R767">
        <v>2821</v>
      </c>
      <c r="S767">
        <v>2997</v>
      </c>
      <c r="T767">
        <v>3</v>
      </c>
      <c r="U767" t="s">
        <v>43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 t="str">
        <f>IF(HR_Cleaned[[#This Row],[MonthlyIncome]]&lt;3000,"Low",IF(HR_Cleaned[[#This Row],[MonthlyIncome]]&lt;7000,"Medium","High"))</f>
        <v>Low</v>
      </c>
      <c r="AH767" t="str">
        <f>IF(HR_Cleaned[[#This Row],[YearsAtCompany]]&lt;2,"0-1 Years",IF(HR_Cleaned[[#This Row],[YearsAtCompany]]&lt;=5,"2-5 Years",IF(HR_Cleaned[[#This Row],[YearsAtCompany]]&lt;=10,"6-10 Years","10+ Years")))</f>
        <v>2-5 Years</v>
      </c>
      <c r="AI76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1061</v>
      </c>
      <c r="J768">
        <v>2</v>
      </c>
      <c r="K768" t="s">
        <v>46</v>
      </c>
      <c r="L768">
        <v>62</v>
      </c>
      <c r="M768">
        <v>3</v>
      </c>
      <c r="N768">
        <v>5</v>
      </c>
      <c r="O768" t="s">
        <v>58</v>
      </c>
      <c r="P768">
        <v>3</v>
      </c>
      <c r="Q768" t="s">
        <v>48</v>
      </c>
      <c r="R768">
        <v>19237</v>
      </c>
      <c r="S768">
        <v>12853</v>
      </c>
      <c r="T768">
        <v>2</v>
      </c>
      <c r="U768" t="s">
        <v>35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 t="str">
        <f>IF(HR_Cleaned[[#This Row],[MonthlyIncome]]&lt;3000,"Low",IF(HR_Cleaned[[#This Row],[MonthlyIncome]]&lt;7000,"Medium","High"))</f>
        <v>High</v>
      </c>
      <c r="AH76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6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1062</v>
      </c>
      <c r="J769">
        <v>4</v>
      </c>
      <c r="K769" t="s">
        <v>39</v>
      </c>
      <c r="L769">
        <v>35</v>
      </c>
      <c r="M769">
        <v>3</v>
      </c>
      <c r="N769">
        <v>2</v>
      </c>
      <c r="O769" t="s">
        <v>54</v>
      </c>
      <c r="P769">
        <v>2</v>
      </c>
      <c r="Q769" t="s">
        <v>41</v>
      </c>
      <c r="R769">
        <v>4107</v>
      </c>
      <c r="S769">
        <v>13848</v>
      </c>
      <c r="T769">
        <v>3</v>
      </c>
      <c r="U769" t="s">
        <v>43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 t="str">
        <f>IF(HR_Cleaned[[#This Row],[MonthlyIncome]]&lt;3000,"Low",IF(HR_Cleaned[[#This Row],[MonthlyIncome]]&lt;7000,"Medium","High"))</f>
        <v>Medium</v>
      </c>
      <c r="AH769" t="str">
        <f>IF(HR_Cleaned[[#This Row],[YearsAtCompany]]&lt;2,"0-1 Years",IF(HR_Cleaned[[#This Row],[YearsAtCompany]]&lt;=5,"2-5 Years",IF(HR_Cleaned[[#This Row],[YearsAtCompany]]&lt;=10,"6-10 Years","10+ Years")))</f>
        <v>2-5 Years</v>
      </c>
      <c r="AI76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1066</v>
      </c>
      <c r="J770">
        <v>3</v>
      </c>
      <c r="K770" t="s">
        <v>46</v>
      </c>
      <c r="L770">
        <v>74</v>
      </c>
      <c r="M770">
        <v>3</v>
      </c>
      <c r="N770">
        <v>2</v>
      </c>
      <c r="O770" t="s">
        <v>40</v>
      </c>
      <c r="P770">
        <v>1</v>
      </c>
      <c r="Q770" t="s">
        <v>48</v>
      </c>
      <c r="R770">
        <v>8396</v>
      </c>
      <c r="S770">
        <v>22217</v>
      </c>
      <c r="T770">
        <v>1</v>
      </c>
      <c r="U770" t="s">
        <v>43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 t="str">
        <f>IF(HR_Cleaned[[#This Row],[MonthlyIncome]]&lt;3000,"Low",IF(HR_Cleaned[[#This Row],[MonthlyIncome]]&lt;7000,"Medium","High"))</f>
        <v>High</v>
      </c>
      <c r="AH77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7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1068</v>
      </c>
      <c r="J771">
        <v>1</v>
      </c>
      <c r="K771" t="s">
        <v>39</v>
      </c>
      <c r="L771">
        <v>66</v>
      </c>
      <c r="M771">
        <v>2</v>
      </c>
      <c r="N771">
        <v>1</v>
      </c>
      <c r="O771" t="s">
        <v>47</v>
      </c>
      <c r="P771">
        <v>3</v>
      </c>
      <c r="Q771" t="s">
        <v>52</v>
      </c>
      <c r="R771">
        <v>2007</v>
      </c>
      <c r="S771">
        <v>25265</v>
      </c>
      <c r="T771">
        <v>1</v>
      </c>
      <c r="U771" t="s">
        <v>43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 t="str">
        <f>IF(HR_Cleaned[[#This Row],[MonthlyIncome]]&lt;3000,"Low",IF(HR_Cleaned[[#This Row],[MonthlyIncome]]&lt;7000,"Medium","High"))</f>
        <v>Low</v>
      </c>
      <c r="AH771" t="str">
        <f>IF(HR_Cleaned[[#This Row],[YearsAtCompany]]&lt;2,"0-1 Years",IF(HR_Cleaned[[#This Row],[YearsAtCompany]]&lt;=5,"2-5 Years",IF(HR_Cleaned[[#This Row],[YearsAtCompany]]&lt;=10,"6-10 Years","10+ Years")))</f>
        <v>2-5 Years</v>
      </c>
      <c r="AI77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1069</v>
      </c>
      <c r="J772">
        <v>4</v>
      </c>
      <c r="K772" t="s">
        <v>46</v>
      </c>
      <c r="L772">
        <v>40</v>
      </c>
      <c r="M772">
        <v>3</v>
      </c>
      <c r="N772">
        <v>5</v>
      </c>
      <c r="O772" t="s">
        <v>58</v>
      </c>
      <c r="P772">
        <v>4</v>
      </c>
      <c r="Q772" t="s">
        <v>52</v>
      </c>
      <c r="R772">
        <v>19627</v>
      </c>
      <c r="S772">
        <v>21445</v>
      </c>
      <c r="T772">
        <v>9</v>
      </c>
      <c r="U772" t="s">
        <v>43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 t="str">
        <f>IF(HR_Cleaned[[#This Row],[MonthlyIncome]]&lt;3000,"Low",IF(HR_Cleaned[[#This Row],[MonthlyIncome]]&lt;7000,"Medium","High"))</f>
        <v>High</v>
      </c>
      <c r="AH772" t="str">
        <f>IF(HR_Cleaned[[#This Row],[YearsAtCompany]]&lt;2,"0-1 Years",IF(HR_Cleaned[[#This Row],[YearsAtCompany]]&lt;=5,"2-5 Years",IF(HR_Cleaned[[#This Row],[YearsAtCompany]]&lt;=10,"6-10 Years","10+ Years")))</f>
        <v>2-5 Years</v>
      </c>
      <c r="AI77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1070</v>
      </c>
      <c r="J773">
        <v>3</v>
      </c>
      <c r="K773" t="s">
        <v>39</v>
      </c>
      <c r="L773">
        <v>41</v>
      </c>
      <c r="M773">
        <v>2</v>
      </c>
      <c r="N773">
        <v>3</v>
      </c>
      <c r="O773" t="s">
        <v>40</v>
      </c>
      <c r="P773">
        <v>3</v>
      </c>
      <c r="Q773" t="s">
        <v>48</v>
      </c>
      <c r="R773">
        <v>10686</v>
      </c>
      <c r="S773">
        <v>8392</v>
      </c>
      <c r="T773">
        <v>6</v>
      </c>
      <c r="U773" t="s">
        <v>43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 t="str">
        <f>IF(HR_Cleaned[[#This Row],[MonthlyIncome]]&lt;3000,"Low",IF(HR_Cleaned[[#This Row],[MonthlyIncome]]&lt;7000,"Medium","High"))</f>
        <v>High</v>
      </c>
      <c r="AH77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7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1071</v>
      </c>
      <c r="J774">
        <v>1</v>
      </c>
      <c r="K774" t="s">
        <v>39</v>
      </c>
      <c r="L774">
        <v>63</v>
      </c>
      <c r="M774">
        <v>3</v>
      </c>
      <c r="N774">
        <v>1</v>
      </c>
      <c r="O774" t="s">
        <v>47</v>
      </c>
      <c r="P774">
        <v>3</v>
      </c>
      <c r="Q774" t="s">
        <v>48</v>
      </c>
      <c r="R774">
        <v>2942</v>
      </c>
      <c r="S774">
        <v>12154</v>
      </c>
      <c r="T774">
        <v>2</v>
      </c>
      <c r="U774" t="s">
        <v>43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 t="str">
        <f>IF(HR_Cleaned[[#This Row],[MonthlyIncome]]&lt;3000,"Low",IF(HR_Cleaned[[#This Row],[MonthlyIncome]]&lt;7000,"Medium","High"))</f>
        <v>Low</v>
      </c>
      <c r="AH774" t="str">
        <f>IF(HR_Cleaned[[#This Row],[YearsAtCompany]]&lt;2,"0-1 Years",IF(HR_Cleaned[[#This Row],[YearsAtCompany]]&lt;=5,"2-5 Years",IF(HR_Cleaned[[#This Row],[YearsAtCompany]]&lt;=10,"6-10 Years","10+ Years")))</f>
        <v>2-5 Years</v>
      </c>
      <c r="AI774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1073</v>
      </c>
      <c r="J775">
        <v>4</v>
      </c>
      <c r="K775" t="s">
        <v>39</v>
      </c>
      <c r="L775">
        <v>51</v>
      </c>
      <c r="M775">
        <v>2</v>
      </c>
      <c r="N775">
        <v>3</v>
      </c>
      <c r="O775" t="s">
        <v>53</v>
      </c>
      <c r="P775">
        <v>4</v>
      </c>
      <c r="Q775" t="s">
        <v>41</v>
      </c>
      <c r="R775">
        <v>8858</v>
      </c>
      <c r="S775">
        <v>15669</v>
      </c>
      <c r="T775">
        <v>0</v>
      </c>
      <c r="U775" t="s">
        <v>43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 t="str">
        <f>IF(HR_Cleaned[[#This Row],[MonthlyIncome]]&lt;3000,"Low",IF(HR_Cleaned[[#This Row],[MonthlyIncome]]&lt;7000,"Medium","High"))</f>
        <v>High</v>
      </c>
      <c r="AH775" t="str">
        <f>IF(HR_Cleaned[[#This Row],[YearsAtCompany]]&lt;2,"0-1 Years",IF(HR_Cleaned[[#This Row],[YearsAtCompany]]&lt;=5,"2-5 Years",IF(HR_Cleaned[[#This Row],[YearsAtCompany]]&lt;=10,"6-10 Years","10+ Years")))</f>
        <v>10+ Years</v>
      </c>
      <c r="AI77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1074</v>
      </c>
      <c r="J776">
        <v>3</v>
      </c>
      <c r="K776" t="s">
        <v>46</v>
      </c>
      <c r="L776">
        <v>40</v>
      </c>
      <c r="M776">
        <v>2</v>
      </c>
      <c r="N776">
        <v>4</v>
      </c>
      <c r="O776" t="s">
        <v>56</v>
      </c>
      <c r="P776">
        <v>1</v>
      </c>
      <c r="Q776" t="s">
        <v>41</v>
      </c>
      <c r="R776">
        <v>16756</v>
      </c>
      <c r="S776">
        <v>17323</v>
      </c>
      <c r="T776">
        <v>7</v>
      </c>
      <c r="U776" t="s">
        <v>43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 t="str">
        <f>IF(HR_Cleaned[[#This Row],[MonthlyIncome]]&lt;3000,"Low",IF(HR_Cleaned[[#This Row],[MonthlyIncome]]&lt;7000,"Medium","High"))</f>
        <v>High</v>
      </c>
      <c r="AH77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76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1076</v>
      </c>
      <c r="J777">
        <v>3</v>
      </c>
      <c r="K777" t="s">
        <v>46</v>
      </c>
      <c r="L777">
        <v>79</v>
      </c>
      <c r="M777">
        <v>2</v>
      </c>
      <c r="N777">
        <v>3</v>
      </c>
      <c r="O777" t="s">
        <v>40</v>
      </c>
      <c r="P777">
        <v>4</v>
      </c>
      <c r="Q777" t="s">
        <v>52</v>
      </c>
      <c r="R777">
        <v>10798</v>
      </c>
      <c r="S777">
        <v>5268</v>
      </c>
      <c r="T777">
        <v>5</v>
      </c>
      <c r="U777" t="s">
        <v>43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 t="str">
        <f>IF(HR_Cleaned[[#This Row],[MonthlyIncome]]&lt;3000,"Low",IF(HR_Cleaned[[#This Row],[MonthlyIncome]]&lt;7000,"Medium","High"))</f>
        <v>High</v>
      </c>
      <c r="AH777" t="str">
        <f>IF(HR_Cleaned[[#This Row],[YearsAtCompany]]&lt;2,"0-1 Years",IF(HR_Cleaned[[#This Row],[YearsAtCompany]]&lt;=5,"2-5 Years",IF(HR_Cleaned[[#This Row],[YearsAtCompany]]&lt;=10,"6-10 Years","10+ Years")))</f>
        <v>0-1 Years</v>
      </c>
      <c r="AI77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1077</v>
      </c>
      <c r="J778">
        <v>4</v>
      </c>
      <c r="K778" t="s">
        <v>39</v>
      </c>
      <c r="L778">
        <v>54</v>
      </c>
      <c r="M778">
        <v>3</v>
      </c>
      <c r="N778">
        <v>1</v>
      </c>
      <c r="O778" t="s">
        <v>57</v>
      </c>
      <c r="P778">
        <v>4</v>
      </c>
      <c r="Q778" t="s">
        <v>41</v>
      </c>
      <c r="R778">
        <v>2323</v>
      </c>
      <c r="S778">
        <v>17205</v>
      </c>
      <c r="T778">
        <v>1</v>
      </c>
      <c r="U778" t="s">
        <v>35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 t="str">
        <f>IF(HR_Cleaned[[#This Row],[MonthlyIncome]]&lt;3000,"Low",IF(HR_Cleaned[[#This Row],[MonthlyIncome]]&lt;7000,"Medium","High"))</f>
        <v>Low</v>
      </c>
      <c r="AH778" t="str">
        <f>IF(HR_Cleaned[[#This Row],[YearsAtCompany]]&lt;2,"0-1 Years",IF(HR_Cleaned[[#This Row],[YearsAtCompany]]&lt;=5,"2-5 Years",IF(HR_Cleaned[[#This Row],[YearsAtCompany]]&lt;=10,"6-10 Years","10+ Years")))</f>
        <v>2-5 Years</v>
      </c>
      <c r="AI778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1079</v>
      </c>
      <c r="J779">
        <v>3</v>
      </c>
      <c r="K779" t="s">
        <v>39</v>
      </c>
      <c r="L779">
        <v>36</v>
      </c>
      <c r="M779">
        <v>2</v>
      </c>
      <c r="N779">
        <v>1</v>
      </c>
      <c r="O779" t="s">
        <v>50</v>
      </c>
      <c r="P779">
        <v>1</v>
      </c>
      <c r="Q779" t="s">
        <v>41</v>
      </c>
      <c r="R779">
        <v>1416</v>
      </c>
      <c r="S779">
        <v>17258</v>
      </c>
      <c r="T779">
        <v>1</v>
      </c>
      <c r="U779" t="s">
        <v>43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 t="str">
        <f>IF(HR_Cleaned[[#This Row],[MonthlyIncome]]&lt;3000,"Low",IF(HR_Cleaned[[#This Row],[MonthlyIncome]]&lt;7000,"Medium","High"))</f>
        <v>Low</v>
      </c>
      <c r="AH779" t="str">
        <f>IF(HR_Cleaned[[#This Row],[YearsAtCompany]]&lt;2,"0-1 Years",IF(HR_Cleaned[[#This Row],[YearsAtCompany]]&lt;=5,"2-5 Years",IF(HR_Cleaned[[#This Row],[YearsAtCompany]]&lt;=10,"6-10 Years","10+ Years")))</f>
        <v>0-1 Years</v>
      </c>
      <c r="AI779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1080</v>
      </c>
      <c r="J780">
        <v>4</v>
      </c>
      <c r="K780" t="s">
        <v>39</v>
      </c>
      <c r="L780">
        <v>74</v>
      </c>
      <c r="M780">
        <v>2</v>
      </c>
      <c r="N780">
        <v>2</v>
      </c>
      <c r="O780" t="s">
        <v>47</v>
      </c>
      <c r="P780">
        <v>1</v>
      </c>
      <c r="Q780" t="s">
        <v>52</v>
      </c>
      <c r="R780">
        <v>4615</v>
      </c>
      <c r="S780">
        <v>21029</v>
      </c>
      <c r="T780">
        <v>8</v>
      </c>
      <c r="U780" t="s">
        <v>35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 t="str">
        <f>IF(HR_Cleaned[[#This Row],[MonthlyIncome]]&lt;3000,"Low",IF(HR_Cleaned[[#This Row],[MonthlyIncome]]&lt;7000,"Medium","High"))</f>
        <v>Medium</v>
      </c>
      <c r="AH780" t="str">
        <f>IF(HR_Cleaned[[#This Row],[YearsAtCompany]]&lt;2,"0-1 Years",IF(HR_Cleaned[[#This Row],[YearsAtCompany]]&lt;=5,"2-5 Years",IF(HR_Cleaned[[#This Row],[YearsAtCompany]]&lt;=10,"6-10 Years","10+ Years")))</f>
        <v>10+ Years</v>
      </c>
      <c r="AI78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1081</v>
      </c>
      <c r="J781">
        <v>1</v>
      </c>
      <c r="K781" t="s">
        <v>46</v>
      </c>
      <c r="L781">
        <v>34</v>
      </c>
      <c r="M781">
        <v>3</v>
      </c>
      <c r="N781">
        <v>1</v>
      </c>
      <c r="O781" t="s">
        <v>47</v>
      </c>
      <c r="P781">
        <v>3</v>
      </c>
      <c r="Q781" t="s">
        <v>48</v>
      </c>
      <c r="R781">
        <v>2461</v>
      </c>
      <c r="S781">
        <v>10332</v>
      </c>
      <c r="T781">
        <v>9</v>
      </c>
      <c r="U781" t="s">
        <v>35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 t="str">
        <f>IF(HR_Cleaned[[#This Row],[MonthlyIncome]]&lt;3000,"Low",IF(HR_Cleaned[[#This Row],[MonthlyIncome]]&lt;7000,"Medium","High"))</f>
        <v>Low</v>
      </c>
      <c r="AH78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8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1082</v>
      </c>
      <c r="J782">
        <v>2</v>
      </c>
      <c r="K782" t="s">
        <v>46</v>
      </c>
      <c r="L782">
        <v>72</v>
      </c>
      <c r="M782">
        <v>2</v>
      </c>
      <c r="N782">
        <v>3</v>
      </c>
      <c r="O782" t="s">
        <v>54</v>
      </c>
      <c r="P782">
        <v>1</v>
      </c>
      <c r="Q782" t="s">
        <v>41</v>
      </c>
      <c r="R782">
        <v>8722</v>
      </c>
      <c r="S782">
        <v>12355</v>
      </c>
      <c r="T782">
        <v>1</v>
      </c>
      <c r="U782" t="s">
        <v>43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 t="str">
        <f>IF(HR_Cleaned[[#This Row],[MonthlyIncome]]&lt;3000,"Low",IF(HR_Cleaned[[#This Row],[MonthlyIncome]]&lt;7000,"Medium","High"))</f>
        <v>High</v>
      </c>
      <c r="AH78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8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1083</v>
      </c>
      <c r="J783">
        <v>1</v>
      </c>
      <c r="K783" t="s">
        <v>46</v>
      </c>
      <c r="L783">
        <v>59</v>
      </c>
      <c r="M783">
        <v>2</v>
      </c>
      <c r="N783">
        <v>1</v>
      </c>
      <c r="O783" t="s">
        <v>50</v>
      </c>
      <c r="P783">
        <v>1</v>
      </c>
      <c r="Q783" t="s">
        <v>48</v>
      </c>
      <c r="R783">
        <v>3955</v>
      </c>
      <c r="S783">
        <v>11141</v>
      </c>
      <c r="T783">
        <v>1</v>
      </c>
      <c r="U783" t="s">
        <v>43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 t="str">
        <f>IF(HR_Cleaned[[#This Row],[MonthlyIncome]]&lt;3000,"Low",IF(HR_Cleaned[[#This Row],[MonthlyIncome]]&lt;7000,"Medium","High"))</f>
        <v>Medium</v>
      </c>
      <c r="AH783" t="str">
        <f>IF(HR_Cleaned[[#This Row],[YearsAtCompany]]&lt;2,"0-1 Years",IF(HR_Cleaned[[#This Row],[YearsAtCompany]]&lt;=5,"2-5 Years",IF(HR_Cleaned[[#This Row],[YearsAtCompany]]&lt;=10,"6-10 Years","10+ Years")))</f>
        <v>2-5 Years</v>
      </c>
      <c r="AI78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1084</v>
      </c>
      <c r="J784">
        <v>3</v>
      </c>
      <c r="K784" t="s">
        <v>46</v>
      </c>
      <c r="L784">
        <v>85</v>
      </c>
      <c r="M784">
        <v>3</v>
      </c>
      <c r="N784">
        <v>2</v>
      </c>
      <c r="O784" t="s">
        <v>53</v>
      </c>
      <c r="P784">
        <v>1</v>
      </c>
      <c r="Q784" t="s">
        <v>48</v>
      </c>
      <c r="R784">
        <v>9957</v>
      </c>
      <c r="S784">
        <v>9096</v>
      </c>
      <c r="T784">
        <v>0</v>
      </c>
      <c r="U784" t="s">
        <v>43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 t="str">
        <f>IF(HR_Cleaned[[#This Row],[MonthlyIncome]]&lt;3000,"Low",IF(HR_Cleaned[[#This Row],[MonthlyIncome]]&lt;7000,"Medium","High"))</f>
        <v>High</v>
      </c>
      <c r="AH78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8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1085</v>
      </c>
      <c r="J785">
        <v>2</v>
      </c>
      <c r="K785" t="s">
        <v>39</v>
      </c>
      <c r="L785">
        <v>43</v>
      </c>
      <c r="M785">
        <v>4</v>
      </c>
      <c r="N785">
        <v>1</v>
      </c>
      <c r="O785" t="s">
        <v>47</v>
      </c>
      <c r="P785">
        <v>3</v>
      </c>
      <c r="Q785" t="s">
        <v>48</v>
      </c>
      <c r="R785">
        <v>3376</v>
      </c>
      <c r="S785">
        <v>18863</v>
      </c>
      <c r="T785">
        <v>1</v>
      </c>
      <c r="U785" t="s">
        <v>43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 t="str">
        <f>IF(HR_Cleaned[[#This Row],[MonthlyIncome]]&lt;3000,"Low",IF(HR_Cleaned[[#This Row],[MonthlyIncome]]&lt;7000,"Medium","High"))</f>
        <v>Medium</v>
      </c>
      <c r="AH78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8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1088</v>
      </c>
      <c r="J786">
        <v>3</v>
      </c>
      <c r="K786" t="s">
        <v>39</v>
      </c>
      <c r="L786">
        <v>65</v>
      </c>
      <c r="M786">
        <v>2</v>
      </c>
      <c r="N786">
        <v>3</v>
      </c>
      <c r="O786" t="s">
        <v>54</v>
      </c>
      <c r="P786">
        <v>3</v>
      </c>
      <c r="Q786" t="s">
        <v>48</v>
      </c>
      <c r="R786">
        <v>8823</v>
      </c>
      <c r="S786">
        <v>24608</v>
      </c>
      <c r="T786">
        <v>0</v>
      </c>
      <c r="U786" t="s">
        <v>43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 t="str">
        <f>IF(HR_Cleaned[[#This Row],[MonthlyIncome]]&lt;3000,"Low",IF(HR_Cleaned[[#This Row],[MonthlyIncome]]&lt;7000,"Medium","High"))</f>
        <v>High</v>
      </c>
      <c r="AH786" t="str">
        <f>IF(HR_Cleaned[[#This Row],[YearsAtCompany]]&lt;2,"0-1 Years",IF(HR_Cleaned[[#This Row],[YearsAtCompany]]&lt;=5,"2-5 Years",IF(HR_Cleaned[[#This Row],[YearsAtCompany]]&lt;=10,"6-10 Years","10+ Years")))</f>
        <v>10+ Years</v>
      </c>
      <c r="AI78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1092</v>
      </c>
      <c r="J787">
        <v>1</v>
      </c>
      <c r="K787" t="s">
        <v>46</v>
      </c>
      <c r="L787">
        <v>61</v>
      </c>
      <c r="M787">
        <v>3</v>
      </c>
      <c r="N787">
        <v>3</v>
      </c>
      <c r="O787" t="s">
        <v>54</v>
      </c>
      <c r="P787">
        <v>4</v>
      </c>
      <c r="Q787" t="s">
        <v>48</v>
      </c>
      <c r="R787">
        <v>10322</v>
      </c>
      <c r="S787">
        <v>26542</v>
      </c>
      <c r="T787">
        <v>4</v>
      </c>
      <c r="U787" t="s">
        <v>43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 t="str">
        <f>IF(HR_Cleaned[[#This Row],[MonthlyIncome]]&lt;3000,"Low",IF(HR_Cleaned[[#This Row],[MonthlyIncome]]&lt;7000,"Medium","High"))</f>
        <v>High</v>
      </c>
      <c r="AH787" t="str">
        <f>IF(HR_Cleaned[[#This Row],[YearsAtCompany]]&lt;2,"0-1 Years",IF(HR_Cleaned[[#This Row],[YearsAtCompany]]&lt;=5,"2-5 Years",IF(HR_Cleaned[[#This Row],[YearsAtCompany]]&lt;=10,"6-10 Years","10+ Years")))</f>
        <v>10+ Years</v>
      </c>
      <c r="AI78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1094</v>
      </c>
      <c r="J788">
        <v>1</v>
      </c>
      <c r="K788" t="s">
        <v>46</v>
      </c>
      <c r="L788">
        <v>87</v>
      </c>
      <c r="M788">
        <v>1</v>
      </c>
      <c r="N788">
        <v>1</v>
      </c>
      <c r="O788" t="s">
        <v>50</v>
      </c>
      <c r="P788">
        <v>3</v>
      </c>
      <c r="Q788" t="s">
        <v>48</v>
      </c>
      <c r="R788">
        <v>4621</v>
      </c>
      <c r="S788">
        <v>5869</v>
      </c>
      <c r="T788">
        <v>1</v>
      </c>
      <c r="U788" t="s">
        <v>43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 t="str">
        <f>IF(HR_Cleaned[[#This Row],[MonthlyIncome]]&lt;3000,"Low",IF(HR_Cleaned[[#This Row],[MonthlyIncome]]&lt;7000,"Medium","High"))</f>
        <v>Medium</v>
      </c>
      <c r="AH788" t="str">
        <f>IF(HR_Cleaned[[#This Row],[YearsAtCompany]]&lt;2,"0-1 Years",IF(HR_Cleaned[[#This Row],[YearsAtCompany]]&lt;=5,"2-5 Years",IF(HR_Cleaned[[#This Row],[YearsAtCompany]]&lt;=10,"6-10 Years","10+ Years")))</f>
        <v>2-5 Years</v>
      </c>
      <c r="AI78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1096</v>
      </c>
      <c r="J789">
        <v>4</v>
      </c>
      <c r="K789" t="s">
        <v>46</v>
      </c>
      <c r="L789">
        <v>65</v>
      </c>
      <c r="M789">
        <v>3</v>
      </c>
      <c r="N789">
        <v>3</v>
      </c>
      <c r="O789" t="s">
        <v>53</v>
      </c>
      <c r="P789">
        <v>2</v>
      </c>
      <c r="Q789" t="s">
        <v>48</v>
      </c>
      <c r="R789">
        <v>10976</v>
      </c>
      <c r="S789">
        <v>15813</v>
      </c>
      <c r="T789">
        <v>3</v>
      </c>
      <c r="U789" t="s">
        <v>43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 t="str">
        <f>IF(HR_Cleaned[[#This Row],[MonthlyIncome]]&lt;3000,"Low",IF(HR_Cleaned[[#This Row],[MonthlyIncome]]&lt;7000,"Medium","High"))</f>
        <v>High</v>
      </c>
      <c r="AH789" t="str">
        <f>IF(HR_Cleaned[[#This Row],[YearsAtCompany]]&lt;2,"0-1 Years",IF(HR_Cleaned[[#This Row],[YearsAtCompany]]&lt;=5,"2-5 Years",IF(HR_Cleaned[[#This Row],[YearsAtCompany]]&lt;=10,"6-10 Years","10+ Years")))</f>
        <v>2-5 Years</v>
      </c>
      <c r="AI789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1097</v>
      </c>
      <c r="J790">
        <v>3</v>
      </c>
      <c r="K790" t="s">
        <v>39</v>
      </c>
      <c r="L790">
        <v>59</v>
      </c>
      <c r="M790">
        <v>3</v>
      </c>
      <c r="N790">
        <v>2</v>
      </c>
      <c r="O790" t="s">
        <v>47</v>
      </c>
      <c r="P790">
        <v>3</v>
      </c>
      <c r="Q790" t="s">
        <v>41</v>
      </c>
      <c r="R790">
        <v>3660</v>
      </c>
      <c r="S790">
        <v>7909</v>
      </c>
      <c r="T790">
        <v>3</v>
      </c>
      <c r="U790" t="s">
        <v>43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 t="str">
        <f>IF(HR_Cleaned[[#This Row],[MonthlyIncome]]&lt;3000,"Low",IF(HR_Cleaned[[#This Row],[MonthlyIncome]]&lt;7000,"Medium","High"))</f>
        <v>Medium</v>
      </c>
      <c r="AH79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9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1098</v>
      </c>
      <c r="J791">
        <v>2</v>
      </c>
      <c r="K791" t="s">
        <v>46</v>
      </c>
      <c r="L791">
        <v>91</v>
      </c>
      <c r="M791">
        <v>2</v>
      </c>
      <c r="N791">
        <v>3</v>
      </c>
      <c r="O791" t="s">
        <v>61</v>
      </c>
      <c r="P791">
        <v>1</v>
      </c>
      <c r="Q791" t="s">
        <v>48</v>
      </c>
      <c r="R791">
        <v>10482</v>
      </c>
      <c r="S791">
        <v>2326</v>
      </c>
      <c r="T791">
        <v>9</v>
      </c>
      <c r="U791" t="s">
        <v>43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 t="str">
        <f>IF(HR_Cleaned[[#This Row],[MonthlyIncome]]&lt;3000,"Low",IF(HR_Cleaned[[#This Row],[MonthlyIncome]]&lt;7000,"Medium","High"))</f>
        <v>High</v>
      </c>
      <c r="AH791" t="str">
        <f>IF(HR_Cleaned[[#This Row],[YearsAtCompany]]&lt;2,"0-1 Years",IF(HR_Cleaned[[#This Row],[YearsAtCompany]]&lt;=5,"2-5 Years",IF(HR_Cleaned[[#This Row],[YearsAtCompany]]&lt;=10,"6-10 Years","10+ Years")))</f>
        <v>10+ Years</v>
      </c>
      <c r="AI79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1099</v>
      </c>
      <c r="J792">
        <v>4</v>
      </c>
      <c r="K792" t="s">
        <v>46</v>
      </c>
      <c r="L792">
        <v>34</v>
      </c>
      <c r="M792">
        <v>2</v>
      </c>
      <c r="N792">
        <v>3</v>
      </c>
      <c r="O792" t="s">
        <v>54</v>
      </c>
      <c r="P792">
        <v>4</v>
      </c>
      <c r="Q792" t="s">
        <v>52</v>
      </c>
      <c r="R792">
        <v>7119</v>
      </c>
      <c r="S792">
        <v>21214</v>
      </c>
      <c r="T792">
        <v>4</v>
      </c>
      <c r="U792" t="s">
        <v>43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 t="str">
        <f>IF(HR_Cleaned[[#This Row],[MonthlyIncome]]&lt;3000,"Low",IF(HR_Cleaned[[#This Row],[MonthlyIncome]]&lt;7000,"Medium","High"))</f>
        <v>High</v>
      </c>
      <c r="AH792" t="str">
        <f>IF(HR_Cleaned[[#This Row],[YearsAtCompany]]&lt;2,"0-1 Years",IF(HR_Cleaned[[#This Row],[YearsAtCompany]]&lt;=5,"2-5 Years",IF(HR_Cleaned[[#This Row],[YearsAtCompany]]&lt;=10,"6-10 Years","10+ Years")))</f>
        <v>2-5 Years</v>
      </c>
      <c r="AI79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1100</v>
      </c>
      <c r="J793">
        <v>4</v>
      </c>
      <c r="K793" t="s">
        <v>46</v>
      </c>
      <c r="L793">
        <v>86</v>
      </c>
      <c r="M793">
        <v>3</v>
      </c>
      <c r="N793">
        <v>3</v>
      </c>
      <c r="O793" t="s">
        <v>40</v>
      </c>
      <c r="P793">
        <v>1</v>
      </c>
      <c r="Q793" t="s">
        <v>41</v>
      </c>
      <c r="R793">
        <v>9582</v>
      </c>
      <c r="S793">
        <v>10333</v>
      </c>
      <c r="T793">
        <v>0</v>
      </c>
      <c r="U793" t="s">
        <v>35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 t="str">
        <f>IF(HR_Cleaned[[#This Row],[MonthlyIncome]]&lt;3000,"Low",IF(HR_Cleaned[[#This Row],[MonthlyIncome]]&lt;7000,"Medium","High"))</f>
        <v>High</v>
      </c>
      <c r="AH79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9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1101</v>
      </c>
      <c r="J794">
        <v>1</v>
      </c>
      <c r="K794" t="s">
        <v>39</v>
      </c>
      <c r="L794">
        <v>54</v>
      </c>
      <c r="M794">
        <v>2</v>
      </c>
      <c r="N794">
        <v>2</v>
      </c>
      <c r="O794" t="s">
        <v>47</v>
      </c>
      <c r="P794">
        <v>3</v>
      </c>
      <c r="Q794" t="s">
        <v>41</v>
      </c>
      <c r="R794">
        <v>4508</v>
      </c>
      <c r="S794">
        <v>3129</v>
      </c>
      <c r="T794">
        <v>1</v>
      </c>
      <c r="U794" t="s">
        <v>43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 t="str">
        <f>IF(HR_Cleaned[[#This Row],[MonthlyIncome]]&lt;3000,"Low",IF(HR_Cleaned[[#This Row],[MonthlyIncome]]&lt;7000,"Medium","High"))</f>
        <v>Medium</v>
      </c>
      <c r="AH794" t="str">
        <f>IF(HR_Cleaned[[#This Row],[YearsAtCompany]]&lt;2,"0-1 Years",IF(HR_Cleaned[[#This Row],[YearsAtCompany]]&lt;=5,"2-5 Years",IF(HR_Cleaned[[#This Row],[YearsAtCompany]]&lt;=10,"6-10 Years","10+ Years")))</f>
        <v>10+ Years</v>
      </c>
      <c r="AI79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1102</v>
      </c>
      <c r="J795">
        <v>1</v>
      </c>
      <c r="K795" t="s">
        <v>46</v>
      </c>
      <c r="L795">
        <v>50</v>
      </c>
      <c r="M795">
        <v>3</v>
      </c>
      <c r="N795">
        <v>1</v>
      </c>
      <c r="O795" t="s">
        <v>50</v>
      </c>
      <c r="P795">
        <v>3</v>
      </c>
      <c r="Q795" t="s">
        <v>52</v>
      </c>
      <c r="R795">
        <v>2207</v>
      </c>
      <c r="S795">
        <v>22482</v>
      </c>
      <c r="T795">
        <v>1</v>
      </c>
      <c r="U795" t="s">
        <v>43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 t="str">
        <f>IF(HR_Cleaned[[#This Row],[MonthlyIncome]]&lt;3000,"Low",IF(HR_Cleaned[[#This Row],[MonthlyIncome]]&lt;7000,"Medium","High"))</f>
        <v>Low</v>
      </c>
      <c r="AH795" t="str">
        <f>IF(HR_Cleaned[[#This Row],[YearsAtCompany]]&lt;2,"0-1 Years",IF(HR_Cleaned[[#This Row],[YearsAtCompany]]&lt;=5,"2-5 Years",IF(HR_Cleaned[[#This Row],[YearsAtCompany]]&lt;=10,"6-10 Years","10+ Years")))</f>
        <v>2-5 Years</v>
      </c>
      <c r="AI79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1103</v>
      </c>
      <c r="J796">
        <v>1</v>
      </c>
      <c r="K796" t="s">
        <v>46</v>
      </c>
      <c r="L796">
        <v>45</v>
      </c>
      <c r="M796">
        <v>3</v>
      </c>
      <c r="N796">
        <v>2</v>
      </c>
      <c r="O796" t="s">
        <v>54</v>
      </c>
      <c r="P796">
        <v>4</v>
      </c>
      <c r="Q796" t="s">
        <v>41</v>
      </c>
      <c r="R796">
        <v>7756</v>
      </c>
      <c r="S796">
        <v>22266</v>
      </c>
      <c r="T796">
        <v>0</v>
      </c>
      <c r="U796" t="s">
        <v>43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 t="str">
        <f>IF(HR_Cleaned[[#This Row],[MonthlyIncome]]&lt;3000,"Low",IF(HR_Cleaned[[#This Row],[MonthlyIncome]]&lt;7000,"Medium","High"))</f>
        <v>High</v>
      </c>
      <c r="AH79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9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1105</v>
      </c>
      <c r="J797">
        <v>4</v>
      </c>
      <c r="K797" t="s">
        <v>39</v>
      </c>
      <c r="L797">
        <v>88</v>
      </c>
      <c r="M797">
        <v>2</v>
      </c>
      <c r="N797">
        <v>2</v>
      </c>
      <c r="O797" t="s">
        <v>40</v>
      </c>
      <c r="P797">
        <v>4</v>
      </c>
      <c r="Q797" t="s">
        <v>52</v>
      </c>
      <c r="R797">
        <v>6694</v>
      </c>
      <c r="S797">
        <v>24223</v>
      </c>
      <c r="T797">
        <v>2</v>
      </c>
      <c r="U797" t="s">
        <v>35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 t="str">
        <f>IF(HR_Cleaned[[#This Row],[MonthlyIncome]]&lt;3000,"Low",IF(HR_Cleaned[[#This Row],[MonthlyIncome]]&lt;7000,"Medium","High"))</f>
        <v>Medium</v>
      </c>
      <c r="AH797" t="str">
        <f>IF(HR_Cleaned[[#This Row],[YearsAtCompany]]&lt;2,"0-1 Years",IF(HR_Cleaned[[#This Row],[YearsAtCompany]]&lt;=5,"2-5 Years",IF(HR_Cleaned[[#This Row],[YearsAtCompany]]&lt;=10,"6-10 Years","10+ Years")))</f>
        <v>0-1 Years</v>
      </c>
      <c r="AI79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1106</v>
      </c>
      <c r="J798">
        <v>4</v>
      </c>
      <c r="K798" t="s">
        <v>46</v>
      </c>
      <c r="L798">
        <v>32</v>
      </c>
      <c r="M798">
        <v>3</v>
      </c>
      <c r="N798">
        <v>1</v>
      </c>
      <c r="O798" t="s">
        <v>50</v>
      </c>
      <c r="P798">
        <v>4</v>
      </c>
      <c r="Q798" t="s">
        <v>48</v>
      </c>
      <c r="R798">
        <v>3691</v>
      </c>
      <c r="S798">
        <v>4605</v>
      </c>
      <c r="T798">
        <v>1</v>
      </c>
      <c r="U798" t="s">
        <v>35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 t="str">
        <f>IF(HR_Cleaned[[#This Row],[MonthlyIncome]]&lt;3000,"Low",IF(HR_Cleaned[[#This Row],[MonthlyIncome]]&lt;7000,"Medium","High"))</f>
        <v>Medium</v>
      </c>
      <c r="AH79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79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1107</v>
      </c>
      <c r="J799">
        <v>1</v>
      </c>
      <c r="K799" t="s">
        <v>46</v>
      </c>
      <c r="L799">
        <v>37</v>
      </c>
      <c r="M799">
        <v>3</v>
      </c>
      <c r="N799">
        <v>1</v>
      </c>
      <c r="O799" t="s">
        <v>50</v>
      </c>
      <c r="P799">
        <v>3</v>
      </c>
      <c r="Q799" t="s">
        <v>52</v>
      </c>
      <c r="R799">
        <v>2377</v>
      </c>
      <c r="S799">
        <v>19373</v>
      </c>
      <c r="T799">
        <v>1</v>
      </c>
      <c r="U799" t="s">
        <v>43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 t="str">
        <f>IF(HR_Cleaned[[#This Row],[MonthlyIncome]]&lt;3000,"Low",IF(HR_Cleaned[[#This Row],[MonthlyIncome]]&lt;7000,"Medium","High"))</f>
        <v>Low</v>
      </c>
      <c r="AH799" t="str">
        <f>IF(HR_Cleaned[[#This Row],[YearsAtCompany]]&lt;2,"0-1 Years",IF(HR_Cleaned[[#This Row],[YearsAtCompany]]&lt;=5,"2-5 Years",IF(HR_Cleaned[[#This Row],[YearsAtCompany]]&lt;=10,"6-10 Years","10+ Years")))</f>
        <v>0-1 Years</v>
      </c>
      <c r="AI79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1108</v>
      </c>
      <c r="J800">
        <v>1</v>
      </c>
      <c r="K800" t="s">
        <v>46</v>
      </c>
      <c r="L800">
        <v>55</v>
      </c>
      <c r="M800">
        <v>2</v>
      </c>
      <c r="N800">
        <v>1</v>
      </c>
      <c r="O800" t="s">
        <v>47</v>
      </c>
      <c r="P800">
        <v>2</v>
      </c>
      <c r="Q800" t="s">
        <v>41</v>
      </c>
      <c r="R800">
        <v>2313</v>
      </c>
      <c r="S800">
        <v>2993</v>
      </c>
      <c r="T800">
        <v>4</v>
      </c>
      <c r="U800" t="s">
        <v>35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 t="str">
        <f>IF(HR_Cleaned[[#This Row],[MonthlyIncome]]&lt;3000,"Low",IF(HR_Cleaned[[#This Row],[MonthlyIncome]]&lt;7000,"Medium","High"))</f>
        <v>Low</v>
      </c>
      <c r="AH800" t="str">
        <f>IF(HR_Cleaned[[#This Row],[YearsAtCompany]]&lt;2,"0-1 Years",IF(HR_Cleaned[[#This Row],[YearsAtCompany]]&lt;=5,"2-5 Years",IF(HR_Cleaned[[#This Row],[YearsAtCompany]]&lt;=10,"6-10 Years","10+ Years")))</f>
        <v>2-5 Years</v>
      </c>
      <c r="AI80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1109</v>
      </c>
      <c r="J801">
        <v>4</v>
      </c>
      <c r="K801" t="s">
        <v>46</v>
      </c>
      <c r="L801">
        <v>35</v>
      </c>
      <c r="M801">
        <v>3</v>
      </c>
      <c r="N801">
        <v>4</v>
      </c>
      <c r="O801" t="s">
        <v>56</v>
      </c>
      <c r="P801">
        <v>1</v>
      </c>
      <c r="Q801" t="s">
        <v>48</v>
      </c>
      <c r="R801">
        <v>17665</v>
      </c>
      <c r="S801">
        <v>14399</v>
      </c>
      <c r="T801">
        <v>0</v>
      </c>
      <c r="U801" t="s">
        <v>43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 t="str">
        <f>IF(HR_Cleaned[[#This Row],[MonthlyIncome]]&lt;3000,"Low",IF(HR_Cleaned[[#This Row],[MonthlyIncome]]&lt;7000,"Medium","High"))</f>
        <v>High</v>
      </c>
      <c r="AH801" t="str">
        <f>IF(HR_Cleaned[[#This Row],[YearsAtCompany]]&lt;2,"0-1 Years",IF(HR_Cleaned[[#This Row],[YearsAtCompany]]&lt;=5,"2-5 Years",IF(HR_Cleaned[[#This Row],[YearsAtCompany]]&lt;=10,"6-10 Years","10+ Years")))</f>
        <v>10+ Years</v>
      </c>
      <c r="AI80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1111</v>
      </c>
      <c r="J802">
        <v>1</v>
      </c>
      <c r="K802" t="s">
        <v>46</v>
      </c>
      <c r="L802">
        <v>45</v>
      </c>
      <c r="M802">
        <v>2</v>
      </c>
      <c r="N802">
        <v>1</v>
      </c>
      <c r="O802" t="s">
        <v>50</v>
      </c>
      <c r="P802">
        <v>2</v>
      </c>
      <c r="Q802" t="s">
        <v>52</v>
      </c>
      <c r="R802">
        <v>2596</v>
      </c>
      <c r="S802">
        <v>7160</v>
      </c>
      <c r="T802">
        <v>1</v>
      </c>
      <c r="U802" t="s">
        <v>43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 t="str">
        <f>IF(HR_Cleaned[[#This Row],[MonthlyIncome]]&lt;3000,"Low",IF(HR_Cleaned[[#This Row],[MonthlyIncome]]&lt;7000,"Medium","High"))</f>
        <v>Low</v>
      </c>
      <c r="AH802" t="str">
        <f>IF(HR_Cleaned[[#This Row],[YearsAtCompany]]&lt;2,"0-1 Years",IF(HR_Cleaned[[#This Row],[YearsAtCompany]]&lt;=5,"2-5 Years",IF(HR_Cleaned[[#This Row],[YearsAtCompany]]&lt;=10,"6-10 Years","10+ Years")))</f>
        <v>0-1 Years</v>
      </c>
      <c r="AI80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1113</v>
      </c>
      <c r="J803">
        <v>4</v>
      </c>
      <c r="K803" t="s">
        <v>46</v>
      </c>
      <c r="L803">
        <v>81</v>
      </c>
      <c r="M803">
        <v>3</v>
      </c>
      <c r="N803">
        <v>2</v>
      </c>
      <c r="O803" t="s">
        <v>40</v>
      </c>
      <c r="P803">
        <v>3</v>
      </c>
      <c r="Q803" t="s">
        <v>41</v>
      </c>
      <c r="R803">
        <v>4728</v>
      </c>
      <c r="S803">
        <v>17251</v>
      </c>
      <c r="T803">
        <v>3</v>
      </c>
      <c r="U803" t="s">
        <v>35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 t="str">
        <f>IF(HR_Cleaned[[#This Row],[MonthlyIncome]]&lt;3000,"Low",IF(HR_Cleaned[[#This Row],[MonthlyIncome]]&lt;7000,"Medium","High"))</f>
        <v>Medium</v>
      </c>
      <c r="AH803" t="str">
        <f>IF(HR_Cleaned[[#This Row],[YearsAtCompany]]&lt;2,"0-1 Years",IF(HR_Cleaned[[#This Row],[YearsAtCompany]]&lt;=5,"2-5 Years",IF(HR_Cleaned[[#This Row],[YearsAtCompany]]&lt;=10,"6-10 Years","10+ Years")))</f>
        <v>0-1 Years</v>
      </c>
      <c r="AI80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1114</v>
      </c>
      <c r="J804">
        <v>4</v>
      </c>
      <c r="K804" t="s">
        <v>39</v>
      </c>
      <c r="L804">
        <v>30</v>
      </c>
      <c r="M804">
        <v>3</v>
      </c>
      <c r="N804">
        <v>2</v>
      </c>
      <c r="O804" t="s">
        <v>40</v>
      </c>
      <c r="P804">
        <v>2</v>
      </c>
      <c r="Q804" t="s">
        <v>48</v>
      </c>
      <c r="R804">
        <v>4302</v>
      </c>
      <c r="S804">
        <v>13401</v>
      </c>
      <c r="T804">
        <v>0</v>
      </c>
      <c r="U804" t="s">
        <v>43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 t="str">
        <f>IF(HR_Cleaned[[#This Row],[MonthlyIncome]]&lt;3000,"Low",IF(HR_Cleaned[[#This Row],[MonthlyIncome]]&lt;7000,"Medium","High"))</f>
        <v>Medium</v>
      </c>
      <c r="AH804" t="str">
        <f>IF(HR_Cleaned[[#This Row],[YearsAtCompany]]&lt;2,"0-1 Years",IF(HR_Cleaned[[#This Row],[YearsAtCompany]]&lt;=5,"2-5 Years",IF(HR_Cleaned[[#This Row],[YearsAtCompany]]&lt;=10,"6-10 Years","10+ Years")))</f>
        <v>2-5 Years</v>
      </c>
      <c r="AI80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1115</v>
      </c>
      <c r="J805">
        <v>3</v>
      </c>
      <c r="K805" t="s">
        <v>46</v>
      </c>
      <c r="L805">
        <v>40</v>
      </c>
      <c r="M805">
        <v>2</v>
      </c>
      <c r="N805">
        <v>1</v>
      </c>
      <c r="O805" t="s">
        <v>47</v>
      </c>
      <c r="P805">
        <v>4</v>
      </c>
      <c r="Q805" t="s">
        <v>48</v>
      </c>
      <c r="R805">
        <v>2979</v>
      </c>
      <c r="S805">
        <v>22478</v>
      </c>
      <c r="T805">
        <v>3</v>
      </c>
      <c r="U805" t="s">
        <v>43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 t="str">
        <f>IF(HR_Cleaned[[#This Row],[MonthlyIncome]]&lt;3000,"Low",IF(HR_Cleaned[[#This Row],[MonthlyIncome]]&lt;7000,"Medium","High"))</f>
        <v>Low</v>
      </c>
      <c r="AH805" t="str">
        <f>IF(HR_Cleaned[[#This Row],[YearsAtCompany]]&lt;2,"0-1 Years",IF(HR_Cleaned[[#This Row],[YearsAtCompany]]&lt;=5,"2-5 Years",IF(HR_Cleaned[[#This Row],[YearsAtCompany]]&lt;=10,"6-10 Years","10+ Years")))</f>
        <v>0-1 Years</v>
      </c>
      <c r="AI80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1116</v>
      </c>
      <c r="J806">
        <v>1</v>
      </c>
      <c r="K806" t="s">
        <v>46</v>
      </c>
      <c r="L806">
        <v>35</v>
      </c>
      <c r="M806">
        <v>4</v>
      </c>
      <c r="N806">
        <v>4</v>
      </c>
      <c r="O806" t="s">
        <v>56</v>
      </c>
      <c r="P806">
        <v>4</v>
      </c>
      <c r="Q806" t="s">
        <v>41</v>
      </c>
      <c r="R806">
        <v>16885</v>
      </c>
      <c r="S806">
        <v>16154</v>
      </c>
      <c r="T806">
        <v>2</v>
      </c>
      <c r="U806" t="s">
        <v>43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 t="str">
        <f>IF(HR_Cleaned[[#This Row],[MonthlyIncome]]&lt;3000,"Low",IF(HR_Cleaned[[#This Row],[MonthlyIncome]]&lt;7000,"Medium","High"))</f>
        <v>High</v>
      </c>
      <c r="AH806" t="str">
        <f>IF(HR_Cleaned[[#This Row],[YearsAtCompany]]&lt;2,"0-1 Years",IF(HR_Cleaned[[#This Row],[YearsAtCompany]]&lt;=5,"2-5 Years",IF(HR_Cleaned[[#This Row],[YearsAtCompany]]&lt;=10,"6-10 Years","10+ Years")))</f>
        <v>2-5 Years</v>
      </c>
      <c r="AI80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1117</v>
      </c>
      <c r="J807">
        <v>2</v>
      </c>
      <c r="K807" t="s">
        <v>39</v>
      </c>
      <c r="L807">
        <v>65</v>
      </c>
      <c r="M807">
        <v>2</v>
      </c>
      <c r="N807">
        <v>2</v>
      </c>
      <c r="O807" t="s">
        <v>40</v>
      </c>
      <c r="P807">
        <v>3</v>
      </c>
      <c r="Q807" t="s">
        <v>48</v>
      </c>
      <c r="R807">
        <v>5593</v>
      </c>
      <c r="S807">
        <v>17970</v>
      </c>
      <c r="T807">
        <v>1</v>
      </c>
      <c r="U807" t="s">
        <v>43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 t="str">
        <f>IF(HR_Cleaned[[#This Row],[MonthlyIncome]]&lt;3000,"Low",IF(HR_Cleaned[[#This Row],[MonthlyIncome]]&lt;7000,"Medium","High"))</f>
        <v>Medium</v>
      </c>
      <c r="AH807" t="str">
        <f>IF(HR_Cleaned[[#This Row],[YearsAtCompany]]&lt;2,"0-1 Years",IF(HR_Cleaned[[#This Row],[YearsAtCompany]]&lt;=5,"2-5 Years",IF(HR_Cleaned[[#This Row],[YearsAtCompany]]&lt;=10,"6-10 Years","10+ Years")))</f>
        <v>10+ Years</v>
      </c>
      <c r="AI80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1118</v>
      </c>
      <c r="J808">
        <v>2</v>
      </c>
      <c r="K808" t="s">
        <v>46</v>
      </c>
      <c r="L808">
        <v>87</v>
      </c>
      <c r="M808">
        <v>3</v>
      </c>
      <c r="N808">
        <v>3</v>
      </c>
      <c r="O808" t="s">
        <v>54</v>
      </c>
      <c r="P808">
        <v>2</v>
      </c>
      <c r="Q808" t="s">
        <v>41</v>
      </c>
      <c r="R808">
        <v>10445</v>
      </c>
      <c r="S808">
        <v>15322</v>
      </c>
      <c r="T808">
        <v>7</v>
      </c>
      <c r="U808" t="s">
        <v>43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 t="str">
        <f>IF(HR_Cleaned[[#This Row],[MonthlyIncome]]&lt;3000,"Low",IF(HR_Cleaned[[#This Row],[MonthlyIncome]]&lt;7000,"Medium","High"))</f>
        <v>High</v>
      </c>
      <c r="AH80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0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1119</v>
      </c>
      <c r="J809">
        <v>3</v>
      </c>
      <c r="K809" t="s">
        <v>46</v>
      </c>
      <c r="L809">
        <v>73</v>
      </c>
      <c r="M809">
        <v>2</v>
      </c>
      <c r="N809">
        <v>3</v>
      </c>
      <c r="O809" t="s">
        <v>40</v>
      </c>
      <c r="P809">
        <v>3</v>
      </c>
      <c r="Q809" t="s">
        <v>52</v>
      </c>
      <c r="R809">
        <v>8740</v>
      </c>
      <c r="S809">
        <v>5569</v>
      </c>
      <c r="T809">
        <v>0</v>
      </c>
      <c r="U809" t="s">
        <v>35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 t="str">
        <f>IF(HR_Cleaned[[#This Row],[MonthlyIncome]]&lt;3000,"Low",IF(HR_Cleaned[[#This Row],[MonthlyIncome]]&lt;7000,"Medium","High"))</f>
        <v>High</v>
      </c>
      <c r="AH80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0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1120</v>
      </c>
      <c r="J810">
        <v>3</v>
      </c>
      <c r="K810" t="s">
        <v>39</v>
      </c>
      <c r="L810">
        <v>93</v>
      </c>
      <c r="M810">
        <v>3</v>
      </c>
      <c r="N810">
        <v>1</v>
      </c>
      <c r="O810" t="s">
        <v>47</v>
      </c>
      <c r="P810">
        <v>4</v>
      </c>
      <c r="Q810" t="s">
        <v>52</v>
      </c>
      <c r="R810">
        <v>2514</v>
      </c>
      <c r="S810">
        <v>26968</v>
      </c>
      <c r="T810">
        <v>4</v>
      </c>
      <c r="U810" t="s">
        <v>43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 t="str">
        <f>IF(HR_Cleaned[[#This Row],[MonthlyIncome]]&lt;3000,"Low",IF(HR_Cleaned[[#This Row],[MonthlyIncome]]&lt;7000,"Medium","High"))</f>
        <v>Low</v>
      </c>
      <c r="AH81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1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1121</v>
      </c>
      <c r="J811">
        <v>4</v>
      </c>
      <c r="K811" t="s">
        <v>39</v>
      </c>
      <c r="L811">
        <v>93</v>
      </c>
      <c r="M811">
        <v>3</v>
      </c>
      <c r="N811">
        <v>3</v>
      </c>
      <c r="O811" t="s">
        <v>53</v>
      </c>
      <c r="P811">
        <v>2</v>
      </c>
      <c r="Q811" t="s">
        <v>52</v>
      </c>
      <c r="R811">
        <v>7655</v>
      </c>
      <c r="S811">
        <v>8039</v>
      </c>
      <c r="T811">
        <v>0</v>
      </c>
      <c r="U811" t="s">
        <v>43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 t="str">
        <f>IF(HR_Cleaned[[#This Row],[MonthlyIncome]]&lt;3000,"Low",IF(HR_Cleaned[[#This Row],[MonthlyIncome]]&lt;7000,"Medium","High"))</f>
        <v>High</v>
      </c>
      <c r="AH81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1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1124</v>
      </c>
      <c r="J812">
        <v>1</v>
      </c>
      <c r="K812" t="s">
        <v>46</v>
      </c>
      <c r="L812">
        <v>52</v>
      </c>
      <c r="M812">
        <v>3</v>
      </c>
      <c r="N812">
        <v>4</v>
      </c>
      <c r="O812" t="s">
        <v>56</v>
      </c>
      <c r="P812">
        <v>3</v>
      </c>
      <c r="Q812" t="s">
        <v>48</v>
      </c>
      <c r="R812">
        <v>17465</v>
      </c>
      <c r="S812">
        <v>15596</v>
      </c>
      <c r="T812">
        <v>3</v>
      </c>
      <c r="U812" t="s">
        <v>43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 t="str">
        <f>IF(HR_Cleaned[[#This Row],[MonthlyIncome]]&lt;3000,"Low",IF(HR_Cleaned[[#This Row],[MonthlyIncome]]&lt;7000,"Medium","High"))</f>
        <v>High</v>
      </c>
      <c r="AH812" t="str">
        <f>IF(HR_Cleaned[[#This Row],[YearsAtCompany]]&lt;2,"0-1 Years",IF(HR_Cleaned[[#This Row],[YearsAtCompany]]&lt;=5,"2-5 Years",IF(HR_Cleaned[[#This Row],[YearsAtCompany]]&lt;=10,"6-10 Years","10+ Years")))</f>
        <v>10+ Years</v>
      </c>
      <c r="AI81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1125</v>
      </c>
      <c r="J813">
        <v>4</v>
      </c>
      <c r="K813" t="s">
        <v>46</v>
      </c>
      <c r="L813">
        <v>32</v>
      </c>
      <c r="M813">
        <v>3</v>
      </c>
      <c r="N813">
        <v>3</v>
      </c>
      <c r="O813" t="s">
        <v>40</v>
      </c>
      <c r="P813">
        <v>2</v>
      </c>
      <c r="Q813" t="s">
        <v>41</v>
      </c>
      <c r="R813">
        <v>7351</v>
      </c>
      <c r="S813">
        <v>20619</v>
      </c>
      <c r="T813">
        <v>7</v>
      </c>
      <c r="U813" t="s">
        <v>43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 t="str">
        <f>IF(HR_Cleaned[[#This Row],[MonthlyIncome]]&lt;3000,"Low",IF(HR_Cleaned[[#This Row],[MonthlyIncome]]&lt;7000,"Medium","High"))</f>
        <v>High</v>
      </c>
      <c r="AH813" t="str">
        <f>IF(HR_Cleaned[[#This Row],[YearsAtCompany]]&lt;2,"0-1 Years",IF(HR_Cleaned[[#This Row],[YearsAtCompany]]&lt;=5,"2-5 Years",IF(HR_Cleaned[[#This Row],[YearsAtCompany]]&lt;=10,"6-10 Years","10+ Years")))</f>
        <v>0-1 Years</v>
      </c>
      <c r="AI81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1126</v>
      </c>
      <c r="J814">
        <v>3</v>
      </c>
      <c r="K814" t="s">
        <v>39</v>
      </c>
      <c r="L814">
        <v>83</v>
      </c>
      <c r="M814">
        <v>3</v>
      </c>
      <c r="N814">
        <v>3</v>
      </c>
      <c r="O814" t="s">
        <v>53</v>
      </c>
      <c r="P814">
        <v>1</v>
      </c>
      <c r="Q814" t="s">
        <v>48</v>
      </c>
      <c r="R814">
        <v>10820</v>
      </c>
      <c r="S814">
        <v>11535</v>
      </c>
      <c r="T814">
        <v>8</v>
      </c>
      <c r="U814" t="s">
        <v>43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 t="str">
        <f>IF(HR_Cleaned[[#This Row],[MonthlyIncome]]&lt;3000,"Low",IF(HR_Cleaned[[#This Row],[MonthlyIncome]]&lt;7000,"Medium","High"))</f>
        <v>High</v>
      </c>
      <c r="AH81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1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1127</v>
      </c>
      <c r="J815">
        <v>1</v>
      </c>
      <c r="K815" t="s">
        <v>46</v>
      </c>
      <c r="L815">
        <v>84</v>
      </c>
      <c r="M815">
        <v>3</v>
      </c>
      <c r="N815">
        <v>4</v>
      </c>
      <c r="O815" t="s">
        <v>54</v>
      </c>
      <c r="P815">
        <v>4</v>
      </c>
      <c r="Q815" t="s">
        <v>52</v>
      </c>
      <c r="R815">
        <v>12169</v>
      </c>
      <c r="S815">
        <v>13547</v>
      </c>
      <c r="T815">
        <v>7</v>
      </c>
      <c r="U815" t="s">
        <v>43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 t="str">
        <f>IF(HR_Cleaned[[#This Row],[MonthlyIncome]]&lt;3000,"Low",IF(HR_Cleaned[[#This Row],[MonthlyIncome]]&lt;7000,"Medium","High"))</f>
        <v>High</v>
      </c>
      <c r="AH815" t="str">
        <f>IF(HR_Cleaned[[#This Row],[YearsAtCompany]]&lt;2,"0-1 Years",IF(HR_Cleaned[[#This Row],[YearsAtCompany]]&lt;=5,"2-5 Years",IF(HR_Cleaned[[#This Row],[YearsAtCompany]]&lt;=10,"6-10 Years","10+ Years")))</f>
        <v>10+ Years</v>
      </c>
      <c r="AI81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1128</v>
      </c>
      <c r="J816">
        <v>3</v>
      </c>
      <c r="K816" t="s">
        <v>46</v>
      </c>
      <c r="L816">
        <v>44</v>
      </c>
      <c r="M816">
        <v>2</v>
      </c>
      <c r="N816">
        <v>5</v>
      </c>
      <c r="O816" t="s">
        <v>58</v>
      </c>
      <c r="P816">
        <v>3</v>
      </c>
      <c r="Q816" t="s">
        <v>41</v>
      </c>
      <c r="R816">
        <v>19626</v>
      </c>
      <c r="S816">
        <v>17544</v>
      </c>
      <c r="T816">
        <v>1</v>
      </c>
      <c r="U816" t="s">
        <v>43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 t="str">
        <f>IF(HR_Cleaned[[#This Row],[MonthlyIncome]]&lt;3000,"Low",IF(HR_Cleaned[[#This Row],[MonthlyIncome]]&lt;7000,"Medium","High"))</f>
        <v>High</v>
      </c>
      <c r="AH816" t="str">
        <f>IF(HR_Cleaned[[#This Row],[YearsAtCompany]]&lt;2,"0-1 Years",IF(HR_Cleaned[[#This Row],[YearsAtCompany]]&lt;=5,"2-5 Years",IF(HR_Cleaned[[#This Row],[YearsAtCompany]]&lt;=10,"6-10 Years","10+ Years")))</f>
        <v>10+ Years</v>
      </c>
      <c r="AI81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1131</v>
      </c>
      <c r="J817">
        <v>4</v>
      </c>
      <c r="K817" t="s">
        <v>39</v>
      </c>
      <c r="L817">
        <v>70</v>
      </c>
      <c r="M817">
        <v>2</v>
      </c>
      <c r="N817">
        <v>1</v>
      </c>
      <c r="O817" t="s">
        <v>47</v>
      </c>
      <c r="P817">
        <v>2</v>
      </c>
      <c r="Q817" t="s">
        <v>41</v>
      </c>
      <c r="R817">
        <v>2070</v>
      </c>
      <c r="S817">
        <v>25326</v>
      </c>
      <c r="T817">
        <v>1</v>
      </c>
      <c r="U817" t="s">
        <v>35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 t="str">
        <f>IF(HR_Cleaned[[#This Row],[MonthlyIncome]]&lt;3000,"Low",IF(HR_Cleaned[[#This Row],[MonthlyIncome]]&lt;7000,"Medium","High"))</f>
        <v>Low</v>
      </c>
      <c r="AH817" t="str">
        <f>IF(HR_Cleaned[[#This Row],[YearsAtCompany]]&lt;2,"0-1 Years",IF(HR_Cleaned[[#This Row],[YearsAtCompany]]&lt;=5,"2-5 Years",IF(HR_Cleaned[[#This Row],[YearsAtCompany]]&lt;=10,"6-10 Years","10+ Years")))</f>
        <v>2-5 Years</v>
      </c>
      <c r="AI817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1132</v>
      </c>
      <c r="J818">
        <v>3</v>
      </c>
      <c r="K818" t="s">
        <v>46</v>
      </c>
      <c r="L818">
        <v>70</v>
      </c>
      <c r="M818">
        <v>3</v>
      </c>
      <c r="N818">
        <v>2</v>
      </c>
      <c r="O818" t="s">
        <v>50</v>
      </c>
      <c r="P818">
        <v>2</v>
      </c>
      <c r="Q818" t="s">
        <v>41</v>
      </c>
      <c r="R818">
        <v>6782</v>
      </c>
      <c r="S818">
        <v>8770</v>
      </c>
      <c r="T818">
        <v>9</v>
      </c>
      <c r="U818" t="s">
        <v>43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 t="str">
        <f>IF(HR_Cleaned[[#This Row],[MonthlyIncome]]&lt;3000,"Low",IF(HR_Cleaned[[#This Row],[MonthlyIncome]]&lt;7000,"Medium","High"))</f>
        <v>Medium</v>
      </c>
      <c r="AH818" t="str">
        <f>IF(HR_Cleaned[[#This Row],[YearsAtCompany]]&lt;2,"0-1 Years",IF(HR_Cleaned[[#This Row],[YearsAtCompany]]&lt;=5,"2-5 Years",IF(HR_Cleaned[[#This Row],[YearsAtCompany]]&lt;=10,"6-10 Years","10+ Years")))</f>
        <v>2-5 Years</v>
      </c>
      <c r="AI81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1133</v>
      </c>
      <c r="J819">
        <v>1</v>
      </c>
      <c r="K819" t="s">
        <v>46</v>
      </c>
      <c r="L819">
        <v>78</v>
      </c>
      <c r="M819">
        <v>3</v>
      </c>
      <c r="N819">
        <v>2</v>
      </c>
      <c r="O819" t="s">
        <v>53</v>
      </c>
      <c r="P819">
        <v>4</v>
      </c>
      <c r="Q819" t="s">
        <v>41</v>
      </c>
      <c r="R819">
        <v>7779</v>
      </c>
      <c r="S819">
        <v>23238</v>
      </c>
      <c r="T819">
        <v>2</v>
      </c>
      <c r="U819" t="s">
        <v>43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 t="str">
        <f>IF(HR_Cleaned[[#This Row],[MonthlyIncome]]&lt;3000,"Low",IF(HR_Cleaned[[#This Row],[MonthlyIncome]]&lt;7000,"Medium","High"))</f>
        <v>High</v>
      </c>
      <c r="AH819" t="str">
        <f>IF(HR_Cleaned[[#This Row],[YearsAtCompany]]&lt;2,"0-1 Years",IF(HR_Cleaned[[#This Row],[YearsAtCompany]]&lt;=5,"2-5 Years",IF(HR_Cleaned[[#This Row],[YearsAtCompany]]&lt;=10,"6-10 Years","10+ Years")))</f>
        <v>10+ Years</v>
      </c>
      <c r="AI81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1135</v>
      </c>
      <c r="J820">
        <v>3</v>
      </c>
      <c r="K820" t="s">
        <v>46</v>
      </c>
      <c r="L820">
        <v>67</v>
      </c>
      <c r="M820">
        <v>4</v>
      </c>
      <c r="N820">
        <v>1</v>
      </c>
      <c r="O820" t="s">
        <v>57</v>
      </c>
      <c r="P820">
        <v>4</v>
      </c>
      <c r="Q820" t="s">
        <v>48</v>
      </c>
      <c r="R820">
        <v>2791</v>
      </c>
      <c r="S820">
        <v>21981</v>
      </c>
      <c r="T820">
        <v>0</v>
      </c>
      <c r="U820" t="s">
        <v>43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 t="str">
        <f>IF(HR_Cleaned[[#This Row],[MonthlyIncome]]&lt;3000,"Low",IF(HR_Cleaned[[#This Row],[MonthlyIncome]]&lt;7000,"Medium","High"))</f>
        <v>Low</v>
      </c>
      <c r="AH820" t="str">
        <f>IF(HR_Cleaned[[#This Row],[YearsAtCompany]]&lt;2,"0-1 Years",IF(HR_Cleaned[[#This Row],[YearsAtCompany]]&lt;=5,"2-5 Years",IF(HR_Cleaned[[#This Row],[YearsAtCompany]]&lt;=10,"6-10 Years","10+ Years")))</f>
        <v>2-5 Years</v>
      </c>
      <c r="AI82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1136</v>
      </c>
      <c r="J821">
        <v>1</v>
      </c>
      <c r="K821" t="s">
        <v>46</v>
      </c>
      <c r="L821">
        <v>67</v>
      </c>
      <c r="M821">
        <v>2</v>
      </c>
      <c r="N821">
        <v>1</v>
      </c>
      <c r="O821" t="s">
        <v>47</v>
      </c>
      <c r="P821">
        <v>2</v>
      </c>
      <c r="Q821" t="s">
        <v>48</v>
      </c>
      <c r="R821">
        <v>3201</v>
      </c>
      <c r="S821">
        <v>19911</v>
      </c>
      <c r="T821">
        <v>0</v>
      </c>
      <c r="U821" t="s">
        <v>43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 t="str">
        <f>IF(HR_Cleaned[[#This Row],[MonthlyIncome]]&lt;3000,"Low",IF(HR_Cleaned[[#This Row],[MonthlyIncome]]&lt;7000,"Medium","High"))</f>
        <v>Medium</v>
      </c>
      <c r="AH821" t="str">
        <f>IF(HR_Cleaned[[#This Row],[YearsAtCompany]]&lt;2,"0-1 Years",IF(HR_Cleaned[[#This Row],[YearsAtCompany]]&lt;=5,"2-5 Years",IF(HR_Cleaned[[#This Row],[YearsAtCompany]]&lt;=10,"6-10 Years","10+ Years")))</f>
        <v>2-5 Years</v>
      </c>
      <c r="AI82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1137</v>
      </c>
      <c r="J822">
        <v>4</v>
      </c>
      <c r="K822" t="s">
        <v>46</v>
      </c>
      <c r="L822">
        <v>54</v>
      </c>
      <c r="M822">
        <v>3</v>
      </c>
      <c r="N822">
        <v>2</v>
      </c>
      <c r="O822" t="s">
        <v>40</v>
      </c>
      <c r="P822">
        <v>4</v>
      </c>
      <c r="Q822" t="s">
        <v>52</v>
      </c>
      <c r="R822">
        <v>4968</v>
      </c>
      <c r="S822">
        <v>18500</v>
      </c>
      <c r="T822">
        <v>1</v>
      </c>
      <c r="U822" t="s">
        <v>43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 t="str">
        <f>IF(HR_Cleaned[[#This Row],[MonthlyIncome]]&lt;3000,"Low",IF(HR_Cleaned[[#This Row],[MonthlyIncome]]&lt;7000,"Medium","High"))</f>
        <v>Medium</v>
      </c>
      <c r="AH822" t="str">
        <f>IF(HR_Cleaned[[#This Row],[YearsAtCompany]]&lt;2,"0-1 Years",IF(HR_Cleaned[[#This Row],[YearsAtCompany]]&lt;=5,"2-5 Years",IF(HR_Cleaned[[#This Row],[YearsAtCompany]]&lt;=10,"6-10 Years","10+ Years")))</f>
        <v>2-5 Years</v>
      </c>
      <c r="AI82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1138</v>
      </c>
      <c r="J823">
        <v>4</v>
      </c>
      <c r="K823" t="s">
        <v>46</v>
      </c>
      <c r="L823">
        <v>56</v>
      </c>
      <c r="M823">
        <v>2</v>
      </c>
      <c r="N823">
        <v>4</v>
      </c>
      <c r="O823" t="s">
        <v>40</v>
      </c>
      <c r="P823">
        <v>2</v>
      </c>
      <c r="Q823" t="s">
        <v>48</v>
      </c>
      <c r="R823">
        <v>13120</v>
      </c>
      <c r="S823">
        <v>11879</v>
      </c>
      <c r="T823">
        <v>6</v>
      </c>
      <c r="U823" t="s">
        <v>43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 t="str">
        <f>IF(HR_Cleaned[[#This Row],[MonthlyIncome]]&lt;3000,"Low",IF(HR_Cleaned[[#This Row],[MonthlyIncome]]&lt;7000,"Medium","High"))</f>
        <v>High</v>
      </c>
      <c r="AH82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2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1140</v>
      </c>
      <c r="J824">
        <v>4</v>
      </c>
      <c r="K824" t="s">
        <v>46</v>
      </c>
      <c r="L824">
        <v>95</v>
      </c>
      <c r="M824">
        <v>3</v>
      </c>
      <c r="N824">
        <v>2</v>
      </c>
      <c r="O824" t="s">
        <v>53</v>
      </c>
      <c r="P824">
        <v>3</v>
      </c>
      <c r="Q824" t="s">
        <v>41</v>
      </c>
      <c r="R824">
        <v>4033</v>
      </c>
      <c r="S824">
        <v>15834</v>
      </c>
      <c r="T824">
        <v>2</v>
      </c>
      <c r="U824" t="s">
        <v>43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 t="str">
        <f>IF(HR_Cleaned[[#This Row],[MonthlyIncome]]&lt;3000,"Low",IF(HR_Cleaned[[#This Row],[MonthlyIncome]]&lt;7000,"Medium","High"))</f>
        <v>Medium</v>
      </c>
      <c r="AH824" t="str">
        <f>IF(HR_Cleaned[[#This Row],[YearsAtCompany]]&lt;2,"0-1 Years",IF(HR_Cleaned[[#This Row],[YearsAtCompany]]&lt;=5,"2-5 Years",IF(HR_Cleaned[[#This Row],[YearsAtCompany]]&lt;=10,"6-10 Years","10+ Years")))</f>
        <v>2-5 Years</v>
      </c>
      <c r="AI82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1143</v>
      </c>
      <c r="J825">
        <v>4</v>
      </c>
      <c r="K825" t="s">
        <v>39</v>
      </c>
      <c r="L825">
        <v>61</v>
      </c>
      <c r="M825">
        <v>3</v>
      </c>
      <c r="N825">
        <v>1</v>
      </c>
      <c r="O825" t="s">
        <v>47</v>
      </c>
      <c r="P825">
        <v>2</v>
      </c>
      <c r="Q825" t="s">
        <v>52</v>
      </c>
      <c r="R825">
        <v>3291</v>
      </c>
      <c r="S825">
        <v>17940</v>
      </c>
      <c r="T825">
        <v>0</v>
      </c>
      <c r="U825" t="s">
        <v>43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 t="str">
        <f>IF(HR_Cleaned[[#This Row],[MonthlyIncome]]&lt;3000,"Low",IF(HR_Cleaned[[#This Row],[MonthlyIncome]]&lt;7000,"Medium","High"))</f>
        <v>Medium</v>
      </c>
      <c r="AH82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2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1148</v>
      </c>
      <c r="J826">
        <v>2</v>
      </c>
      <c r="K826" t="s">
        <v>46</v>
      </c>
      <c r="L826">
        <v>56</v>
      </c>
      <c r="M826">
        <v>1</v>
      </c>
      <c r="N826">
        <v>2</v>
      </c>
      <c r="O826" t="s">
        <v>50</v>
      </c>
      <c r="P826">
        <v>4</v>
      </c>
      <c r="Q826" t="s">
        <v>41</v>
      </c>
      <c r="R826">
        <v>4272</v>
      </c>
      <c r="S826">
        <v>9558</v>
      </c>
      <c r="T826">
        <v>4</v>
      </c>
      <c r="U826" t="s">
        <v>43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 t="str">
        <f>IF(HR_Cleaned[[#This Row],[MonthlyIncome]]&lt;3000,"Low",IF(HR_Cleaned[[#This Row],[MonthlyIncome]]&lt;7000,"Medium","High"))</f>
        <v>Medium</v>
      </c>
      <c r="AH826" t="str">
        <f>IF(HR_Cleaned[[#This Row],[YearsAtCompany]]&lt;2,"0-1 Years",IF(HR_Cleaned[[#This Row],[YearsAtCompany]]&lt;=5,"2-5 Years",IF(HR_Cleaned[[#This Row],[YearsAtCompany]]&lt;=10,"6-10 Years","10+ Years")))</f>
        <v>0-1 Years</v>
      </c>
      <c r="AI82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1150</v>
      </c>
      <c r="J827">
        <v>2</v>
      </c>
      <c r="K827" t="s">
        <v>46</v>
      </c>
      <c r="L827">
        <v>79</v>
      </c>
      <c r="M827">
        <v>2</v>
      </c>
      <c r="N827">
        <v>2</v>
      </c>
      <c r="O827" t="s">
        <v>53</v>
      </c>
      <c r="P827">
        <v>4</v>
      </c>
      <c r="Q827" t="s">
        <v>48</v>
      </c>
      <c r="R827">
        <v>5056</v>
      </c>
      <c r="S827">
        <v>17689</v>
      </c>
      <c r="T827">
        <v>1</v>
      </c>
      <c r="U827" t="s">
        <v>35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 t="str">
        <f>IF(HR_Cleaned[[#This Row],[MonthlyIncome]]&lt;3000,"Low",IF(HR_Cleaned[[#This Row],[MonthlyIncome]]&lt;7000,"Medium","High"))</f>
        <v>Medium</v>
      </c>
      <c r="AH82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2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1152</v>
      </c>
      <c r="J828">
        <v>3</v>
      </c>
      <c r="K828" t="s">
        <v>46</v>
      </c>
      <c r="L828">
        <v>37</v>
      </c>
      <c r="M828">
        <v>4</v>
      </c>
      <c r="N828">
        <v>1</v>
      </c>
      <c r="O828" t="s">
        <v>61</v>
      </c>
      <c r="P828">
        <v>3</v>
      </c>
      <c r="Q828" t="s">
        <v>48</v>
      </c>
      <c r="R828">
        <v>2844</v>
      </c>
      <c r="S828">
        <v>6004</v>
      </c>
      <c r="T828">
        <v>1</v>
      </c>
      <c r="U828" t="s">
        <v>43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 t="str">
        <f>IF(HR_Cleaned[[#This Row],[MonthlyIncome]]&lt;3000,"Low",IF(HR_Cleaned[[#This Row],[MonthlyIncome]]&lt;7000,"Medium","High"))</f>
        <v>Low</v>
      </c>
      <c r="AH82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2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1154</v>
      </c>
      <c r="J829">
        <v>3</v>
      </c>
      <c r="K829" t="s">
        <v>46</v>
      </c>
      <c r="L829">
        <v>39</v>
      </c>
      <c r="M829">
        <v>2</v>
      </c>
      <c r="N829">
        <v>1</v>
      </c>
      <c r="O829" t="s">
        <v>47</v>
      </c>
      <c r="P829">
        <v>3</v>
      </c>
      <c r="Q829" t="s">
        <v>52</v>
      </c>
      <c r="R829">
        <v>2703</v>
      </c>
      <c r="S829">
        <v>22088</v>
      </c>
      <c r="T829">
        <v>1</v>
      </c>
      <c r="U829" t="s">
        <v>35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 t="str">
        <f>IF(HR_Cleaned[[#This Row],[MonthlyIncome]]&lt;3000,"Low",IF(HR_Cleaned[[#This Row],[MonthlyIncome]]&lt;7000,"Medium","High"))</f>
        <v>Low</v>
      </c>
      <c r="AH829" t="str">
        <f>IF(HR_Cleaned[[#This Row],[YearsAtCompany]]&lt;2,"0-1 Years",IF(HR_Cleaned[[#This Row],[YearsAtCompany]]&lt;=5,"2-5 Years",IF(HR_Cleaned[[#This Row],[YearsAtCompany]]&lt;=10,"6-10 Years","10+ Years")))</f>
        <v>2-5 Years</v>
      </c>
      <c r="AI82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1156</v>
      </c>
      <c r="J830">
        <v>3</v>
      </c>
      <c r="K830" t="s">
        <v>46</v>
      </c>
      <c r="L830">
        <v>80</v>
      </c>
      <c r="M830">
        <v>3</v>
      </c>
      <c r="N830">
        <v>1</v>
      </c>
      <c r="O830" t="s">
        <v>50</v>
      </c>
      <c r="P830">
        <v>3</v>
      </c>
      <c r="Q830" t="s">
        <v>41</v>
      </c>
      <c r="R830">
        <v>1904</v>
      </c>
      <c r="S830">
        <v>13556</v>
      </c>
      <c r="T830">
        <v>1</v>
      </c>
      <c r="U830" t="s">
        <v>43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 t="str">
        <f>IF(HR_Cleaned[[#This Row],[MonthlyIncome]]&lt;3000,"Low",IF(HR_Cleaned[[#This Row],[MonthlyIncome]]&lt;7000,"Medium","High"))</f>
        <v>Low</v>
      </c>
      <c r="AH830" t="str">
        <f>IF(HR_Cleaned[[#This Row],[YearsAtCompany]]&lt;2,"0-1 Years",IF(HR_Cleaned[[#This Row],[YearsAtCompany]]&lt;=5,"2-5 Years",IF(HR_Cleaned[[#This Row],[YearsAtCompany]]&lt;=10,"6-10 Years","10+ Years")))</f>
        <v>0-1 Years</v>
      </c>
      <c r="AI830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1157</v>
      </c>
      <c r="J831">
        <v>1</v>
      </c>
      <c r="K831" t="s">
        <v>39</v>
      </c>
      <c r="L831">
        <v>77</v>
      </c>
      <c r="M831">
        <v>3</v>
      </c>
      <c r="N831">
        <v>2</v>
      </c>
      <c r="O831" t="s">
        <v>40</v>
      </c>
      <c r="P831">
        <v>1</v>
      </c>
      <c r="Q831" t="s">
        <v>41</v>
      </c>
      <c r="R831">
        <v>8224</v>
      </c>
      <c r="S831">
        <v>18385</v>
      </c>
      <c r="T831">
        <v>0</v>
      </c>
      <c r="U831" t="s">
        <v>35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 t="str">
        <f>IF(HR_Cleaned[[#This Row],[MonthlyIncome]]&lt;3000,"Low",IF(HR_Cleaned[[#This Row],[MonthlyIncome]]&lt;7000,"Medium","High"))</f>
        <v>High</v>
      </c>
      <c r="AH831" t="str">
        <f>IF(HR_Cleaned[[#This Row],[YearsAtCompany]]&lt;2,"0-1 Years",IF(HR_Cleaned[[#This Row],[YearsAtCompany]]&lt;=5,"2-5 Years",IF(HR_Cleaned[[#This Row],[YearsAtCompany]]&lt;=10,"6-10 Years","10+ Years")))</f>
        <v>2-5 Years</v>
      </c>
      <c r="AI83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1158</v>
      </c>
      <c r="J832">
        <v>2</v>
      </c>
      <c r="K832" t="s">
        <v>46</v>
      </c>
      <c r="L832">
        <v>46</v>
      </c>
      <c r="M832">
        <v>3</v>
      </c>
      <c r="N832">
        <v>1</v>
      </c>
      <c r="O832" t="s">
        <v>50</v>
      </c>
      <c r="P832">
        <v>4</v>
      </c>
      <c r="Q832" t="s">
        <v>48</v>
      </c>
      <c r="R832">
        <v>4766</v>
      </c>
      <c r="S832">
        <v>9051</v>
      </c>
      <c r="T832">
        <v>3</v>
      </c>
      <c r="U832" t="s">
        <v>35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 t="str">
        <f>IF(HR_Cleaned[[#This Row],[MonthlyIncome]]&lt;3000,"Low",IF(HR_Cleaned[[#This Row],[MonthlyIncome]]&lt;7000,"Medium","High"))</f>
        <v>Medium</v>
      </c>
      <c r="AH832" t="str">
        <f>IF(HR_Cleaned[[#This Row],[YearsAtCompany]]&lt;2,"0-1 Years",IF(HR_Cleaned[[#This Row],[YearsAtCompany]]&lt;=5,"2-5 Years",IF(HR_Cleaned[[#This Row],[YearsAtCompany]]&lt;=10,"6-10 Years","10+ Years")))</f>
        <v>0-1 Years</v>
      </c>
      <c r="AI83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1160</v>
      </c>
      <c r="J833">
        <v>3</v>
      </c>
      <c r="K833" t="s">
        <v>46</v>
      </c>
      <c r="L833">
        <v>72</v>
      </c>
      <c r="M833">
        <v>3</v>
      </c>
      <c r="N833">
        <v>1</v>
      </c>
      <c r="O833" t="s">
        <v>50</v>
      </c>
      <c r="P833">
        <v>3</v>
      </c>
      <c r="Q833" t="s">
        <v>48</v>
      </c>
      <c r="R833">
        <v>2610</v>
      </c>
      <c r="S833">
        <v>6233</v>
      </c>
      <c r="T833">
        <v>1</v>
      </c>
      <c r="U833" t="s">
        <v>43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 t="str">
        <f>IF(HR_Cleaned[[#This Row],[MonthlyIncome]]&lt;3000,"Low",IF(HR_Cleaned[[#This Row],[MonthlyIncome]]&lt;7000,"Medium","High"))</f>
        <v>Low</v>
      </c>
      <c r="AH833" t="str">
        <f>IF(HR_Cleaned[[#This Row],[YearsAtCompany]]&lt;2,"0-1 Years",IF(HR_Cleaned[[#This Row],[YearsAtCompany]]&lt;=5,"2-5 Years",IF(HR_Cleaned[[#This Row],[YearsAtCompany]]&lt;=10,"6-10 Years","10+ Years")))</f>
        <v>2-5 Years</v>
      </c>
      <c r="AI83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1161</v>
      </c>
      <c r="J834">
        <v>3</v>
      </c>
      <c r="K834" t="s">
        <v>39</v>
      </c>
      <c r="L834">
        <v>52</v>
      </c>
      <c r="M834">
        <v>2</v>
      </c>
      <c r="N834">
        <v>2</v>
      </c>
      <c r="O834" t="s">
        <v>54</v>
      </c>
      <c r="P834">
        <v>4</v>
      </c>
      <c r="Q834" t="s">
        <v>52</v>
      </c>
      <c r="R834">
        <v>5731</v>
      </c>
      <c r="S834">
        <v>17171</v>
      </c>
      <c r="T834">
        <v>7</v>
      </c>
      <c r="U834" t="s">
        <v>43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 t="str">
        <f>IF(HR_Cleaned[[#This Row],[MonthlyIncome]]&lt;3000,"Low",IF(HR_Cleaned[[#This Row],[MonthlyIncome]]&lt;7000,"Medium","High"))</f>
        <v>Medium</v>
      </c>
      <c r="AH83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3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1162</v>
      </c>
      <c r="J835">
        <v>4</v>
      </c>
      <c r="K835" t="s">
        <v>46</v>
      </c>
      <c r="L835">
        <v>55</v>
      </c>
      <c r="M835">
        <v>2</v>
      </c>
      <c r="N835">
        <v>1</v>
      </c>
      <c r="O835" t="s">
        <v>47</v>
      </c>
      <c r="P835">
        <v>3</v>
      </c>
      <c r="Q835" t="s">
        <v>48</v>
      </c>
      <c r="R835">
        <v>2539</v>
      </c>
      <c r="S835">
        <v>7950</v>
      </c>
      <c r="T835">
        <v>1</v>
      </c>
      <c r="U835" t="s">
        <v>43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 t="str">
        <f>IF(HR_Cleaned[[#This Row],[MonthlyIncome]]&lt;3000,"Low",IF(HR_Cleaned[[#This Row],[MonthlyIncome]]&lt;7000,"Medium","High"))</f>
        <v>Low</v>
      </c>
      <c r="AH835" t="str">
        <f>IF(HR_Cleaned[[#This Row],[YearsAtCompany]]&lt;2,"0-1 Years",IF(HR_Cleaned[[#This Row],[YearsAtCompany]]&lt;=5,"2-5 Years",IF(HR_Cleaned[[#This Row],[YearsAtCompany]]&lt;=10,"6-10 Years","10+ Years")))</f>
        <v>2-5 Years</v>
      </c>
      <c r="AI83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1163</v>
      </c>
      <c r="J836">
        <v>2</v>
      </c>
      <c r="K836" t="s">
        <v>39</v>
      </c>
      <c r="L836">
        <v>70</v>
      </c>
      <c r="M836">
        <v>3</v>
      </c>
      <c r="N836">
        <v>2</v>
      </c>
      <c r="O836" t="s">
        <v>40</v>
      </c>
      <c r="P836">
        <v>3</v>
      </c>
      <c r="Q836" t="s">
        <v>48</v>
      </c>
      <c r="R836">
        <v>5714</v>
      </c>
      <c r="S836">
        <v>5829</v>
      </c>
      <c r="T836">
        <v>1</v>
      </c>
      <c r="U836" t="s">
        <v>43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 t="str">
        <f>IF(HR_Cleaned[[#This Row],[MonthlyIncome]]&lt;3000,"Low",IF(HR_Cleaned[[#This Row],[MonthlyIncome]]&lt;7000,"Medium","High"))</f>
        <v>Medium</v>
      </c>
      <c r="AH83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3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1164</v>
      </c>
      <c r="J837">
        <v>3</v>
      </c>
      <c r="K837" t="s">
        <v>46</v>
      </c>
      <c r="L837">
        <v>100</v>
      </c>
      <c r="M837">
        <v>3</v>
      </c>
      <c r="N837">
        <v>1</v>
      </c>
      <c r="O837" t="s">
        <v>61</v>
      </c>
      <c r="P837">
        <v>3</v>
      </c>
      <c r="Q837" t="s">
        <v>41</v>
      </c>
      <c r="R837">
        <v>4323</v>
      </c>
      <c r="S837">
        <v>7108</v>
      </c>
      <c r="T837">
        <v>1</v>
      </c>
      <c r="U837" t="s">
        <v>43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 t="str">
        <f>IF(HR_Cleaned[[#This Row],[MonthlyIncome]]&lt;3000,"Low",IF(HR_Cleaned[[#This Row],[MonthlyIncome]]&lt;7000,"Medium","High"))</f>
        <v>Medium</v>
      </c>
      <c r="AH837" t="str">
        <f>IF(HR_Cleaned[[#This Row],[YearsAtCompany]]&lt;2,"0-1 Years",IF(HR_Cleaned[[#This Row],[YearsAtCompany]]&lt;=5,"2-5 Years",IF(HR_Cleaned[[#This Row],[YearsAtCompany]]&lt;=10,"6-10 Years","10+ Years")))</f>
        <v>2-5 Years</v>
      </c>
      <c r="AI83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1165</v>
      </c>
      <c r="J838">
        <v>4</v>
      </c>
      <c r="K838" t="s">
        <v>39</v>
      </c>
      <c r="L838">
        <v>45</v>
      </c>
      <c r="M838">
        <v>2</v>
      </c>
      <c r="N838">
        <v>3</v>
      </c>
      <c r="O838" t="s">
        <v>40</v>
      </c>
      <c r="P838">
        <v>1</v>
      </c>
      <c r="Q838" t="s">
        <v>48</v>
      </c>
      <c r="R838">
        <v>7336</v>
      </c>
      <c r="S838">
        <v>11162</v>
      </c>
      <c r="T838">
        <v>1</v>
      </c>
      <c r="U838" t="s">
        <v>43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 t="str">
        <f>IF(HR_Cleaned[[#This Row],[MonthlyIncome]]&lt;3000,"Low",IF(HR_Cleaned[[#This Row],[MonthlyIncome]]&lt;7000,"Medium","High"))</f>
        <v>High</v>
      </c>
      <c r="AH838" t="str">
        <f>IF(HR_Cleaned[[#This Row],[YearsAtCompany]]&lt;2,"0-1 Years",IF(HR_Cleaned[[#This Row],[YearsAtCompany]]&lt;=5,"2-5 Years",IF(HR_Cleaned[[#This Row],[YearsAtCompany]]&lt;=10,"6-10 Years","10+ Years")))</f>
        <v>10+ Years</v>
      </c>
      <c r="AI83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1166</v>
      </c>
      <c r="J839">
        <v>2</v>
      </c>
      <c r="K839" t="s">
        <v>39</v>
      </c>
      <c r="L839">
        <v>88</v>
      </c>
      <c r="M839">
        <v>3</v>
      </c>
      <c r="N839">
        <v>3</v>
      </c>
      <c r="O839" t="s">
        <v>58</v>
      </c>
      <c r="P839">
        <v>3</v>
      </c>
      <c r="Q839" t="s">
        <v>41</v>
      </c>
      <c r="R839">
        <v>13499</v>
      </c>
      <c r="S839">
        <v>13782</v>
      </c>
      <c r="T839">
        <v>9</v>
      </c>
      <c r="U839" t="s">
        <v>43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 t="str">
        <f>IF(HR_Cleaned[[#This Row],[MonthlyIncome]]&lt;3000,"Low",IF(HR_Cleaned[[#This Row],[MonthlyIncome]]&lt;7000,"Medium","High"))</f>
        <v>High</v>
      </c>
      <c r="AH839" t="str">
        <f>IF(HR_Cleaned[[#This Row],[YearsAtCompany]]&lt;2,"0-1 Years",IF(HR_Cleaned[[#This Row],[YearsAtCompany]]&lt;=5,"2-5 Years",IF(HR_Cleaned[[#This Row],[YearsAtCompany]]&lt;=10,"6-10 Years","10+ Years")))</f>
        <v>10+ Years</v>
      </c>
      <c r="AI83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1167</v>
      </c>
      <c r="J840">
        <v>3</v>
      </c>
      <c r="K840" t="s">
        <v>46</v>
      </c>
      <c r="L840">
        <v>44</v>
      </c>
      <c r="M840">
        <v>3</v>
      </c>
      <c r="N840">
        <v>4</v>
      </c>
      <c r="O840" t="s">
        <v>40</v>
      </c>
      <c r="P840">
        <v>1</v>
      </c>
      <c r="Q840" t="s">
        <v>41</v>
      </c>
      <c r="R840">
        <v>13758</v>
      </c>
      <c r="S840">
        <v>2447</v>
      </c>
      <c r="T840">
        <v>0</v>
      </c>
      <c r="U840" t="s">
        <v>35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 t="str">
        <f>IF(HR_Cleaned[[#This Row],[MonthlyIncome]]&lt;3000,"Low",IF(HR_Cleaned[[#This Row],[MonthlyIncome]]&lt;7000,"Medium","High"))</f>
        <v>High</v>
      </c>
      <c r="AH840" t="str">
        <f>IF(HR_Cleaned[[#This Row],[YearsAtCompany]]&lt;2,"0-1 Years",IF(HR_Cleaned[[#This Row],[YearsAtCompany]]&lt;=5,"2-5 Years",IF(HR_Cleaned[[#This Row],[YearsAtCompany]]&lt;=10,"6-10 Years","10+ Years")))</f>
        <v>10+ Years</v>
      </c>
      <c r="AI84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1171</v>
      </c>
      <c r="J841">
        <v>2</v>
      </c>
      <c r="K841" t="s">
        <v>46</v>
      </c>
      <c r="L841">
        <v>45</v>
      </c>
      <c r="M841">
        <v>3</v>
      </c>
      <c r="N841">
        <v>2</v>
      </c>
      <c r="O841" t="s">
        <v>40</v>
      </c>
      <c r="P841">
        <v>1</v>
      </c>
      <c r="Q841" t="s">
        <v>41</v>
      </c>
      <c r="R841">
        <v>5155</v>
      </c>
      <c r="S841">
        <v>2253</v>
      </c>
      <c r="T841">
        <v>7</v>
      </c>
      <c r="U841" t="s">
        <v>43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 t="str">
        <f>IF(HR_Cleaned[[#This Row],[MonthlyIncome]]&lt;3000,"Low",IF(HR_Cleaned[[#This Row],[MonthlyIncome]]&lt;7000,"Medium","High"))</f>
        <v>Medium</v>
      </c>
      <c r="AH84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4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1172</v>
      </c>
      <c r="J842">
        <v>4</v>
      </c>
      <c r="K842" t="s">
        <v>46</v>
      </c>
      <c r="L842">
        <v>58</v>
      </c>
      <c r="M842">
        <v>2</v>
      </c>
      <c r="N842">
        <v>1</v>
      </c>
      <c r="O842" t="s">
        <v>50</v>
      </c>
      <c r="P842">
        <v>3</v>
      </c>
      <c r="Q842" t="s">
        <v>48</v>
      </c>
      <c r="R842">
        <v>2258</v>
      </c>
      <c r="S842">
        <v>16340</v>
      </c>
      <c r="T842">
        <v>6</v>
      </c>
      <c r="U842" t="s">
        <v>43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 t="str">
        <f>IF(HR_Cleaned[[#This Row],[MonthlyIncome]]&lt;3000,"Low",IF(HR_Cleaned[[#This Row],[MonthlyIncome]]&lt;7000,"Medium","High"))</f>
        <v>Low</v>
      </c>
      <c r="AH84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4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1173</v>
      </c>
      <c r="J843">
        <v>4</v>
      </c>
      <c r="K843" t="s">
        <v>46</v>
      </c>
      <c r="L843">
        <v>49</v>
      </c>
      <c r="M843">
        <v>3</v>
      </c>
      <c r="N843">
        <v>1</v>
      </c>
      <c r="O843" t="s">
        <v>50</v>
      </c>
      <c r="P843">
        <v>2</v>
      </c>
      <c r="Q843" t="s">
        <v>41</v>
      </c>
      <c r="R843">
        <v>3597</v>
      </c>
      <c r="S843">
        <v>6409</v>
      </c>
      <c r="T843">
        <v>8</v>
      </c>
      <c r="U843" t="s">
        <v>43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 t="str">
        <f>IF(HR_Cleaned[[#This Row],[MonthlyIncome]]&lt;3000,"Low",IF(HR_Cleaned[[#This Row],[MonthlyIncome]]&lt;7000,"Medium","High"))</f>
        <v>Medium</v>
      </c>
      <c r="AH843" t="str">
        <f>IF(HR_Cleaned[[#This Row],[YearsAtCompany]]&lt;2,"0-1 Years",IF(HR_Cleaned[[#This Row],[YearsAtCompany]]&lt;=5,"2-5 Years",IF(HR_Cleaned[[#This Row],[YearsAtCompany]]&lt;=10,"6-10 Years","10+ Years")))</f>
        <v>2-5 Years</v>
      </c>
      <c r="AI843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1175</v>
      </c>
      <c r="J844">
        <v>3</v>
      </c>
      <c r="K844" t="s">
        <v>39</v>
      </c>
      <c r="L844">
        <v>79</v>
      </c>
      <c r="M844">
        <v>3</v>
      </c>
      <c r="N844">
        <v>1</v>
      </c>
      <c r="O844" t="s">
        <v>50</v>
      </c>
      <c r="P844">
        <v>4</v>
      </c>
      <c r="Q844" t="s">
        <v>48</v>
      </c>
      <c r="R844">
        <v>2515</v>
      </c>
      <c r="S844">
        <v>22955</v>
      </c>
      <c r="T844">
        <v>1</v>
      </c>
      <c r="U844" t="s">
        <v>35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 t="str">
        <f>IF(HR_Cleaned[[#This Row],[MonthlyIncome]]&lt;3000,"Low",IF(HR_Cleaned[[#This Row],[MonthlyIncome]]&lt;7000,"Medium","High"))</f>
        <v>Low</v>
      </c>
      <c r="AH844" t="str">
        <f>IF(HR_Cleaned[[#This Row],[YearsAtCompany]]&lt;2,"0-1 Years",IF(HR_Cleaned[[#This Row],[YearsAtCompany]]&lt;=5,"2-5 Years",IF(HR_Cleaned[[#This Row],[YearsAtCompany]]&lt;=10,"6-10 Years","10+ Years")))</f>
        <v>0-1 Years</v>
      </c>
      <c r="AI84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1177</v>
      </c>
      <c r="J845">
        <v>1</v>
      </c>
      <c r="K845" t="s">
        <v>46</v>
      </c>
      <c r="L845">
        <v>82</v>
      </c>
      <c r="M845">
        <v>4</v>
      </c>
      <c r="N845">
        <v>1</v>
      </c>
      <c r="O845" t="s">
        <v>50</v>
      </c>
      <c r="P845">
        <v>4</v>
      </c>
      <c r="Q845" t="s">
        <v>48</v>
      </c>
      <c r="R845">
        <v>4420</v>
      </c>
      <c r="S845">
        <v>13421</v>
      </c>
      <c r="T845">
        <v>1</v>
      </c>
      <c r="U845" t="s">
        <v>43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 t="str">
        <f>IF(HR_Cleaned[[#This Row],[MonthlyIncome]]&lt;3000,"Low",IF(HR_Cleaned[[#This Row],[MonthlyIncome]]&lt;7000,"Medium","High"))</f>
        <v>Medium</v>
      </c>
      <c r="AH84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4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1179</v>
      </c>
      <c r="J846">
        <v>3</v>
      </c>
      <c r="K846" t="s">
        <v>46</v>
      </c>
      <c r="L846">
        <v>72</v>
      </c>
      <c r="M846">
        <v>2</v>
      </c>
      <c r="N846">
        <v>2</v>
      </c>
      <c r="O846" t="s">
        <v>40</v>
      </c>
      <c r="P846">
        <v>3</v>
      </c>
      <c r="Q846" t="s">
        <v>48</v>
      </c>
      <c r="R846">
        <v>6578</v>
      </c>
      <c r="S846">
        <v>2706</v>
      </c>
      <c r="T846">
        <v>1</v>
      </c>
      <c r="U846" t="s">
        <v>43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 t="str">
        <f>IF(HR_Cleaned[[#This Row],[MonthlyIncome]]&lt;3000,"Low",IF(HR_Cleaned[[#This Row],[MonthlyIncome]]&lt;7000,"Medium","High"))</f>
        <v>Medium</v>
      </c>
      <c r="AH84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4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1180</v>
      </c>
      <c r="J847">
        <v>3</v>
      </c>
      <c r="K847" t="s">
        <v>39</v>
      </c>
      <c r="L847">
        <v>92</v>
      </c>
      <c r="M847">
        <v>2</v>
      </c>
      <c r="N847">
        <v>2</v>
      </c>
      <c r="O847" t="s">
        <v>47</v>
      </c>
      <c r="P847">
        <v>4</v>
      </c>
      <c r="Q847" t="s">
        <v>48</v>
      </c>
      <c r="R847">
        <v>4422</v>
      </c>
      <c r="S847">
        <v>21203</v>
      </c>
      <c r="T847">
        <v>3</v>
      </c>
      <c r="U847" t="s">
        <v>35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 t="str">
        <f>IF(HR_Cleaned[[#This Row],[MonthlyIncome]]&lt;3000,"Low",IF(HR_Cleaned[[#This Row],[MonthlyIncome]]&lt;7000,"Medium","High"))</f>
        <v>Medium</v>
      </c>
      <c r="AH847" t="str">
        <f>IF(HR_Cleaned[[#This Row],[YearsAtCompany]]&lt;2,"0-1 Years",IF(HR_Cleaned[[#This Row],[YearsAtCompany]]&lt;=5,"2-5 Years",IF(HR_Cleaned[[#This Row],[YearsAtCompany]]&lt;=10,"6-10 Years","10+ Years")))</f>
        <v>0-1 Years</v>
      </c>
      <c r="AI84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1182</v>
      </c>
      <c r="J848">
        <v>3</v>
      </c>
      <c r="K848" t="s">
        <v>46</v>
      </c>
      <c r="L848">
        <v>44</v>
      </c>
      <c r="M848">
        <v>2</v>
      </c>
      <c r="N848">
        <v>3</v>
      </c>
      <c r="O848" t="s">
        <v>53</v>
      </c>
      <c r="P848">
        <v>2</v>
      </c>
      <c r="Q848" t="s">
        <v>52</v>
      </c>
      <c r="R848">
        <v>10274</v>
      </c>
      <c r="S848">
        <v>19588</v>
      </c>
      <c r="T848">
        <v>2</v>
      </c>
      <c r="U848" t="s">
        <v>43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 t="str">
        <f>IF(HR_Cleaned[[#This Row],[MonthlyIncome]]&lt;3000,"Low",IF(HR_Cleaned[[#This Row],[MonthlyIncome]]&lt;7000,"Medium","High"))</f>
        <v>High</v>
      </c>
      <c r="AH84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4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1184</v>
      </c>
      <c r="J849">
        <v>4</v>
      </c>
      <c r="K849" t="s">
        <v>46</v>
      </c>
      <c r="L849">
        <v>97</v>
      </c>
      <c r="M849">
        <v>2</v>
      </c>
      <c r="N849">
        <v>2</v>
      </c>
      <c r="O849" t="s">
        <v>54</v>
      </c>
      <c r="P849">
        <v>1</v>
      </c>
      <c r="Q849" t="s">
        <v>41</v>
      </c>
      <c r="R849">
        <v>5343</v>
      </c>
      <c r="S849">
        <v>25755</v>
      </c>
      <c r="T849">
        <v>0</v>
      </c>
      <c r="U849" t="s">
        <v>43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 t="str">
        <f>IF(HR_Cleaned[[#This Row],[MonthlyIncome]]&lt;3000,"Low",IF(HR_Cleaned[[#This Row],[MonthlyIncome]]&lt;7000,"Medium","High"))</f>
        <v>Medium</v>
      </c>
      <c r="AH849" t="str">
        <f>IF(HR_Cleaned[[#This Row],[YearsAtCompany]]&lt;2,"0-1 Years",IF(HR_Cleaned[[#This Row],[YearsAtCompany]]&lt;=5,"2-5 Years",IF(HR_Cleaned[[#This Row],[YearsAtCompany]]&lt;=10,"6-10 Years","10+ Years")))</f>
        <v>10+ Years</v>
      </c>
      <c r="AI84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1185</v>
      </c>
      <c r="J850">
        <v>4</v>
      </c>
      <c r="K850" t="s">
        <v>46</v>
      </c>
      <c r="L850">
        <v>47</v>
      </c>
      <c r="M850">
        <v>2</v>
      </c>
      <c r="N850">
        <v>1</v>
      </c>
      <c r="O850" t="s">
        <v>50</v>
      </c>
      <c r="P850">
        <v>4</v>
      </c>
      <c r="Q850" t="s">
        <v>48</v>
      </c>
      <c r="R850">
        <v>2376</v>
      </c>
      <c r="S850">
        <v>26537</v>
      </c>
      <c r="T850">
        <v>1</v>
      </c>
      <c r="U850" t="s">
        <v>43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 t="str">
        <f>IF(HR_Cleaned[[#This Row],[MonthlyIncome]]&lt;3000,"Low",IF(HR_Cleaned[[#This Row],[MonthlyIncome]]&lt;7000,"Medium","High"))</f>
        <v>Low</v>
      </c>
      <c r="AH850" t="str">
        <f>IF(HR_Cleaned[[#This Row],[YearsAtCompany]]&lt;2,"0-1 Years",IF(HR_Cleaned[[#This Row],[YearsAtCompany]]&lt;=5,"2-5 Years",IF(HR_Cleaned[[#This Row],[YearsAtCompany]]&lt;=10,"6-10 Years","10+ Years")))</f>
        <v>2-5 Years</v>
      </c>
      <c r="AI85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1188</v>
      </c>
      <c r="J851">
        <v>1</v>
      </c>
      <c r="K851" t="s">
        <v>39</v>
      </c>
      <c r="L851">
        <v>85</v>
      </c>
      <c r="M851">
        <v>1</v>
      </c>
      <c r="N851">
        <v>2</v>
      </c>
      <c r="O851" t="s">
        <v>40</v>
      </c>
      <c r="P851">
        <v>3</v>
      </c>
      <c r="Q851" t="s">
        <v>41</v>
      </c>
      <c r="R851">
        <v>5346</v>
      </c>
      <c r="S851">
        <v>9489</v>
      </c>
      <c r="T851">
        <v>8</v>
      </c>
      <c r="U851" t="s">
        <v>43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 t="str">
        <f>IF(HR_Cleaned[[#This Row],[MonthlyIncome]]&lt;3000,"Low",IF(HR_Cleaned[[#This Row],[MonthlyIncome]]&lt;7000,"Medium","High"))</f>
        <v>Medium</v>
      </c>
      <c r="AH851" t="str">
        <f>IF(HR_Cleaned[[#This Row],[YearsAtCompany]]&lt;2,"0-1 Years",IF(HR_Cleaned[[#This Row],[YearsAtCompany]]&lt;=5,"2-5 Years",IF(HR_Cleaned[[#This Row],[YearsAtCompany]]&lt;=10,"6-10 Years","10+ Years")))</f>
        <v>2-5 Years</v>
      </c>
      <c r="AI85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1190</v>
      </c>
      <c r="J852">
        <v>3</v>
      </c>
      <c r="K852" t="s">
        <v>39</v>
      </c>
      <c r="L852">
        <v>76</v>
      </c>
      <c r="M852">
        <v>3</v>
      </c>
      <c r="N852">
        <v>1</v>
      </c>
      <c r="O852" t="s">
        <v>57</v>
      </c>
      <c r="P852">
        <v>1</v>
      </c>
      <c r="Q852" t="s">
        <v>52</v>
      </c>
      <c r="R852">
        <v>2827</v>
      </c>
      <c r="S852">
        <v>14947</v>
      </c>
      <c r="T852">
        <v>1</v>
      </c>
      <c r="U852" t="s">
        <v>43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 t="str">
        <f>IF(HR_Cleaned[[#This Row],[MonthlyIncome]]&lt;3000,"Low",IF(HR_Cleaned[[#This Row],[MonthlyIncome]]&lt;7000,"Medium","High"))</f>
        <v>Low</v>
      </c>
      <c r="AH852" t="str">
        <f>IF(HR_Cleaned[[#This Row],[YearsAtCompany]]&lt;2,"0-1 Years",IF(HR_Cleaned[[#This Row],[YearsAtCompany]]&lt;=5,"2-5 Years",IF(HR_Cleaned[[#This Row],[YearsAtCompany]]&lt;=10,"6-10 Years","10+ Years")))</f>
        <v>0-1 Years</v>
      </c>
      <c r="AI85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1191</v>
      </c>
      <c r="J853">
        <v>4</v>
      </c>
      <c r="K853" t="s">
        <v>39</v>
      </c>
      <c r="L853">
        <v>92</v>
      </c>
      <c r="M853">
        <v>3</v>
      </c>
      <c r="N853">
        <v>5</v>
      </c>
      <c r="O853" t="s">
        <v>56</v>
      </c>
      <c r="P853">
        <v>1</v>
      </c>
      <c r="Q853" t="s">
        <v>52</v>
      </c>
      <c r="R853">
        <v>19943</v>
      </c>
      <c r="S853">
        <v>18575</v>
      </c>
      <c r="T853">
        <v>4</v>
      </c>
      <c r="U853" t="s">
        <v>43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 t="str">
        <f>IF(HR_Cleaned[[#This Row],[MonthlyIncome]]&lt;3000,"Low",IF(HR_Cleaned[[#This Row],[MonthlyIncome]]&lt;7000,"Medium","High"))</f>
        <v>High</v>
      </c>
      <c r="AH853" t="str">
        <f>IF(HR_Cleaned[[#This Row],[YearsAtCompany]]&lt;2,"0-1 Years",IF(HR_Cleaned[[#This Row],[YearsAtCompany]]&lt;=5,"2-5 Years",IF(HR_Cleaned[[#This Row],[YearsAtCompany]]&lt;=10,"6-10 Years","10+ Years")))</f>
        <v>2-5 Years</v>
      </c>
      <c r="AI853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1192</v>
      </c>
      <c r="J854">
        <v>2</v>
      </c>
      <c r="K854" t="s">
        <v>39</v>
      </c>
      <c r="L854">
        <v>54</v>
      </c>
      <c r="M854">
        <v>3</v>
      </c>
      <c r="N854">
        <v>1</v>
      </c>
      <c r="O854" t="s">
        <v>50</v>
      </c>
      <c r="P854">
        <v>4</v>
      </c>
      <c r="Q854" t="s">
        <v>48</v>
      </c>
      <c r="R854">
        <v>3131</v>
      </c>
      <c r="S854">
        <v>26342</v>
      </c>
      <c r="T854">
        <v>1</v>
      </c>
      <c r="U854" t="s">
        <v>43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 t="str">
        <f>IF(HR_Cleaned[[#This Row],[MonthlyIncome]]&lt;3000,"Low",IF(HR_Cleaned[[#This Row],[MonthlyIncome]]&lt;7000,"Medium","High"))</f>
        <v>Medium</v>
      </c>
      <c r="AH85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5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1193</v>
      </c>
      <c r="J855">
        <v>3</v>
      </c>
      <c r="K855" t="s">
        <v>46</v>
      </c>
      <c r="L855">
        <v>54</v>
      </c>
      <c r="M855">
        <v>3</v>
      </c>
      <c r="N855">
        <v>1</v>
      </c>
      <c r="O855" t="s">
        <v>47</v>
      </c>
      <c r="P855">
        <v>1</v>
      </c>
      <c r="Q855" t="s">
        <v>41</v>
      </c>
      <c r="R855">
        <v>2552</v>
      </c>
      <c r="S855">
        <v>7172</v>
      </c>
      <c r="T855">
        <v>1</v>
      </c>
      <c r="U855" t="s">
        <v>43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 t="str">
        <f>IF(HR_Cleaned[[#This Row],[MonthlyIncome]]&lt;3000,"Low",IF(HR_Cleaned[[#This Row],[MonthlyIncome]]&lt;7000,"Medium","High"))</f>
        <v>Low</v>
      </c>
      <c r="AH855" t="str">
        <f>IF(HR_Cleaned[[#This Row],[YearsAtCompany]]&lt;2,"0-1 Years",IF(HR_Cleaned[[#This Row],[YearsAtCompany]]&lt;=5,"2-5 Years",IF(HR_Cleaned[[#This Row],[YearsAtCompany]]&lt;=10,"6-10 Years","10+ Years")))</f>
        <v>0-1 Years</v>
      </c>
      <c r="AI855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1195</v>
      </c>
      <c r="J856">
        <v>1</v>
      </c>
      <c r="K856" t="s">
        <v>39</v>
      </c>
      <c r="L856">
        <v>83</v>
      </c>
      <c r="M856">
        <v>3</v>
      </c>
      <c r="N856">
        <v>1</v>
      </c>
      <c r="O856" t="s">
        <v>47</v>
      </c>
      <c r="P856">
        <v>3</v>
      </c>
      <c r="Q856" t="s">
        <v>48</v>
      </c>
      <c r="R856">
        <v>4477</v>
      </c>
      <c r="S856">
        <v>20100</v>
      </c>
      <c r="T856">
        <v>4</v>
      </c>
      <c r="U856" t="s">
        <v>35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 t="str">
        <f>IF(HR_Cleaned[[#This Row],[MonthlyIncome]]&lt;3000,"Low",IF(HR_Cleaned[[#This Row],[MonthlyIncome]]&lt;7000,"Medium","High"))</f>
        <v>Medium</v>
      </c>
      <c r="AH856" t="str">
        <f>IF(HR_Cleaned[[#This Row],[YearsAtCompany]]&lt;2,"0-1 Years",IF(HR_Cleaned[[#This Row],[YearsAtCompany]]&lt;=5,"2-5 Years",IF(HR_Cleaned[[#This Row],[YearsAtCompany]]&lt;=10,"6-10 Years","10+ Years")))</f>
        <v>2-5 Years</v>
      </c>
      <c r="AI85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1196</v>
      </c>
      <c r="J857">
        <v>4</v>
      </c>
      <c r="K857" t="s">
        <v>39</v>
      </c>
      <c r="L857">
        <v>56</v>
      </c>
      <c r="M857">
        <v>2</v>
      </c>
      <c r="N857">
        <v>2</v>
      </c>
      <c r="O857" t="s">
        <v>53</v>
      </c>
      <c r="P857">
        <v>4</v>
      </c>
      <c r="Q857" t="s">
        <v>48</v>
      </c>
      <c r="R857">
        <v>6474</v>
      </c>
      <c r="S857">
        <v>9961</v>
      </c>
      <c r="T857">
        <v>1</v>
      </c>
      <c r="U857" t="s">
        <v>43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 t="str">
        <f>IF(HR_Cleaned[[#This Row],[MonthlyIncome]]&lt;3000,"Low",IF(HR_Cleaned[[#This Row],[MonthlyIncome]]&lt;7000,"Medium","High"))</f>
        <v>Medium</v>
      </c>
      <c r="AH857" t="str">
        <f>IF(HR_Cleaned[[#This Row],[YearsAtCompany]]&lt;2,"0-1 Years",IF(HR_Cleaned[[#This Row],[YearsAtCompany]]&lt;=5,"2-5 Years",IF(HR_Cleaned[[#This Row],[YearsAtCompany]]&lt;=10,"6-10 Years","10+ Years")))</f>
        <v>10+ Years</v>
      </c>
      <c r="AI85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1198</v>
      </c>
      <c r="J858">
        <v>1</v>
      </c>
      <c r="K858" t="s">
        <v>46</v>
      </c>
      <c r="L858">
        <v>87</v>
      </c>
      <c r="M858">
        <v>2</v>
      </c>
      <c r="N858">
        <v>1</v>
      </c>
      <c r="O858" t="s">
        <v>50</v>
      </c>
      <c r="P858">
        <v>3</v>
      </c>
      <c r="Q858" t="s">
        <v>41</v>
      </c>
      <c r="R858">
        <v>3033</v>
      </c>
      <c r="S858">
        <v>12828</v>
      </c>
      <c r="T858">
        <v>1</v>
      </c>
      <c r="U858" t="s">
        <v>43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 t="str">
        <f>IF(HR_Cleaned[[#This Row],[MonthlyIncome]]&lt;3000,"Low",IF(HR_Cleaned[[#This Row],[MonthlyIncome]]&lt;7000,"Medium","High"))</f>
        <v>Medium</v>
      </c>
      <c r="AH858" t="str">
        <f>IF(HR_Cleaned[[#This Row],[YearsAtCompany]]&lt;2,"0-1 Years",IF(HR_Cleaned[[#This Row],[YearsAtCompany]]&lt;=5,"2-5 Years",IF(HR_Cleaned[[#This Row],[YearsAtCompany]]&lt;=10,"6-10 Years","10+ Years")))</f>
        <v>2-5 Years</v>
      </c>
      <c r="AI858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1200</v>
      </c>
      <c r="J859">
        <v>3</v>
      </c>
      <c r="K859" t="s">
        <v>46</v>
      </c>
      <c r="L859">
        <v>96</v>
      </c>
      <c r="M859">
        <v>3</v>
      </c>
      <c r="N859">
        <v>1</v>
      </c>
      <c r="O859" t="s">
        <v>47</v>
      </c>
      <c r="P859">
        <v>3</v>
      </c>
      <c r="Q859" t="s">
        <v>41</v>
      </c>
      <c r="R859">
        <v>2936</v>
      </c>
      <c r="S859">
        <v>10826</v>
      </c>
      <c r="T859">
        <v>1</v>
      </c>
      <c r="U859" t="s">
        <v>35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 t="str">
        <f>IF(HR_Cleaned[[#This Row],[MonthlyIncome]]&lt;3000,"Low",IF(HR_Cleaned[[#This Row],[MonthlyIncome]]&lt;7000,"Medium","High"))</f>
        <v>Low</v>
      </c>
      <c r="AH85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5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1201</v>
      </c>
      <c r="J860">
        <v>4</v>
      </c>
      <c r="K860" t="s">
        <v>39</v>
      </c>
      <c r="L860">
        <v>50</v>
      </c>
      <c r="M860">
        <v>3</v>
      </c>
      <c r="N860">
        <v>5</v>
      </c>
      <c r="O860" t="s">
        <v>56</v>
      </c>
      <c r="P860">
        <v>3</v>
      </c>
      <c r="Q860" t="s">
        <v>52</v>
      </c>
      <c r="R860">
        <v>18606</v>
      </c>
      <c r="S860">
        <v>18640</v>
      </c>
      <c r="T860">
        <v>3</v>
      </c>
      <c r="U860" t="s">
        <v>43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 t="str">
        <f>IF(HR_Cleaned[[#This Row],[MonthlyIncome]]&lt;3000,"Low",IF(HR_Cleaned[[#This Row],[MonthlyIncome]]&lt;7000,"Medium","High"))</f>
        <v>High</v>
      </c>
      <c r="AH86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6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1202</v>
      </c>
      <c r="J861">
        <v>2</v>
      </c>
      <c r="K861" t="s">
        <v>39</v>
      </c>
      <c r="L861">
        <v>69</v>
      </c>
      <c r="M861">
        <v>1</v>
      </c>
      <c r="N861">
        <v>1</v>
      </c>
      <c r="O861" t="s">
        <v>47</v>
      </c>
      <c r="P861">
        <v>4</v>
      </c>
      <c r="Q861" t="s">
        <v>48</v>
      </c>
      <c r="R861">
        <v>2168</v>
      </c>
      <c r="S861">
        <v>26933</v>
      </c>
      <c r="T861">
        <v>0</v>
      </c>
      <c r="U861" t="s">
        <v>35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 t="str">
        <f>IF(HR_Cleaned[[#This Row],[MonthlyIncome]]&lt;3000,"Low",IF(HR_Cleaned[[#This Row],[MonthlyIncome]]&lt;7000,"Medium","High"))</f>
        <v>Low</v>
      </c>
      <c r="AH861" t="str">
        <f>IF(HR_Cleaned[[#This Row],[YearsAtCompany]]&lt;2,"0-1 Years",IF(HR_Cleaned[[#This Row],[YearsAtCompany]]&lt;=5,"2-5 Years",IF(HR_Cleaned[[#This Row],[YearsAtCompany]]&lt;=10,"6-10 Years","10+ Years")))</f>
        <v>2-5 Years</v>
      </c>
      <c r="AI86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1203</v>
      </c>
      <c r="J862">
        <v>3</v>
      </c>
      <c r="K862" t="s">
        <v>46</v>
      </c>
      <c r="L862">
        <v>48</v>
      </c>
      <c r="M862">
        <v>2</v>
      </c>
      <c r="N862">
        <v>1</v>
      </c>
      <c r="O862" t="s">
        <v>47</v>
      </c>
      <c r="P862">
        <v>4</v>
      </c>
      <c r="Q862" t="s">
        <v>48</v>
      </c>
      <c r="R862">
        <v>2853</v>
      </c>
      <c r="S862">
        <v>4223</v>
      </c>
      <c r="T862">
        <v>0</v>
      </c>
      <c r="U862" t="s">
        <v>35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 t="str">
        <f>IF(HR_Cleaned[[#This Row],[MonthlyIncome]]&lt;3000,"Low",IF(HR_Cleaned[[#This Row],[MonthlyIncome]]&lt;7000,"Medium","High"))</f>
        <v>Low</v>
      </c>
      <c r="AH862" t="str">
        <f>IF(HR_Cleaned[[#This Row],[YearsAtCompany]]&lt;2,"0-1 Years",IF(HR_Cleaned[[#This Row],[YearsAtCompany]]&lt;=5,"2-5 Years",IF(HR_Cleaned[[#This Row],[YearsAtCompany]]&lt;=10,"6-10 Years","10+ Years")))</f>
        <v>0-1 Years</v>
      </c>
      <c r="AI862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1204</v>
      </c>
      <c r="J863">
        <v>3</v>
      </c>
      <c r="K863" t="s">
        <v>39</v>
      </c>
      <c r="L863">
        <v>69</v>
      </c>
      <c r="M863">
        <v>3</v>
      </c>
      <c r="N863">
        <v>4</v>
      </c>
      <c r="O863" t="s">
        <v>56</v>
      </c>
      <c r="P863">
        <v>1</v>
      </c>
      <c r="Q863" t="s">
        <v>48</v>
      </c>
      <c r="R863">
        <v>17048</v>
      </c>
      <c r="S863">
        <v>24097</v>
      </c>
      <c r="T863">
        <v>8</v>
      </c>
      <c r="U863" t="s">
        <v>43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 t="str">
        <f>IF(HR_Cleaned[[#This Row],[MonthlyIncome]]&lt;3000,"Low",IF(HR_Cleaned[[#This Row],[MonthlyIncome]]&lt;7000,"Medium","High"))</f>
        <v>High</v>
      </c>
      <c r="AH863" t="str">
        <f>IF(HR_Cleaned[[#This Row],[YearsAtCompany]]&lt;2,"0-1 Years",IF(HR_Cleaned[[#This Row],[YearsAtCompany]]&lt;=5,"2-5 Years",IF(HR_Cleaned[[#This Row],[YearsAtCompany]]&lt;=10,"6-10 Years","10+ Years")))</f>
        <v>10+ Years</v>
      </c>
      <c r="AI86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1206</v>
      </c>
      <c r="J864">
        <v>4</v>
      </c>
      <c r="K864" t="s">
        <v>46</v>
      </c>
      <c r="L864">
        <v>74</v>
      </c>
      <c r="M864">
        <v>1</v>
      </c>
      <c r="N864">
        <v>1</v>
      </c>
      <c r="O864" t="s">
        <v>47</v>
      </c>
      <c r="P864">
        <v>3</v>
      </c>
      <c r="Q864" t="s">
        <v>41</v>
      </c>
      <c r="R864">
        <v>2290</v>
      </c>
      <c r="S864">
        <v>4279</v>
      </c>
      <c r="T864">
        <v>2</v>
      </c>
      <c r="U864" t="s">
        <v>43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 t="str">
        <f>IF(HR_Cleaned[[#This Row],[MonthlyIncome]]&lt;3000,"Low",IF(HR_Cleaned[[#This Row],[MonthlyIncome]]&lt;7000,"Medium","High"))</f>
        <v>Low</v>
      </c>
      <c r="AH864" t="str">
        <f>IF(HR_Cleaned[[#This Row],[YearsAtCompany]]&lt;2,"0-1 Years",IF(HR_Cleaned[[#This Row],[YearsAtCompany]]&lt;=5,"2-5 Years",IF(HR_Cleaned[[#This Row],[YearsAtCompany]]&lt;=10,"6-10 Years","10+ Years")))</f>
        <v>0-1 Years</v>
      </c>
      <c r="AI86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1207</v>
      </c>
      <c r="J865">
        <v>2</v>
      </c>
      <c r="K865" t="s">
        <v>46</v>
      </c>
      <c r="L865">
        <v>99</v>
      </c>
      <c r="M865">
        <v>3</v>
      </c>
      <c r="N865">
        <v>1</v>
      </c>
      <c r="O865" t="s">
        <v>61</v>
      </c>
      <c r="P865">
        <v>3</v>
      </c>
      <c r="Q865" t="s">
        <v>48</v>
      </c>
      <c r="R865">
        <v>3600</v>
      </c>
      <c r="S865">
        <v>8429</v>
      </c>
      <c r="T865">
        <v>1</v>
      </c>
      <c r="U865" t="s">
        <v>43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 t="str">
        <f>IF(HR_Cleaned[[#This Row],[MonthlyIncome]]&lt;3000,"Low",IF(HR_Cleaned[[#This Row],[MonthlyIncome]]&lt;7000,"Medium","High"))</f>
        <v>Medium</v>
      </c>
      <c r="AH865" t="str">
        <f>IF(HR_Cleaned[[#This Row],[YearsAtCompany]]&lt;2,"0-1 Years",IF(HR_Cleaned[[#This Row],[YearsAtCompany]]&lt;=5,"2-5 Years",IF(HR_Cleaned[[#This Row],[YearsAtCompany]]&lt;=10,"6-10 Years","10+ Years")))</f>
        <v>2-5 Years</v>
      </c>
      <c r="AI86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1210</v>
      </c>
      <c r="J866">
        <v>1</v>
      </c>
      <c r="K866" t="s">
        <v>46</v>
      </c>
      <c r="L866">
        <v>95</v>
      </c>
      <c r="M866">
        <v>2</v>
      </c>
      <c r="N866">
        <v>1</v>
      </c>
      <c r="O866" t="s">
        <v>47</v>
      </c>
      <c r="P866">
        <v>1</v>
      </c>
      <c r="Q866" t="s">
        <v>52</v>
      </c>
      <c r="R866">
        <v>2107</v>
      </c>
      <c r="S866">
        <v>20293</v>
      </c>
      <c r="T866">
        <v>6</v>
      </c>
      <c r="U866" t="s">
        <v>43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 t="str">
        <f>IF(HR_Cleaned[[#This Row],[MonthlyIncome]]&lt;3000,"Low",IF(HR_Cleaned[[#This Row],[MonthlyIncome]]&lt;7000,"Medium","High"))</f>
        <v>Low</v>
      </c>
      <c r="AH866" t="str">
        <f>IF(HR_Cleaned[[#This Row],[YearsAtCompany]]&lt;2,"0-1 Years",IF(HR_Cleaned[[#This Row],[YearsAtCompany]]&lt;=5,"2-5 Years",IF(HR_Cleaned[[#This Row],[YearsAtCompany]]&lt;=10,"6-10 Years","10+ Years")))</f>
        <v>0-1 Years</v>
      </c>
      <c r="AI86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1211</v>
      </c>
      <c r="J867">
        <v>3</v>
      </c>
      <c r="K867" t="s">
        <v>46</v>
      </c>
      <c r="L867">
        <v>61</v>
      </c>
      <c r="M867">
        <v>3</v>
      </c>
      <c r="N867">
        <v>2</v>
      </c>
      <c r="O867" t="s">
        <v>40</v>
      </c>
      <c r="P867">
        <v>1</v>
      </c>
      <c r="Q867" t="s">
        <v>52</v>
      </c>
      <c r="R867">
        <v>4115</v>
      </c>
      <c r="S867">
        <v>13192</v>
      </c>
      <c r="T867">
        <v>8</v>
      </c>
      <c r="U867" t="s">
        <v>43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 t="str">
        <f>IF(HR_Cleaned[[#This Row],[MonthlyIncome]]&lt;3000,"Low",IF(HR_Cleaned[[#This Row],[MonthlyIncome]]&lt;7000,"Medium","High"))</f>
        <v>Medium</v>
      </c>
      <c r="AH867" t="str">
        <f>IF(HR_Cleaned[[#This Row],[YearsAtCompany]]&lt;2,"0-1 Years",IF(HR_Cleaned[[#This Row],[YearsAtCompany]]&lt;=5,"2-5 Years",IF(HR_Cleaned[[#This Row],[YearsAtCompany]]&lt;=10,"6-10 Years","10+ Years")))</f>
        <v>2-5 Years</v>
      </c>
      <c r="AI86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1212</v>
      </c>
      <c r="J868">
        <v>2</v>
      </c>
      <c r="K868" t="s">
        <v>46</v>
      </c>
      <c r="L868">
        <v>62</v>
      </c>
      <c r="M868">
        <v>3</v>
      </c>
      <c r="N868">
        <v>2</v>
      </c>
      <c r="O868" t="s">
        <v>40</v>
      </c>
      <c r="P868">
        <v>2</v>
      </c>
      <c r="Q868" t="s">
        <v>48</v>
      </c>
      <c r="R868">
        <v>4327</v>
      </c>
      <c r="S868">
        <v>25440</v>
      </c>
      <c r="T868">
        <v>5</v>
      </c>
      <c r="U868" t="s">
        <v>43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 t="str">
        <f>IF(HR_Cleaned[[#This Row],[MonthlyIncome]]&lt;3000,"Low",IF(HR_Cleaned[[#This Row],[MonthlyIncome]]&lt;7000,"Medium","High"))</f>
        <v>Medium</v>
      </c>
      <c r="AH868" t="str">
        <f>IF(HR_Cleaned[[#This Row],[YearsAtCompany]]&lt;2,"0-1 Years",IF(HR_Cleaned[[#This Row],[YearsAtCompany]]&lt;=5,"2-5 Years",IF(HR_Cleaned[[#This Row],[YearsAtCompany]]&lt;=10,"6-10 Years","10+ Years")))</f>
        <v>0-1 Years</v>
      </c>
      <c r="AI86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1215</v>
      </c>
      <c r="J869">
        <v>4</v>
      </c>
      <c r="K869" t="s">
        <v>39</v>
      </c>
      <c r="L869">
        <v>30</v>
      </c>
      <c r="M869">
        <v>3</v>
      </c>
      <c r="N869">
        <v>4</v>
      </c>
      <c r="O869" t="s">
        <v>56</v>
      </c>
      <c r="P869">
        <v>1</v>
      </c>
      <c r="Q869" t="s">
        <v>48</v>
      </c>
      <c r="R869">
        <v>17856</v>
      </c>
      <c r="S869">
        <v>9490</v>
      </c>
      <c r="T869">
        <v>2</v>
      </c>
      <c r="U869" t="s">
        <v>43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 t="str">
        <f>IF(HR_Cleaned[[#This Row],[MonthlyIncome]]&lt;3000,"Low",IF(HR_Cleaned[[#This Row],[MonthlyIncome]]&lt;7000,"Medium","High"))</f>
        <v>High</v>
      </c>
      <c r="AH869" t="str">
        <f>IF(HR_Cleaned[[#This Row],[YearsAtCompany]]&lt;2,"0-1 Years",IF(HR_Cleaned[[#This Row],[YearsAtCompany]]&lt;=5,"2-5 Years",IF(HR_Cleaned[[#This Row],[YearsAtCompany]]&lt;=10,"6-10 Years","10+ Years")))</f>
        <v>2-5 Years</v>
      </c>
      <c r="AI86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1216</v>
      </c>
      <c r="J870">
        <v>4</v>
      </c>
      <c r="K870" t="s">
        <v>46</v>
      </c>
      <c r="L870">
        <v>78</v>
      </c>
      <c r="M870">
        <v>2</v>
      </c>
      <c r="N870">
        <v>1</v>
      </c>
      <c r="O870" t="s">
        <v>50</v>
      </c>
      <c r="P870">
        <v>1</v>
      </c>
      <c r="Q870" t="s">
        <v>48</v>
      </c>
      <c r="R870">
        <v>3196</v>
      </c>
      <c r="S870">
        <v>12449</v>
      </c>
      <c r="T870">
        <v>1</v>
      </c>
      <c r="U870" t="s">
        <v>43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 t="str">
        <f>IF(HR_Cleaned[[#This Row],[MonthlyIncome]]&lt;3000,"Low",IF(HR_Cleaned[[#This Row],[MonthlyIncome]]&lt;7000,"Medium","High"))</f>
        <v>Medium</v>
      </c>
      <c r="AH87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7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1217</v>
      </c>
      <c r="J871">
        <v>4</v>
      </c>
      <c r="K871" t="s">
        <v>46</v>
      </c>
      <c r="L871">
        <v>52</v>
      </c>
      <c r="M871">
        <v>3</v>
      </c>
      <c r="N871">
        <v>5</v>
      </c>
      <c r="O871" t="s">
        <v>58</v>
      </c>
      <c r="P871">
        <v>2</v>
      </c>
      <c r="Q871" t="s">
        <v>48</v>
      </c>
      <c r="R871">
        <v>19081</v>
      </c>
      <c r="S871">
        <v>10849</v>
      </c>
      <c r="T871">
        <v>5</v>
      </c>
      <c r="U871" t="s">
        <v>43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 t="str">
        <f>IF(HR_Cleaned[[#This Row],[MonthlyIncome]]&lt;3000,"Low",IF(HR_Cleaned[[#This Row],[MonthlyIncome]]&lt;7000,"Medium","High"))</f>
        <v>High</v>
      </c>
      <c r="AH871" t="str">
        <f>IF(HR_Cleaned[[#This Row],[YearsAtCompany]]&lt;2,"0-1 Years",IF(HR_Cleaned[[#This Row],[YearsAtCompany]]&lt;=5,"2-5 Years",IF(HR_Cleaned[[#This Row],[YearsAtCompany]]&lt;=10,"6-10 Years","10+ Years")))</f>
        <v>2-5 Years</v>
      </c>
      <c r="AI87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1218</v>
      </c>
      <c r="J872">
        <v>3</v>
      </c>
      <c r="K872" t="s">
        <v>46</v>
      </c>
      <c r="L872">
        <v>94</v>
      </c>
      <c r="M872">
        <v>3</v>
      </c>
      <c r="N872">
        <v>2</v>
      </c>
      <c r="O872" t="s">
        <v>40</v>
      </c>
      <c r="P872">
        <v>1</v>
      </c>
      <c r="Q872" t="s">
        <v>48</v>
      </c>
      <c r="R872">
        <v>8966</v>
      </c>
      <c r="S872">
        <v>21026</v>
      </c>
      <c r="T872">
        <v>3</v>
      </c>
      <c r="U872" t="s">
        <v>35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 t="str">
        <f>IF(HR_Cleaned[[#This Row],[MonthlyIncome]]&lt;3000,"Low",IF(HR_Cleaned[[#This Row],[MonthlyIncome]]&lt;7000,"Medium","High"))</f>
        <v>High</v>
      </c>
      <c r="AH87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7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1219</v>
      </c>
      <c r="J873">
        <v>4</v>
      </c>
      <c r="K873" t="s">
        <v>39</v>
      </c>
      <c r="L873">
        <v>97</v>
      </c>
      <c r="M873">
        <v>3</v>
      </c>
      <c r="N873">
        <v>1</v>
      </c>
      <c r="O873" t="s">
        <v>50</v>
      </c>
      <c r="P873">
        <v>2</v>
      </c>
      <c r="Q873" t="s">
        <v>48</v>
      </c>
      <c r="R873">
        <v>2210</v>
      </c>
      <c r="S873">
        <v>3372</v>
      </c>
      <c r="T873">
        <v>1</v>
      </c>
      <c r="U873" t="s">
        <v>43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 t="str">
        <f>IF(HR_Cleaned[[#This Row],[MonthlyIncome]]&lt;3000,"Low",IF(HR_Cleaned[[#This Row],[MonthlyIncome]]&lt;7000,"Medium","High"))</f>
        <v>Low</v>
      </c>
      <c r="AH873" t="str">
        <f>IF(HR_Cleaned[[#This Row],[YearsAtCompany]]&lt;2,"0-1 Years",IF(HR_Cleaned[[#This Row],[YearsAtCompany]]&lt;=5,"2-5 Years",IF(HR_Cleaned[[#This Row],[YearsAtCompany]]&lt;=10,"6-10 Years","10+ Years")))</f>
        <v>0-1 Years</v>
      </c>
      <c r="AI873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1220</v>
      </c>
      <c r="J874">
        <v>2</v>
      </c>
      <c r="K874" t="s">
        <v>39</v>
      </c>
      <c r="L874">
        <v>82</v>
      </c>
      <c r="M874">
        <v>3</v>
      </c>
      <c r="N874">
        <v>2</v>
      </c>
      <c r="O874" t="s">
        <v>40</v>
      </c>
      <c r="P874">
        <v>3</v>
      </c>
      <c r="Q874" t="s">
        <v>48</v>
      </c>
      <c r="R874">
        <v>4539</v>
      </c>
      <c r="S874">
        <v>4905</v>
      </c>
      <c r="T874">
        <v>1</v>
      </c>
      <c r="U874" t="s">
        <v>43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 t="str">
        <f>IF(HR_Cleaned[[#This Row],[MonthlyIncome]]&lt;3000,"Low",IF(HR_Cleaned[[#This Row],[MonthlyIncome]]&lt;7000,"Medium","High"))</f>
        <v>Medium</v>
      </c>
      <c r="AH87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7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1221</v>
      </c>
      <c r="J875">
        <v>3</v>
      </c>
      <c r="K875" t="s">
        <v>46</v>
      </c>
      <c r="L875">
        <v>60</v>
      </c>
      <c r="M875">
        <v>1</v>
      </c>
      <c r="N875">
        <v>1</v>
      </c>
      <c r="O875" t="s">
        <v>50</v>
      </c>
      <c r="P875">
        <v>3</v>
      </c>
      <c r="Q875" t="s">
        <v>52</v>
      </c>
      <c r="R875">
        <v>2741</v>
      </c>
      <c r="S875">
        <v>6865</v>
      </c>
      <c r="T875">
        <v>1</v>
      </c>
      <c r="U875" t="s">
        <v>43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 t="str">
        <f>IF(HR_Cleaned[[#This Row],[MonthlyIncome]]&lt;3000,"Low",IF(HR_Cleaned[[#This Row],[MonthlyIncome]]&lt;7000,"Medium","High"))</f>
        <v>Low</v>
      </c>
      <c r="AH87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7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1224</v>
      </c>
      <c r="J876">
        <v>3</v>
      </c>
      <c r="K876" t="s">
        <v>46</v>
      </c>
      <c r="L876">
        <v>49</v>
      </c>
      <c r="M876">
        <v>3</v>
      </c>
      <c r="N876">
        <v>2</v>
      </c>
      <c r="O876" t="s">
        <v>50</v>
      </c>
      <c r="P876">
        <v>3</v>
      </c>
      <c r="Q876" t="s">
        <v>52</v>
      </c>
      <c r="R876">
        <v>3491</v>
      </c>
      <c r="S876">
        <v>11309</v>
      </c>
      <c r="T876">
        <v>1</v>
      </c>
      <c r="U876" t="s">
        <v>43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 t="str">
        <f>IF(HR_Cleaned[[#This Row],[MonthlyIncome]]&lt;3000,"Low",IF(HR_Cleaned[[#This Row],[MonthlyIncome]]&lt;7000,"Medium","High"))</f>
        <v>Medium</v>
      </c>
      <c r="AH87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7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1225</v>
      </c>
      <c r="J877">
        <v>4</v>
      </c>
      <c r="K877" t="s">
        <v>46</v>
      </c>
      <c r="L877">
        <v>32</v>
      </c>
      <c r="M877">
        <v>3</v>
      </c>
      <c r="N877">
        <v>2</v>
      </c>
      <c r="O877" t="s">
        <v>47</v>
      </c>
      <c r="P877">
        <v>4</v>
      </c>
      <c r="Q877" t="s">
        <v>41</v>
      </c>
      <c r="R877">
        <v>4541</v>
      </c>
      <c r="S877">
        <v>7744</v>
      </c>
      <c r="T877">
        <v>1</v>
      </c>
      <c r="U877" t="s">
        <v>43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 t="str">
        <f>IF(HR_Cleaned[[#This Row],[MonthlyIncome]]&lt;3000,"Low",IF(HR_Cleaned[[#This Row],[MonthlyIncome]]&lt;7000,"Medium","High"))</f>
        <v>Medium</v>
      </c>
      <c r="AH877" t="str">
        <f>IF(HR_Cleaned[[#This Row],[YearsAtCompany]]&lt;2,"0-1 Years",IF(HR_Cleaned[[#This Row],[YearsAtCompany]]&lt;=5,"2-5 Years",IF(HR_Cleaned[[#This Row],[YearsAtCompany]]&lt;=10,"6-10 Years","10+ Years")))</f>
        <v>10+ Years</v>
      </c>
      <c r="AI87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1226</v>
      </c>
      <c r="J878">
        <v>3</v>
      </c>
      <c r="K878" t="s">
        <v>46</v>
      </c>
      <c r="L878">
        <v>43</v>
      </c>
      <c r="M878">
        <v>4</v>
      </c>
      <c r="N878">
        <v>1</v>
      </c>
      <c r="O878" t="s">
        <v>57</v>
      </c>
      <c r="P878">
        <v>4</v>
      </c>
      <c r="Q878" t="s">
        <v>41</v>
      </c>
      <c r="R878">
        <v>2678</v>
      </c>
      <c r="S878">
        <v>5050</v>
      </c>
      <c r="T878">
        <v>1</v>
      </c>
      <c r="U878" t="s">
        <v>43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 t="str">
        <f>IF(HR_Cleaned[[#This Row],[MonthlyIncome]]&lt;3000,"Low",IF(HR_Cleaned[[#This Row],[MonthlyIncome]]&lt;7000,"Medium","High"))</f>
        <v>Low</v>
      </c>
      <c r="AH878" t="str">
        <f>IF(HR_Cleaned[[#This Row],[YearsAtCompany]]&lt;2,"0-1 Years",IF(HR_Cleaned[[#This Row],[YearsAtCompany]]&lt;=5,"2-5 Years",IF(HR_Cleaned[[#This Row],[YearsAtCompany]]&lt;=10,"6-10 Years","10+ Years")))</f>
        <v>2-5 Years</v>
      </c>
      <c r="AI878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1228</v>
      </c>
      <c r="J879">
        <v>4</v>
      </c>
      <c r="K879" t="s">
        <v>46</v>
      </c>
      <c r="L879">
        <v>60</v>
      </c>
      <c r="M879">
        <v>3</v>
      </c>
      <c r="N879">
        <v>2</v>
      </c>
      <c r="O879" t="s">
        <v>53</v>
      </c>
      <c r="P879">
        <v>4</v>
      </c>
      <c r="Q879" t="s">
        <v>52</v>
      </c>
      <c r="R879">
        <v>7379</v>
      </c>
      <c r="S879">
        <v>17433</v>
      </c>
      <c r="T879">
        <v>2</v>
      </c>
      <c r="U879" t="s">
        <v>43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 t="str">
        <f>IF(HR_Cleaned[[#This Row],[MonthlyIncome]]&lt;3000,"Low",IF(HR_Cleaned[[#This Row],[MonthlyIncome]]&lt;7000,"Medium","High"))</f>
        <v>High</v>
      </c>
      <c r="AH87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7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1231</v>
      </c>
      <c r="J880">
        <v>4</v>
      </c>
      <c r="K880" t="s">
        <v>46</v>
      </c>
      <c r="L880">
        <v>79</v>
      </c>
      <c r="M880">
        <v>4</v>
      </c>
      <c r="N880">
        <v>2</v>
      </c>
      <c r="O880" t="s">
        <v>61</v>
      </c>
      <c r="P880">
        <v>1</v>
      </c>
      <c r="Q880" t="s">
        <v>48</v>
      </c>
      <c r="R880">
        <v>6272</v>
      </c>
      <c r="S880">
        <v>12858</v>
      </c>
      <c r="T880">
        <v>7</v>
      </c>
      <c r="U880" t="s">
        <v>43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 t="str">
        <f>IF(HR_Cleaned[[#This Row],[MonthlyIncome]]&lt;3000,"Low",IF(HR_Cleaned[[#This Row],[MonthlyIncome]]&lt;7000,"Medium","High"))</f>
        <v>Medium</v>
      </c>
      <c r="AH880" t="str">
        <f>IF(HR_Cleaned[[#This Row],[YearsAtCompany]]&lt;2,"0-1 Years",IF(HR_Cleaned[[#This Row],[YearsAtCompany]]&lt;=5,"2-5 Years",IF(HR_Cleaned[[#This Row],[YearsAtCompany]]&lt;=10,"6-10 Years","10+ Years")))</f>
        <v>2-5 Years</v>
      </c>
      <c r="AI88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1233</v>
      </c>
      <c r="J881">
        <v>2</v>
      </c>
      <c r="K881" t="s">
        <v>46</v>
      </c>
      <c r="L881">
        <v>52</v>
      </c>
      <c r="M881">
        <v>4</v>
      </c>
      <c r="N881">
        <v>2</v>
      </c>
      <c r="O881" t="s">
        <v>40</v>
      </c>
      <c r="P881">
        <v>4</v>
      </c>
      <c r="Q881" t="s">
        <v>52</v>
      </c>
      <c r="R881">
        <v>5220</v>
      </c>
      <c r="S881">
        <v>10893</v>
      </c>
      <c r="T881">
        <v>0</v>
      </c>
      <c r="U881" t="s">
        <v>35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 t="str">
        <f>IF(HR_Cleaned[[#This Row],[MonthlyIncome]]&lt;3000,"Low",IF(HR_Cleaned[[#This Row],[MonthlyIncome]]&lt;7000,"Medium","High"))</f>
        <v>Medium</v>
      </c>
      <c r="AH881" t="str">
        <f>IF(HR_Cleaned[[#This Row],[YearsAtCompany]]&lt;2,"0-1 Years",IF(HR_Cleaned[[#This Row],[YearsAtCompany]]&lt;=5,"2-5 Years",IF(HR_Cleaned[[#This Row],[YearsAtCompany]]&lt;=10,"6-10 Years","10+ Years")))</f>
        <v>10+ Years</v>
      </c>
      <c r="AI881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1234</v>
      </c>
      <c r="J882">
        <v>3</v>
      </c>
      <c r="K882" t="s">
        <v>39</v>
      </c>
      <c r="L882">
        <v>77</v>
      </c>
      <c r="M882">
        <v>2</v>
      </c>
      <c r="N882">
        <v>1</v>
      </c>
      <c r="O882" t="s">
        <v>50</v>
      </c>
      <c r="P882">
        <v>2</v>
      </c>
      <c r="Q882" t="s">
        <v>48</v>
      </c>
      <c r="R882">
        <v>2743</v>
      </c>
      <c r="S882">
        <v>7331</v>
      </c>
      <c r="T882">
        <v>1</v>
      </c>
      <c r="U882" t="s">
        <v>43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 t="str">
        <f>IF(HR_Cleaned[[#This Row],[MonthlyIncome]]&lt;3000,"Low",IF(HR_Cleaned[[#This Row],[MonthlyIncome]]&lt;7000,"Medium","High"))</f>
        <v>Low</v>
      </c>
      <c r="AH882" t="str">
        <f>IF(HR_Cleaned[[#This Row],[YearsAtCompany]]&lt;2,"0-1 Years",IF(HR_Cleaned[[#This Row],[YearsAtCompany]]&lt;=5,"2-5 Years",IF(HR_Cleaned[[#This Row],[YearsAtCompany]]&lt;=10,"6-10 Years","10+ Years")))</f>
        <v>2-5 Years</v>
      </c>
      <c r="AI88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1235</v>
      </c>
      <c r="J883">
        <v>4</v>
      </c>
      <c r="K883" t="s">
        <v>39</v>
      </c>
      <c r="L883">
        <v>38</v>
      </c>
      <c r="M883">
        <v>3</v>
      </c>
      <c r="N883">
        <v>2</v>
      </c>
      <c r="O883" t="s">
        <v>47</v>
      </c>
      <c r="P883">
        <v>3</v>
      </c>
      <c r="Q883" t="s">
        <v>41</v>
      </c>
      <c r="R883">
        <v>4998</v>
      </c>
      <c r="S883">
        <v>2338</v>
      </c>
      <c r="T883">
        <v>4</v>
      </c>
      <c r="U883" t="s">
        <v>35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 t="str">
        <f>IF(HR_Cleaned[[#This Row],[MonthlyIncome]]&lt;3000,"Low",IF(HR_Cleaned[[#This Row],[MonthlyIncome]]&lt;7000,"Medium","High"))</f>
        <v>Medium</v>
      </c>
      <c r="AH88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8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1237</v>
      </c>
      <c r="J884">
        <v>3</v>
      </c>
      <c r="K884" t="s">
        <v>39</v>
      </c>
      <c r="L884">
        <v>77</v>
      </c>
      <c r="M884">
        <v>1</v>
      </c>
      <c r="N884">
        <v>3</v>
      </c>
      <c r="O884" t="s">
        <v>53</v>
      </c>
      <c r="P884">
        <v>1</v>
      </c>
      <c r="Q884" t="s">
        <v>52</v>
      </c>
      <c r="R884">
        <v>10252</v>
      </c>
      <c r="S884">
        <v>4235</v>
      </c>
      <c r="T884">
        <v>2</v>
      </c>
      <c r="U884" t="s">
        <v>35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 t="str">
        <f>IF(HR_Cleaned[[#This Row],[MonthlyIncome]]&lt;3000,"Low",IF(HR_Cleaned[[#This Row],[MonthlyIncome]]&lt;7000,"Medium","High"))</f>
        <v>High</v>
      </c>
      <c r="AH88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8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1238</v>
      </c>
      <c r="J885">
        <v>1</v>
      </c>
      <c r="K885" t="s">
        <v>46</v>
      </c>
      <c r="L885">
        <v>60</v>
      </c>
      <c r="M885">
        <v>3</v>
      </c>
      <c r="N885">
        <v>1</v>
      </c>
      <c r="O885" t="s">
        <v>47</v>
      </c>
      <c r="P885">
        <v>4</v>
      </c>
      <c r="Q885" t="s">
        <v>48</v>
      </c>
      <c r="R885">
        <v>2781</v>
      </c>
      <c r="S885">
        <v>6311</v>
      </c>
      <c r="T885">
        <v>0</v>
      </c>
      <c r="U885" t="s">
        <v>43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 t="str">
        <f>IF(HR_Cleaned[[#This Row],[MonthlyIncome]]&lt;3000,"Low",IF(HR_Cleaned[[#This Row],[MonthlyIncome]]&lt;7000,"Medium","High"))</f>
        <v>Low</v>
      </c>
      <c r="AH885" t="str">
        <f>IF(HR_Cleaned[[#This Row],[YearsAtCompany]]&lt;2,"0-1 Years",IF(HR_Cleaned[[#This Row],[YearsAtCompany]]&lt;=5,"2-5 Years",IF(HR_Cleaned[[#This Row],[YearsAtCompany]]&lt;=10,"6-10 Years","10+ Years")))</f>
        <v>10+ Years</v>
      </c>
      <c r="AI88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1239</v>
      </c>
      <c r="J886">
        <v>2</v>
      </c>
      <c r="K886" t="s">
        <v>39</v>
      </c>
      <c r="L886">
        <v>84</v>
      </c>
      <c r="M886">
        <v>2</v>
      </c>
      <c r="N886">
        <v>2</v>
      </c>
      <c r="O886" t="s">
        <v>40</v>
      </c>
      <c r="P886">
        <v>2</v>
      </c>
      <c r="Q886" t="s">
        <v>52</v>
      </c>
      <c r="R886">
        <v>6852</v>
      </c>
      <c r="S886">
        <v>11591</v>
      </c>
      <c r="T886">
        <v>7</v>
      </c>
      <c r="U886" t="s">
        <v>43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 t="str">
        <f>IF(HR_Cleaned[[#This Row],[MonthlyIncome]]&lt;3000,"Low",IF(HR_Cleaned[[#This Row],[MonthlyIncome]]&lt;7000,"Medium","High"))</f>
        <v>Medium</v>
      </c>
      <c r="AH886" t="str">
        <f>IF(HR_Cleaned[[#This Row],[YearsAtCompany]]&lt;2,"0-1 Years",IF(HR_Cleaned[[#This Row],[YearsAtCompany]]&lt;=5,"2-5 Years",IF(HR_Cleaned[[#This Row],[YearsAtCompany]]&lt;=10,"6-10 Years","10+ Years")))</f>
        <v>2-5 Years</v>
      </c>
      <c r="AI88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1240</v>
      </c>
      <c r="J887">
        <v>3</v>
      </c>
      <c r="K887" t="s">
        <v>46</v>
      </c>
      <c r="L887">
        <v>57</v>
      </c>
      <c r="M887">
        <v>3</v>
      </c>
      <c r="N887">
        <v>2</v>
      </c>
      <c r="O887" t="s">
        <v>40</v>
      </c>
      <c r="P887">
        <v>4</v>
      </c>
      <c r="Q887" t="s">
        <v>41</v>
      </c>
      <c r="R887">
        <v>4950</v>
      </c>
      <c r="S887">
        <v>20623</v>
      </c>
      <c r="T887">
        <v>0</v>
      </c>
      <c r="U887" t="s">
        <v>43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 t="str">
        <f>IF(HR_Cleaned[[#This Row],[MonthlyIncome]]&lt;3000,"Low",IF(HR_Cleaned[[#This Row],[MonthlyIncome]]&lt;7000,"Medium","High"))</f>
        <v>Medium</v>
      </c>
      <c r="AH887" t="str">
        <f>IF(HR_Cleaned[[#This Row],[YearsAtCompany]]&lt;2,"0-1 Years",IF(HR_Cleaned[[#This Row],[YearsAtCompany]]&lt;=5,"2-5 Years",IF(HR_Cleaned[[#This Row],[YearsAtCompany]]&lt;=10,"6-10 Years","10+ Years")))</f>
        <v>2-5 Years</v>
      </c>
      <c r="AI88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1241</v>
      </c>
      <c r="J888">
        <v>4</v>
      </c>
      <c r="K888" t="s">
        <v>46</v>
      </c>
      <c r="L888">
        <v>63</v>
      </c>
      <c r="M888">
        <v>3</v>
      </c>
      <c r="N888">
        <v>1</v>
      </c>
      <c r="O888" t="s">
        <v>47</v>
      </c>
      <c r="P888">
        <v>2</v>
      </c>
      <c r="Q888" t="s">
        <v>48</v>
      </c>
      <c r="R888">
        <v>3579</v>
      </c>
      <c r="S888">
        <v>9369</v>
      </c>
      <c r="T888">
        <v>0</v>
      </c>
      <c r="U888" t="s">
        <v>35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 t="str">
        <f>IF(HR_Cleaned[[#This Row],[MonthlyIncome]]&lt;3000,"Low",IF(HR_Cleaned[[#This Row],[MonthlyIncome]]&lt;7000,"Medium","High"))</f>
        <v>Medium</v>
      </c>
      <c r="AH888" t="str">
        <f>IF(HR_Cleaned[[#This Row],[YearsAtCompany]]&lt;2,"0-1 Years",IF(HR_Cleaned[[#This Row],[YearsAtCompany]]&lt;=5,"2-5 Years",IF(HR_Cleaned[[#This Row],[YearsAtCompany]]&lt;=10,"6-10 Years","10+ Years")))</f>
        <v>10+ Years</v>
      </c>
      <c r="AI88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1242</v>
      </c>
      <c r="J889">
        <v>1</v>
      </c>
      <c r="K889" t="s">
        <v>39</v>
      </c>
      <c r="L889">
        <v>60</v>
      </c>
      <c r="M889">
        <v>3</v>
      </c>
      <c r="N889">
        <v>3</v>
      </c>
      <c r="O889" t="s">
        <v>58</v>
      </c>
      <c r="P889">
        <v>1</v>
      </c>
      <c r="Q889" t="s">
        <v>48</v>
      </c>
      <c r="R889">
        <v>13191</v>
      </c>
      <c r="S889">
        <v>23281</v>
      </c>
      <c r="T889">
        <v>3</v>
      </c>
      <c r="U889" t="s">
        <v>35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 t="str">
        <f>IF(HR_Cleaned[[#This Row],[MonthlyIncome]]&lt;3000,"Low",IF(HR_Cleaned[[#This Row],[MonthlyIncome]]&lt;7000,"Medium","High"))</f>
        <v>High</v>
      </c>
      <c r="AH889" t="str">
        <f>IF(HR_Cleaned[[#This Row],[YearsAtCompany]]&lt;2,"0-1 Years",IF(HR_Cleaned[[#This Row],[YearsAtCompany]]&lt;=5,"2-5 Years",IF(HR_Cleaned[[#This Row],[YearsAtCompany]]&lt;=10,"6-10 Years","10+ Years")))</f>
        <v>0-1 Years</v>
      </c>
      <c r="AI88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1243</v>
      </c>
      <c r="J890">
        <v>3</v>
      </c>
      <c r="K890" t="s">
        <v>39</v>
      </c>
      <c r="L890">
        <v>78</v>
      </c>
      <c r="M890">
        <v>2</v>
      </c>
      <c r="N890">
        <v>3</v>
      </c>
      <c r="O890" t="s">
        <v>40</v>
      </c>
      <c r="P890">
        <v>4</v>
      </c>
      <c r="Q890" t="s">
        <v>48</v>
      </c>
      <c r="R890">
        <v>10377</v>
      </c>
      <c r="S890">
        <v>13755</v>
      </c>
      <c r="T890">
        <v>4</v>
      </c>
      <c r="U890" t="s">
        <v>35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 t="str">
        <f>IF(HR_Cleaned[[#This Row],[MonthlyIncome]]&lt;3000,"Low",IF(HR_Cleaned[[#This Row],[MonthlyIncome]]&lt;7000,"Medium","High"))</f>
        <v>High</v>
      </c>
      <c r="AH890" t="str">
        <f>IF(HR_Cleaned[[#This Row],[YearsAtCompany]]&lt;2,"0-1 Years",IF(HR_Cleaned[[#This Row],[YearsAtCompany]]&lt;=5,"2-5 Years",IF(HR_Cleaned[[#This Row],[YearsAtCompany]]&lt;=10,"6-10 Years","10+ Years")))</f>
        <v>10+ Years</v>
      </c>
      <c r="AI89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1244</v>
      </c>
      <c r="J891">
        <v>1</v>
      </c>
      <c r="K891" t="s">
        <v>46</v>
      </c>
      <c r="L891">
        <v>42</v>
      </c>
      <c r="M891">
        <v>3</v>
      </c>
      <c r="N891">
        <v>1</v>
      </c>
      <c r="O891" t="s">
        <v>47</v>
      </c>
      <c r="P891">
        <v>1</v>
      </c>
      <c r="Q891" t="s">
        <v>48</v>
      </c>
      <c r="R891">
        <v>2235</v>
      </c>
      <c r="S891">
        <v>14377</v>
      </c>
      <c r="T891">
        <v>1</v>
      </c>
      <c r="U891" t="s">
        <v>35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 t="str">
        <f>IF(HR_Cleaned[[#This Row],[MonthlyIncome]]&lt;3000,"Low",IF(HR_Cleaned[[#This Row],[MonthlyIncome]]&lt;7000,"Medium","High"))</f>
        <v>Low</v>
      </c>
      <c r="AH89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9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1245</v>
      </c>
      <c r="J892">
        <v>4</v>
      </c>
      <c r="K892" t="s">
        <v>39</v>
      </c>
      <c r="L892">
        <v>53</v>
      </c>
      <c r="M892">
        <v>3</v>
      </c>
      <c r="N892">
        <v>3</v>
      </c>
      <c r="O892" t="s">
        <v>53</v>
      </c>
      <c r="P892">
        <v>3</v>
      </c>
      <c r="Q892" t="s">
        <v>52</v>
      </c>
      <c r="R892">
        <v>10502</v>
      </c>
      <c r="S892">
        <v>9659</v>
      </c>
      <c r="T892">
        <v>7</v>
      </c>
      <c r="U892" t="s">
        <v>43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 t="str">
        <f>IF(HR_Cleaned[[#This Row],[MonthlyIncome]]&lt;3000,"Low",IF(HR_Cleaned[[#This Row],[MonthlyIncome]]&lt;7000,"Medium","High"))</f>
        <v>High</v>
      </c>
      <c r="AH892" t="str">
        <f>IF(HR_Cleaned[[#This Row],[YearsAtCompany]]&lt;2,"0-1 Years",IF(HR_Cleaned[[#This Row],[YearsAtCompany]]&lt;=5,"2-5 Years",IF(HR_Cleaned[[#This Row],[YearsAtCompany]]&lt;=10,"6-10 Years","10+ Years")))</f>
        <v>2-5 Years</v>
      </c>
      <c r="AI89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1246</v>
      </c>
      <c r="J893">
        <v>1</v>
      </c>
      <c r="K893" t="s">
        <v>39</v>
      </c>
      <c r="L893">
        <v>72</v>
      </c>
      <c r="M893">
        <v>4</v>
      </c>
      <c r="N893">
        <v>1</v>
      </c>
      <c r="O893" t="s">
        <v>47</v>
      </c>
      <c r="P893">
        <v>4</v>
      </c>
      <c r="Q893" t="s">
        <v>48</v>
      </c>
      <c r="R893">
        <v>2011</v>
      </c>
      <c r="S893">
        <v>19982</v>
      </c>
      <c r="T893">
        <v>1</v>
      </c>
      <c r="U893" t="s">
        <v>43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 t="str">
        <f>IF(HR_Cleaned[[#This Row],[MonthlyIncome]]&lt;3000,"Low",IF(HR_Cleaned[[#This Row],[MonthlyIncome]]&lt;7000,"Medium","High"))</f>
        <v>Low</v>
      </c>
      <c r="AH89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9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1248</v>
      </c>
      <c r="J894">
        <v>1</v>
      </c>
      <c r="K894" t="s">
        <v>39</v>
      </c>
      <c r="L894">
        <v>96</v>
      </c>
      <c r="M894">
        <v>2</v>
      </c>
      <c r="N894">
        <v>1</v>
      </c>
      <c r="O894" t="s">
        <v>47</v>
      </c>
      <c r="P894">
        <v>2</v>
      </c>
      <c r="Q894" t="s">
        <v>41</v>
      </c>
      <c r="R894">
        <v>1859</v>
      </c>
      <c r="S894">
        <v>6148</v>
      </c>
      <c r="T894">
        <v>1</v>
      </c>
      <c r="U894" t="s">
        <v>35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 t="str">
        <f>IF(HR_Cleaned[[#This Row],[MonthlyIncome]]&lt;3000,"Low",IF(HR_Cleaned[[#This Row],[MonthlyIncome]]&lt;7000,"Medium","High"))</f>
        <v>Low</v>
      </c>
      <c r="AH894" t="str">
        <f>IF(HR_Cleaned[[#This Row],[YearsAtCompany]]&lt;2,"0-1 Years",IF(HR_Cleaned[[#This Row],[YearsAtCompany]]&lt;=5,"2-5 Years",IF(HR_Cleaned[[#This Row],[YearsAtCompany]]&lt;=10,"6-10 Years","10+ Years")))</f>
        <v>0-1 Years</v>
      </c>
      <c r="AI894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1249</v>
      </c>
      <c r="J895">
        <v>1</v>
      </c>
      <c r="K895" t="s">
        <v>39</v>
      </c>
      <c r="L895">
        <v>97</v>
      </c>
      <c r="M895">
        <v>3</v>
      </c>
      <c r="N895">
        <v>1</v>
      </c>
      <c r="O895" t="s">
        <v>47</v>
      </c>
      <c r="P895">
        <v>4</v>
      </c>
      <c r="Q895" t="s">
        <v>52</v>
      </c>
      <c r="R895">
        <v>3760</v>
      </c>
      <c r="S895">
        <v>5598</v>
      </c>
      <c r="T895">
        <v>1</v>
      </c>
      <c r="U895" t="s">
        <v>43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 t="str">
        <f>IF(HR_Cleaned[[#This Row],[MonthlyIncome]]&lt;3000,"Low",IF(HR_Cleaned[[#This Row],[MonthlyIncome]]&lt;7000,"Medium","High"))</f>
        <v>Medium</v>
      </c>
      <c r="AH895" t="str">
        <f>IF(HR_Cleaned[[#This Row],[YearsAtCompany]]&lt;2,"0-1 Years",IF(HR_Cleaned[[#This Row],[YearsAtCompany]]&lt;=5,"2-5 Years",IF(HR_Cleaned[[#This Row],[YearsAtCompany]]&lt;=10,"6-10 Years","10+ Years")))</f>
        <v>2-5 Years</v>
      </c>
      <c r="AI89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1250</v>
      </c>
      <c r="J896">
        <v>4</v>
      </c>
      <c r="K896" t="s">
        <v>46</v>
      </c>
      <c r="L896">
        <v>85</v>
      </c>
      <c r="M896">
        <v>3</v>
      </c>
      <c r="N896">
        <v>4</v>
      </c>
      <c r="O896" t="s">
        <v>58</v>
      </c>
      <c r="P896">
        <v>4</v>
      </c>
      <c r="Q896" t="s">
        <v>48</v>
      </c>
      <c r="R896">
        <v>17779</v>
      </c>
      <c r="S896">
        <v>23474</v>
      </c>
      <c r="T896">
        <v>3</v>
      </c>
      <c r="U896" t="s">
        <v>43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 t="str">
        <f>IF(HR_Cleaned[[#This Row],[MonthlyIncome]]&lt;3000,"Low",IF(HR_Cleaned[[#This Row],[MonthlyIncome]]&lt;7000,"Medium","High"))</f>
        <v>High</v>
      </c>
      <c r="AH89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9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1251</v>
      </c>
      <c r="J897">
        <v>3</v>
      </c>
      <c r="K897" t="s">
        <v>46</v>
      </c>
      <c r="L897">
        <v>80</v>
      </c>
      <c r="M897">
        <v>3</v>
      </c>
      <c r="N897">
        <v>2</v>
      </c>
      <c r="O897" t="s">
        <v>54</v>
      </c>
      <c r="P897">
        <v>1</v>
      </c>
      <c r="Q897" t="s">
        <v>48</v>
      </c>
      <c r="R897">
        <v>6833</v>
      </c>
      <c r="S897">
        <v>17089</v>
      </c>
      <c r="T897">
        <v>1</v>
      </c>
      <c r="U897" t="s">
        <v>35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 t="str">
        <f>IF(HR_Cleaned[[#This Row],[MonthlyIncome]]&lt;3000,"Low",IF(HR_Cleaned[[#This Row],[MonthlyIncome]]&lt;7000,"Medium","High"))</f>
        <v>Medium</v>
      </c>
      <c r="AH89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9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1252</v>
      </c>
      <c r="J898">
        <v>3</v>
      </c>
      <c r="K898" t="s">
        <v>39</v>
      </c>
      <c r="L898">
        <v>96</v>
      </c>
      <c r="M898">
        <v>2</v>
      </c>
      <c r="N898">
        <v>2</v>
      </c>
      <c r="O898" t="s">
        <v>54</v>
      </c>
      <c r="P898">
        <v>1</v>
      </c>
      <c r="Q898" t="s">
        <v>41</v>
      </c>
      <c r="R898">
        <v>6812</v>
      </c>
      <c r="S898">
        <v>17198</v>
      </c>
      <c r="T898">
        <v>1</v>
      </c>
      <c r="U898" t="s">
        <v>43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 t="str">
        <f>IF(HR_Cleaned[[#This Row],[MonthlyIncome]]&lt;3000,"Low",IF(HR_Cleaned[[#This Row],[MonthlyIncome]]&lt;7000,"Medium","High"))</f>
        <v>Medium</v>
      </c>
      <c r="AH89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9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1254</v>
      </c>
      <c r="J899">
        <v>3</v>
      </c>
      <c r="K899" t="s">
        <v>39</v>
      </c>
      <c r="L899">
        <v>48</v>
      </c>
      <c r="M899">
        <v>2</v>
      </c>
      <c r="N899">
        <v>2</v>
      </c>
      <c r="O899" t="s">
        <v>40</v>
      </c>
      <c r="P899">
        <v>4</v>
      </c>
      <c r="Q899" t="s">
        <v>41</v>
      </c>
      <c r="R899">
        <v>5171</v>
      </c>
      <c r="S899">
        <v>16490</v>
      </c>
      <c r="T899">
        <v>5</v>
      </c>
      <c r="U899" t="s">
        <v>43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 t="str">
        <f>IF(HR_Cleaned[[#This Row],[MonthlyIncome]]&lt;3000,"Low",IF(HR_Cleaned[[#This Row],[MonthlyIncome]]&lt;7000,"Medium","High"))</f>
        <v>Medium</v>
      </c>
      <c r="AH89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899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1255</v>
      </c>
      <c r="J900">
        <v>3</v>
      </c>
      <c r="K900" t="s">
        <v>46</v>
      </c>
      <c r="L900">
        <v>96</v>
      </c>
      <c r="M900">
        <v>1</v>
      </c>
      <c r="N900">
        <v>5</v>
      </c>
      <c r="O900" t="s">
        <v>58</v>
      </c>
      <c r="P900">
        <v>4</v>
      </c>
      <c r="Q900" t="s">
        <v>48</v>
      </c>
      <c r="R900">
        <v>19740</v>
      </c>
      <c r="S900">
        <v>18625</v>
      </c>
      <c r="T900">
        <v>3</v>
      </c>
      <c r="U900" t="s">
        <v>43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 t="str">
        <f>IF(HR_Cleaned[[#This Row],[MonthlyIncome]]&lt;3000,"Low",IF(HR_Cleaned[[#This Row],[MonthlyIncome]]&lt;7000,"Medium","High"))</f>
        <v>High</v>
      </c>
      <c r="AH90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0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1256</v>
      </c>
      <c r="J901">
        <v>1</v>
      </c>
      <c r="K901" t="s">
        <v>46</v>
      </c>
      <c r="L901">
        <v>85</v>
      </c>
      <c r="M901">
        <v>2</v>
      </c>
      <c r="N901">
        <v>5</v>
      </c>
      <c r="O901" t="s">
        <v>56</v>
      </c>
      <c r="P901">
        <v>3</v>
      </c>
      <c r="Q901" t="s">
        <v>48</v>
      </c>
      <c r="R901">
        <v>18711</v>
      </c>
      <c r="S901">
        <v>12124</v>
      </c>
      <c r="T901">
        <v>2</v>
      </c>
      <c r="U901" t="s">
        <v>43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 t="str">
        <f>IF(HR_Cleaned[[#This Row],[MonthlyIncome]]&lt;3000,"Low",IF(HR_Cleaned[[#This Row],[MonthlyIncome]]&lt;7000,"Medium","High"))</f>
        <v>High</v>
      </c>
      <c r="AH901" t="str">
        <f>IF(HR_Cleaned[[#This Row],[YearsAtCompany]]&lt;2,"0-1 Years",IF(HR_Cleaned[[#This Row],[YearsAtCompany]]&lt;=5,"2-5 Years",IF(HR_Cleaned[[#This Row],[YearsAtCompany]]&lt;=10,"6-10 Years","10+ Years")))</f>
        <v>0-1 Years</v>
      </c>
      <c r="AI90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1257</v>
      </c>
      <c r="J902">
        <v>3</v>
      </c>
      <c r="K902" t="s">
        <v>46</v>
      </c>
      <c r="L902">
        <v>46</v>
      </c>
      <c r="M902">
        <v>3</v>
      </c>
      <c r="N902">
        <v>1</v>
      </c>
      <c r="O902" t="s">
        <v>47</v>
      </c>
      <c r="P902">
        <v>2</v>
      </c>
      <c r="Q902" t="s">
        <v>48</v>
      </c>
      <c r="R902">
        <v>3692</v>
      </c>
      <c r="S902">
        <v>9256</v>
      </c>
      <c r="T902">
        <v>1</v>
      </c>
      <c r="U902" t="s">
        <v>43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 t="str">
        <f>IF(HR_Cleaned[[#This Row],[MonthlyIncome]]&lt;3000,"Low",IF(HR_Cleaned[[#This Row],[MonthlyIncome]]&lt;7000,"Medium","High"))</f>
        <v>Medium</v>
      </c>
      <c r="AH902" t="str">
        <f>IF(HR_Cleaned[[#This Row],[YearsAtCompany]]&lt;2,"0-1 Years",IF(HR_Cleaned[[#This Row],[YearsAtCompany]]&lt;=5,"2-5 Years",IF(HR_Cleaned[[#This Row],[YearsAtCompany]]&lt;=10,"6-10 Years","10+ Years")))</f>
        <v>10+ Years</v>
      </c>
      <c r="AI90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1258</v>
      </c>
      <c r="J903">
        <v>4</v>
      </c>
      <c r="K903" t="s">
        <v>46</v>
      </c>
      <c r="L903">
        <v>76</v>
      </c>
      <c r="M903">
        <v>4</v>
      </c>
      <c r="N903">
        <v>1</v>
      </c>
      <c r="O903" t="s">
        <v>50</v>
      </c>
      <c r="P903">
        <v>2</v>
      </c>
      <c r="Q903" t="s">
        <v>41</v>
      </c>
      <c r="R903">
        <v>2559</v>
      </c>
      <c r="S903">
        <v>16620</v>
      </c>
      <c r="T903">
        <v>5</v>
      </c>
      <c r="U903" t="s">
        <v>43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 t="str">
        <f>IF(HR_Cleaned[[#This Row],[MonthlyIncome]]&lt;3000,"Low",IF(HR_Cleaned[[#This Row],[MonthlyIncome]]&lt;7000,"Medium","High"))</f>
        <v>Low</v>
      </c>
      <c r="AH903" t="str">
        <f>IF(HR_Cleaned[[#This Row],[YearsAtCompany]]&lt;2,"0-1 Years",IF(HR_Cleaned[[#This Row],[YearsAtCompany]]&lt;=5,"2-5 Years",IF(HR_Cleaned[[#This Row],[YearsAtCompany]]&lt;=10,"6-10 Years","10+ Years")))</f>
        <v>0-1 Years</v>
      </c>
      <c r="AI90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1259</v>
      </c>
      <c r="J904">
        <v>1</v>
      </c>
      <c r="K904" t="s">
        <v>46</v>
      </c>
      <c r="L904">
        <v>76</v>
      </c>
      <c r="M904">
        <v>3</v>
      </c>
      <c r="N904">
        <v>1</v>
      </c>
      <c r="O904" t="s">
        <v>47</v>
      </c>
      <c r="P904">
        <v>3</v>
      </c>
      <c r="Q904" t="s">
        <v>52</v>
      </c>
      <c r="R904">
        <v>2517</v>
      </c>
      <c r="S904">
        <v>3208</v>
      </c>
      <c r="T904">
        <v>1</v>
      </c>
      <c r="U904" t="s">
        <v>43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 t="str">
        <f>IF(HR_Cleaned[[#This Row],[MonthlyIncome]]&lt;3000,"Low",IF(HR_Cleaned[[#This Row],[MonthlyIncome]]&lt;7000,"Medium","High"))</f>
        <v>Low</v>
      </c>
      <c r="AH904" t="str">
        <f>IF(HR_Cleaned[[#This Row],[YearsAtCompany]]&lt;2,"0-1 Years",IF(HR_Cleaned[[#This Row],[YearsAtCompany]]&lt;=5,"2-5 Years",IF(HR_Cleaned[[#This Row],[YearsAtCompany]]&lt;=10,"6-10 Years","10+ Years")))</f>
        <v>2-5 Years</v>
      </c>
      <c r="AI90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1260</v>
      </c>
      <c r="J905">
        <v>3</v>
      </c>
      <c r="K905" t="s">
        <v>46</v>
      </c>
      <c r="L905">
        <v>82</v>
      </c>
      <c r="M905">
        <v>3</v>
      </c>
      <c r="N905">
        <v>2</v>
      </c>
      <c r="O905" t="s">
        <v>54</v>
      </c>
      <c r="P905">
        <v>4</v>
      </c>
      <c r="Q905" t="s">
        <v>52</v>
      </c>
      <c r="R905">
        <v>6623</v>
      </c>
      <c r="S905">
        <v>4204</v>
      </c>
      <c r="T905">
        <v>1</v>
      </c>
      <c r="U905" t="s">
        <v>35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 t="str">
        <f>IF(HR_Cleaned[[#This Row],[MonthlyIncome]]&lt;3000,"Low",IF(HR_Cleaned[[#This Row],[MonthlyIncome]]&lt;7000,"Medium","High"))</f>
        <v>Medium</v>
      </c>
      <c r="AH90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0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1263</v>
      </c>
      <c r="J906">
        <v>4</v>
      </c>
      <c r="K906" t="s">
        <v>46</v>
      </c>
      <c r="L906">
        <v>76</v>
      </c>
      <c r="M906">
        <v>2</v>
      </c>
      <c r="N906">
        <v>5</v>
      </c>
      <c r="O906" t="s">
        <v>58</v>
      </c>
      <c r="P906">
        <v>4</v>
      </c>
      <c r="Q906" t="s">
        <v>41</v>
      </c>
      <c r="R906">
        <v>18265</v>
      </c>
      <c r="S906">
        <v>8733</v>
      </c>
      <c r="T906">
        <v>6</v>
      </c>
      <c r="U906" t="s">
        <v>43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 t="str">
        <f>IF(HR_Cleaned[[#This Row],[MonthlyIncome]]&lt;3000,"Low",IF(HR_Cleaned[[#This Row],[MonthlyIncome]]&lt;7000,"Medium","High"))</f>
        <v>High</v>
      </c>
      <c r="AH906" t="str">
        <f>IF(HR_Cleaned[[#This Row],[YearsAtCompany]]&lt;2,"0-1 Years",IF(HR_Cleaned[[#This Row],[YearsAtCompany]]&lt;=5,"2-5 Years",IF(HR_Cleaned[[#This Row],[YearsAtCompany]]&lt;=10,"6-10 Years","10+ Years")))</f>
        <v>0-1 Years</v>
      </c>
      <c r="AI90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1264</v>
      </c>
      <c r="J907">
        <v>4</v>
      </c>
      <c r="K907" t="s">
        <v>39</v>
      </c>
      <c r="L907">
        <v>87</v>
      </c>
      <c r="M907">
        <v>2</v>
      </c>
      <c r="N907">
        <v>4</v>
      </c>
      <c r="O907" t="s">
        <v>58</v>
      </c>
      <c r="P907">
        <v>4</v>
      </c>
      <c r="Q907" t="s">
        <v>52</v>
      </c>
      <c r="R907">
        <v>16124</v>
      </c>
      <c r="S907">
        <v>3423</v>
      </c>
      <c r="T907">
        <v>3</v>
      </c>
      <c r="U907" t="s">
        <v>43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 t="str">
        <f>IF(HR_Cleaned[[#This Row],[MonthlyIncome]]&lt;3000,"Low",IF(HR_Cleaned[[#This Row],[MonthlyIncome]]&lt;7000,"Medium","High"))</f>
        <v>High</v>
      </c>
      <c r="AH90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0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1265</v>
      </c>
      <c r="J908">
        <v>3</v>
      </c>
      <c r="K908" t="s">
        <v>39</v>
      </c>
      <c r="L908">
        <v>89</v>
      </c>
      <c r="M908">
        <v>4</v>
      </c>
      <c r="N908">
        <v>1</v>
      </c>
      <c r="O908" t="s">
        <v>47</v>
      </c>
      <c r="P908">
        <v>3</v>
      </c>
      <c r="Q908" t="s">
        <v>48</v>
      </c>
      <c r="R908">
        <v>2585</v>
      </c>
      <c r="S908">
        <v>21643</v>
      </c>
      <c r="T908">
        <v>0</v>
      </c>
      <c r="U908" t="s">
        <v>43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 t="str">
        <f>IF(HR_Cleaned[[#This Row],[MonthlyIncome]]&lt;3000,"Low",IF(HR_Cleaned[[#This Row],[MonthlyIncome]]&lt;7000,"Medium","High"))</f>
        <v>Low</v>
      </c>
      <c r="AH908" t="str">
        <f>IF(HR_Cleaned[[#This Row],[YearsAtCompany]]&lt;2,"0-1 Years",IF(HR_Cleaned[[#This Row],[YearsAtCompany]]&lt;=5,"2-5 Years",IF(HR_Cleaned[[#This Row],[YearsAtCompany]]&lt;=10,"6-10 Years","10+ Years")))</f>
        <v>0-1 Years</v>
      </c>
      <c r="AI90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1267</v>
      </c>
      <c r="J909">
        <v>2</v>
      </c>
      <c r="K909" t="s">
        <v>46</v>
      </c>
      <c r="L909">
        <v>88</v>
      </c>
      <c r="M909">
        <v>3</v>
      </c>
      <c r="N909">
        <v>5</v>
      </c>
      <c r="O909" t="s">
        <v>56</v>
      </c>
      <c r="P909">
        <v>2</v>
      </c>
      <c r="Q909" t="s">
        <v>48</v>
      </c>
      <c r="R909">
        <v>18213</v>
      </c>
      <c r="S909">
        <v>8751</v>
      </c>
      <c r="T909">
        <v>7</v>
      </c>
      <c r="U909" t="s">
        <v>43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 t="str">
        <f>IF(HR_Cleaned[[#This Row],[MonthlyIncome]]&lt;3000,"Low",IF(HR_Cleaned[[#This Row],[MonthlyIncome]]&lt;7000,"Medium","High"))</f>
        <v>High</v>
      </c>
      <c r="AH909" t="str">
        <f>IF(HR_Cleaned[[#This Row],[YearsAtCompany]]&lt;2,"0-1 Years",IF(HR_Cleaned[[#This Row],[YearsAtCompany]]&lt;=5,"2-5 Years",IF(HR_Cleaned[[#This Row],[YearsAtCompany]]&lt;=10,"6-10 Years","10+ Years")))</f>
        <v>10+ Years</v>
      </c>
      <c r="AI90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1268</v>
      </c>
      <c r="J910">
        <v>4</v>
      </c>
      <c r="K910" t="s">
        <v>46</v>
      </c>
      <c r="L910">
        <v>82</v>
      </c>
      <c r="M910">
        <v>4</v>
      </c>
      <c r="N910">
        <v>3</v>
      </c>
      <c r="O910" t="s">
        <v>40</v>
      </c>
      <c r="P910">
        <v>3</v>
      </c>
      <c r="Q910" t="s">
        <v>52</v>
      </c>
      <c r="R910">
        <v>8380</v>
      </c>
      <c r="S910">
        <v>21708</v>
      </c>
      <c r="T910">
        <v>0</v>
      </c>
      <c r="U910" t="s">
        <v>35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 t="str">
        <f>IF(HR_Cleaned[[#This Row],[MonthlyIncome]]&lt;3000,"Low",IF(HR_Cleaned[[#This Row],[MonthlyIncome]]&lt;7000,"Medium","High"))</f>
        <v>High</v>
      </c>
      <c r="AH91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1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1269</v>
      </c>
      <c r="J911">
        <v>2</v>
      </c>
      <c r="K911" t="s">
        <v>39</v>
      </c>
      <c r="L911">
        <v>57</v>
      </c>
      <c r="M911">
        <v>4</v>
      </c>
      <c r="N911">
        <v>1</v>
      </c>
      <c r="O911" t="s">
        <v>47</v>
      </c>
      <c r="P911">
        <v>4</v>
      </c>
      <c r="Q911" t="s">
        <v>41</v>
      </c>
      <c r="R911">
        <v>2994</v>
      </c>
      <c r="S911">
        <v>21221</v>
      </c>
      <c r="T911">
        <v>1</v>
      </c>
      <c r="U911" t="s">
        <v>35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 t="str">
        <f>IF(HR_Cleaned[[#This Row],[MonthlyIncome]]&lt;3000,"Low",IF(HR_Cleaned[[#This Row],[MonthlyIncome]]&lt;7000,"Medium","High"))</f>
        <v>Low</v>
      </c>
      <c r="AH911" t="str">
        <f>IF(HR_Cleaned[[#This Row],[YearsAtCompany]]&lt;2,"0-1 Years",IF(HR_Cleaned[[#This Row],[YearsAtCompany]]&lt;=5,"2-5 Years",IF(HR_Cleaned[[#This Row],[YearsAtCompany]]&lt;=10,"6-10 Years","10+ Years")))</f>
        <v>0-1 Years</v>
      </c>
      <c r="AI911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1270</v>
      </c>
      <c r="J912">
        <v>4</v>
      </c>
      <c r="K912" t="s">
        <v>46</v>
      </c>
      <c r="L912">
        <v>47</v>
      </c>
      <c r="M912">
        <v>3</v>
      </c>
      <c r="N912">
        <v>1</v>
      </c>
      <c r="O912" t="s">
        <v>47</v>
      </c>
      <c r="P912">
        <v>3</v>
      </c>
      <c r="Q912" t="s">
        <v>48</v>
      </c>
      <c r="R912">
        <v>1223</v>
      </c>
      <c r="S912">
        <v>16901</v>
      </c>
      <c r="T912">
        <v>1</v>
      </c>
      <c r="U912" t="s">
        <v>43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 t="str">
        <f>IF(HR_Cleaned[[#This Row],[MonthlyIncome]]&lt;3000,"Low",IF(HR_Cleaned[[#This Row],[MonthlyIncome]]&lt;7000,"Medium","High"))</f>
        <v>Low</v>
      </c>
      <c r="AH912" t="str">
        <f>IF(HR_Cleaned[[#This Row],[YearsAtCompany]]&lt;2,"0-1 Years",IF(HR_Cleaned[[#This Row],[YearsAtCompany]]&lt;=5,"2-5 Years",IF(HR_Cleaned[[#This Row],[YearsAtCompany]]&lt;=10,"6-10 Years","10+ Years")))</f>
        <v>0-1 Years</v>
      </c>
      <c r="AI912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1273</v>
      </c>
      <c r="J913">
        <v>3</v>
      </c>
      <c r="K913" t="s">
        <v>46</v>
      </c>
      <c r="L913">
        <v>73</v>
      </c>
      <c r="M913">
        <v>1</v>
      </c>
      <c r="N913">
        <v>1</v>
      </c>
      <c r="O913" t="s">
        <v>57</v>
      </c>
      <c r="P913">
        <v>4</v>
      </c>
      <c r="Q913" t="s">
        <v>41</v>
      </c>
      <c r="R913">
        <v>1118</v>
      </c>
      <c r="S913">
        <v>8040</v>
      </c>
      <c r="T913">
        <v>1</v>
      </c>
      <c r="U913" t="s">
        <v>35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 t="str">
        <f>IF(HR_Cleaned[[#This Row],[MonthlyIncome]]&lt;3000,"Low",IF(HR_Cleaned[[#This Row],[MonthlyIncome]]&lt;7000,"Medium","High"))</f>
        <v>Low</v>
      </c>
      <c r="AH913" t="str">
        <f>IF(HR_Cleaned[[#This Row],[YearsAtCompany]]&lt;2,"0-1 Years",IF(HR_Cleaned[[#This Row],[YearsAtCompany]]&lt;=5,"2-5 Years",IF(HR_Cleaned[[#This Row],[YearsAtCompany]]&lt;=10,"6-10 Years","10+ Years")))</f>
        <v>0-1 Years</v>
      </c>
      <c r="AI91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1275</v>
      </c>
      <c r="J914">
        <v>3</v>
      </c>
      <c r="K914" t="s">
        <v>46</v>
      </c>
      <c r="L914">
        <v>53</v>
      </c>
      <c r="M914">
        <v>3</v>
      </c>
      <c r="N914">
        <v>1</v>
      </c>
      <c r="O914" t="s">
        <v>47</v>
      </c>
      <c r="P914">
        <v>4</v>
      </c>
      <c r="Q914" t="s">
        <v>41</v>
      </c>
      <c r="R914">
        <v>2875</v>
      </c>
      <c r="S914">
        <v>9973</v>
      </c>
      <c r="T914">
        <v>1</v>
      </c>
      <c r="U914" t="s">
        <v>35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 t="str">
        <f>IF(HR_Cleaned[[#This Row],[MonthlyIncome]]&lt;3000,"Low",IF(HR_Cleaned[[#This Row],[MonthlyIncome]]&lt;7000,"Medium","High"))</f>
        <v>Low</v>
      </c>
      <c r="AH91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1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1277</v>
      </c>
      <c r="J915">
        <v>1</v>
      </c>
      <c r="K915" t="s">
        <v>39</v>
      </c>
      <c r="L915">
        <v>94</v>
      </c>
      <c r="M915">
        <v>1</v>
      </c>
      <c r="N915">
        <v>5</v>
      </c>
      <c r="O915" t="s">
        <v>56</v>
      </c>
      <c r="P915">
        <v>2</v>
      </c>
      <c r="Q915" t="s">
        <v>41</v>
      </c>
      <c r="R915">
        <v>18824</v>
      </c>
      <c r="S915">
        <v>2493</v>
      </c>
      <c r="T915">
        <v>2</v>
      </c>
      <c r="U915" t="s">
        <v>35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 t="str">
        <f>IF(HR_Cleaned[[#This Row],[MonthlyIncome]]&lt;3000,"Low",IF(HR_Cleaned[[#This Row],[MonthlyIncome]]&lt;7000,"Medium","High"))</f>
        <v>High</v>
      </c>
      <c r="AH915" t="str">
        <f>IF(HR_Cleaned[[#This Row],[YearsAtCompany]]&lt;2,"0-1 Years",IF(HR_Cleaned[[#This Row],[YearsAtCompany]]&lt;=5,"2-5 Years",IF(HR_Cleaned[[#This Row],[YearsAtCompany]]&lt;=10,"6-10 Years","10+ Years")))</f>
        <v>10+ Years</v>
      </c>
      <c r="AI91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1278</v>
      </c>
      <c r="J916">
        <v>4</v>
      </c>
      <c r="K916" t="s">
        <v>46</v>
      </c>
      <c r="L916">
        <v>37</v>
      </c>
      <c r="M916">
        <v>2</v>
      </c>
      <c r="N916">
        <v>4</v>
      </c>
      <c r="O916" t="s">
        <v>54</v>
      </c>
      <c r="P916">
        <v>2</v>
      </c>
      <c r="Q916" t="s">
        <v>52</v>
      </c>
      <c r="R916">
        <v>13577</v>
      </c>
      <c r="S916">
        <v>25592</v>
      </c>
      <c r="T916">
        <v>1</v>
      </c>
      <c r="U916" t="s">
        <v>35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 t="str">
        <f>IF(HR_Cleaned[[#This Row],[MonthlyIncome]]&lt;3000,"Low",IF(HR_Cleaned[[#This Row],[MonthlyIncome]]&lt;7000,"Medium","High"))</f>
        <v>High</v>
      </c>
      <c r="AH916" t="str">
        <f>IF(HR_Cleaned[[#This Row],[YearsAtCompany]]&lt;2,"0-1 Years",IF(HR_Cleaned[[#This Row],[YearsAtCompany]]&lt;=5,"2-5 Years",IF(HR_Cleaned[[#This Row],[YearsAtCompany]]&lt;=10,"6-10 Years","10+ Years")))</f>
        <v>10+ Years</v>
      </c>
      <c r="AI916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1279</v>
      </c>
      <c r="J917">
        <v>1</v>
      </c>
      <c r="K917" t="s">
        <v>39</v>
      </c>
      <c r="L917">
        <v>45</v>
      </c>
      <c r="M917">
        <v>2</v>
      </c>
      <c r="N917">
        <v>1</v>
      </c>
      <c r="O917" t="s">
        <v>50</v>
      </c>
      <c r="P917">
        <v>3</v>
      </c>
      <c r="Q917" t="s">
        <v>41</v>
      </c>
      <c r="R917">
        <v>2625</v>
      </c>
      <c r="S917">
        <v>25308</v>
      </c>
      <c r="T917">
        <v>1</v>
      </c>
      <c r="U917" t="s">
        <v>43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 t="str">
        <f>IF(HR_Cleaned[[#This Row],[MonthlyIncome]]&lt;3000,"Low",IF(HR_Cleaned[[#This Row],[MonthlyIncome]]&lt;7000,"Medium","High"))</f>
        <v>Low</v>
      </c>
      <c r="AH917" t="str">
        <f>IF(HR_Cleaned[[#This Row],[YearsAtCompany]]&lt;2,"0-1 Years",IF(HR_Cleaned[[#This Row],[YearsAtCompany]]&lt;=5,"2-5 Years",IF(HR_Cleaned[[#This Row],[YearsAtCompany]]&lt;=10,"6-10 Years","10+ Years")))</f>
        <v>2-5 Years</v>
      </c>
      <c r="AI917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1280</v>
      </c>
      <c r="J918">
        <v>4</v>
      </c>
      <c r="K918" t="s">
        <v>39</v>
      </c>
      <c r="L918">
        <v>33</v>
      </c>
      <c r="M918">
        <v>2</v>
      </c>
      <c r="N918">
        <v>5</v>
      </c>
      <c r="O918" t="s">
        <v>56</v>
      </c>
      <c r="P918">
        <v>2</v>
      </c>
      <c r="Q918" t="s">
        <v>48</v>
      </c>
      <c r="R918">
        <v>18789</v>
      </c>
      <c r="S918">
        <v>9946</v>
      </c>
      <c r="T918">
        <v>2</v>
      </c>
      <c r="U918" t="s">
        <v>43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 t="str">
        <f>IF(HR_Cleaned[[#This Row],[MonthlyIncome]]&lt;3000,"Low",IF(HR_Cleaned[[#This Row],[MonthlyIncome]]&lt;7000,"Medium","High"))</f>
        <v>High</v>
      </c>
      <c r="AH918" t="str">
        <f>IF(HR_Cleaned[[#This Row],[YearsAtCompany]]&lt;2,"0-1 Years",IF(HR_Cleaned[[#This Row],[YearsAtCompany]]&lt;=5,"2-5 Years",IF(HR_Cleaned[[#This Row],[YearsAtCompany]]&lt;=10,"6-10 Years","10+ Years")))</f>
        <v>10+ Years</v>
      </c>
      <c r="AI91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1281</v>
      </c>
      <c r="J919">
        <v>3</v>
      </c>
      <c r="K919" t="s">
        <v>39</v>
      </c>
      <c r="L919">
        <v>86</v>
      </c>
      <c r="M919">
        <v>3</v>
      </c>
      <c r="N919">
        <v>2</v>
      </c>
      <c r="O919" t="s">
        <v>40</v>
      </c>
      <c r="P919">
        <v>1</v>
      </c>
      <c r="Q919" t="s">
        <v>41</v>
      </c>
      <c r="R919">
        <v>4538</v>
      </c>
      <c r="S919">
        <v>6039</v>
      </c>
      <c r="T919">
        <v>0</v>
      </c>
      <c r="U919" t="s">
        <v>35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 t="str">
        <f>IF(HR_Cleaned[[#This Row],[MonthlyIncome]]&lt;3000,"Low",IF(HR_Cleaned[[#This Row],[MonthlyIncome]]&lt;7000,"Medium","High"))</f>
        <v>Medium</v>
      </c>
      <c r="AH919" t="str">
        <f>IF(HR_Cleaned[[#This Row],[YearsAtCompany]]&lt;2,"0-1 Years",IF(HR_Cleaned[[#This Row],[YearsAtCompany]]&lt;=5,"2-5 Years",IF(HR_Cleaned[[#This Row],[YearsAtCompany]]&lt;=10,"6-10 Years","10+ Years")))</f>
        <v>2-5 Years</v>
      </c>
      <c r="AI91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1282</v>
      </c>
      <c r="J920">
        <v>4</v>
      </c>
      <c r="K920" t="s">
        <v>46</v>
      </c>
      <c r="L920">
        <v>83</v>
      </c>
      <c r="M920">
        <v>3</v>
      </c>
      <c r="N920">
        <v>5</v>
      </c>
      <c r="O920" t="s">
        <v>56</v>
      </c>
      <c r="P920">
        <v>2</v>
      </c>
      <c r="Q920" t="s">
        <v>52</v>
      </c>
      <c r="R920">
        <v>19847</v>
      </c>
      <c r="S920">
        <v>19196</v>
      </c>
      <c r="T920">
        <v>4</v>
      </c>
      <c r="U920" t="s">
        <v>35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 t="str">
        <f>IF(HR_Cleaned[[#This Row],[MonthlyIncome]]&lt;3000,"Low",IF(HR_Cleaned[[#This Row],[MonthlyIncome]]&lt;7000,"Medium","High"))</f>
        <v>High</v>
      </c>
      <c r="AH920" t="str">
        <f>IF(HR_Cleaned[[#This Row],[YearsAtCompany]]&lt;2,"0-1 Years",IF(HR_Cleaned[[#This Row],[YearsAtCompany]]&lt;=5,"2-5 Years",IF(HR_Cleaned[[#This Row],[YearsAtCompany]]&lt;=10,"6-10 Years","10+ Years")))</f>
        <v>10+ Years</v>
      </c>
      <c r="AI92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1283</v>
      </c>
      <c r="J921">
        <v>4</v>
      </c>
      <c r="K921" t="s">
        <v>46</v>
      </c>
      <c r="L921">
        <v>67</v>
      </c>
      <c r="M921">
        <v>3</v>
      </c>
      <c r="N921">
        <v>3</v>
      </c>
      <c r="O921" t="s">
        <v>53</v>
      </c>
      <c r="P921">
        <v>4</v>
      </c>
      <c r="Q921" t="s">
        <v>41</v>
      </c>
      <c r="R921">
        <v>10512</v>
      </c>
      <c r="S921">
        <v>20002</v>
      </c>
      <c r="T921">
        <v>6</v>
      </c>
      <c r="U921" t="s">
        <v>43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 t="str">
        <f>IF(HR_Cleaned[[#This Row],[MonthlyIncome]]&lt;3000,"Low",IF(HR_Cleaned[[#This Row],[MonthlyIncome]]&lt;7000,"Medium","High"))</f>
        <v>High</v>
      </c>
      <c r="AH92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21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1285</v>
      </c>
      <c r="J922">
        <v>3</v>
      </c>
      <c r="K922" t="s">
        <v>39</v>
      </c>
      <c r="L922">
        <v>46</v>
      </c>
      <c r="M922">
        <v>3</v>
      </c>
      <c r="N922">
        <v>2</v>
      </c>
      <c r="O922" t="s">
        <v>50</v>
      </c>
      <c r="P922">
        <v>2</v>
      </c>
      <c r="Q922" t="s">
        <v>52</v>
      </c>
      <c r="R922">
        <v>4444</v>
      </c>
      <c r="S922">
        <v>22534</v>
      </c>
      <c r="T922">
        <v>4</v>
      </c>
      <c r="U922" t="s">
        <v>43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 t="str">
        <f>IF(HR_Cleaned[[#This Row],[MonthlyIncome]]&lt;3000,"Low",IF(HR_Cleaned[[#This Row],[MonthlyIncome]]&lt;7000,"Medium","High"))</f>
        <v>Medium</v>
      </c>
      <c r="AH922" t="str">
        <f>IF(HR_Cleaned[[#This Row],[YearsAtCompany]]&lt;2,"0-1 Years",IF(HR_Cleaned[[#This Row],[YearsAtCompany]]&lt;=5,"2-5 Years",IF(HR_Cleaned[[#This Row],[YearsAtCompany]]&lt;=10,"6-10 Years","10+ Years")))</f>
        <v>10+ Years</v>
      </c>
      <c r="AI92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1286</v>
      </c>
      <c r="J923">
        <v>4</v>
      </c>
      <c r="K923" t="s">
        <v>46</v>
      </c>
      <c r="L923">
        <v>44</v>
      </c>
      <c r="M923">
        <v>3</v>
      </c>
      <c r="N923">
        <v>1</v>
      </c>
      <c r="O923" t="s">
        <v>50</v>
      </c>
      <c r="P923">
        <v>3</v>
      </c>
      <c r="Q923" t="s">
        <v>41</v>
      </c>
      <c r="R923">
        <v>2154</v>
      </c>
      <c r="S923">
        <v>6842</v>
      </c>
      <c r="T923">
        <v>0</v>
      </c>
      <c r="U923" t="s">
        <v>35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 t="str">
        <f>IF(HR_Cleaned[[#This Row],[MonthlyIncome]]&lt;3000,"Low",IF(HR_Cleaned[[#This Row],[MonthlyIncome]]&lt;7000,"Medium","High"))</f>
        <v>Low</v>
      </c>
      <c r="AH923" t="str">
        <f>IF(HR_Cleaned[[#This Row],[YearsAtCompany]]&lt;2,"0-1 Years",IF(HR_Cleaned[[#This Row],[YearsAtCompany]]&lt;=5,"2-5 Years",IF(HR_Cleaned[[#This Row],[YearsAtCompany]]&lt;=10,"6-10 Years","10+ Years")))</f>
        <v>2-5 Years</v>
      </c>
      <c r="AI92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1288</v>
      </c>
      <c r="J924">
        <v>3</v>
      </c>
      <c r="K924" t="s">
        <v>46</v>
      </c>
      <c r="L924">
        <v>92</v>
      </c>
      <c r="M924">
        <v>4</v>
      </c>
      <c r="N924">
        <v>5</v>
      </c>
      <c r="O924" t="s">
        <v>56</v>
      </c>
      <c r="P924">
        <v>1</v>
      </c>
      <c r="Q924" t="s">
        <v>52</v>
      </c>
      <c r="R924">
        <v>19190</v>
      </c>
      <c r="S924">
        <v>17477</v>
      </c>
      <c r="T924">
        <v>1</v>
      </c>
      <c r="U924" t="s">
        <v>43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 t="str">
        <f>IF(HR_Cleaned[[#This Row],[MonthlyIncome]]&lt;3000,"Low",IF(HR_Cleaned[[#This Row],[MonthlyIncome]]&lt;7000,"Medium","High"))</f>
        <v>High</v>
      </c>
      <c r="AH924" t="str">
        <f>IF(HR_Cleaned[[#This Row],[YearsAtCompany]]&lt;2,"0-1 Years",IF(HR_Cleaned[[#This Row],[YearsAtCompany]]&lt;=5,"2-5 Years",IF(HR_Cleaned[[#This Row],[YearsAtCompany]]&lt;=10,"6-10 Years","10+ Years")))</f>
        <v>10+ Years</v>
      </c>
      <c r="AI92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1289</v>
      </c>
      <c r="J925">
        <v>3</v>
      </c>
      <c r="K925" t="s">
        <v>46</v>
      </c>
      <c r="L925">
        <v>56</v>
      </c>
      <c r="M925">
        <v>2</v>
      </c>
      <c r="N925">
        <v>2</v>
      </c>
      <c r="O925" t="s">
        <v>61</v>
      </c>
      <c r="P925">
        <v>2</v>
      </c>
      <c r="Q925" t="s">
        <v>48</v>
      </c>
      <c r="R925">
        <v>4490</v>
      </c>
      <c r="S925">
        <v>21833</v>
      </c>
      <c r="T925">
        <v>4</v>
      </c>
      <c r="U925" t="s">
        <v>43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 t="str">
        <f>IF(HR_Cleaned[[#This Row],[MonthlyIncome]]&lt;3000,"Low",IF(HR_Cleaned[[#This Row],[MonthlyIncome]]&lt;7000,"Medium","High"))</f>
        <v>Medium</v>
      </c>
      <c r="AH92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2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1291</v>
      </c>
      <c r="J926">
        <v>3</v>
      </c>
      <c r="K926" t="s">
        <v>46</v>
      </c>
      <c r="L926">
        <v>66</v>
      </c>
      <c r="M926">
        <v>3</v>
      </c>
      <c r="N926">
        <v>1</v>
      </c>
      <c r="O926" t="s">
        <v>47</v>
      </c>
      <c r="P926">
        <v>3</v>
      </c>
      <c r="Q926" t="s">
        <v>48</v>
      </c>
      <c r="R926">
        <v>3506</v>
      </c>
      <c r="S926">
        <v>6020</v>
      </c>
      <c r="T926">
        <v>0</v>
      </c>
      <c r="U926" t="s">
        <v>35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 t="str">
        <f>IF(HR_Cleaned[[#This Row],[MonthlyIncome]]&lt;3000,"Low",IF(HR_Cleaned[[#This Row],[MonthlyIncome]]&lt;7000,"Medium","High"))</f>
        <v>Medium</v>
      </c>
      <c r="AH926" t="str">
        <f>IF(HR_Cleaned[[#This Row],[YearsAtCompany]]&lt;2,"0-1 Years",IF(HR_Cleaned[[#This Row],[YearsAtCompany]]&lt;=5,"2-5 Years",IF(HR_Cleaned[[#This Row],[YearsAtCompany]]&lt;=10,"6-10 Years","10+ Years")))</f>
        <v>2-5 Years</v>
      </c>
      <c r="AI92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1292</v>
      </c>
      <c r="J927">
        <v>2</v>
      </c>
      <c r="K927" t="s">
        <v>39</v>
      </c>
      <c r="L927">
        <v>78</v>
      </c>
      <c r="M927">
        <v>4</v>
      </c>
      <c r="N927">
        <v>2</v>
      </c>
      <c r="O927" t="s">
        <v>47</v>
      </c>
      <c r="P927">
        <v>2</v>
      </c>
      <c r="Q927" t="s">
        <v>48</v>
      </c>
      <c r="R927">
        <v>2372</v>
      </c>
      <c r="S927">
        <v>5628</v>
      </c>
      <c r="T927">
        <v>6</v>
      </c>
      <c r="U927" t="s">
        <v>35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 t="str">
        <f>IF(HR_Cleaned[[#This Row],[MonthlyIncome]]&lt;3000,"Low",IF(HR_Cleaned[[#This Row],[MonthlyIncome]]&lt;7000,"Medium","High"))</f>
        <v>Low</v>
      </c>
      <c r="AH927" t="str">
        <f>IF(HR_Cleaned[[#This Row],[YearsAtCompany]]&lt;2,"0-1 Years",IF(HR_Cleaned[[#This Row],[YearsAtCompany]]&lt;=5,"2-5 Years",IF(HR_Cleaned[[#This Row],[YearsAtCompany]]&lt;=10,"6-10 Years","10+ Years")))</f>
        <v>0-1 Years</v>
      </c>
      <c r="AI92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1293</v>
      </c>
      <c r="J928">
        <v>4</v>
      </c>
      <c r="K928" t="s">
        <v>39</v>
      </c>
      <c r="L928">
        <v>56</v>
      </c>
      <c r="M928">
        <v>2</v>
      </c>
      <c r="N928">
        <v>3</v>
      </c>
      <c r="O928" t="s">
        <v>40</v>
      </c>
      <c r="P928">
        <v>4</v>
      </c>
      <c r="Q928" t="s">
        <v>41</v>
      </c>
      <c r="R928">
        <v>10231</v>
      </c>
      <c r="S928">
        <v>20364</v>
      </c>
      <c r="T928">
        <v>3</v>
      </c>
      <c r="U928" t="s">
        <v>43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 t="str">
        <f>IF(HR_Cleaned[[#This Row],[MonthlyIncome]]&lt;3000,"Low",IF(HR_Cleaned[[#This Row],[MonthlyIncome]]&lt;7000,"Medium","High"))</f>
        <v>High</v>
      </c>
      <c r="AH928" t="str">
        <f>IF(HR_Cleaned[[#This Row],[YearsAtCompany]]&lt;2,"0-1 Years",IF(HR_Cleaned[[#This Row],[YearsAtCompany]]&lt;=5,"2-5 Years",IF(HR_Cleaned[[#This Row],[YearsAtCompany]]&lt;=10,"6-10 Years","10+ Years")))</f>
        <v>10+ Years</v>
      </c>
      <c r="AI92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1294</v>
      </c>
      <c r="J929">
        <v>3</v>
      </c>
      <c r="K929" t="s">
        <v>39</v>
      </c>
      <c r="L929">
        <v>53</v>
      </c>
      <c r="M929">
        <v>3</v>
      </c>
      <c r="N929">
        <v>2</v>
      </c>
      <c r="O929" t="s">
        <v>53</v>
      </c>
      <c r="P929">
        <v>2</v>
      </c>
      <c r="Q929" t="s">
        <v>41</v>
      </c>
      <c r="R929">
        <v>5410</v>
      </c>
      <c r="S929">
        <v>2323</v>
      </c>
      <c r="T929">
        <v>9</v>
      </c>
      <c r="U929" t="s">
        <v>35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 t="str">
        <f>IF(HR_Cleaned[[#This Row],[MonthlyIncome]]&lt;3000,"Low",IF(HR_Cleaned[[#This Row],[MonthlyIncome]]&lt;7000,"Medium","High"))</f>
        <v>Medium</v>
      </c>
      <c r="AH929" t="str">
        <f>IF(HR_Cleaned[[#This Row],[YearsAtCompany]]&lt;2,"0-1 Years",IF(HR_Cleaned[[#This Row],[YearsAtCompany]]&lt;=5,"2-5 Years",IF(HR_Cleaned[[#This Row],[YearsAtCompany]]&lt;=10,"6-10 Years","10+ Years")))</f>
        <v>10+ Years</v>
      </c>
      <c r="AI92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1295</v>
      </c>
      <c r="J930">
        <v>1</v>
      </c>
      <c r="K930" t="s">
        <v>39</v>
      </c>
      <c r="L930">
        <v>73</v>
      </c>
      <c r="M930">
        <v>3</v>
      </c>
      <c r="N930">
        <v>3</v>
      </c>
      <c r="O930" t="s">
        <v>54</v>
      </c>
      <c r="P930">
        <v>4</v>
      </c>
      <c r="Q930" t="s">
        <v>48</v>
      </c>
      <c r="R930">
        <v>7978</v>
      </c>
      <c r="S930">
        <v>14075</v>
      </c>
      <c r="T930">
        <v>1</v>
      </c>
      <c r="U930" t="s">
        <v>43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 t="str">
        <f>IF(HR_Cleaned[[#This Row],[MonthlyIncome]]&lt;3000,"Low",IF(HR_Cleaned[[#This Row],[MonthlyIncome]]&lt;7000,"Medium","High"))</f>
        <v>High</v>
      </c>
      <c r="AH93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3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1296</v>
      </c>
      <c r="J931">
        <v>4</v>
      </c>
      <c r="K931" t="s">
        <v>46</v>
      </c>
      <c r="L931">
        <v>52</v>
      </c>
      <c r="M931">
        <v>2</v>
      </c>
      <c r="N931">
        <v>1</v>
      </c>
      <c r="O931" t="s">
        <v>50</v>
      </c>
      <c r="P931">
        <v>4</v>
      </c>
      <c r="Q931" t="s">
        <v>48</v>
      </c>
      <c r="R931">
        <v>3867</v>
      </c>
      <c r="S931">
        <v>14222</v>
      </c>
      <c r="T931">
        <v>1</v>
      </c>
      <c r="U931" t="s">
        <v>35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 t="str">
        <f>IF(HR_Cleaned[[#This Row],[MonthlyIncome]]&lt;3000,"Low",IF(HR_Cleaned[[#This Row],[MonthlyIncome]]&lt;7000,"Medium","High"))</f>
        <v>Medium</v>
      </c>
      <c r="AH931" t="str">
        <f>IF(HR_Cleaned[[#This Row],[YearsAtCompany]]&lt;2,"0-1 Years",IF(HR_Cleaned[[#This Row],[YearsAtCompany]]&lt;=5,"2-5 Years",IF(HR_Cleaned[[#This Row],[YearsAtCompany]]&lt;=10,"6-10 Years","10+ Years")))</f>
        <v>2-5 Years</v>
      </c>
      <c r="AI93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1297</v>
      </c>
      <c r="J932">
        <v>2</v>
      </c>
      <c r="K932" t="s">
        <v>39</v>
      </c>
      <c r="L932">
        <v>40</v>
      </c>
      <c r="M932">
        <v>2</v>
      </c>
      <c r="N932">
        <v>1</v>
      </c>
      <c r="O932" t="s">
        <v>50</v>
      </c>
      <c r="P932">
        <v>3</v>
      </c>
      <c r="Q932" t="s">
        <v>41</v>
      </c>
      <c r="R932">
        <v>2838</v>
      </c>
      <c r="S932">
        <v>4257</v>
      </c>
      <c r="T932">
        <v>0</v>
      </c>
      <c r="U932" t="s">
        <v>43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 t="str">
        <f>IF(HR_Cleaned[[#This Row],[MonthlyIncome]]&lt;3000,"Low",IF(HR_Cleaned[[#This Row],[MonthlyIncome]]&lt;7000,"Medium","High"))</f>
        <v>Low</v>
      </c>
      <c r="AH93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3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1298</v>
      </c>
      <c r="J933">
        <v>3</v>
      </c>
      <c r="K933" t="s">
        <v>39</v>
      </c>
      <c r="L933">
        <v>72</v>
      </c>
      <c r="M933">
        <v>3</v>
      </c>
      <c r="N933">
        <v>2</v>
      </c>
      <c r="O933" t="s">
        <v>53</v>
      </c>
      <c r="P933">
        <v>3</v>
      </c>
      <c r="Q933" t="s">
        <v>41</v>
      </c>
      <c r="R933">
        <v>4695</v>
      </c>
      <c r="S933">
        <v>12858</v>
      </c>
      <c r="T933">
        <v>7</v>
      </c>
      <c r="U933" t="s">
        <v>35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 t="str">
        <f>IF(HR_Cleaned[[#This Row],[MonthlyIncome]]&lt;3000,"Low",IF(HR_Cleaned[[#This Row],[MonthlyIncome]]&lt;7000,"Medium","High"))</f>
        <v>Medium</v>
      </c>
      <c r="AH93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3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1299</v>
      </c>
      <c r="J934">
        <v>2</v>
      </c>
      <c r="K934" t="s">
        <v>39</v>
      </c>
      <c r="L934">
        <v>39</v>
      </c>
      <c r="M934">
        <v>3</v>
      </c>
      <c r="N934">
        <v>1</v>
      </c>
      <c r="O934" t="s">
        <v>50</v>
      </c>
      <c r="P934">
        <v>3</v>
      </c>
      <c r="Q934" t="s">
        <v>52</v>
      </c>
      <c r="R934">
        <v>3339</v>
      </c>
      <c r="S934">
        <v>17285</v>
      </c>
      <c r="T934">
        <v>3</v>
      </c>
      <c r="U934" t="s">
        <v>35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 t="str">
        <f>IF(HR_Cleaned[[#This Row],[MonthlyIncome]]&lt;3000,"Low",IF(HR_Cleaned[[#This Row],[MonthlyIncome]]&lt;7000,"Medium","High"))</f>
        <v>Medium</v>
      </c>
      <c r="AH93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3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1301</v>
      </c>
      <c r="J935">
        <v>4</v>
      </c>
      <c r="K935" t="s">
        <v>46</v>
      </c>
      <c r="L935">
        <v>84</v>
      </c>
      <c r="M935">
        <v>3</v>
      </c>
      <c r="N935">
        <v>1</v>
      </c>
      <c r="O935" t="s">
        <v>47</v>
      </c>
      <c r="P935">
        <v>1</v>
      </c>
      <c r="Q935" t="s">
        <v>41</v>
      </c>
      <c r="R935">
        <v>2080</v>
      </c>
      <c r="S935">
        <v>4732</v>
      </c>
      <c r="T935">
        <v>2</v>
      </c>
      <c r="U935" t="s">
        <v>43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 t="str">
        <f>IF(HR_Cleaned[[#This Row],[MonthlyIncome]]&lt;3000,"Low",IF(HR_Cleaned[[#This Row],[MonthlyIncome]]&lt;7000,"Medium","High"))</f>
        <v>Low</v>
      </c>
      <c r="AH935" t="str">
        <f>IF(HR_Cleaned[[#This Row],[YearsAtCompany]]&lt;2,"0-1 Years",IF(HR_Cleaned[[#This Row],[YearsAtCompany]]&lt;=5,"2-5 Years",IF(HR_Cleaned[[#This Row],[YearsAtCompany]]&lt;=10,"6-10 Years","10+ Years")))</f>
        <v>2-5 Years</v>
      </c>
      <c r="AI93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1303</v>
      </c>
      <c r="J936">
        <v>4</v>
      </c>
      <c r="K936" t="s">
        <v>39</v>
      </c>
      <c r="L936">
        <v>40</v>
      </c>
      <c r="M936">
        <v>3</v>
      </c>
      <c r="N936">
        <v>1</v>
      </c>
      <c r="O936" t="s">
        <v>47</v>
      </c>
      <c r="P936">
        <v>2</v>
      </c>
      <c r="Q936" t="s">
        <v>41</v>
      </c>
      <c r="R936">
        <v>2096</v>
      </c>
      <c r="S936">
        <v>18830</v>
      </c>
      <c r="T936">
        <v>1</v>
      </c>
      <c r="U936" t="s">
        <v>43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 t="str">
        <f>IF(HR_Cleaned[[#This Row],[MonthlyIncome]]&lt;3000,"Low",IF(HR_Cleaned[[#This Row],[MonthlyIncome]]&lt;7000,"Medium","High"))</f>
        <v>Low</v>
      </c>
      <c r="AH936" t="str">
        <f>IF(HR_Cleaned[[#This Row],[YearsAtCompany]]&lt;2,"0-1 Years",IF(HR_Cleaned[[#This Row],[YearsAtCompany]]&lt;=5,"2-5 Years",IF(HR_Cleaned[[#This Row],[YearsAtCompany]]&lt;=10,"6-10 Years","10+ Years")))</f>
        <v>2-5 Years</v>
      </c>
      <c r="AI93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1304</v>
      </c>
      <c r="J937">
        <v>3</v>
      </c>
      <c r="K937" t="s">
        <v>46</v>
      </c>
      <c r="L937">
        <v>56</v>
      </c>
      <c r="M937">
        <v>4</v>
      </c>
      <c r="N937">
        <v>2</v>
      </c>
      <c r="O937" t="s">
        <v>40</v>
      </c>
      <c r="P937">
        <v>4</v>
      </c>
      <c r="Q937" t="s">
        <v>48</v>
      </c>
      <c r="R937">
        <v>6209</v>
      </c>
      <c r="S937">
        <v>11693</v>
      </c>
      <c r="T937">
        <v>1</v>
      </c>
      <c r="U937" t="s">
        <v>43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 t="str">
        <f>IF(HR_Cleaned[[#This Row],[MonthlyIncome]]&lt;3000,"Low",IF(HR_Cleaned[[#This Row],[MonthlyIncome]]&lt;7000,"Medium","High"))</f>
        <v>Medium</v>
      </c>
      <c r="AH93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3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1306</v>
      </c>
      <c r="J938">
        <v>2</v>
      </c>
      <c r="K938" t="s">
        <v>39</v>
      </c>
      <c r="L938">
        <v>83</v>
      </c>
      <c r="M938">
        <v>3</v>
      </c>
      <c r="N938">
        <v>5</v>
      </c>
      <c r="O938" t="s">
        <v>56</v>
      </c>
      <c r="P938">
        <v>2</v>
      </c>
      <c r="Q938" t="s">
        <v>41</v>
      </c>
      <c r="R938">
        <v>18061</v>
      </c>
      <c r="S938">
        <v>13035</v>
      </c>
      <c r="T938">
        <v>3</v>
      </c>
      <c r="U938" t="s">
        <v>43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 t="str">
        <f>IF(HR_Cleaned[[#This Row],[MonthlyIncome]]&lt;3000,"Low",IF(HR_Cleaned[[#This Row],[MonthlyIncome]]&lt;7000,"Medium","High"))</f>
        <v>High</v>
      </c>
      <c r="AH938" t="str">
        <f>IF(HR_Cleaned[[#This Row],[YearsAtCompany]]&lt;2,"0-1 Years",IF(HR_Cleaned[[#This Row],[YearsAtCompany]]&lt;=5,"2-5 Years",IF(HR_Cleaned[[#This Row],[YearsAtCompany]]&lt;=10,"6-10 Years","10+ Years")))</f>
        <v>0-1 Years</v>
      </c>
      <c r="AI93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1307</v>
      </c>
      <c r="J939">
        <v>3</v>
      </c>
      <c r="K939" t="s">
        <v>39</v>
      </c>
      <c r="L939">
        <v>94</v>
      </c>
      <c r="M939">
        <v>2</v>
      </c>
      <c r="N939">
        <v>4</v>
      </c>
      <c r="O939" t="s">
        <v>56</v>
      </c>
      <c r="P939">
        <v>2</v>
      </c>
      <c r="Q939" t="s">
        <v>52</v>
      </c>
      <c r="R939">
        <v>17123</v>
      </c>
      <c r="S939">
        <v>17334</v>
      </c>
      <c r="T939">
        <v>6</v>
      </c>
      <c r="U939" t="s">
        <v>35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 t="str">
        <f>IF(HR_Cleaned[[#This Row],[MonthlyIncome]]&lt;3000,"Low",IF(HR_Cleaned[[#This Row],[MonthlyIncome]]&lt;7000,"Medium","High"))</f>
        <v>High</v>
      </c>
      <c r="AH939" t="str">
        <f>IF(HR_Cleaned[[#This Row],[YearsAtCompany]]&lt;2,"0-1 Years",IF(HR_Cleaned[[#This Row],[YearsAtCompany]]&lt;=5,"2-5 Years",IF(HR_Cleaned[[#This Row],[YearsAtCompany]]&lt;=10,"6-10 Years","10+ Years")))</f>
        <v>10+ Years</v>
      </c>
      <c r="AI93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1308</v>
      </c>
      <c r="J940">
        <v>1</v>
      </c>
      <c r="K940" t="s">
        <v>46</v>
      </c>
      <c r="L940">
        <v>88</v>
      </c>
      <c r="M940">
        <v>3</v>
      </c>
      <c r="N940">
        <v>1</v>
      </c>
      <c r="O940" t="s">
        <v>47</v>
      </c>
      <c r="P940">
        <v>3</v>
      </c>
      <c r="Q940" t="s">
        <v>52</v>
      </c>
      <c r="R940">
        <v>2372</v>
      </c>
      <c r="S940">
        <v>26076</v>
      </c>
      <c r="T940">
        <v>1</v>
      </c>
      <c r="U940" t="s">
        <v>43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 t="str">
        <f>IF(HR_Cleaned[[#This Row],[MonthlyIncome]]&lt;3000,"Low",IF(HR_Cleaned[[#This Row],[MonthlyIncome]]&lt;7000,"Medium","High"))</f>
        <v>Low</v>
      </c>
      <c r="AH940" t="str">
        <f>IF(HR_Cleaned[[#This Row],[YearsAtCompany]]&lt;2,"0-1 Years",IF(HR_Cleaned[[#This Row],[YearsAtCompany]]&lt;=5,"2-5 Years",IF(HR_Cleaned[[#This Row],[YearsAtCompany]]&lt;=10,"6-10 Years","10+ Years")))</f>
        <v>2-5 Years</v>
      </c>
      <c r="AI940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1309</v>
      </c>
      <c r="J941">
        <v>4</v>
      </c>
      <c r="K941" t="s">
        <v>46</v>
      </c>
      <c r="L941">
        <v>79</v>
      </c>
      <c r="M941">
        <v>3</v>
      </c>
      <c r="N941">
        <v>2</v>
      </c>
      <c r="O941" t="s">
        <v>50</v>
      </c>
      <c r="P941">
        <v>3</v>
      </c>
      <c r="Q941" t="s">
        <v>48</v>
      </c>
      <c r="R941">
        <v>4883</v>
      </c>
      <c r="S941">
        <v>22845</v>
      </c>
      <c r="T941">
        <v>1</v>
      </c>
      <c r="U941" t="s">
        <v>43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 t="str">
        <f>IF(HR_Cleaned[[#This Row],[MonthlyIncome]]&lt;3000,"Low",IF(HR_Cleaned[[#This Row],[MonthlyIncome]]&lt;7000,"Medium","High"))</f>
        <v>Medium</v>
      </c>
      <c r="AH94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4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1310</v>
      </c>
      <c r="J942">
        <v>3</v>
      </c>
      <c r="K942" t="s">
        <v>46</v>
      </c>
      <c r="L942">
        <v>93</v>
      </c>
      <c r="M942">
        <v>3</v>
      </c>
      <c r="N942">
        <v>1</v>
      </c>
      <c r="O942" t="s">
        <v>47</v>
      </c>
      <c r="P942">
        <v>1</v>
      </c>
      <c r="Q942" t="s">
        <v>41</v>
      </c>
      <c r="R942">
        <v>3904</v>
      </c>
      <c r="S942">
        <v>22154</v>
      </c>
      <c r="T942">
        <v>0</v>
      </c>
      <c r="U942" t="s">
        <v>43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 t="str">
        <f>IF(HR_Cleaned[[#This Row],[MonthlyIncome]]&lt;3000,"Low",IF(HR_Cleaned[[#This Row],[MonthlyIncome]]&lt;7000,"Medium","High"))</f>
        <v>Medium</v>
      </c>
      <c r="AH942" t="str">
        <f>IF(HR_Cleaned[[#This Row],[YearsAtCompany]]&lt;2,"0-1 Years",IF(HR_Cleaned[[#This Row],[YearsAtCompany]]&lt;=5,"2-5 Years",IF(HR_Cleaned[[#This Row],[YearsAtCompany]]&lt;=10,"6-10 Years","10+ Years")))</f>
        <v>2-5 Years</v>
      </c>
      <c r="AI94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1311</v>
      </c>
      <c r="J943">
        <v>1</v>
      </c>
      <c r="K943" t="s">
        <v>39</v>
      </c>
      <c r="L943">
        <v>48</v>
      </c>
      <c r="M943">
        <v>2</v>
      </c>
      <c r="N943">
        <v>2</v>
      </c>
      <c r="O943" t="s">
        <v>50</v>
      </c>
      <c r="P943">
        <v>4</v>
      </c>
      <c r="Q943" t="s">
        <v>48</v>
      </c>
      <c r="R943">
        <v>4627</v>
      </c>
      <c r="S943">
        <v>23631</v>
      </c>
      <c r="T943">
        <v>0</v>
      </c>
      <c r="U943" t="s">
        <v>43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 t="str">
        <f>IF(HR_Cleaned[[#This Row],[MonthlyIncome]]&lt;3000,"Low",IF(HR_Cleaned[[#This Row],[MonthlyIncome]]&lt;7000,"Medium","High"))</f>
        <v>Medium</v>
      </c>
      <c r="AH94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4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1312</v>
      </c>
      <c r="J944">
        <v>4</v>
      </c>
      <c r="K944" t="s">
        <v>39</v>
      </c>
      <c r="L944">
        <v>63</v>
      </c>
      <c r="M944">
        <v>3</v>
      </c>
      <c r="N944">
        <v>3</v>
      </c>
      <c r="O944" t="s">
        <v>54</v>
      </c>
      <c r="P944">
        <v>3</v>
      </c>
      <c r="Q944" t="s">
        <v>48</v>
      </c>
      <c r="R944">
        <v>7094</v>
      </c>
      <c r="S944">
        <v>5747</v>
      </c>
      <c r="T944">
        <v>3</v>
      </c>
      <c r="U944" t="s">
        <v>43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 t="str">
        <f>IF(HR_Cleaned[[#This Row],[MonthlyIncome]]&lt;3000,"Low",IF(HR_Cleaned[[#This Row],[MonthlyIncome]]&lt;7000,"Medium","High"))</f>
        <v>High</v>
      </c>
      <c r="AH94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4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1314</v>
      </c>
      <c r="J945">
        <v>4</v>
      </c>
      <c r="K945" t="s">
        <v>39</v>
      </c>
      <c r="L945">
        <v>44</v>
      </c>
      <c r="M945">
        <v>3</v>
      </c>
      <c r="N945">
        <v>1</v>
      </c>
      <c r="O945" t="s">
        <v>61</v>
      </c>
      <c r="P945">
        <v>1</v>
      </c>
      <c r="Q945" t="s">
        <v>41</v>
      </c>
      <c r="R945">
        <v>3423</v>
      </c>
      <c r="S945">
        <v>22957</v>
      </c>
      <c r="T945">
        <v>6</v>
      </c>
      <c r="U945" t="s">
        <v>43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 t="str">
        <f>IF(HR_Cleaned[[#This Row],[MonthlyIncome]]&lt;3000,"Low",IF(HR_Cleaned[[#This Row],[MonthlyIncome]]&lt;7000,"Medium","High"))</f>
        <v>Medium</v>
      </c>
      <c r="AH94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4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1315</v>
      </c>
      <c r="J946">
        <v>3</v>
      </c>
      <c r="K946" t="s">
        <v>39</v>
      </c>
      <c r="L946">
        <v>55</v>
      </c>
      <c r="M946">
        <v>1</v>
      </c>
      <c r="N946">
        <v>2</v>
      </c>
      <c r="O946" t="s">
        <v>50</v>
      </c>
      <c r="P946">
        <v>4</v>
      </c>
      <c r="Q946" t="s">
        <v>48</v>
      </c>
      <c r="R946">
        <v>6674</v>
      </c>
      <c r="S946">
        <v>16392</v>
      </c>
      <c r="T946">
        <v>0</v>
      </c>
      <c r="U946" t="s">
        <v>43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 t="str">
        <f>IF(HR_Cleaned[[#This Row],[MonthlyIncome]]&lt;3000,"Low",IF(HR_Cleaned[[#This Row],[MonthlyIncome]]&lt;7000,"Medium","High"))</f>
        <v>Medium</v>
      </c>
      <c r="AH94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4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1317</v>
      </c>
      <c r="J947">
        <v>4</v>
      </c>
      <c r="K947" t="s">
        <v>39</v>
      </c>
      <c r="L947">
        <v>43</v>
      </c>
      <c r="M947">
        <v>3</v>
      </c>
      <c r="N947">
        <v>4</v>
      </c>
      <c r="O947" t="s">
        <v>58</v>
      </c>
      <c r="P947">
        <v>1</v>
      </c>
      <c r="Q947" t="s">
        <v>48</v>
      </c>
      <c r="R947">
        <v>16880</v>
      </c>
      <c r="S947">
        <v>22422</v>
      </c>
      <c r="T947">
        <v>4</v>
      </c>
      <c r="U947" t="s">
        <v>35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 t="str">
        <f>IF(HR_Cleaned[[#This Row],[MonthlyIncome]]&lt;3000,"Low",IF(HR_Cleaned[[#This Row],[MonthlyIncome]]&lt;7000,"Medium","High"))</f>
        <v>High</v>
      </c>
      <c r="AH947" t="str">
        <f>IF(HR_Cleaned[[#This Row],[YearsAtCompany]]&lt;2,"0-1 Years",IF(HR_Cleaned[[#This Row],[YearsAtCompany]]&lt;=5,"2-5 Years",IF(HR_Cleaned[[#This Row],[YearsAtCompany]]&lt;=10,"6-10 Years","10+ Years")))</f>
        <v>2-5 Years</v>
      </c>
      <c r="AI94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1318</v>
      </c>
      <c r="J948">
        <v>4</v>
      </c>
      <c r="K948" t="s">
        <v>46</v>
      </c>
      <c r="L948">
        <v>57</v>
      </c>
      <c r="M948">
        <v>2</v>
      </c>
      <c r="N948">
        <v>3</v>
      </c>
      <c r="O948" t="s">
        <v>40</v>
      </c>
      <c r="P948">
        <v>2</v>
      </c>
      <c r="Q948" t="s">
        <v>41</v>
      </c>
      <c r="R948">
        <v>9094</v>
      </c>
      <c r="S948">
        <v>17235</v>
      </c>
      <c r="T948">
        <v>2</v>
      </c>
      <c r="U948" t="s">
        <v>35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 t="str">
        <f>IF(HR_Cleaned[[#This Row],[MonthlyIncome]]&lt;3000,"Low",IF(HR_Cleaned[[#This Row],[MonthlyIncome]]&lt;7000,"Medium","High"))</f>
        <v>High</v>
      </c>
      <c r="AH948" t="str">
        <f>IF(HR_Cleaned[[#This Row],[YearsAtCompany]]&lt;2,"0-1 Years",IF(HR_Cleaned[[#This Row],[YearsAtCompany]]&lt;=5,"2-5 Years",IF(HR_Cleaned[[#This Row],[YearsAtCompany]]&lt;=10,"6-10 Years","10+ Years")))</f>
        <v>2-5 Years</v>
      </c>
      <c r="AI94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1319</v>
      </c>
      <c r="J949">
        <v>2</v>
      </c>
      <c r="K949" t="s">
        <v>46</v>
      </c>
      <c r="L949">
        <v>64</v>
      </c>
      <c r="M949">
        <v>3</v>
      </c>
      <c r="N949">
        <v>3</v>
      </c>
      <c r="O949" t="s">
        <v>40</v>
      </c>
      <c r="P949">
        <v>2</v>
      </c>
      <c r="Q949" t="s">
        <v>41</v>
      </c>
      <c r="R949">
        <v>8446</v>
      </c>
      <c r="S949">
        <v>21534</v>
      </c>
      <c r="T949">
        <v>9</v>
      </c>
      <c r="U949" t="s">
        <v>35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 t="str">
        <f>IF(HR_Cleaned[[#This Row],[MonthlyIncome]]&lt;3000,"Low",IF(HR_Cleaned[[#This Row],[MonthlyIncome]]&lt;7000,"Medium","High"))</f>
        <v>High</v>
      </c>
      <c r="AH94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4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1321</v>
      </c>
      <c r="J950">
        <v>2</v>
      </c>
      <c r="K950" t="s">
        <v>39</v>
      </c>
      <c r="L950">
        <v>95</v>
      </c>
      <c r="M950">
        <v>3</v>
      </c>
      <c r="N950">
        <v>3</v>
      </c>
      <c r="O950" t="s">
        <v>56</v>
      </c>
      <c r="P950">
        <v>1</v>
      </c>
      <c r="Q950" t="s">
        <v>48</v>
      </c>
      <c r="R950">
        <v>11916</v>
      </c>
      <c r="S950">
        <v>25927</v>
      </c>
      <c r="T950">
        <v>1</v>
      </c>
      <c r="U950" t="s">
        <v>35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 t="str">
        <f>IF(HR_Cleaned[[#This Row],[MonthlyIncome]]&lt;3000,"Low",IF(HR_Cleaned[[#This Row],[MonthlyIncome]]&lt;7000,"Medium","High"))</f>
        <v>High</v>
      </c>
      <c r="AH95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5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1322</v>
      </c>
      <c r="J951">
        <v>1</v>
      </c>
      <c r="K951" t="s">
        <v>46</v>
      </c>
      <c r="L951">
        <v>32</v>
      </c>
      <c r="M951">
        <v>3</v>
      </c>
      <c r="N951">
        <v>2</v>
      </c>
      <c r="O951" t="s">
        <v>53</v>
      </c>
      <c r="P951">
        <v>3</v>
      </c>
      <c r="Q951" t="s">
        <v>41</v>
      </c>
      <c r="R951">
        <v>4534</v>
      </c>
      <c r="S951">
        <v>13352</v>
      </c>
      <c r="T951">
        <v>0</v>
      </c>
      <c r="U951" t="s">
        <v>43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 t="str">
        <f>IF(HR_Cleaned[[#This Row],[MonthlyIncome]]&lt;3000,"Low",IF(HR_Cleaned[[#This Row],[MonthlyIncome]]&lt;7000,"Medium","High"))</f>
        <v>Medium</v>
      </c>
      <c r="AH95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5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1324</v>
      </c>
      <c r="J952">
        <v>4</v>
      </c>
      <c r="K952" t="s">
        <v>39</v>
      </c>
      <c r="L952">
        <v>57</v>
      </c>
      <c r="M952">
        <v>3</v>
      </c>
      <c r="N952">
        <v>3</v>
      </c>
      <c r="O952" t="s">
        <v>40</v>
      </c>
      <c r="P952">
        <v>3</v>
      </c>
      <c r="Q952" t="s">
        <v>52</v>
      </c>
      <c r="R952">
        <v>9852</v>
      </c>
      <c r="S952">
        <v>8935</v>
      </c>
      <c r="T952">
        <v>1</v>
      </c>
      <c r="U952" t="s">
        <v>35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 t="str">
        <f>IF(HR_Cleaned[[#This Row],[MonthlyIncome]]&lt;3000,"Low",IF(HR_Cleaned[[#This Row],[MonthlyIncome]]&lt;7000,"Medium","High"))</f>
        <v>High</v>
      </c>
      <c r="AH95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5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1329</v>
      </c>
      <c r="J953">
        <v>3</v>
      </c>
      <c r="K953" t="s">
        <v>46</v>
      </c>
      <c r="L953">
        <v>40</v>
      </c>
      <c r="M953">
        <v>1</v>
      </c>
      <c r="N953">
        <v>2</v>
      </c>
      <c r="O953" t="s">
        <v>40</v>
      </c>
      <c r="P953">
        <v>2</v>
      </c>
      <c r="Q953" t="s">
        <v>41</v>
      </c>
      <c r="R953">
        <v>6151</v>
      </c>
      <c r="S953">
        <v>22074</v>
      </c>
      <c r="T953">
        <v>1</v>
      </c>
      <c r="U953" t="s">
        <v>43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 t="str">
        <f>IF(HR_Cleaned[[#This Row],[MonthlyIncome]]&lt;3000,"Low",IF(HR_Cleaned[[#This Row],[MonthlyIncome]]&lt;7000,"Medium","High"))</f>
        <v>Medium</v>
      </c>
      <c r="AH953" t="str">
        <f>IF(HR_Cleaned[[#This Row],[YearsAtCompany]]&lt;2,"0-1 Years",IF(HR_Cleaned[[#This Row],[YearsAtCompany]]&lt;=5,"2-5 Years",IF(HR_Cleaned[[#This Row],[YearsAtCompany]]&lt;=10,"6-10 Years","10+ Years")))</f>
        <v>10+ Years</v>
      </c>
      <c r="AI95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1331</v>
      </c>
      <c r="J954">
        <v>4</v>
      </c>
      <c r="K954" t="s">
        <v>39</v>
      </c>
      <c r="L954">
        <v>54</v>
      </c>
      <c r="M954">
        <v>3</v>
      </c>
      <c r="N954">
        <v>1</v>
      </c>
      <c r="O954" t="s">
        <v>57</v>
      </c>
      <c r="P954">
        <v>2</v>
      </c>
      <c r="Q954" t="s">
        <v>41</v>
      </c>
      <c r="R954">
        <v>2302</v>
      </c>
      <c r="S954">
        <v>8319</v>
      </c>
      <c r="T954">
        <v>1</v>
      </c>
      <c r="U954" t="s">
        <v>35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 t="str">
        <f>IF(HR_Cleaned[[#This Row],[MonthlyIncome]]&lt;3000,"Low",IF(HR_Cleaned[[#This Row],[MonthlyIncome]]&lt;7000,"Medium","High"))</f>
        <v>Low</v>
      </c>
      <c r="AH954" t="str">
        <f>IF(HR_Cleaned[[#This Row],[YearsAtCompany]]&lt;2,"0-1 Years",IF(HR_Cleaned[[#This Row],[YearsAtCompany]]&lt;=5,"2-5 Years",IF(HR_Cleaned[[#This Row],[YearsAtCompany]]&lt;=10,"6-10 Years","10+ Years")))</f>
        <v>2-5 Years</v>
      </c>
      <c r="AI95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1333</v>
      </c>
      <c r="J955">
        <v>1</v>
      </c>
      <c r="K955" t="s">
        <v>46</v>
      </c>
      <c r="L955">
        <v>89</v>
      </c>
      <c r="M955">
        <v>3</v>
      </c>
      <c r="N955">
        <v>1</v>
      </c>
      <c r="O955" t="s">
        <v>50</v>
      </c>
      <c r="P955">
        <v>1</v>
      </c>
      <c r="Q955" t="s">
        <v>48</v>
      </c>
      <c r="R955">
        <v>2362</v>
      </c>
      <c r="S955">
        <v>14669</v>
      </c>
      <c r="T955">
        <v>4</v>
      </c>
      <c r="U955" t="s">
        <v>43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 t="str">
        <f>IF(HR_Cleaned[[#This Row],[MonthlyIncome]]&lt;3000,"Low",IF(HR_Cleaned[[#This Row],[MonthlyIncome]]&lt;7000,"Medium","High"))</f>
        <v>Low</v>
      </c>
      <c r="AH955" t="str">
        <f>IF(HR_Cleaned[[#This Row],[YearsAtCompany]]&lt;2,"0-1 Years",IF(HR_Cleaned[[#This Row],[YearsAtCompany]]&lt;=5,"2-5 Years",IF(HR_Cleaned[[#This Row],[YearsAtCompany]]&lt;=10,"6-10 Years","10+ Years")))</f>
        <v>2-5 Years</v>
      </c>
      <c r="AI95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1334</v>
      </c>
      <c r="J956">
        <v>3</v>
      </c>
      <c r="K956" t="s">
        <v>46</v>
      </c>
      <c r="L956">
        <v>37</v>
      </c>
      <c r="M956">
        <v>3</v>
      </c>
      <c r="N956">
        <v>4</v>
      </c>
      <c r="O956" t="s">
        <v>56</v>
      </c>
      <c r="P956">
        <v>3</v>
      </c>
      <c r="Q956" t="s">
        <v>48</v>
      </c>
      <c r="R956">
        <v>17861</v>
      </c>
      <c r="S956">
        <v>26582</v>
      </c>
      <c r="T956">
        <v>0</v>
      </c>
      <c r="U956" t="s">
        <v>35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 t="str">
        <f>IF(HR_Cleaned[[#This Row],[MonthlyIncome]]&lt;3000,"Low",IF(HR_Cleaned[[#This Row],[MonthlyIncome]]&lt;7000,"Medium","High"))</f>
        <v>High</v>
      </c>
      <c r="AH956" t="str">
        <f>IF(HR_Cleaned[[#This Row],[YearsAtCompany]]&lt;2,"0-1 Years",IF(HR_Cleaned[[#This Row],[YearsAtCompany]]&lt;=5,"2-5 Years",IF(HR_Cleaned[[#This Row],[YearsAtCompany]]&lt;=10,"6-10 Years","10+ Years")))</f>
        <v>10+ Years</v>
      </c>
      <c r="AI95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1336</v>
      </c>
      <c r="J957">
        <v>4</v>
      </c>
      <c r="K957" t="s">
        <v>39</v>
      </c>
      <c r="L957">
        <v>58</v>
      </c>
      <c r="M957">
        <v>1</v>
      </c>
      <c r="N957">
        <v>5</v>
      </c>
      <c r="O957" t="s">
        <v>56</v>
      </c>
      <c r="P957">
        <v>3</v>
      </c>
      <c r="Q957" t="s">
        <v>48</v>
      </c>
      <c r="R957">
        <v>19187</v>
      </c>
      <c r="S957">
        <v>6992</v>
      </c>
      <c r="T957">
        <v>4</v>
      </c>
      <c r="U957" t="s">
        <v>43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 t="str">
        <f>IF(HR_Cleaned[[#This Row],[MonthlyIncome]]&lt;3000,"Low",IF(HR_Cleaned[[#This Row],[MonthlyIncome]]&lt;7000,"Medium","High"))</f>
        <v>High</v>
      </c>
      <c r="AH957" t="str">
        <f>IF(HR_Cleaned[[#This Row],[YearsAtCompany]]&lt;2,"0-1 Years",IF(HR_Cleaned[[#This Row],[YearsAtCompany]]&lt;=5,"2-5 Years",IF(HR_Cleaned[[#This Row],[YearsAtCompany]]&lt;=10,"6-10 Years","10+ Years")))</f>
        <v>10+ Years</v>
      </c>
      <c r="AI957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1338</v>
      </c>
      <c r="J958">
        <v>4</v>
      </c>
      <c r="K958" t="s">
        <v>46</v>
      </c>
      <c r="L958">
        <v>99</v>
      </c>
      <c r="M958">
        <v>3</v>
      </c>
      <c r="N958">
        <v>5</v>
      </c>
      <c r="O958" t="s">
        <v>56</v>
      </c>
      <c r="P958">
        <v>2</v>
      </c>
      <c r="Q958" t="s">
        <v>41</v>
      </c>
      <c r="R958">
        <v>19717</v>
      </c>
      <c r="S958">
        <v>4022</v>
      </c>
      <c r="T958">
        <v>6</v>
      </c>
      <c r="U958" t="s">
        <v>43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 t="str">
        <f>IF(HR_Cleaned[[#This Row],[MonthlyIncome]]&lt;3000,"Low",IF(HR_Cleaned[[#This Row],[MonthlyIncome]]&lt;7000,"Medium","High"))</f>
        <v>High</v>
      </c>
      <c r="AH95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58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1340</v>
      </c>
      <c r="J959">
        <v>3</v>
      </c>
      <c r="K959" t="s">
        <v>46</v>
      </c>
      <c r="L959">
        <v>74</v>
      </c>
      <c r="M959">
        <v>3</v>
      </c>
      <c r="N959">
        <v>1</v>
      </c>
      <c r="O959" t="s">
        <v>47</v>
      </c>
      <c r="P959">
        <v>3</v>
      </c>
      <c r="Q959" t="s">
        <v>52</v>
      </c>
      <c r="R959">
        <v>3544</v>
      </c>
      <c r="S959">
        <v>8532</v>
      </c>
      <c r="T959">
        <v>9</v>
      </c>
      <c r="U959" t="s">
        <v>43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 t="str">
        <f>IF(HR_Cleaned[[#This Row],[MonthlyIncome]]&lt;3000,"Low",IF(HR_Cleaned[[#This Row],[MonthlyIncome]]&lt;7000,"Medium","High"))</f>
        <v>Medium</v>
      </c>
      <c r="AH959" t="str">
        <f>IF(HR_Cleaned[[#This Row],[YearsAtCompany]]&lt;2,"0-1 Years",IF(HR_Cleaned[[#This Row],[YearsAtCompany]]&lt;=5,"2-5 Years",IF(HR_Cleaned[[#This Row],[YearsAtCompany]]&lt;=10,"6-10 Years","10+ Years")))</f>
        <v>2-5 Years</v>
      </c>
      <c r="AI95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1344</v>
      </c>
      <c r="J960">
        <v>4</v>
      </c>
      <c r="K960" t="s">
        <v>46</v>
      </c>
      <c r="L960">
        <v>86</v>
      </c>
      <c r="M960">
        <v>3</v>
      </c>
      <c r="N960">
        <v>3</v>
      </c>
      <c r="O960" t="s">
        <v>54</v>
      </c>
      <c r="P960">
        <v>4</v>
      </c>
      <c r="Q960" t="s">
        <v>52</v>
      </c>
      <c r="R960">
        <v>8500</v>
      </c>
      <c r="S960">
        <v>5494</v>
      </c>
      <c r="T960">
        <v>0</v>
      </c>
      <c r="U960" t="s">
        <v>43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 t="str">
        <f>IF(HR_Cleaned[[#This Row],[MonthlyIncome]]&lt;3000,"Low",IF(HR_Cleaned[[#This Row],[MonthlyIncome]]&lt;7000,"Medium","High"))</f>
        <v>High</v>
      </c>
      <c r="AH96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6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1346</v>
      </c>
      <c r="J961">
        <v>3</v>
      </c>
      <c r="K961" t="s">
        <v>46</v>
      </c>
      <c r="L961">
        <v>98</v>
      </c>
      <c r="M961">
        <v>3</v>
      </c>
      <c r="N961">
        <v>2</v>
      </c>
      <c r="O961" t="s">
        <v>47</v>
      </c>
      <c r="P961">
        <v>4</v>
      </c>
      <c r="Q961" t="s">
        <v>41</v>
      </c>
      <c r="R961">
        <v>4661</v>
      </c>
      <c r="S961">
        <v>22455</v>
      </c>
      <c r="T961">
        <v>1</v>
      </c>
      <c r="U961" t="s">
        <v>43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 t="str">
        <f>IF(HR_Cleaned[[#This Row],[MonthlyIncome]]&lt;3000,"Low",IF(HR_Cleaned[[#This Row],[MonthlyIncome]]&lt;7000,"Medium","High"))</f>
        <v>Medium</v>
      </c>
      <c r="AH96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6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1349</v>
      </c>
      <c r="J962">
        <v>3</v>
      </c>
      <c r="K962" t="s">
        <v>39</v>
      </c>
      <c r="L962">
        <v>66</v>
      </c>
      <c r="M962">
        <v>3</v>
      </c>
      <c r="N962">
        <v>2</v>
      </c>
      <c r="O962" t="s">
        <v>40</v>
      </c>
      <c r="P962">
        <v>1</v>
      </c>
      <c r="Q962" t="s">
        <v>52</v>
      </c>
      <c r="R962">
        <v>4103</v>
      </c>
      <c r="S962">
        <v>4297</v>
      </c>
      <c r="T962">
        <v>0</v>
      </c>
      <c r="U962" t="s">
        <v>43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 t="str">
        <f>IF(HR_Cleaned[[#This Row],[MonthlyIncome]]&lt;3000,"Low",IF(HR_Cleaned[[#This Row],[MonthlyIncome]]&lt;7000,"Medium","High"))</f>
        <v>Medium</v>
      </c>
      <c r="AH96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6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1350</v>
      </c>
      <c r="J963">
        <v>3</v>
      </c>
      <c r="K963" t="s">
        <v>46</v>
      </c>
      <c r="L963">
        <v>87</v>
      </c>
      <c r="M963">
        <v>3</v>
      </c>
      <c r="N963">
        <v>2</v>
      </c>
      <c r="O963" t="s">
        <v>47</v>
      </c>
      <c r="P963">
        <v>3</v>
      </c>
      <c r="Q963" t="s">
        <v>41</v>
      </c>
      <c r="R963">
        <v>4249</v>
      </c>
      <c r="S963">
        <v>2690</v>
      </c>
      <c r="T963">
        <v>1</v>
      </c>
      <c r="U963" t="s">
        <v>35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 t="str">
        <f>IF(HR_Cleaned[[#This Row],[MonthlyIncome]]&lt;3000,"Low",IF(HR_Cleaned[[#This Row],[MonthlyIncome]]&lt;7000,"Medium","High"))</f>
        <v>Medium</v>
      </c>
      <c r="AH96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6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1352</v>
      </c>
      <c r="J964">
        <v>3</v>
      </c>
      <c r="K964" t="s">
        <v>46</v>
      </c>
      <c r="L964">
        <v>84</v>
      </c>
      <c r="M964">
        <v>3</v>
      </c>
      <c r="N964">
        <v>4</v>
      </c>
      <c r="O964" t="s">
        <v>56</v>
      </c>
      <c r="P964">
        <v>2</v>
      </c>
      <c r="Q964" t="s">
        <v>52</v>
      </c>
      <c r="R964">
        <v>14026</v>
      </c>
      <c r="S964">
        <v>17588</v>
      </c>
      <c r="T964">
        <v>1</v>
      </c>
      <c r="U964" t="s">
        <v>35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 t="str">
        <f>IF(HR_Cleaned[[#This Row],[MonthlyIncome]]&lt;3000,"Low",IF(HR_Cleaned[[#This Row],[MonthlyIncome]]&lt;7000,"Medium","High"))</f>
        <v>High</v>
      </c>
      <c r="AH964" t="str">
        <f>IF(HR_Cleaned[[#This Row],[YearsAtCompany]]&lt;2,"0-1 Years",IF(HR_Cleaned[[#This Row],[YearsAtCompany]]&lt;=5,"2-5 Years",IF(HR_Cleaned[[#This Row],[YearsAtCompany]]&lt;=10,"6-10 Years","10+ Years")))</f>
        <v>10+ Years</v>
      </c>
      <c r="AI96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1355</v>
      </c>
      <c r="J965">
        <v>2</v>
      </c>
      <c r="K965" t="s">
        <v>39</v>
      </c>
      <c r="L965">
        <v>31</v>
      </c>
      <c r="M965">
        <v>3</v>
      </c>
      <c r="N965">
        <v>2</v>
      </c>
      <c r="O965" t="s">
        <v>40</v>
      </c>
      <c r="P965">
        <v>1</v>
      </c>
      <c r="Q965" t="s">
        <v>52</v>
      </c>
      <c r="R965">
        <v>6893</v>
      </c>
      <c r="S965">
        <v>19461</v>
      </c>
      <c r="T965">
        <v>3</v>
      </c>
      <c r="U965" t="s">
        <v>43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 t="str">
        <f>IF(HR_Cleaned[[#This Row],[MonthlyIncome]]&lt;3000,"Low",IF(HR_Cleaned[[#This Row],[MonthlyIncome]]&lt;7000,"Medium","High"))</f>
        <v>Medium</v>
      </c>
      <c r="AH96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6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1356</v>
      </c>
      <c r="J966">
        <v>3</v>
      </c>
      <c r="K966" t="s">
        <v>39</v>
      </c>
      <c r="L966">
        <v>66</v>
      </c>
      <c r="M966">
        <v>3</v>
      </c>
      <c r="N966">
        <v>2</v>
      </c>
      <c r="O966" t="s">
        <v>40</v>
      </c>
      <c r="P966">
        <v>1</v>
      </c>
      <c r="Q966" t="s">
        <v>41</v>
      </c>
      <c r="R966">
        <v>6125</v>
      </c>
      <c r="S966">
        <v>23553</v>
      </c>
      <c r="T966">
        <v>1</v>
      </c>
      <c r="U966" t="s">
        <v>43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 t="str">
        <f>IF(HR_Cleaned[[#This Row],[MonthlyIncome]]&lt;3000,"Low",IF(HR_Cleaned[[#This Row],[MonthlyIncome]]&lt;7000,"Medium","High"))</f>
        <v>Medium</v>
      </c>
      <c r="AH96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6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1358</v>
      </c>
      <c r="J967">
        <v>4</v>
      </c>
      <c r="K967" t="s">
        <v>46</v>
      </c>
      <c r="L967">
        <v>67</v>
      </c>
      <c r="M967">
        <v>3</v>
      </c>
      <c r="N967">
        <v>1</v>
      </c>
      <c r="O967" t="s">
        <v>50</v>
      </c>
      <c r="P967">
        <v>4</v>
      </c>
      <c r="Q967" t="s">
        <v>48</v>
      </c>
      <c r="R967">
        <v>3669</v>
      </c>
      <c r="S967">
        <v>9075</v>
      </c>
      <c r="T967">
        <v>3</v>
      </c>
      <c r="U967" t="s">
        <v>43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 t="str">
        <f>IF(HR_Cleaned[[#This Row],[MonthlyIncome]]&lt;3000,"Low",IF(HR_Cleaned[[#This Row],[MonthlyIncome]]&lt;7000,"Medium","High"))</f>
        <v>Medium</v>
      </c>
      <c r="AH967" t="str">
        <f>IF(HR_Cleaned[[#This Row],[YearsAtCompany]]&lt;2,"0-1 Years",IF(HR_Cleaned[[#This Row],[YearsAtCompany]]&lt;=5,"2-5 Years",IF(HR_Cleaned[[#This Row],[YearsAtCompany]]&lt;=10,"6-10 Years","10+ Years")))</f>
        <v>2-5 Years</v>
      </c>
      <c r="AI96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1360</v>
      </c>
      <c r="J968">
        <v>3</v>
      </c>
      <c r="K968" t="s">
        <v>39</v>
      </c>
      <c r="L968">
        <v>53</v>
      </c>
      <c r="M968">
        <v>2</v>
      </c>
      <c r="N968">
        <v>3</v>
      </c>
      <c r="O968" t="s">
        <v>53</v>
      </c>
      <c r="P968">
        <v>1</v>
      </c>
      <c r="Q968" t="s">
        <v>48</v>
      </c>
      <c r="R968">
        <v>10008</v>
      </c>
      <c r="S968">
        <v>12023</v>
      </c>
      <c r="T968">
        <v>7</v>
      </c>
      <c r="U968" t="s">
        <v>35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 t="str">
        <f>IF(HR_Cleaned[[#This Row],[MonthlyIncome]]&lt;3000,"Low",IF(HR_Cleaned[[#This Row],[MonthlyIncome]]&lt;7000,"Medium","High"))</f>
        <v>High</v>
      </c>
      <c r="AH96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68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1361</v>
      </c>
      <c r="J969">
        <v>2</v>
      </c>
      <c r="K969" t="s">
        <v>46</v>
      </c>
      <c r="L969">
        <v>88</v>
      </c>
      <c r="M969">
        <v>3</v>
      </c>
      <c r="N969">
        <v>1</v>
      </c>
      <c r="O969" t="s">
        <v>50</v>
      </c>
      <c r="P969">
        <v>2</v>
      </c>
      <c r="Q969" t="s">
        <v>48</v>
      </c>
      <c r="R969">
        <v>2387</v>
      </c>
      <c r="S969">
        <v>6762</v>
      </c>
      <c r="T969">
        <v>3</v>
      </c>
      <c r="U969" t="s">
        <v>43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 t="str">
        <f>IF(HR_Cleaned[[#This Row],[MonthlyIncome]]&lt;3000,"Low",IF(HR_Cleaned[[#This Row],[MonthlyIncome]]&lt;7000,"Medium","High"))</f>
        <v>Low</v>
      </c>
      <c r="AH969" t="str">
        <f>IF(HR_Cleaned[[#This Row],[YearsAtCompany]]&lt;2,"0-1 Years",IF(HR_Cleaned[[#This Row],[YearsAtCompany]]&lt;=5,"2-5 Years",IF(HR_Cleaned[[#This Row],[YearsAtCompany]]&lt;=10,"6-10 Years","10+ Years")))</f>
        <v>2-5 Years</v>
      </c>
      <c r="AI96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1362</v>
      </c>
      <c r="J970">
        <v>1</v>
      </c>
      <c r="K970" t="s">
        <v>39</v>
      </c>
      <c r="L970">
        <v>83</v>
      </c>
      <c r="M970">
        <v>4</v>
      </c>
      <c r="N970">
        <v>2</v>
      </c>
      <c r="O970" t="s">
        <v>40</v>
      </c>
      <c r="P970">
        <v>1</v>
      </c>
      <c r="Q970" t="s">
        <v>48</v>
      </c>
      <c r="R970">
        <v>4639</v>
      </c>
      <c r="S970">
        <v>2261</v>
      </c>
      <c r="T970">
        <v>2</v>
      </c>
      <c r="U970" t="s">
        <v>43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 t="str">
        <f>IF(HR_Cleaned[[#This Row],[MonthlyIncome]]&lt;3000,"Low",IF(HR_Cleaned[[#This Row],[MonthlyIncome]]&lt;7000,"Medium","High"))</f>
        <v>Medium</v>
      </c>
      <c r="AH970" t="str">
        <f>IF(HR_Cleaned[[#This Row],[YearsAtCompany]]&lt;2,"0-1 Years",IF(HR_Cleaned[[#This Row],[YearsAtCompany]]&lt;=5,"2-5 Years",IF(HR_Cleaned[[#This Row],[YearsAtCompany]]&lt;=10,"6-10 Years","10+ Years")))</f>
        <v>10+ Years</v>
      </c>
      <c r="AI97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1363</v>
      </c>
      <c r="J971">
        <v>4</v>
      </c>
      <c r="K971" t="s">
        <v>46</v>
      </c>
      <c r="L971">
        <v>54</v>
      </c>
      <c r="M971">
        <v>3</v>
      </c>
      <c r="N971">
        <v>3</v>
      </c>
      <c r="O971" t="s">
        <v>53</v>
      </c>
      <c r="P971">
        <v>4</v>
      </c>
      <c r="Q971" t="s">
        <v>41</v>
      </c>
      <c r="R971">
        <v>7898</v>
      </c>
      <c r="S971">
        <v>18706</v>
      </c>
      <c r="T971">
        <v>1</v>
      </c>
      <c r="U971" t="s">
        <v>43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 t="str">
        <f>IF(HR_Cleaned[[#This Row],[MonthlyIncome]]&lt;3000,"Low",IF(HR_Cleaned[[#This Row],[MonthlyIncome]]&lt;7000,"Medium","High"))</f>
        <v>High</v>
      </c>
      <c r="AH97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7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1364</v>
      </c>
      <c r="J972">
        <v>3</v>
      </c>
      <c r="K972" t="s">
        <v>39</v>
      </c>
      <c r="L972">
        <v>98</v>
      </c>
      <c r="M972">
        <v>4</v>
      </c>
      <c r="N972">
        <v>1</v>
      </c>
      <c r="O972" t="s">
        <v>57</v>
      </c>
      <c r="P972">
        <v>4</v>
      </c>
      <c r="Q972" t="s">
        <v>48</v>
      </c>
      <c r="R972">
        <v>2534</v>
      </c>
      <c r="S972">
        <v>6527</v>
      </c>
      <c r="T972">
        <v>8</v>
      </c>
      <c r="U972" t="s">
        <v>43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 t="str">
        <f>IF(HR_Cleaned[[#This Row],[MonthlyIncome]]&lt;3000,"Low",IF(HR_Cleaned[[#This Row],[MonthlyIncome]]&lt;7000,"Medium","High"))</f>
        <v>Low</v>
      </c>
      <c r="AH972" t="str">
        <f>IF(HR_Cleaned[[#This Row],[YearsAtCompany]]&lt;2,"0-1 Years",IF(HR_Cleaned[[#This Row],[YearsAtCompany]]&lt;=5,"2-5 Years",IF(HR_Cleaned[[#This Row],[YearsAtCompany]]&lt;=10,"6-10 Years","10+ Years")))</f>
        <v>0-1 Years</v>
      </c>
      <c r="AI97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1367</v>
      </c>
      <c r="J973">
        <v>4</v>
      </c>
      <c r="K973" t="s">
        <v>39</v>
      </c>
      <c r="L973">
        <v>82</v>
      </c>
      <c r="M973">
        <v>2</v>
      </c>
      <c r="N973">
        <v>4</v>
      </c>
      <c r="O973" t="s">
        <v>53</v>
      </c>
      <c r="P973">
        <v>2</v>
      </c>
      <c r="Q973" t="s">
        <v>41</v>
      </c>
      <c r="R973">
        <v>13142</v>
      </c>
      <c r="S973">
        <v>24439</v>
      </c>
      <c r="T973">
        <v>3</v>
      </c>
      <c r="U973" t="s">
        <v>43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 t="str">
        <f>IF(HR_Cleaned[[#This Row],[MonthlyIncome]]&lt;3000,"Low",IF(HR_Cleaned[[#This Row],[MonthlyIncome]]&lt;7000,"Medium","High"))</f>
        <v>High</v>
      </c>
      <c r="AH973" t="str">
        <f>IF(HR_Cleaned[[#This Row],[YearsAtCompany]]&lt;2,"0-1 Years",IF(HR_Cleaned[[#This Row],[YearsAtCompany]]&lt;=5,"2-5 Years",IF(HR_Cleaned[[#This Row],[YearsAtCompany]]&lt;=10,"6-10 Years","10+ Years")))</f>
        <v>2-5 Years</v>
      </c>
      <c r="AI97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1368</v>
      </c>
      <c r="J974">
        <v>4</v>
      </c>
      <c r="K974" t="s">
        <v>39</v>
      </c>
      <c r="L974">
        <v>97</v>
      </c>
      <c r="M974">
        <v>3</v>
      </c>
      <c r="N974">
        <v>1</v>
      </c>
      <c r="O974" t="s">
        <v>50</v>
      </c>
      <c r="P974">
        <v>4</v>
      </c>
      <c r="Q974" t="s">
        <v>41</v>
      </c>
      <c r="R974">
        <v>1611</v>
      </c>
      <c r="S974">
        <v>19305</v>
      </c>
      <c r="T974">
        <v>1</v>
      </c>
      <c r="U974" t="s">
        <v>43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 t="str">
        <f>IF(HR_Cleaned[[#This Row],[MonthlyIncome]]&lt;3000,"Low",IF(HR_Cleaned[[#This Row],[MonthlyIncome]]&lt;7000,"Medium","High"))</f>
        <v>Low</v>
      </c>
      <c r="AH974" t="str">
        <f>IF(HR_Cleaned[[#This Row],[YearsAtCompany]]&lt;2,"0-1 Years",IF(HR_Cleaned[[#This Row],[YearsAtCompany]]&lt;=5,"2-5 Years",IF(HR_Cleaned[[#This Row],[YearsAtCompany]]&lt;=10,"6-10 Years","10+ Years")))</f>
        <v>0-1 Years</v>
      </c>
      <c r="AI974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1369</v>
      </c>
      <c r="J975">
        <v>4</v>
      </c>
      <c r="K975" t="s">
        <v>39</v>
      </c>
      <c r="L975">
        <v>60</v>
      </c>
      <c r="M975">
        <v>2</v>
      </c>
      <c r="N975">
        <v>2</v>
      </c>
      <c r="O975" t="s">
        <v>50</v>
      </c>
      <c r="P975">
        <v>4</v>
      </c>
      <c r="Q975" t="s">
        <v>48</v>
      </c>
      <c r="R975">
        <v>5363</v>
      </c>
      <c r="S975">
        <v>10846</v>
      </c>
      <c r="T975">
        <v>0</v>
      </c>
      <c r="U975" t="s">
        <v>43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 t="str">
        <f>IF(HR_Cleaned[[#This Row],[MonthlyIncome]]&lt;3000,"Low",IF(HR_Cleaned[[#This Row],[MonthlyIncome]]&lt;7000,"Medium","High"))</f>
        <v>Medium</v>
      </c>
      <c r="AH97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7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1371</v>
      </c>
      <c r="J976">
        <v>4</v>
      </c>
      <c r="K976" t="s">
        <v>46</v>
      </c>
      <c r="L976">
        <v>43</v>
      </c>
      <c r="M976">
        <v>1</v>
      </c>
      <c r="N976">
        <v>2</v>
      </c>
      <c r="O976" t="s">
        <v>40</v>
      </c>
      <c r="P976">
        <v>4</v>
      </c>
      <c r="Q976" t="s">
        <v>41</v>
      </c>
      <c r="R976">
        <v>5071</v>
      </c>
      <c r="S976">
        <v>20392</v>
      </c>
      <c r="T976">
        <v>3</v>
      </c>
      <c r="U976" t="s">
        <v>43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 t="str">
        <f>IF(HR_Cleaned[[#This Row],[MonthlyIncome]]&lt;3000,"Low",IF(HR_Cleaned[[#This Row],[MonthlyIncome]]&lt;7000,"Medium","High"))</f>
        <v>Medium</v>
      </c>
      <c r="AH97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7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1372</v>
      </c>
      <c r="J977">
        <v>1</v>
      </c>
      <c r="K977" t="s">
        <v>46</v>
      </c>
      <c r="L977">
        <v>85</v>
      </c>
      <c r="M977">
        <v>4</v>
      </c>
      <c r="N977">
        <v>4</v>
      </c>
      <c r="O977" t="s">
        <v>40</v>
      </c>
      <c r="P977">
        <v>3</v>
      </c>
      <c r="Q977" t="s">
        <v>41</v>
      </c>
      <c r="R977">
        <v>13695</v>
      </c>
      <c r="S977">
        <v>9277</v>
      </c>
      <c r="T977">
        <v>6</v>
      </c>
      <c r="U977" t="s">
        <v>35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 t="str">
        <f>IF(HR_Cleaned[[#This Row],[MonthlyIncome]]&lt;3000,"Low",IF(HR_Cleaned[[#This Row],[MonthlyIncome]]&lt;7000,"Medium","High"))</f>
        <v>High</v>
      </c>
      <c r="AH977" t="str">
        <f>IF(HR_Cleaned[[#This Row],[YearsAtCompany]]&lt;2,"0-1 Years",IF(HR_Cleaned[[#This Row],[YearsAtCompany]]&lt;=5,"2-5 Years",IF(HR_Cleaned[[#This Row],[YearsAtCompany]]&lt;=10,"6-10 Years","10+ Years")))</f>
        <v>10+ Years</v>
      </c>
      <c r="AI977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1373</v>
      </c>
      <c r="J978">
        <v>4</v>
      </c>
      <c r="K978" t="s">
        <v>46</v>
      </c>
      <c r="L978">
        <v>68</v>
      </c>
      <c r="M978">
        <v>3</v>
      </c>
      <c r="N978">
        <v>4</v>
      </c>
      <c r="O978" t="s">
        <v>53</v>
      </c>
      <c r="P978">
        <v>2</v>
      </c>
      <c r="Q978" t="s">
        <v>48</v>
      </c>
      <c r="R978">
        <v>13402</v>
      </c>
      <c r="S978">
        <v>18235</v>
      </c>
      <c r="T978">
        <v>4</v>
      </c>
      <c r="U978" t="s">
        <v>35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 t="str">
        <f>IF(HR_Cleaned[[#This Row],[MonthlyIncome]]&lt;3000,"Low",IF(HR_Cleaned[[#This Row],[MonthlyIncome]]&lt;7000,"Medium","High"))</f>
        <v>High</v>
      </c>
      <c r="AH978" t="str">
        <f>IF(HR_Cleaned[[#This Row],[YearsAtCompany]]&lt;2,"0-1 Years",IF(HR_Cleaned[[#This Row],[YearsAtCompany]]&lt;=5,"2-5 Years",IF(HR_Cleaned[[#This Row],[YearsAtCompany]]&lt;=10,"6-10 Years","10+ Years")))</f>
        <v>10+ Years</v>
      </c>
      <c r="AI978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1374</v>
      </c>
      <c r="J979">
        <v>1</v>
      </c>
      <c r="K979" t="s">
        <v>39</v>
      </c>
      <c r="L979">
        <v>92</v>
      </c>
      <c r="M979">
        <v>2</v>
      </c>
      <c r="N979">
        <v>1</v>
      </c>
      <c r="O979" t="s">
        <v>47</v>
      </c>
      <c r="P979">
        <v>3</v>
      </c>
      <c r="Q979" t="s">
        <v>52</v>
      </c>
      <c r="R979">
        <v>2029</v>
      </c>
      <c r="S979">
        <v>15891</v>
      </c>
      <c r="T979">
        <v>1</v>
      </c>
      <c r="U979" t="s">
        <v>43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 t="str">
        <f>IF(HR_Cleaned[[#This Row],[MonthlyIncome]]&lt;3000,"Low",IF(HR_Cleaned[[#This Row],[MonthlyIncome]]&lt;7000,"Medium","High"))</f>
        <v>Low</v>
      </c>
      <c r="AH979" t="str">
        <f>IF(HR_Cleaned[[#This Row],[YearsAtCompany]]&lt;2,"0-1 Years",IF(HR_Cleaned[[#This Row],[YearsAtCompany]]&lt;=5,"2-5 Years",IF(HR_Cleaned[[#This Row],[YearsAtCompany]]&lt;=10,"6-10 Years","10+ Years")))</f>
        <v>2-5 Years</v>
      </c>
      <c r="AI97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1375</v>
      </c>
      <c r="J980">
        <v>2</v>
      </c>
      <c r="K980" t="s">
        <v>39</v>
      </c>
      <c r="L980">
        <v>89</v>
      </c>
      <c r="M980">
        <v>4</v>
      </c>
      <c r="N980">
        <v>2</v>
      </c>
      <c r="O980" t="s">
        <v>54</v>
      </c>
      <c r="P980">
        <v>3</v>
      </c>
      <c r="Q980" t="s">
        <v>52</v>
      </c>
      <c r="R980">
        <v>6377</v>
      </c>
      <c r="S980">
        <v>13888</v>
      </c>
      <c r="T980">
        <v>5</v>
      </c>
      <c r="U980" t="s">
        <v>43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 t="str">
        <f>IF(HR_Cleaned[[#This Row],[MonthlyIncome]]&lt;3000,"Low",IF(HR_Cleaned[[#This Row],[MonthlyIncome]]&lt;7000,"Medium","High"))</f>
        <v>Medium</v>
      </c>
      <c r="AH980" t="str">
        <f>IF(HR_Cleaned[[#This Row],[YearsAtCompany]]&lt;2,"0-1 Years",IF(HR_Cleaned[[#This Row],[YearsAtCompany]]&lt;=5,"2-5 Years",IF(HR_Cleaned[[#This Row],[YearsAtCompany]]&lt;=10,"6-10 Years","10+ Years")))</f>
        <v>10+ Years</v>
      </c>
      <c r="AI98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1377</v>
      </c>
      <c r="J981">
        <v>2</v>
      </c>
      <c r="K981" t="s">
        <v>46</v>
      </c>
      <c r="L981">
        <v>86</v>
      </c>
      <c r="M981">
        <v>3</v>
      </c>
      <c r="N981">
        <v>2</v>
      </c>
      <c r="O981" t="s">
        <v>50</v>
      </c>
      <c r="P981">
        <v>3</v>
      </c>
      <c r="Q981" t="s">
        <v>48</v>
      </c>
      <c r="R981">
        <v>5429</v>
      </c>
      <c r="S981">
        <v>17491</v>
      </c>
      <c r="T981">
        <v>4</v>
      </c>
      <c r="U981" t="s">
        <v>43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 t="str">
        <f>IF(HR_Cleaned[[#This Row],[MonthlyIncome]]&lt;3000,"Low",IF(HR_Cleaned[[#This Row],[MonthlyIncome]]&lt;7000,"Medium","High"))</f>
        <v>Medium</v>
      </c>
      <c r="AH98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8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1379</v>
      </c>
      <c r="J982">
        <v>3</v>
      </c>
      <c r="K982" t="s">
        <v>39</v>
      </c>
      <c r="L982">
        <v>90</v>
      </c>
      <c r="M982">
        <v>2</v>
      </c>
      <c r="N982">
        <v>1</v>
      </c>
      <c r="O982" t="s">
        <v>57</v>
      </c>
      <c r="P982">
        <v>4</v>
      </c>
      <c r="Q982" t="s">
        <v>41</v>
      </c>
      <c r="R982">
        <v>2785</v>
      </c>
      <c r="S982">
        <v>11882</v>
      </c>
      <c r="T982">
        <v>7</v>
      </c>
      <c r="U982" t="s">
        <v>43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 t="str">
        <f>IF(HR_Cleaned[[#This Row],[MonthlyIncome]]&lt;3000,"Low",IF(HR_Cleaned[[#This Row],[MonthlyIncome]]&lt;7000,"Medium","High"))</f>
        <v>Low</v>
      </c>
      <c r="AH982" t="str">
        <f>IF(HR_Cleaned[[#This Row],[YearsAtCompany]]&lt;2,"0-1 Years",IF(HR_Cleaned[[#This Row],[YearsAtCompany]]&lt;=5,"2-5 Years",IF(HR_Cleaned[[#This Row],[YearsAtCompany]]&lt;=10,"6-10 Years","10+ Years")))</f>
        <v>0-1 Years</v>
      </c>
      <c r="AI98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1380</v>
      </c>
      <c r="J983">
        <v>4</v>
      </c>
      <c r="K983" t="s">
        <v>39</v>
      </c>
      <c r="L983">
        <v>67</v>
      </c>
      <c r="M983">
        <v>3</v>
      </c>
      <c r="N983">
        <v>2</v>
      </c>
      <c r="O983" t="s">
        <v>40</v>
      </c>
      <c r="P983">
        <v>3</v>
      </c>
      <c r="Q983" t="s">
        <v>48</v>
      </c>
      <c r="R983">
        <v>4614</v>
      </c>
      <c r="S983">
        <v>23288</v>
      </c>
      <c r="T983">
        <v>0</v>
      </c>
      <c r="U983" t="s">
        <v>35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 t="str">
        <f>IF(HR_Cleaned[[#This Row],[MonthlyIncome]]&lt;3000,"Low",IF(HR_Cleaned[[#This Row],[MonthlyIncome]]&lt;7000,"Medium","High"))</f>
        <v>Medium</v>
      </c>
      <c r="AH983" t="str">
        <f>IF(HR_Cleaned[[#This Row],[YearsAtCompany]]&lt;2,"0-1 Years",IF(HR_Cleaned[[#This Row],[YearsAtCompany]]&lt;=5,"2-5 Years",IF(HR_Cleaned[[#This Row],[YearsAtCompany]]&lt;=10,"6-10 Years","10+ Years")))</f>
        <v>2-5 Years</v>
      </c>
      <c r="AI98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1382</v>
      </c>
      <c r="J984">
        <v>4</v>
      </c>
      <c r="K984" t="s">
        <v>46</v>
      </c>
      <c r="L984">
        <v>57</v>
      </c>
      <c r="M984">
        <v>4</v>
      </c>
      <c r="N984">
        <v>1</v>
      </c>
      <c r="O984" t="s">
        <v>47</v>
      </c>
      <c r="P984">
        <v>3</v>
      </c>
      <c r="Q984" t="s">
        <v>52</v>
      </c>
      <c r="R984">
        <v>2610</v>
      </c>
      <c r="S984">
        <v>15748</v>
      </c>
      <c r="T984">
        <v>1</v>
      </c>
      <c r="U984" t="s">
        <v>43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 t="str">
        <f>IF(HR_Cleaned[[#This Row],[MonthlyIncome]]&lt;3000,"Low",IF(HR_Cleaned[[#This Row],[MonthlyIncome]]&lt;7000,"Medium","High"))</f>
        <v>Low</v>
      </c>
      <c r="AH984" t="str">
        <f>IF(HR_Cleaned[[#This Row],[YearsAtCompany]]&lt;2,"0-1 Years",IF(HR_Cleaned[[#This Row],[YearsAtCompany]]&lt;=5,"2-5 Years",IF(HR_Cleaned[[#This Row],[YearsAtCompany]]&lt;=10,"6-10 Years","10+ Years")))</f>
        <v>2-5 Years</v>
      </c>
      <c r="AI98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1383</v>
      </c>
      <c r="J985">
        <v>3</v>
      </c>
      <c r="K985" t="s">
        <v>39</v>
      </c>
      <c r="L985">
        <v>98</v>
      </c>
      <c r="M985">
        <v>3</v>
      </c>
      <c r="N985">
        <v>2</v>
      </c>
      <c r="O985" t="s">
        <v>54</v>
      </c>
      <c r="P985">
        <v>4</v>
      </c>
      <c r="Q985" t="s">
        <v>41</v>
      </c>
      <c r="R985">
        <v>6687</v>
      </c>
      <c r="S985">
        <v>6163</v>
      </c>
      <c r="T985">
        <v>1</v>
      </c>
      <c r="U985" t="s">
        <v>43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 t="str">
        <f>IF(HR_Cleaned[[#This Row],[MonthlyIncome]]&lt;3000,"Low",IF(HR_Cleaned[[#This Row],[MonthlyIncome]]&lt;7000,"Medium","High"))</f>
        <v>Medium</v>
      </c>
      <c r="AH985" t="str">
        <f>IF(HR_Cleaned[[#This Row],[YearsAtCompany]]&lt;2,"0-1 Years",IF(HR_Cleaned[[#This Row],[YearsAtCompany]]&lt;=5,"2-5 Years",IF(HR_Cleaned[[#This Row],[YearsAtCompany]]&lt;=10,"6-10 Years","10+ Years")))</f>
        <v>10+ Years</v>
      </c>
      <c r="AI98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1387</v>
      </c>
      <c r="J986">
        <v>3</v>
      </c>
      <c r="K986" t="s">
        <v>46</v>
      </c>
      <c r="L986">
        <v>48</v>
      </c>
      <c r="M986">
        <v>2</v>
      </c>
      <c r="N986">
        <v>2</v>
      </c>
      <c r="O986" t="s">
        <v>40</v>
      </c>
      <c r="P986">
        <v>1</v>
      </c>
      <c r="Q986" t="s">
        <v>48</v>
      </c>
      <c r="R986">
        <v>4724</v>
      </c>
      <c r="S986">
        <v>24232</v>
      </c>
      <c r="T986">
        <v>1</v>
      </c>
      <c r="U986" t="s">
        <v>43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 t="str">
        <f>IF(HR_Cleaned[[#This Row],[MonthlyIncome]]&lt;3000,"Low",IF(HR_Cleaned[[#This Row],[MonthlyIncome]]&lt;7000,"Medium","High"))</f>
        <v>Medium</v>
      </c>
      <c r="AH986" t="str">
        <f>IF(HR_Cleaned[[#This Row],[YearsAtCompany]]&lt;2,"0-1 Years",IF(HR_Cleaned[[#This Row],[YearsAtCompany]]&lt;=5,"2-5 Years",IF(HR_Cleaned[[#This Row],[YearsAtCompany]]&lt;=10,"6-10 Years","10+ Years")))</f>
        <v>2-5 Years</v>
      </c>
      <c r="AI98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1389</v>
      </c>
      <c r="J987">
        <v>4</v>
      </c>
      <c r="K987" t="s">
        <v>46</v>
      </c>
      <c r="L987">
        <v>98</v>
      </c>
      <c r="M987">
        <v>3</v>
      </c>
      <c r="N987">
        <v>2</v>
      </c>
      <c r="O987" t="s">
        <v>53</v>
      </c>
      <c r="P987">
        <v>3</v>
      </c>
      <c r="Q987" t="s">
        <v>48</v>
      </c>
      <c r="R987">
        <v>6179</v>
      </c>
      <c r="S987">
        <v>21057</v>
      </c>
      <c r="T987">
        <v>1</v>
      </c>
      <c r="U987" t="s">
        <v>35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 t="str">
        <f>IF(HR_Cleaned[[#This Row],[MonthlyIncome]]&lt;3000,"Low",IF(HR_Cleaned[[#This Row],[MonthlyIncome]]&lt;7000,"Medium","High"))</f>
        <v>Medium</v>
      </c>
      <c r="AH98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8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1390</v>
      </c>
      <c r="J988">
        <v>1</v>
      </c>
      <c r="K988" t="s">
        <v>46</v>
      </c>
      <c r="L988">
        <v>44</v>
      </c>
      <c r="M988">
        <v>2</v>
      </c>
      <c r="N988">
        <v>2</v>
      </c>
      <c r="O988" t="s">
        <v>40</v>
      </c>
      <c r="P988">
        <v>4</v>
      </c>
      <c r="Q988" t="s">
        <v>48</v>
      </c>
      <c r="R988">
        <v>6120</v>
      </c>
      <c r="S988">
        <v>3567</v>
      </c>
      <c r="T988">
        <v>3</v>
      </c>
      <c r="U988" t="s">
        <v>35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 t="str">
        <f>IF(HR_Cleaned[[#This Row],[MonthlyIncome]]&lt;3000,"Low",IF(HR_Cleaned[[#This Row],[MonthlyIncome]]&lt;7000,"Medium","High"))</f>
        <v>Medium</v>
      </c>
      <c r="AH988" t="str">
        <f>IF(HR_Cleaned[[#This Row],[YearsAtCompany]]&lt;2,"0-1 Years",IF(HR_Cleaned[[#This Row],[YearsAtCompany]]&lt;=5,"2-5 Years",IF(HR_Cleaned[[#This Row],[YearsAtCompany]]&lt;=10,"6-10 Years","10+ Years")))</f>
        <v>2-5 Years</v>
      </c>
      <c r="AI98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1391</v>
      </c>
      <c r="J989">
        <v>2</v>
      </c>
      <c r="K989" t="s">
        <v>46</v>
      </c>
      <c r="L989">
        <v>52</v>
      </c>
      <c r="M989">
        <v>3</v>
      </c>
      <c r="N989">
        <v>3</v>
      </c>
      <c r="O989" t="s">
        <v>40</v>
      </c>
      <c r="P989">
        <v>2</v>
      </c>
      <c r="Q989" t="s">
        <v>48</v>
      </c>
      <c r="R989">
        <v>10596</v>
      </c>
      <c r="S989">
        <v>15395</v>
      </c>
      <c r="T989">
        <v>2</v>
      </c>
      <c r="U989" t="s">
        <v>43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 t="str">
        <f>IF(HR_Cleaned[[#This Row],[MonthlyIncome]]&lt;3000,"Low",IF(HR_Cleaned[[#This Row],[MonthlyIncome]]&lt;7000,"Medium","High"))</f>
        <v>High</v>
      </c>
      <c r="AH989" t="str">
        <f>IF(HR_Cleaned[[#This Row],[YearsAtCompany]]&lt;2,"0-1 Years",IF(HR_Cleaned[[#This Row],[YearsAtCompany]]&lt;=5,"2-5 Years",IF(HR_Cleaned[[#This Row],[YearsAtCompany]]&lt;=10,"6-10 Years","10+ Years")))</f>
        <v>2-5 Years</v>
      </c>
      <c r="AI98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1392</v>
      </c>
      <c r="J990">
        <v>4</v>
      </c>
      <c r="K990" t="s">
        <v>39</v>
      </c>
      <c r="L990">
        <v>75</v>
      </c>
      <c r="M990">
        <v>3</v>
      </c>
      <c r="N990">
        <v>2</v>
      </c>
      <c r="O990" t="s">
        <v>47</v>
      </c>
      <c r="P990">
        <v>4</v>
      </c>
      <c r="Q990" t="s">
        <v>52</v>
      </c>
      <c r="R990">
        <v>5467</v>
      </c>
      <c r="S990">
        <v>13953</v>
      </c>
      <c r="T990">
        <v>3</v>
      </c>
      <c r="U990" t="s">
        <v>35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 t="str">
        <f>IF(HR_Cleaned[[#This Row],[MonthlyIncome]]&lt;3000,"Low",IF(HR_Cleaned[[#This Row],[MonthlyIncome]]&lt;7000,"Medium","High"))</f>
        <v>Medium</v>
      </c>
      <c r="AH99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9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1394</v>
      </c>
      <c r="J991">
        <v>3</v>
      </c>
      <c r="K991" t="s">
        <v>46</v>
      </c>
      <c r="L991">
        <v>54</v>
      </c>
      <c r="M991">
        <v>3</v>
      </c>
      <c r="N991">
        <v>1</v>
      </c>
      <c r="O991" t="s">
        <v>47</v>
      </c>
      <c r="P991">
        <v>3</v>
      </c>
      <c r="Q991" t="s">
        <v>48</v>
      </c>
      <c r="R991">
        <v>2996</v>
      </c>
      <c r="S991">
        <v>5182</v>
      </c>
      <c r="T991">
        <v>7</v>
      </c>
      <c r="U991" t="s">
        <v>35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 t="str">
        <f>IF(HR_Cleaned[[#This Row],[MonthlyIncome]]&lt;3000,"Low",IF(HR_Cleaned[[#This Row],[MonthlyIncome]]&lt;7000,"Medium","High"))</f>
        <v>Low</v>
      </c>
      <c r="AH99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9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1395</v>
      </c>
      <c r="J992">
        <v>2</v>
      </c>
      <c r="K992" t="s">
        <v>46</v>
      </c>
      <c r="L992">
        <v>61</v>
      </c>
      <c r="M992">
        <v>3</v>
      </c>
      <c r="N992">
        <v>2</v>
      </c>
      <c r="O992" t="s">
        <v>40</v>
      </c>
      <c r="P992">
        <v>4</v>
      </c>
      <c r="Q992" t="s">
        <v>48</v>
      </c>
      <c r="R992">
        <v>9998</v>
      </c>
      <c r="S992">
        <v>19293</v>
      </c>
      <c r="T992">
        <v>6</v>
      </c>
      <c r="U992" t="s">
        <v>43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 t="str">
        <f>IF(HR_Cleaned[[#This Row],[MonthlyIncome]]&lt;3000,"Low",IF(HR_Cleaned[[#This Row],[MonthlyIncome]]&lt;7000,"Medium","High"))</f>
        <v>High</v>
      </c>
      <c r="AH992" t="str">
        <f>IF(HR_Cleaned[[#This Row],[YearsAtCompany]]&lt;2,"0-1 Years",IF(HR_Cleaned[[#This Row],[YearsAtCompany]]&lt;=5,"2-5 Years",IF(HR_Cleaned[[#This Row],[YearsAtCompany]]&lt;=10,"6-10 Years","10+ Years")))</f>
        <v>2-5 Years</v>
      </c>
      <c r="AI99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1396</v>
      </c>
      <c r="J993">
        <v>3</v>
      </c>
      <c r="K993" t="s">
        <v>46</v>
      </c>
      <c r="L993">
        <v>36</v>
      </c>
      <c r="M993">
        <v>3</v>
      </c>
      <c r="N993">
        <v>2</v>
      </c>
      <c r="O993" t="s">
        <v>40</v>
      </c>
      <c r="P993">
        <v>2</v>
      </c>
      <c r="Q993" t="s">
        <v>48</v>
      </c>
      <c r="R993">
        <v>4078</v>
      </c>
      <c r="S993">
        <v>20497</v>
      </c>
      <c r="T993">
        <v>0</v>
      </c>
      <c r="U993" t="s">
        <v>35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 t="str">
        <f>IF(HR_Cleaned[[#This Row],[MonthlyIncome]]&lt;3000,"Low",IF(HR_Cleaned[[#This Row],[MonthlyIncome]]&lt;7000,"Medium","High"))</f>
        <v>Medium</v>
      </c>
      <c r="AH993" t="str">
        <f>IF(HR_Cleaned[[#This Row],[YearsAtCompany]]&lt;2,"0-1 Years",IF(HR_Cleaned[[#This Row],[YearsAtCompany]]&lt;=5,"2-5 Years",IF(HR_Cleaned[[#This Row],[YearsAtCompany]]&lt;=10,"6-10 Years","10+ Years")))</f>
        <v>2-5 Years</v>
      </c>
      <c r="AI99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1397</v>
      </c>
      <c r="J994">
        <v>3</v>
      </c>
      <c r="K994" t="s">
        <v>46</v>
      </c>
      <c r="L994">
        <v>71</v>
      </c>
      <c r="M994">
        <v>3</v>
      </c>
      <c r="N994">
        <v>3</v>
      </c>
      <c r="O994" t="s">
        <v>54</v>
      </c>
      <c r="P994">
        <v>3</v>
      </c>
      <c r="Q994" t="s">
        <v>48</v>
      </c>
      <c r="R994">
        <v>10920</v>
      </c>
      <c r="S994">
        <v>3449</v>
      </c>
      <c r="T994">
        <v>3</v>
      </c>
      <c r="U994" t="s">
        <v>43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 t="str">
        <f>IF(HR_Cleaned[[#This Row],[MonthlyIncome]]&lt;3000,"Low",IF(HR_Cleaned[[#This Row],[MonthlyIncome]]&lt;7000,"Medium","High"))</f>
        <v>High</v>
      </c>
      <c r="AH99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9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1399</v>
      </c>
      <c r="J995">
        <v>1</v>
      </c>
      <c r="K995" t="s">
        <v>46</v>
      </c>
      <c r="L995">
        <v>93</v>
      </c>
      <c r="M995">
        <v>4</v>
      </c>
      <c r="N995">
        <v>2</v>
      </c>
      <c r="O995" t="s">
        <v>40</v>
      </c>
      <c r="P995">
        <v>3</v>
      </c>
      <c r="Q995" t="s">
        <v>48</v>
      </c>
      <c r="R995">
        <v>6232</v>
      </c>
      <c r="S995">
        <v>12477</v>
      </c>
      <c r="T995">
        <v>2</v>
      </c>
      <c r="U995" t="s">
        <v>43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 t="str">
        <f>IF(HR_Cleaned[[#This Row],[MonthlyIncome]]&lt;3000,"Low",IF(HR_Cleaned[[#This Row],[MonthlyIncome]]&lt;7000,"Medium","High"))</f>
        <v>Medium</v>
      </c>
      <c r="AH995" t="str">
        <f>IF(HR_Cleaned[[#This Row],[YearsAtCompany]]&lt;2,"0-1 Years",IF(HR_Cleaned[[#This Row],[YearsAtCompany]]&lt;=5,"2-5 Years",IF(HR_Cleaned[[#This Row],[YearsAtCompany]]&lt;=10,"6-10 Years","10+ Years")))</f>
        <v>2-5 Years</v>
      </c>
      <c r="AI99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1401</v>
      </c>
      <c r="J996">
        <v>4</v>
      </c>
      <c r="K996" t="s">
        <v>39</v>
      </c>
      <c r="L996">
        <v>59</v>
      </c>
      <c r="M996">
        <v>4</v>
      </c>
      <c r="N996">
        <v>4</v>
      </c>
      <c r="O996" t="s">
        <v>53</v>
      </c>
      <c r="P996">
        <v>3</v>
      </c>
      <c r="Q996" t="s">
        <v>48</v>
      </c>
      <c r="R996">
        <v>13247</v>
      </c>
      <c r="S996">
        <v>9731</v>
      </c>
      <c r="T996">
        <v>2</v>
      </c>
      <c r="U996" t="s">
        <v>35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 t="str">
        <f>IF(HR_Cleaned[[#This Row],[MonthlyIncome]]&lt;3000,"Low",IF(HR_Cleaned[[#This Row],[MonthlyIncome]]&lt;7000,"Medium","High"))</f>
        <v>High</v>
      </c>
      <c r="AH996" t="str">
        <f>IF(HR_Cleaned[[#This Row],[YearsAtCompany]]&lt;2,"0-1 Years",IF(HR_Cleaned[[#This Row],[YearsAtCompany]]&lt;=5,"2-5 Years",IF(HR_Cleaned[[#This Row],[YearsAtCompany]]&lt;=10,"6-10 Years","10+ Years")))</f>
        <v>2-5 Years</v>
      </c>
      <c r="AI99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1402</v>
      </c>
      <c r="J997">
        <v>1</v>
      </c>
      <c r="K997" t="s">
        <v>39</v>
      </c>
      <c r="L997">
        <v>73</v>
      </c>
      <c r="M997">
        <v>2</v>
      </c>
      <c r="N997">
        <v>2</v>
      </c>
      <c r="O997" t="s">
        <v>47</v>
      </c>
      <c r="P997">
        <v>3</v>
      </c>
      <c r="Q997" t="s">
        <v>41</v>
      </c>
      <c r="R997">
        <v>4081</v>
      </c>
      <c r="S997">
        <v>20003</v>
      </c>
      <c r="T997">
        <v>1</v>
      </c>
      <c r="U997" t="s">
        <v>35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 t="str">
        <f>IF(HR_Cleaned[[#This Row],[MonthlyIncome]]&lt;3000,"Low",IF(HR_Cleaned[[#This Row],[MonthlyIncome]]&lt;7000,"Medium","High"))</f>
        <v>Medium</v>
      </c>
      <c r="AH997" t="str">
        <f>IF(HR_Cleaned[[#This Row],[YearsAtCompany]]&lt;2,"0-1 Years",IF(HR_Cleaned[[#This Row],[YearsAtCompany]]&lt;=5,"2-5 Years",IF(HR_Cleaned[[#This Row],[YearsAtCompany]]&lt;=10,"6-10 Years","10+ Years")))</f>
        <v>10+ Years</v>
      </c>
      <c r="AI99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1403</v>
      </c>
      <c r="J998">
        <v>4</v>
      </c>
      <c r="K998" t="s">
        <v>39</v>
      </c>
      <c r="L998">
        <v>98</v>
      </c>
      <c r="M998">
        <v>2</v>
      </c>
      <c r="N998">
        <v>2</v>
      </c>
      <c r="O998" t="s">
        <v>40</v>
      </c>
      <c r="P998">
        <v>4</v>
      </c>
      <c r="Q998" t="s">
        <v>48</v>
      </c>
      <c r="R998">
        <v>5769</v>
      </c>
      <c r="S998">
        <v>7100</v>
      </c>
      <c r="T998">
        <v>1</v>
      </c>
      <c r="U998" t="s">
        <v>35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 t="str">
        <f>IF(HR_Cleaned[[#This Row],[MonthlyIncome]]&lt;3000,"Low",IF(HR_Cleaned[[#This Row],[MonthlyIncome]]&lt;7000,"Medium","High"))</f>
        <v>Medium</v>
      </c>
      <c r="AH99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9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1405</v>
      </c>
      <c r="J999">
        <v>4</v>
      </c>
      <c r="K999" t="s">
        <v>39</v>
      </c>
      <c r="L999">
        <v>51</v>
      </c>
      <c r="M999">
        <v>3</v>
      </c>
      <c r="N999">
        <v>1</v>
      </c>
      <c r="O999" t="s">
        <v>47</v>
      </c>
      <c r="P999">
        <v>3</v>
      </c>
      <c r="Q999" t="s">
        <v>41</v>
      </c>
      <c r="R999">
        <v>2394</v>
      </c>
      <c r="S999">
        <v>25681</v>
      </c>
      <c r="T999">
        <v>1</v>
      </c>
      <c r="U999" t="s">
        <v>35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 t="str">
        <f>IF(HR_Cleaned[[#This Row],[MonthlyIncome]]&lt;3000,"Low",IF(HR_Cleaned[[#This Row],[MonthlyIncome]]&lt;7000,"Medium","High"))</f>
        <v>Low</v>
      </c>
      <c r="AH99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99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1407</v>
      </c>
      <c r="J1000">
        <v>1</v>
      </c>
      <c r="K1000" t="s">
        <v>46</v>
      </c>
      <c r="L1000">
        <v>36</v>
      </c>
      <c r="M1000">
        <v>2</v>
      </c>
      <c r="N1000">
        <v>1</v>
      </c>
      <c r="O1000" t="s">
        <v>47</v>
      </c>
      <c r="P1000">
        <v>4</v>
      </c>
      <c r="Q1000" t="s">
        <v>41</v>
      </c>
      <c r="R1000">
        <v>3904</v>
      </c>
      <c r="S1000">
        <v>4050</v>
      </c>
      <c r="T1000">
        <v>0</v>
      </c>
      <c r="U1000" t="s">
        <v>43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 t="str">
        <f>IF(HR_Cleaned[[#This Row],[MonthlyIncome]]&lt;3000,"Low",IF(HR_Cleaned[[#This Row],[MonthlyIncome]]&lt;7000,"Medium","High"))</f>
        <v>Medium</v>
      </c>
      <c r="AH100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0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1408</v>
      </c>
      <c r="J1001">
        <v>3</v>
      </c>
      <c r="K1001" t="s">
        <v>39</v>
      </c>
      <c r="L1001">
        <v>31</v>
      </c>
      <c r="M1001">
        <v>3</v>
      </c>
      <c r="N1001">
        <v>4</v>
      </c>
      <c r="O1001" t="s">
        <v>56</v>
      </c>
      <c r="P1001">
        <v>1</v>
      </c>
      <c r="Q1001" t="s">
        <v>48</v>
      </c>
      <c r="R1001">
        <v>16799</v>
      </c>
      <c r="S1001">
        <v>16616</v>
      </c>
      <c r="T1001">
        <v>0</v>
      </c>
      <c r="U1001" t="s">
        <v>43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 t="str">
        <f>IF(HR_Cleaned[[#This Row],[MonthlyIncome]]&lt;3000,"Low",IF(HR_Cleaned[[#This Row],[MonthlyIncome]]&lt;7000,"Medium","High"))</f>
        <v>High</v>
      </c>
      <c r="AH1001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0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1409</v>
      </c>
      <c r="J1002">
        <v>3</v>
      </c>
      <c r="K1002" t="s">
        <v>39</v>
      </c>
      <c r="L1002">
        <v>54</v>
      </c>
      <c r="M1002">
        <v>3</v>
      </c>
      <c r="N1002">
        <v>1</v>
      </c>
      <c r="O1002" t="s">
        <v>50</v>
      </c>
      <c r="P1002">
        <v>1</v>
      </c>
      <c r="Q1002" t="s">
        <v>48</v>
      </c>
      <c r="R1002">
        <v>2950</v>
      </c>
      <c r="S1002">
        <v>17363</v>
      </c>
      <c r="T1002">
        <v>9</v>
      </c>
      <c r="U1002" t="s">
        <v>43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 t="str">
        <f>IF(HR_Cleaned[[#This Row],[MonthlyIncome]]&lt;3000,"Low",IF(HR_Cleaned[[#This Row],[MonthlyIncome]]&lt;7000,"Medium","High"))</f>
        <v>Low</v>
      </c>
      <c r="AH100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0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1411</v>
      </c>
      <c r="J1003">
        <v>1</v>
      </c>
      <c r="K1003" t="s">
        <v>39</v>
      </c>
      <c r="L1003">
        <v>94</v>
      </c>
      <c r="M1003">
        <v>3</v>
      </c>
      <c r="N1003">
        <v>1</v>
      </c>
      <c r="O1003" t="s">
        <v>50</v>
      </c>
      <c r="P1003">
        <v>3</v>
      </c>
      <c r="Q1003" t="s">
        <v>41</v>
      </c>
      <c r="R1003">
        <v>3629</v>
      </c>
      <c r="S1003">
        <v>19106</v>
      </c>
      <c r="T1003">
        <v>4</v>
      </c>
      <c r="U1003" t="s">
        <v>43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 t="str">
        <f>IF(HR_Cleaned[[#This Row],[MonthlyIncome]]&lt;3000,"Low",IF(HR_Cleaned[[#This Row],[MonthlyIncome]]&lt;7000,"Medium","High"))</f>
        <v>Medium</v>
      </c>
      <c r="AH1003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0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1412</v>
      </c>
      <c r="J1004">
        <v>3</v>
      </c>
      <c r="K1004" t="s">
        <v>46</v>
      </c>
      <c r="L1004">
        <v>60</v>
      </c>
      <c r="M1004">
        <v>3</v>
      </c>
      <c r="N1004">
        <v>3</v>
      </c>
      <c r="O1004" t="s">
        <v>53</v>
      </c>
      <c r="P1004">
        <v>4</v>
      </c>
      <c r="Q1004" t="s">
        <v>41</v>
      </c>
      <c r="R1004">
        <v>9362</v>
      </c>
      <c r="S1004">
        <v>19944</v>
      </c>
      <c r="T1004">
        <v>2</v>
      </c>
      <c r="U1004" t="s">
        <v>43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 t="str">
        <f>IF(HR_Cleaned[[#This Row],[MonthlyIncome]]&lt;3000,"Low",IF(HR_Cleaned[[#This Row],[MonthlyIncome]]&lt;7000,"Medium","High"))</f>
        <v>High</v>
      </c>
      <c r="AH100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0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1415</v>
      </c>
      <c r="J1005">
        <v>1</v>
      </c>
      <c r="K1005" t="s">
        <v>46</v>
      </c>
      <c r="L1005">
        <v>81</v>
      </c>
      <c r="M1005">
        <v>3</v>
      </c>
      <c r="N1005">
        <v>1</v>
      </c>
      <c r="O1005" t="s">
        <v>50</v>
      </c>
      <c r="P1005">
        <v>4</v>
      </c>
      <c r="Q1005" t="s">
        <v>48</v>
      </c>
      <c r="R1005">
        <v>3229</v>
      </c>
      <c r="S1005">
        <v>4910</v>
      </c>
      <c r="T1005">
        <v>4</v>
      </c>
      <c r="U1005" t="s">
        <v>43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 t="str">
        <f>IF(HR_Cleaned[[#This Row],[MonthlyIncome]]&lt;3000,"Low",IF(HR_Cleaned[[#This Row],[MonthlyIncome]]&lt;7000,"Medium","High"))</f>
        <v>Medium</v>
      </c>
      <c r="AH100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0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1417</v>
      </c>
      <c r="J1006">
        <v>3</v>
      </c>
      <c r="K1006" t="s">
        <v>46</v>
      </c>
      <c r="L1006">
        <v>100</v>
      </c>
      <c r="M1006">
        <v>4</v>
      </c>
      <c r="N1006">
        <v>1</v>
      </c>
      <c r="O1006" t="s">
        <v>50</v>
      </c>
      <c r="P1006">
        <v>1</v>
      </c>
      <c r="Q1006" t="s">
        <v>41</v>
      </c>
      <c r="R1006">
        <v>3578</v>
      </c>
      <c r="S1006">
        <v>23577</v>
      </c>
      <c r="T1006">
        <v>0</v>
      </c>
      <c r="U1006" t="s">
        <v>43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 t="str">
        <f>IF(HR_Cleaned[[#This Row],[MonthlyIncome]]&lt;3000,"Low",IF(HR_Cleaned[[#This Row],[MonthlyIncome]]&lt;7000,"Medium","High"))</f>
        <v>Medium</v>
      </c>
      <c r="AH100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0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1419</v>
      </c>
      <c r="J1007">
        <v>2</v>
      </c>
      <c r="K1007" t="s">
        <v>46</v>
      </c>
      <c r="L1007">
        <v>51</v>
      </c>
      <c r="M1007">
        <v>2</v>
      </c>
      <c r="N1007">
        <v>3</v>
      </c>
      <c r="O1007" t="s">
        <v>61</v>
      </c>
      <c r="P1007">
        <v>1</v>
      </c>
      <c r="Q1007" t="s">
        <v>41</v>
      </c>
      <c r="R1007">
        <v>7988</v>
      </c>
      <c r="S1007">
        <v>9769</v>
      </c>
      <c r="T1007">
        <v>1</v>
      </c>
      <c r="U1007" t="s">
        <v>43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 t="str">
        <f>IF(HR_Cleaned[[#This Row],[MonthlyIncome]]&lt;3000,"Low",IF(HR_Cleaned[[#This Row],[MonthlyIncome]]&lt;7000,"Medium","High"))</f>
        <v>High</v>
      </c>
      <c r="AH100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0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1420</v>
      </c>
      <c r="J1008">
        <v>1</v>
      </c>
      <c r="K1008" t="s">
        <v>46</v>
      </c>
      <c r="L1008">
        <v>97</v>
      </c>
      <c r="M1008">
        <v>2</v>
      </c>
      <c r="N1008">
        <v>2</v>
      </c>
      <c r="O1008" t="s">
        <v>50</v>
      </c>
      <c r="P1008">
        <v>1</v>
      </c>
      <c r="Q1008" t="s">
        <v>41</v>
      </c>
      <c r="R1008">
        <v>4284</v>
      </c>
      <c r="S1008">
        <v>22710</v>
      </c>
      <c r="T1008">
        <v>3</v>
      </c>
      <c r="U1008" t="s">
        <v>43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 t="str">
        <f>IF(HR_Cleaned[[#This Row],[MonthlyIncome]]&lt;3000,"Low",IF(HR_Cleaned[[#This Row],[MonthlyIncome]]&lt;7000,"Medium","High"))</f>
        <v>Medium</v>
      </c>
      <c r="AH100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0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1421</v>
      </c>
      <c r="J1009">
        <v>3</v>
      </c>
      <c r="K1009" t="s">
        <v>39</v>
      </c>
      <c r="L1009">
        <v>84</v>
      </c>
      <c r="M1009">
        <v>3</v>
      </c>
      <c r="N1009">
        <v>3</v>
      </c>
      <c r="O1009" t="s">
        <v>54</v>
      </c>
      <c r="P1009">
        <v>4</v>
      </c>
      <c r="Q1009" t="s">
        <v>41</v>
      </c>
      <c r="R1009">
        <v>7553</v>
      </c>
      <c r="S1009">
        <v>22930</v>
      </c>
      <c r="T1009">
        <v>0</v>
      </c>
      <c r="U1009" t="s">
        <v>35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 t="str">
        <f>IF(HR_Cleaned[[#This Row],[MonthlyIncome]]&lt;3000,"Low",IF(HR_Cleaned[[#This Row],[MonthlyIncome]]&lt;7000,"Medium","High"))</f>
        <v>High</v>
      </c>
      <c r="AH100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0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1422</v>
      </c>
      <c r="J1010">
        <v>4</v>
      </c>
      <c r="K1010" t="s">
        <v>39</v>
      </c>
      <c r="L1010">
        <v>54</v>
      </c>
      <c r="M1010">
        <v>3</v>
      </c>
      <c r="N1010">
        <v>4</v>
      </c>
      <c r="O1010" t="s">
        <v>58</v>
      </c>
      <c r="P1010">
        <v>4</v>
      </c>
      <c r="Q1010" t="s">
        <v>41</v>
      </c>
      <c r="R1010">
        <v>17328</v>
      </c>
      <c r="S1010">
        <v>5652</v>
      </c>
      <c r="T1010">
        <v>6</v>
      </c>
      <c r="U1010" t="s">
        <v>43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 t="str">
        <f>IF(HR_Cleaned[[#This Row],[MonthlyIncome]]&lt;3000,"Low",IF(HR_Cleaned[[#This Row],[MonthlyIncome]]&lt;7000,"Medium","High"))</f>
        <v>High</v>
      </c>
      <c r="AH1010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1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1423</v>
      </c>
      <c r="J1011">
        <v>4</v>
      </c>
      <c r="K1011" t="s">
        <v>39</v>
      </c>
      <c r="L1011">
        <v>76</v>
      </c>
      <c r="M1011">
        <v>3</v>
      </c>
      <c r="N1011">
        <v>5</v>
      </c>
      <c r="O1011" t="s">
        <v>58</v>
      </c>
      <c r="P1011">
        <v>1</v>
      </c>
      <c r="Q1011" t="s">
        <v>48</v>
      </c>
      <c r="R1011">
        <v>19701</v>
      </c>
      <c r="S1011">
        <v>22456</v>
      </c>
      <c r="T1011">
        <v>3</v>
      </c>
      <c r="U1011" t="s">
        <v>35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 t="str">
        <f>IF(HR_Cleaned[[#This Row],[MonthlyIncome]]&lt;3000,"Low",IF(HR_Cleaned[[#This Row],[MonthlyIncome]]&lt;7000,"Medium","High"))</f>
        <v>High</v>
      </c>
      <c r="AH101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11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1424</v>
      </c>
      <c r="J1012">
        <v>2</v>
      </c>
      <c r="K1012" t="s">
        <v>46</v>
      </c>
      <c r="L1012">
        <v>81</v>
      </c>
      <c r="M1012">
        <v>4</v>
      </c>
      <c r="N1012">
        <v>4</v>
      </c>
      <c r="O1012" t="s">
        <v>58</v>
      </c>
      <c r="P1012">
        <v>4</v>
      </c>
      <c r="Q1012" t="s">
        <v>52</v>
      </c>
      <c r="R1012">
        <v>14732</v>
      </c>
      <c r="S1012">
        <v>12414</v>
      </c>
      <c r="T1012">
        <v>2</v>
      </c>
      <c r="U1012" t="s">
        <v>43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 t="str">
        <f>IF(HR_Cleaned[[#This Row],[MonthlyIncome]]&lt;3000,"Low",IF(HR_Cleaned[[#This Row],[MonthlyIncome]]&lt;7000,"Medium","High"))</f>
        <v>High</v>
      </c>
      <c r="AH101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12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1425</v>
      </c>
      <c r="J1013">
        <v>1</v>
      </c>
      <c r="K1013" t="s">
        <v>39</v>
      </c>
      <c r="L1013">
        <v>99</v>
      </c>
      <c r="M1013">
        <v>3</v>
      </c>
      <c r="N1013">
        <v>2</v>
      </c>
      <c r="O1013" t="s">
        <v>40</v>
      </c>
      <c r="P1013">
        <v>2</v>
      </c>
      <c r="Q1013" t="s">
        <v>41</v>
      </c>
      <c r="R1013">
        <v>9278</v>
      </c>
      <c r="S1013">
        <v>20763</v>
      </c>
      <c r="T1013">
        <v>3</v>
      </c>
      <c r="U1013" t="s">
        <v>35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 t="str">
        <f>IF(HR_Cleaned[[#This Row],[MonthlyIncome]]&lt;3000,"Low",IF(HR_Cleaned[[#This Row],[MonthlyIncome]]&lt;7000,"Medium","High"))</f>
        <v>High</v>
      </c>
      <c r="AH1013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1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1427</v>
      </c>
      <c r="J1014">
        <v>2</v>
      </c>
      <c r="K1014" t="s">
        <v>39</v>
      </c>
      <c r="L1014">
        <v>50</v>
      </c>
      <c r="M1014">
        <v>1</v>
      </c>
      <c r="N1014">
        <v>1</v>
      </c>
      <c r="O1014" t="s">
        <v>57</v>
      </c>
      <c r="P1014">
        <v>3</v>
      </c>
      <c r="Q1014" t="s">
        <v>41</v>
      </c>
      <c r="R1014">
        <v>1359</v>
      </c>
      <c r="S1014">
        <v>16154</v>
      </c>
      <c r="T1014">
        <v>1</v>
      </c>
      <c r="U1014" t="s">
        <v>43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 t="str">
        <f>IF(HR_Cleaned[[#This Row],[MonthlyIncome]]&lt;3000,"Low",IF(HR_Cleaned[[#This Row],[MonthlyIncome]]&lt;7000,"Medium","High"))</f>
        <v>Low</v>
      </c>
      <c r="AH1014" t="str">
        <f>IF(HR_Cleaned[[#This Row],[YearsAtCompany]]&lt;2,"0-1 Years",IF(HR_Cleaned[[#This Row],[YearsAtCompany]]&lt;=5,"2-5 Years",IF(HR_Cleaned[[#This Row],[YearsAtCompany]]&lt;=10,"6-10 Years","10+ Years")))</f>
        <v>0-1 Years</v>
      </c>
      <c r="AI101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1428</v>
      </c>
      <c r="J1015">
        <v>4</v>
      </c>
      <c r="K1015" t="s">
        <v>39</v>
      </c>
      <c r="L1015">
        <v>73</v>
      </c>
      <c r="M1015">
        <v>3</v>
      </c>
      <c r="N1015">
        <v>2</v>
      </c>
      <c r="O1015" t="s">
        <v>40</v>
      </c>
      <c r="P1015">
        <v>1</v>
      </c>
      <c r="Q1015" t="s">
        <v>52</v>
      </c>
      <c r="R1015">
        <v>4779</v>
      </c>
      <c r="S1015">
        <v>12761</v>
      </c>
      <c r="T1015">
        <v>7</v>
      </c>
      <c r="U1015" t="s">
        <v>43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 t="str">
        <f>IF(HR_Cleaned[[#This Row],[MonthlyIncome]]&lt;3000,"Low",IF(HR_Cleaned[[#This Row],[MonthlyIncome]]&lt;7000,"Medium","High"))</f>
        <v>Medium</v>
      </c>
      <c r="AH101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1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1430</v>
      </c>
      <c r="J1016">
        <v>1</v>
      </c>
      <c r="K1016" t="s">
        <v>39</v>
      </c>
      <c r="L1016">
        <v>93</v>
      </c>
      <c r="M1016">
        <v>3</v>
      </c>
      <c r="N1016">
        <v>4</v>
      </c>
      <c r="O1016" t="s">
        <v>58</v>
      </c>
      <c r="P1016">
        <v>2</v>
      </c>
      <c r="Q1016" t="s">
        <v>41</v>
      </c>
      <c r="R1016">
        <v>16422</v>
      </c>
      <c r="S1016">
        <v>8847</v>
      </c>
      <c r="T1016">
        <v>3</v>
      </c>
      <c r="U1016" t="s">
        <v>43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 t="str">
        <f>IF(HR_Cleaned[[#This Row],[MonthlyIncome]]&lt;3000,"Low",IF(HR_Cleaned[[#This Row],[MonthlyIncome]]&lt;7000,"Medium","High"))</f>
        <v>High</v>
      </c>
      <c r="AH1016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1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1431</v>
      </c>
      <c r="J1017">
        <v>4</v>
      </c>
      <c r="K1017" t="s">
        <v>46</v>
      </c>
      <c r="L1017">
        <v>91</v>
      </c>
      <c r="M1017">
        <v>3</v>
      </c>
      <c r="N1017">
        <v>1</v>
      </c>
      <c r="O1017" t="s">
        <v>47</v>
      </c>
      <c r="P1017">
        <v>1</v>
      </c>
      <c r="Q1017" t="s">
        <v>52</v>
      </c>
      <c r="R1017">
        <v>2996</v>
      </c>
      <c r="S1017">
        <v>20284</v>
      </c>
      <c r="T1017">
        <v>5</v>
      </c>
      <c r="U1017" t="s">
        <v>43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 t="str">
        <f>IF(HR_Cleaned[[#This Row],[MonthlyIncome]]&lt;3000,"Low",IF(HR_Cleaned[[#This Row],[MonthlyIncome]]&lt;7000,"Medium","High"))</f>
        <v>Low</v>
      </c>
      <c r="AH101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1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1433</v>
      </c>
      <c r="J1018">
        <v>1</v>
      </c>
      <c r="K1018" t="s">
        <v>39</v>
      </c>
      <c r="L1018">
        <v>34</v>
      </c>
      <c r="M1018">
        <v>2</v>
      </c>
      <c r="N1018">
        <v>1</v>
      </c>
      <c r="O1018" t="s">
        <v>47</v>
      </c>
      <c r="P1018">
        <v>2</v>
      </c>
      <c r="Q1018" t="s">
        <v>41</v>
      </c>
      <c r="R1018">
        <v>1261</v>
      </c>
      <c r="S1018">
        <v>22262</v>
      </c>
      <c r="T1018">
        <v>1</v>
      </c>
      <c r="U1018" t="s">
        <v>43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 t="str">
        <f>IF(HR_Cleaned[[#This Row],[MonthlyIncome]]&lt;3000,"Low",IF(HR_Cleaned[[#This Row],[MonthlyIncome]]&lt;7000,"Medium","High"))</f>
        <v>Low</v>
      </c>
      <c r="AH1018" t="str">
        <f>IF(HR_Cleaned[[#This Row],[YearsAtCompany]]&lt;2,"0-1 Years",IF(HR_Cleaned[[#This Row],[YearsAtCompany]]&lt;=5,"2-5 Years",IF(HR_Cleaned[[#This Row],[YearsAtCompany]]&lt;=10,"6-10 Years","10+ Years")))</f>
        <v>0-1 Years</v>
      </c>
      <c r="AI101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1434</v>
      </c>
      <c r="J1019">
        <v>2</v>
      </c>
      <c r="K1019" t="s">
        <v>46</v>
      </c>
      <c r="L1019">
        <v>91</v>
      </c>
      <c r="M1019">
        <v>3</v>
      </c>
      <c r="N1019">
        <v>1</v>
      </c>
      <c r="O1019" t="s">
        <v>50</v>
      </c>
      <c r="P1019">
        <v>1</v>
      </c>
      <c r="Q1019" t="s">
        <v>48</v>
      </c>
      <c r="R1019">
        <v>2099</v>
      </c>
      <c r="S1019">
        <v>7679</v>
      </c>
      <c r="T1019">
        <v>0</v>
      </c>
      <c r="U1019" t="s">
        <v>43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 t="str">
        <f>IF(HR_Cleaned[[#This Row],[MonthlyIncome]]&lt;3000,"Low",IF(HR_Cleaned[[#This Row],[MonthlyIncome]]&lt;7000,"Medium","High"))</f>
        <v>Low</v>
      </c>
      <c r="AH101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1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1435</v>
      </c>
      <c r="J1020">
        <v>1</v>
      </c>
      <c r="K1020" t="s">
        <v>46</v>
      </c>
      <c r="L1020">
        <v>37</v>
      </c>
      <c r="M1020">
        <v>2</v>
      </c>
      <c r="N1020">
        <v>2</v>
      </c>
      <c r="O1020" t="s">
        <v>50</v>
      </c>
      <c r="P1020">
        <v>4</v>
      </c>
      <c r="Q1020" t="s">
        <v>41</v>
      </c>
      <c r="R1020">
        <v>5810</v>
      </c>
      <c r="S1020">
        <v>22604</v>
      </c>
      <c r="T1020">
        <v>1</v>
      </c>
      <c r="U1020" t="s">
        <v>43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 t="str">
        <f>IF(HR_Cleaned[[#This Row],[MonthlyIncome]]&lt;3000,"Low",IF(HR_Cleaned[[#This Row],[MonthlyIncome]]&lt;7000,"Medium","High"))</f>
        <v>Medium</v>
      </c>
      <c r="AH102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2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1436</v>
      </c>
      <c r="J1021">
        <v>3</v>
      </c>
      <c r="K1021" t="s">
        <v>39</v>
      </c>
      <c r="L1021">
        <v>98</v>
      </c>
      <c r="M1021">
        <v>2</v>
      </c>
      <c r="N1021">
        <v>2</v>
      </c>
      <c r="O1021" t="s">
        <v>40</v>
      </c>
      <c r="P1021">
        <v>1</v>
      </c>
      <c r="Q1021" t="s">
        <v>48</v>
      </c>
      <c r="R1021">
        <v>5647</v>
      </c>
      <c r="S1021">
        <v>13494</v>
      </c>
      <c r="T1021">
        <v>4</v>
      </c>
      <c r="U1021" t="s">
        <v>43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 t="str">
        <f>IF(HR_Cleaned[[#This Row],[MonthlyIncome]]&lt;3000,"Low",IF(HR_Cleaned[[#This Row],[MonthlyIncome]]&lt;7000,"Medium","High"))</f>
        <v>Medium</v>
      </c>
      <c r="AH102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2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1438</v>
      </c>
      <c r="J1022">
        <v>1</v>
      </c>
      <c r="K1022" t="s">
        <v>46</v>
      </c>
      <c r="L1022">
        <v>74</v>
      </c>
      <c r="M1022">
        <v>3</v>
      </c>
      <c r="N1022">
        <v>1</v>
      </c>
      <c r="O1022" t="s">
        <v>47</v>
      </c>
      <c r="P1022">
        <v>4</v>
      </c>
      <c r="Q1022" t="s">
        <v>48</v>
      </c>
      <c r="R1022">
        <v>3420</v>
      </c>
      <c r="S1022">
        <v>10205</v>
      </c>
      <c r="T1022">
        <v>7</v>
      </c>
      <c r="U1022" t="s">
        <v>43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 t="str">
        <f>IF(HR_Cleaned[[#This Row],[MonthlyIncome]]&lt;3000,"Low",IF(HR_Cleaned[[#This Row],[MonthlyIncome]]&lt;7000,"Medium","High"))</f>
        <v>Medium</v>
      </c>
      <c r="AH102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2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1439</v>
      </c>
      <c r="J1023">
        <v>1</v>
      </c>
      <c r="K1023" t="s">
        <v>46</v>
      </c>
      <c r="L1023">
        <v>68</v>
      </c>
      <c r="M1023">
        <v>2</v>
      </c>
      <c r="N1023">
        <v>1</v>
      </c>
      <c r="O1023" t="s">
        <v>57</v>
      </c>
      <c r="P1023">
        <v>1</v>
      </c>
      <c r="Q1023" t="s">
        <v>48</v>
      </c>
      <c r="R1023">
        <v>4400</v>
      </c>
      <c r="S1023">
        <v>15182</v>
      </c>
      <c r="T1023">
        <v>3</v>
      </c>
      <c r="U1023" t="s">
        <v>43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 t="str">
        <f>IF(HR_Cleaned[[#This Row],[MonthlyIncome]]&lt;3000,"Low",IF(HR_Cleaned[[#This Row],[MonthlyIncome]]&lt;7000,"Medium","High"))</f>
        <v>Medium</v>
      </c>
      <c r="AH1023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2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1440</v>
      </c>
      <c r="J1024">
        <v>3</v>
      </c>
      <c r="K1024" t="s">
        <v>46</v>
      </c>
      <c r="L1024">
        <v>84</v>
      </c>
      <c r="M1024">
        <v>4</v>
      </c>
      <c r="N1024">
        <v>1</v>
      </c>
      <c r="O1024" t="s">
        <v>50</v>
      </c>
      <c r="P1024">
        <v>3</v>
      </c>
      <c r="Q1024" t="s">
        <v>41</v>
      </c>
      <c r="R1024">
        <v>3500</v>
      </c>
      <c r="S1024">
        <v>25470</v>
      </c>
      <c r="T1024">
        <v>0</v>
      </c>
      <c r="U1024" t="s">
        <v>43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 t="str">
        <f>IF(HR_Cleaned[[#This Row],[MonthlyIncome]]&lt;3000,"Low",IF(HR_Cleaned[[#This Row],[MonthlyIncome]]&lt;7000,"Medium","High"))</f>
        <v>Medium</v>
      </c>
      <c r="AH102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2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1441</v>
      </c>
      <c r="J1025">
        <v>1</v>
      </c>
      <c r="K1025" t="s">
        <v>39</v>
      </c>
      <c r="L1025">
        <v>90</v>
      </c>
      <c r="M1025">
        <v>3</v>
      </c>
      <c r="N1025">
        <v>1</v>
      </c>
      <c r="O1025" t="s">
        <v>47</v>
      </c>
      <c r="P1025">
        <v>1</v>
      </c>
      <c r="Q1025" t="s">
        <v>48</v>
      </c>
      <c r="R1025">
        <v>2066</v>
      </c>
      <c r="S1025">
        <v>10494</v>
      </c>
      <c r="T1025">
        <v>2</v>
      </c>
      <c r="U1025" t="s">
        <v>43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 t="str">
        <f>IF(HR_Cleaned[[#This Row],[MonthlyIncome]]&lt;3000,"Low",IF(HR_Cleaned[[#This Row],[MonthlyIncome]]&lt;7000,"Medium","High"))</f>
        <v>Low</v>
      </c>
      <c r="AH102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25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1443</v>
      </c>
      <c r="J1026">
        <v>1</v>
      </c>
      <c r="K1026" t="s">
        <v>39</v>
      </c>
      <c r="L1026">
        <v>82</v>
      </c>
      <c r="M1026">
        <v>3</v>
      </c>
      <c r="N1026">
        <v>4</v>
      </c>
      <c r="O1026" t="s">
        <v>58</v>
      </c>
      <c r="P1026">
        <v>3</v>
      </c>
      <c r="Q1026" t="s">
        <v>48</v>
      </c>
      <c r="R1026">
        <v>17169</v>
      </c>
      <c r="S1026">
        <v>26703</v>
      </c>
      <c r="T1026">
        <v>3</v>
      </c>
      <c r="U1026" t="s">
        <v>43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 t="str">
        <f>IF(HR_Cleaned[[#This Row],[MonthlyIncome]]&lt;3000,"Low",IF(HR_Cleaned[[#This Row],[MonthlyIncome]]&lt;7000,"Medium","High"))</f>
        <v>High</v>
      </c>
      <c r="AH1026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2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1445</v>
      </c>
      <c r="J1027">
        <v>4</v>
      </c>
      <c r="K1027" t="s">
        <v>39</v>
      </c>
      <c r="L1027">
        <v>42</v>
      </c>
      <c r="M1027">
        <v>3</v>
      </c>
      <c r="N1027">
        <v>2</v>
      </c>
      <c r="O1027" t="s">
        <v>40</v>
      </c>
      <c r="P1027">
        <v>3</v>
      </c>
      <c r="Q1027" t="s">
        <v>48</v>
      </c>
      <c r="R1027">
        <v>4162</v>
      </c>
      <c r="S1027">
        <v>15211</v>
      </c>
      <c r="T1027">
        <v>1</v>
      </c>
      <c r="U1027" t="s">
        <v>35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 t="str">
        <f>IF(HR_Cleaned[[#This Row],[MonthlyIncome]]&lt;3000,"Low",IF(HR_Cleaned[[#This Row],[MonthlyIncome]]&lt;7000,"Medium","High"))</f>
        <v>Medium</v>
      </c>
      <c r="AH102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27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1446</v>
      </c>
      <c r="J1028">
        <v>4</v>
      </c>
      <c r="K1028" t="s">
        <v>46</v>
      </c>
      <c r="L1028">
        <v>97</v>
      </c>
      <c r="M1028">
        <v>3</v>
      </c>
      <c r="N1028">
        <v>2</v>
      </c>
      <c r="O1028" t="s">
        <v>40</v>
      </c>
      <c r="P1028">
        <v>4</v>
      </c>
      <c r="Q1028" t="s">
        <v>48</v>
      </c>
      <c r="R1028">
        <v>9204</v>
      </c>
      <c r="S1028">
        <v>23343</v>
      </c>
      <c r="T1028">
        <v>4</v>
      </c>
      <c r="U1028" t="s">
        <v>43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 t="str">
        <f>IF(HR_Cleaned[[#This Row],[MonthlyIncome]]&lt;3000,"Low",IF(HR_Cleaned[[#This Row],[MonthlyIncome]]&lt;7000,"Medium","High"))</f>
        <v>High</v>
      </c>
      <c r="AH102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2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1447</v>
      </c>
      <c r="J1029">
        <v>4</v>
      </c>
      <c r="K1029" t="s">
        <v>39</v>
      </c>
      <c r="L1029">
        <v>86</v>
      </c>
      <c r="M1029">
        <v>2</v>
      </c>
      <c r="N1029">
        <v>1</v>
      </c>
      <c r="O1029" t="s">
        <v>50</v>
      </c>
      <c r="P1029">
        <v>2</v>
      </c>
      <c r="Q1029" t="s">
        <v>48</v>
      </c>
      <c r="R1029">
        <v>3294</v>
      </c>
      <c r="S1029">
        <v>3708</v>
      </c>
      <c r="T1029">
        <v>5</v>
      </c>
      <c r="U1029" t="s">
        <v>43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 t="str">
        <f>IF(HR_Cleaned[[#This Row],[MonthlyIncome]]&lt;3000,"Low",IF(HR_Cleaned[[#This Row],[MonthlyIncome]]&lt;7000,"Medium","High"))</f>
        <v>Medium</v>
      </c>
      <c r="AH102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2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1448</v>
      </c>
      <c r="J1030">
        <v>2</v>
      </c>
      <c r="K1030" t="s">
        <v>46</v>
      </c>
      <c r="L1030">
        <v>90</v>
      </c>
      <c r="M1030">
        <v>4</v>
      </c>
      <c r="N1030">
        <v>1</v>
      </c>
      <c r="O1030" t="s">
        <v>47</v>
      </c>
      <c r="P1030">
        <v>3</v>
      </c>
      <c r="Q1030" t="s">
        <v>48</v>
      </c>
      <c r="R1030">
        <v>2127</v>
      </c>
      <c r="S1030">
        <v>5561</v>
      </c>
      <c r="T1030">
        <v>2</v>
      </c>
      <c r="U1030" t="s">
        <v>35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 t="str">
        <f>IF(HR_Cleaned[[#This Row],[MonthlyIncome]]&lt;3000,"Low",IF(HR_Cleaned[[#This Row],[MonthlyIncome]]&lt;7000,"Medium","High"))</f>
        <v>Low</v>
      </c>
      <c r="AH103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3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1449</v>
      </c>
      <c r="J1031">
        <v>3</v>
      </c>
      <c r="K1031" t="s">
        <v>46</v>
      </c>
      <c r="L1031">
        <v>81</v>
      </c>
      <c r="M1031">
        <v>3</v>
      </c>
      <c r="N1031">
        <v>2</v>
      </c>
      <c r="O1031" t="s">
        <v>50</v>
      </c>
      <c r="P1031">
        <v>3</v>
      </c>
      <c r="Q1031" t="s">
        <v>52</v>
      </c>
      <c r="R1031">
        <v>3975</v>
      </c>
      <c r="S1031">
        <v>23099</v>
      </c>
      <c r="T1031">
        <v>3</v>
      </c>
      <c r="U1031" t="s">
        <v>43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 t="str">
        <f>IF(HR_Cleaned[[#This Row],[MonthlyIncome]]&lt;3000,"Low",IF(HR_Cleaned[[#This Row],[MonthlyIncome]]&lt;7000,"Medium","High"))</f>
        <v>Medium</v>
      </c>
      <c r="AH103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3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1453</v>
      </c>
      <c r="J1032">
        <v>1</v>
      </c>
      <c r="K1032" t="s">
        <v>46</v>
      </c>
      <c r="L1032">
        <v>31</v>
      </c>
      <c r="M1032">
        <v>3</v>
      </c>
      <c r="N1032">
        <v>3</v>
      </c>
      <c r="O1032" t="s">
        <v>40</v>
      </c>
      <c r="P1032">
        <v>4</v>
      </c>
      <c r="Q1032" t="s">
        <v>52</v>
      </c>
      <c r="R1032">
        <v>10793</v>
      </c>
      <c r="S1032">
        <v>8386</v>
      </c>
      <c r="T1032">
        <v>1</v>
      </c>
      <c r="U1032" t="s">
        <v>43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 t="str">
        <f>IF(HR_Cleaned[[#This Row],[MonthlyIncome]]&lt;3000,"Low",IF(HR_Cleaned[[#This Row],[MonthlyIncome]]&lt;7000,"Medium","High"))</f>
        <v>High</v>
      </c>
      <c r="AH1032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3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1457</v>
      </c>
      <c r="J1033">
        <v>1</v>
      </c>
      <c r="K1033" t="s">
        <v>46</v>
      </c>
      <c r="L1033">
        <v>52</v>
      </c>
      <c r="M1033">
        <v>3</v>
      </c>
      <c r="N1033">
        <v>3</v>
      </c>
      <c r="O1033" t="s">
        <v>40</v>
      </c>
      <c r="P1033">
        <v>4</v>
      </c>
      <c r="Q1033" t="s">
        <v>52</v>
      </c>
      <c r="R1033">
        <v>10096</v>
      </c>
      <c r="S1033">
        <v>15986</v>
      </c>
      <c r="T1033">
        <v>4</v>
      </c>
      <c r="U1033" t="s">
        <v>43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 t="str">
        <f>IF(HR_Cleaned[[#This Row],[MonthlyIncome]]&lt;3000,"Low",IF(HR_Cleaned[[#This Row],[MonthlyIncome]]&lt;7000,"Medium","High"))</f>
        <v>High</v>
      </c>
      <c r="AH103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3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1458</v>
      </c>
      <c r="J1034">
        <v>1</v>
      </c>
      <c r="K1034" t="s">
        <v>39</v>
      </c>
      <c r="L1034">
        <v>54</v>
      </c>
      <c r="M1034">
        <v>2</v>
      </c>
      <c r="N1034">
        <v>1</v>
      </c>
      <c r="O1034" t="s">
        <v>50</v>
      </c>
      <c r="P1034">
        <v>1</v>
      </c>
      <c r="Q1034" t="s">
        <v>41</v>
      </c>
      <c r="R1034">
        <v>3646</v>
      </c>
      <c r="S1034">
        <v>17181</v>
      </c>
      <c r="T1034">
        <v>2</v>
      </c>
      <c r="U1034" t="s">
        <v>35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 t="str">
        <f>IF(HR_Cleaned[[#This Row],[MonthlyIncome]]&lt;3000,"Low",IF(HR_Cleaned[[#This Row],[MonthlyIncome]]&lt;7000,"Medium","High"))</f>
        <v>Medium</v>
      </c>
      <c r="AH1034" t="str">
        <f>IF(HR_Cleaned[[#This Row],[YearsAtCompany]]&lt;2,"0-1 Years",IF(HR_Cleaned[[#This Row],[YearsAtCompany]]&lt;=5,"2-5 Years",IF(HR_Cleaned[[#This Row],[YearsAtCompany]]&lt;=10,"6-10 Years","10+ Years")))</f>
        <v>0-1 Years</v>
      </c>
      <c r="AI103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1459</v>
      </c>
      <c r="J1035">
        <v>3</v>
      </c>
      <c r="K1035" t="s">
        <v>39</v>
      </c>
      <c r="L1035">
        <v>100</v>
      </c>
      <c r="M1035">
        <v>4</v>
      </c>
      <c r="N1035">
        <v>3</v>
      </c>
      <c r="O1035" t="s">
        <v>53</v>
      </c>
      <c r="P1035">
        <v>2</v>
      </c>
      <c r="Q1035" t="s">
        <v>41</v>
      </c>
      <c r="R1035">
        <v>7446</v>
      </c>
      <c r="S1035">
        <v>8931</v>
      </c>
      <c r="T1035">
        <v>1</v>
      </c>
      <c r="U1035" t="s">
        <v>43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 t="str">
        <f>IF(HR_Cleaned[[#This Row],[MonthlyIncome]]&lt;3000,"Low",IF(HR_Cleaned[[#This Row],[MonthlyIncome]]&lt;7000,"Medium","High"))</f>
        <v>High</v>
      </c>
      <c r="AH103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3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1460</v>
      </c>
      <c r="J1036">
        <v>2</v>
      </c>
      <c r="K1036" t="s">
        <v>46</v>
      </c>
      <c r="L1036">
        <v>95</v>
      </c>
      <c r="M1036">
        <v>1</v>
      </c>
      <c r="N1036">
        <v>3</v>
      </c>
      <c r="O1036" t="s">
        <v>54</v>
      </c>
      <c r="P1036">
        <v>1</v>
      </c>
      <c r="Q1036" t="s">
        <v>52</v>
      </c>
      <c r="R1036">
        <v>10851</v>
      </c>
      <c r="S1036">
        <v>19863</v>
      </c>
      <c r="T1036">
        <v>2</v>
      </c>
      <c r="U1036" t="s">
        <v>35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 t="str">
        <f>IF(HR_Cleaned[[#This Row],[MonthlyIncome]]&lt;3000,"Low",IF(HR_Cleaned[[#This Row],[MonthlyIncome]]&lt;7000,"Medium","High"))</f>
        <v>High</v>
      </c>
      <c r="AH103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3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1461</v>
      </c>
      <c r="J1037">
        <v>4</v>
      </c>
      <c r="K1037" t="s">
        <v>39</v>
      </c>
      <c r="L1037">
        <v>96</v>
      </c>
      <c r="M1037">
        <v>4</v>
      </c>
      <c r="N1037">
        <v>1</v>
      </c>
      <c r="O1037" t="s">
        <v>61</v>
      </c>
      <c r="P1037">
        <v>2</v>
      </c>
      <c r="Q1037" t="s">
        <v>41</v>
      </c>
      <c r="R1037">
        <v>2109</v>
      </c>
      <c r="S1037">
        <v>24609</v>
      </c>
      <c r="T1037">
        <v>9</v>
      </c>
      <c r="U1037" t="s">
        <v>43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 t="str">
        <f>IF(HR_Cleaned[[#This Row],[MonthlyIncome]]&lt;3000,"Low",IF(HR_Cleaned[[#This Row],[MonthlyIncome]]&lt;7000,"Medium","High"))</f>
        <v>Low</v>
      </c>
      <c r="AH103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3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1464</v>
      </c>
      <c r="J1038">
        <v>2</v>
      </c>
      <c r="K1038" t="s">
        <v>46</v>
      </c>
      <c r="L1038">
        <v>94</v>
      </c>
      <c r="M1038">
        <v>3</v>
      </c>
      <c r="N1038">
        <v>1</v>
      </c>
      <c r="O1038" t="s">
        <v>50</v>
      </c>
      <c r="P1038">
        <v>4</v>
      </c>
      <c r="Q1038" t="s">
        <v>48</v>
      </c>
      <c r="R1038">
        <v>3722</v>
      </c>
      <c r="S1038">
        <v>21081</v>
      </c>
      <c r="T1038">
        <v>6</v>
      </c>
      <c r="U1038" t="s">
        <v>35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 t="str">
        <f>IF(HR_Cleaned[[#This Row],[MonthlyIncome]]&lt;3000,"Low",IF(HR_Cleaned[[#This Row],[MonthlyIncome]]&lt;7000,"Medium","High"))</f>
        <v>Medium</v>
      </c>
      <c r="AH103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3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1465</v>
      </c>
      <c r="J1039">
        <v>2</v>
      </c>
      <c r="K1039" t="s">
        <v>46</v>
      </c>
      <c r="L1039">
        <v>55</v>
      </c>
      <c r="M1039">
        <v>3</v>
      </c>
      <c r="N1039">
        <v>3</v>
      </c>
      <c r="O1039" t="s">
        <v>53</v>
      </c>
      <c r="P1039">
        <v>4</v>
      </c>
      <c r="Q1039" t="s">
        <v>48</v>
      </c>
      <c r="R1039">
        <v>9380</v>
      </c>
      <c r="S1039">
        <v>14720</v>
      </c>
      <c r="T1039">
        <v>4</v>
      </c>
      <c r="U1039" t="s">
        <v>35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 t="str">
        <f>IF(HR_Cleaned[[#This Row],[MonthlyIncome]]&lt;3000,"Low",IF(HR_Cleaned[[#This Row],[MonthlyIncome]]&lt;7000,"Medium","High"))</f>
        <v>High</v>
      </c>
      <c r="AH103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3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1466</v>
      </c>
      <c r="J1040">
        <v>3</v>
      </c>
      <c r="K1040" t="s">
        <v>46</v>
      </c>
      <c r="L1040">
        <v>96</v>
      </c>
      <c r="M1040">
        <v>3</v>
      </c>
      <c r="N1040">
        <v>2</v>
      </c>
      <c r="O1040" t="s">
        <v>40</v>
      </c>
      <c r="P1040">
        <v>1</v>
      </c>
      <c r="Q1040" t="s">
        <v>52</v>
      </c>
      <c r="R1040">
        <v>5486</v>
      </c>
      <c r="S1040">
        <v>24795</v>
      </c>
      <c r="T1040">
        <v>4</v>
      </c>
      <c r="U1040" t="s">
        <v>43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 t="str">
        <f>IF(HR_Cleaned[[#This Row],[MonthlyIncome]]&lt;3000,"Low",IF(HR_Cleaned[[#This Row],[MonthlyIncome]]&lt;7000,"Medium","High"))</f>
        <v>Medium</v>
      </c>
      <c r="AH104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4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1467</v>
      </c>
      <c r="J1041">
        <v>1</v>
      </c>
      <c r="K1041" t="s">
        <v>39</v>
      </c>
      <c r="L1041">
        <v>52</v>
      </c>
      <c r="M1041">
        <v>3</v>
      </c>
      <c r="N1041">
        <v>1</v>
      </c>
      <c r="O1041" t="s">
        <v>61</v>
      </c>
      <c r="P1041">
        <v>3</v>
      </c>
      <c r="Q1041" t="s">
        <v>48</v>
      </c>
      <c r="R1041">
        <v>2742</v>
      </c>
      <c r="S1041">
        <v>3072</v>
      </c>
      <c r="T1041">
        <v>1</v>
      </c>
      <c r="U1041" t="s">
        <v>43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t="str">
        <f>IF(HR_Cleaned[[#This Row],[MonthlyIncome]]&lt;3000,"Low",IF(HR_Cleaned[[#This Row],[MonthlyIncome]]&lt;7000,"Medium","High"))</f>
        <v>Low</v>
      </c>
      <c r="AH104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4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1468</v>
      </c>
      <c r="J1042">
        <v>4</v>
      </c>
      <c r="K1042" t="s">
        <v>46</v>
      </c>
      <c r="L1042">
        <v>55</v>
      </c>
      <c r="M1042">
        <v>2</v>
      </c>
      <c r="N1042">
        <v>3</v>
      </c>
      <c r="O1042" t="s">
        <v>58</v>
      </c>
      <c r="P1042">
        <v>2</v>
      </c>
      <c r="Q1042" t="s">
        <v>52</v>
      </c>
      <c r="R1042">
        <v>13757</v>
      </c>
      <c r="S1042">
        <v>25178</v>
      </c>
      <c r="T1042">
        <v>2</v>
      </c>
      <c r="U1042" t="s">
        <v>43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 t="str">
        <f>IF(HR_Cleaned[[#This Row],[MonthlyIncome]]&lt;3000,"Low",IF(HR_Cleaned[[#This Row],[MonthlyIncome]]&lt;7000,"Medium","High"))</f>
        <v>High</v>
      </c>
      <c r="AH104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4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1469</v>
      </c>
      <c r="J1043">
        <v>4</v>
      </c>
      <c r="K1043" t="s">
        <v>46</v>
      </c>
      <c r="L1043">
        <v>84</v>
      </c>
      <c r="M1043">
        <v>3</v>
      </c>
      <c r="N1043">
        <v>2</v>
      </c>
      <c r="O1043" t="s">
        <v>40</v>
      </c>
      <c r="P1043">
        <v>1</v>
      </c>
      <c r="Q1043" t="s">
        <v>41</v>
      </c>
      <c r="R1043">
        <v>8463</v>
      </c>
      <c r="S1043">
        <v>23490</v>
      </c>
      <c r="T1043">
        <v>0</v>
      </c>
      <c r="U1043" t="s">
        <v>43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 t="str">
        <f>IF(HR_Cleaned[[#This Row],[MonthlyIncome]]&lt;3000,"Low",IF(HR_Cleaned[[#This Row],[MonthlyIncome]]&lt;7000,"Medium","High"))</f>
        <v>High</v>
      </c>
      <c r="AH1043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4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1471</v>
      </c>
      <c r="J1044">
        <v>3</v>
      </c>
      <c r="K1044" t="s">
        <v>46</v>
      </c>
      <c r="L1044">
        <v>90</v>
      </c>
      <c r="M1044">
        <v>2</v>
      </c>
      <c r="N1044">
        <v>1</v>
      </c>
      <c r="O1044" t="s">
        <v>50</v>
      </c>
      <c r="P1044">
        <v>3</v>
      </c>
      <c r="Q1044" t="s">
        <v>41</v>
      </c>
      <c r="R1044">
        <v>3162</v>
      </c>
      <c r="S1044">
        <v>7973</v>
      </c>
      <c r="T1044">
        <v>3</v>
      </c>
      <c r="U1044" t="s">
        <v>43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 t="str">
        <f>IF(HR_Cleaned[[#This Row],[MonthlyIncome]]&lt;3000,"Low",IF(HR_Cleaned[[#This Row],[MonthlyIncome]]&lt;7000,"Medium","High"))</f>
        <v>Medium</v>
      </c>
      <c r="AH104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4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1472</v>
      </c>
      <c r="J1045">
        <v>4</v>
      </c>
      <c r="K1045" t="s">
        <v>46</v>
      </c>
      <c r="L1045">
        <v>39</v>
      </c>
      <c r="M1045">
        <v>4</v>
      </c>
      <c r="N1045">
        <v>4</v>
      </c>
      <c r="O1045" t="s">
        <v>58</v>
      </c>
      <c r="P1045">
        <v>2</v>
      </c>
      <c r="Q1045" t="s">
        <v>41</v>
      </c>
      <c r="R1045">
        <v>16598</v>
      </c>
      <c r="S1045">
        <v>19764</v>
      </c>
      <c r="T1045">
        <v>4</v>
      </c>
      <c r="U1045" t="s">
        <v>43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 t="str">
        <f>IF(HR_Cleaned[[#This Row],[MonthlyIncome]]&lt;3000,"Low",IF(HR_Cleaned[[#This Row],[MonthlyIncome]]&lt;7000,"Medium","High"))</f>
        <v>High</v>
      </c>
      <c r="AH104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4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1473</v>
      </c>
      <c r="J1046">
        <v>1</v>
      </c>
      <c r="K1046" t="s">
        <v>46</v>
      </c>
      <c r="L1046">
        <v>96</v>
      </c>
      <c r="M1046">
        <v>3</v>
      </c>
      <c r="N1046">
        <v>2</v>
      </c>
      <c r="O1046" t="s">
        <v>54</v>
      </c>
      <c r="P1046">
        <v>3</v>
      </c>
      <c r="Q1046" t="s">
        <v>48</v>
      </c>
      <c r="R1046">
        <v>6651</v>
      </c>
      <c r="S1046">
        <v>21534</v>
      </c>
      <c r="T1046">
        <v>2</v>
      </c>
      <c r="U1046" t="s">
        <v>43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 t="str">
        <f>IF(HR_Cleaned[[#This Row],[MonthlyIncome]]&lt;3000,"Low",IF(HR_Cleaned[[#This Row],[MonthlyIncome]]&lt;7000,"Medium","High"))</f>
        <v>Medium</v>
      </c>
      <c r="AH1046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4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1474</v>
      </c>
      <c r="J1047">
        <v>3</v>
      </c>
      <c r="K1047" t="s">
        <v>46</v>
      </c>
      <c r="L1047">
        <v>68</v>
      </c>
      <c r="M1047">
        <v>3</v>
      </c>
      <c r="N1047">
        <v>1</v>
      </c>
      <c r="O1047" t="s">
        <v>47</v>
      </c>
      <c r="P1047">
        <v>3</v>
      </c>
      <c r="Q1047" t="s">
        <v>52</v>
      </c>
      <c r="R1047">
        <v>2345</v>
      </c>
      <c r="S1047">
        <v>8045</v>
      </c>
      <c r="T1047">
        <v>2</v>
      </c>
      <c r="U1047" t="s">
        <v>43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 t="str">
        <f>IF(HR_Cleaned[[#This Row],[MonthlyIncome]]&lt;3000,"Low",IF(HR_Cleaned[[#This Row],[MonthlyIncome]]&lt;7000,"Medium","High"))</f>
        <v>Low</v>
      </c>
      <c r="AH104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4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1475</v>
      </c>
      <c r="J1048">
        <v>4</v>
      </c>
      <c r="K1048" t="s">
        <v>46</v>
      </c>
      <c r="L1048">
        <v>49</v>
      </c>
      <c r="M1048">
        <v>3</v>
      </c>
      <c r="N1048">
        <v>1</v>
      </c>
      <c r="O1048" t="s">
        <v>47</v>
      </c>
      <c r="P1048">
        <v>2</v>
      </c>
      <c r="Q1048" t="s">
        <v>41</v>
      </c>
      <c r="R1048">
        <v>3420</v>
      </c>
      <c r="S1048">
        <v>21158</v>
      </c>
      <c r="T1048">
        <v>1</v>
      </c>
      <c r="U1048" t="s">
        <v>43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 t="str">
        <f>IF(HR_Cleaned[[#This Row],[MonthlyIncome]]&lt;3000,"Low",IF(HR_Cleaned[[#This Row],[MonthlyIncome]]&lt;7000,"Medium","High"))</f>
        <v>Medium</v>
      </c>
      <c r="AH104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4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1477</v>
      </c>
      <c r="J1049">
        <v>4</v>
      </c>
      <c r="K1049" t="s">
        <v>46</v>
      </c>
      <c r="L1049">
        <v>54</v>
      </c>
      <c r="M1049">
        <v>3</v>
      </c>
      <c r="N1049">
        <v>2</v>
      </c>
      <c r="O1049" t="s">
        <v>40</v>
      </c>
      <c r="P1049">
        <v>1</v>
      </c>
      <c r="Q1049" t="s">
        <v>48</v>
      </c>
      <c r="R1049">
        <v>4373</v>
      </c>
      <c r="S1049">
        <v>17456</v>
      </c>
      <c r="T1049">
        <v>0</v>
      </c>
      <c r="U1049" t="s">
        <v>43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 t="str">
        <f>IF(HR_Cleaned[[#This Row],[MonthlyIncome]]&lt;3000,"Low",IF(HR_Cleaned[[#This Row],[MonthlyIncome]]&lt;7000,"Medium","High"))</f>
        <v>Medium</v>
      </c>
      <c r="AH104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4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1478</v>
      </c>
      <c r="J1050">
        <v>4</v>
      </c>
      <c r="K1050" t="s">
        <v>46</v>
      </c>
      <c r="L1050">
        <v>81</v>
      </c>
      <c r="M1050">
        <v>1</v>
      </c>
      <c r="N1050">
        <v>2</v>
      </c>
      <c r="O1050" t="s">
        <v>40</v>
      </c>
      <c r="P1050">
        <v>1</v>
      </c>
      <c r="Q1050" t="s">
        <v>41</v>
      </c>
      <c r="R1050">
        <v>4759</v>
      </c>
      <c r="S1050">
        <v>15891</v>
      </c>
      <c r="T1050">
        <v>3</v>
      </c>
      <c r="U1050" t="s">
        <v>43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 t="str">
        <f>IF(HR_Cleaned[[#This Row],[MonthlyIncome]]&lt;3000,"Low",IF(HR_Cleaned[[#This Row],[MonthlyIncome]]&lt;7000,"Medium","High"))</f>
        <v>Medium</v>
      </c>
      <c r="AH1050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5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1479</v>
      </c>
      <c r="J1051">
        <v>4</v>
      </c>
      <c r="K1051" t="s">
        <v>46</v>
      </c>
      <c r="L1051">
        <v>96</v>
      </c>
      <c r="M1051">
        <v>3</v>
      </c>
      <c r="N1051">
        <v>2</v>
      </c>
      <c r="O1051" t="s">
        <v>40</v>
      </c>
      <c r="P1051">
        <v>3</v>
      </c>
      <c r="Q1051" t="s">
        <v>48</v>
      </c>
      <c r="R1051">
        <v>5301</v>
      </c>
      <c r="S1051">
        <v>2939</v>
      </c>
      <c r="T1051">
        <v>8</v>
      </c>
      <c r="U1051" t="s">
        <v>43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 t="str">
        <f>IF(HR_Cleaned[[#This Row],[MonthlyIncome]]&lt;3000,"Low",IF(HR_Cleaned[[#This Row],[MonthlyIncome]]&lt;7000,"Medium","High"))</f>
        <v>Medium</v>
      </c>
      <c r="AH105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5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1480</v>
      </c>
      <c r="J1052">
        <v>1</v>
      </c>
      <c r="K1052" t="s">
        <v>39</v>
      </c>
      <c r="L1052">
        <v>74</v>
      </c>
      <c r="M1052">
        <v>3</v>
      </c>
      <c r="N1052">
        <v>1</v>
      </c>
      <c r="O1052" t="s">
        <v>50</v>
      </c>
      <c r="P1052">
        <v>4</v>
      </c>
      <c r="Q1052" t="s">
        <v>41</v>
      </c>
      <c r="R1052">
        <v>3673</v>
      </c>
      <c r="S1052">
        <v>16458</v>
      </c>
      <c r="T1052">
        <v>1</v>
      </c>
      <c r="U1052" t="s">
        <v>43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 t="str">
        <f>IF(HR_Cleaned[[#This Row],[MonthlyIncome]]&lt;3000,"Low",IF(HR_Cleaned[[#This Row],[MonthlyIncome]]&lt;7000,"Medium","High"))</f>
        <v>Medium</v>
      </c>
      <c r="AH1052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5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1481</v>
      </c>
      <c r="J1053">
        <v>1</v>
      </c>
      <c r="K1053" t="s">
        <v>39</v>
      </c>
      <c r="L1053">
        <v>79</v>
      </c>
      <c r="M1053">
        <v>3</v>
      </c>
      <c r="N1053">
        <v>2</v>
      </c>
      <c r="O1053" t="s">
        <v>40</v>
      </c>
      <c r="P1053">
        <v>3</v>
      </c>
      <c r="Q1053" t="s">
        <v>48</v>
      </c>
      <c r="R1053">
        <v>4768</v>
      </c>
      <c r="S1053">
        <v>9282</v>
      </c>
      <c r="T1053">
        <v>7</v>
      </c>
      <c r="U1053" t="s">
        <v>43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 t="str">
        <f>IF(HR_Cleaned[[#This Row],[MonthlyIncome]]&lt;3000,"Low",IF(HR_Cleaned[[#This Row],[MonthlyIncome]]&lt;7000,"Medium","High"))</f>
        <v>Medium</v>
      </c>
      <c r="AH1053" t="str">
        <f>IF(HR_Cleaned[[#This Row],[YearsAtCompany]]&lt;2,"0-1 Years",IF(HR_Cleaned[[#This Row],[YearsAtCompany]]&lt;=5,"2-5 Years",IF(HR_Cleaned[[#This Row],[YearsAtCompany]]&lt;=10,"6-10 Years","10+ Years")))</f>
        <v>0-1 Years</v>
      </c>
      <c r="AI105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1482</v>
      </c>
      <c r="J1054">
        <v>3</v>
      </c>
      <c r="K1054" t="s">
        <v>46</v>
      </c>
      <c r="L1054">
        <v>64</v>
      </c>
      <c r="M1054">
        <v>3</v>
      </c>
      <c r="N1054">
        <v>1</v>
      </c>
      <c r="O1054" t="s">
        <v>47</v>
      </c>
      <c r="P1054">
        <v>3</v>
      </c>
      <c r="Q1054" t="s">
        <v>52</v>
      </c>
      <c r="R1054">
        <v>1274</v>
      </c>
      <c r="S1054">
        <v>7152</v>
      </c>
      <c r="T1054">
        <v>1</v>
      </c>
      <c r="U1054" t="s">
        <v>43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 t="str">
        <f>IF(HR_Cleaned[[#This Row],[MonthlyIncome]]&lt;3000,"Low",IF(HR_Cleaned[[#This Row],[MonthlyIncome]]&lt;7000,"Medium","High"))</f>
        <v>Low</v>
      </c>
      <c r="AH1054" t="str">
        <f>IF(HR_Cleaned[[#This Row],[YearsAtCompany]]&lt;2,"0-1 Years",IF(HR_Cleaned[[#This Row],[YearsAtCompany]]&lt;=5,"2-5 Years",IF(HR_Cleaned[[#This Row],[YearsAtCompany]]&lt;=10,"6-10 Years","10+ Years")))</f>
        <v>0-1 Years</v>
      </c>
      <c r="AI105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1483</v>
      </c>
      <c r="J1055">
        <v>2</v>
      </c>
      <c r="K1055" t="s">
        <v>46</v>
      </c>
      <c r="L1055">
        <v>93</v>
      </c>
      <c r="M1055">
        <v>4</v>
      </c>
      <c r="N1055">
        <v>2</v>
      </c>
      <c r="O1055" t="s">
        <v>47</v>
      </c>
      <c r="P1055">
        <v>3</v>
      </c>
      <c r="Q1055" t="s">
        <v>48</v>
      </c>
      <c r="R1055">
        <v>4900</v>
      </c>
      <c r="S1055">
        <v>2721</v>
      </c>
      <c r="T1055">
        <v>0</v>
      </c>
      <c r="U1055" t="s">
        <v>43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 t="str">
        <f>IF(HR_Cleaned[[#This Row],[MonthlyIncome]]&lt;3000,"Low",IF(HR_Cleaned[[#This Row],[MonthlyIncome]]&lt;7000,"Medium","High"))</f>
        <v>Medium</v>
      </c>
      <c r="AH1055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55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1484</v>
      </c>
      <c r="J1056">
        <v>3</v>
      </c>
      <c r="K1056" t="s">
        <v>46</v>
      </c>
      <c r="L1056">
        <v>35</v>
      </c>
      <c r="M1056">
        <v>3</v>
      </c>
      <c r="N1056">
        <v>3</v>
      </c>
      <c r="O1056" t="s">
        <v>54</v>
      </c>
      <c r="P1056">
        <v>2</v>
      </c>
      <c r="Q1056" t="s">
        <v>52</v>
      </c>
      <c r="R1056">
        <v>10466</v>
      </c>
      <c r="S1056">
        <v>20948</v>
      </c>
      <c r="T1056">
        <v>3</v>
      </c>
      <c r="U1056" t="s">
        <v>43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 t="str">
        <f>IF(HR_Cleaned[[#This Row],[MonthlyIncome]]&lt;3000,"Low",IF(HR_Cleaned[[#This Row],[MonthlyIncome]]&lt;7000,"Medium","High"))</f>
        <v>High</v>
      </c>
      <c r="AH105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5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1485</v>
      </c>
      <c r="J1057">
        <v>2</v>
      </c>
      <c r="K1057" t="s">
        <v>46</v>
      </c>
      <c r="L1057">
        <v>71</v>
      </c>
      <c r="M1057">
        <v>3</v>
      </c>
      <c r="N1057">
        <v>4</v>
      </c>
      <c r="O1057" t="s">
        <v>58</v>
      </c>
      <c r="P1057">
        <v>1</v>
      </c>
      <c r="Q1057" t="s">
        <v>52</v>
      </c>
      <c r="R1057">
        <v>17007</v>
      </c>
      <c r="S1057">
        <v>11929</v>
      </c>
      <c r="T1057">
        <v>7</v>
      </c>
      <c r="U1057" t="s">
        <v>43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 t="str">
        <f>IF(HR_Cleaned[[#This Row],[MonthlyIncome]]&lt;3000,"Low",IF(HR_Cleaned[[#This Row],[MonthlyIncome]]&lt;7000,"Medium","High"))</f>
        <v>High</v>
      </c>
      <c r="AH1057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5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1486</v>
      </c>
      <c r="J1058">
        <v>1</v>
      </c>
      <c r="K1058" t="s">
        <v>46</v>
      </c>
      <c r="L1058">
        <v>92</v>
      </c>
      <c r="M1058">
        <v>3</v>
      </c>
      <c r="N1058">
        <v>1</v>
      </c>
      <c r="O1058" t="s">
        <v>57</v>
      </c>
      <c r="P1058">
        <v>3</v>
      </c>
      <c r="Q1058" t="s">
        <v>48</v>
      </c>
      <c r="R1058">
        <v>2909</v>
      </c>
      <c r="S1058">
        <v>15747</v>
      </c>
      <c r="T1058">
        <v>3</v>
      </c>
      <c r="U1058" t="s">
        <v>43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 t="str">
        <f>IF(HR_Cleaned[[#This Row],[MonthlyIncome]]&lt;3000,"Low",IF(HR_Cleaned[[#This Row],[MonthlyIncome]]&lt;7000,"Medium","High"))</f>
        <v>Low</v>
      </c>
      <c r="AH105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5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1487</v>
      </c>
      <c r="J1059">
        <v>1</v>
      </c>
      <c r="K1059" t="s">
        <v>39</v>
      </c>
      <c r="L1059">
        <v>51</v>
      </c>
      <c r="M1059">
        <v>3</v>
      </c>
      <c r="N1059">
        <v>2</v>
      </c>
      <c r="O1059" t="s">
        <v>40</v>
      </c>
      <c r="P1059">
        <v>2</v>
      </c>
      <c r="Q1059" t="s">
        <v>41</v>
      </c>
      <c r="R1059">
        <v>5765</v>
      </c>
      <c r="S1059">
        <v>17485</v>
      </c>
      <c r="T1059">
        <v>5</v>
      </c>
      <c r="U1059" t="s">
        <v>43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 t="str">
        <f>IF(HR_Cleaned[[#This Row],[MonthlyIncome]]&lt;3000,"Low",IF(HR_Cleaned[[#This Row],[MonthlyIncome]]&lt;7000,"Medium","High"))</f>
        <v>Medium</v>
      </c>
      <c r="AH105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5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1489</v>
      </c>
      <c r="J1060">
        <v>1</v>
      </c>
      <c r="K1060" t="s">
        <v>39</v>
      </c>
      <c r="L1060">
        <v>40</v>
      </c>
      <c r="M1060">
        <v>2</v>
      </c>
      <c r="N1060">
        <v>2</v>
      </c>
      <c r="O1060" t="s">
        <v>40</v>
      </c>
      <c r="P1060">
        <v>2</v>
      </c>
      <c r="Q1060" t="s">
        <v>41</v>
      </c>
      <c r="R1060">
        <v>4599</v>
      </c>
      <c r="S1060">
        <v>7815</v>
      </c>
      <c r="T1060">
        <v>0</v>
      </c>
      <c r="U1060" t="s">
        <v>35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 t="str">
        <f>IF(HR_Cleaned[[#This Row],[MonthlyIncome]]&lt;3000,"Low",IF(HR_Cleaned[[#This Row],[MonthlyIncome]]&lt;7000,"Medium","High"))</f>
        <v>Medium</v>
      </c>
      <c r="AH1060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6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1492</v>
      </c>
      <c r="J1061">
        <v>4</v>
      </c>
      <c r="K1061" t="s">
        <v>46</v>
      </c>
      <c r="L1061">
        <v>76</v>
      </c>
      <c r="M1061">
        <v>3</v>
      </c>
      <c r="N1061">
        <v>1</v>
      </c>
      <c r="O1061" t="s">
        <v>57</v>
      </c>
      <c r="P1061">
        <v>3</v>
      </c>
      <c r="Q1061" t="s">
        <v>48</v>
      </c>
      <c r="R1061">
        <v>2404</v>
      </c>
      <c r="S1061">
        <v>16192</v>
      </c>
      <c r="T1061">
        <v>1</v>
      </c>
      <c r="U1061" t="s">
        <v>43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 t="str">
        <f>IF(HR_Cleaned[[#This Row],[MonthlyIncome]]&lt;3000,"Low",IF(HR_Cleaned[[#This Row],[MonthlyIncome]]&lt;7000,"Medium","High"))</f>
        <v>Low</v>
      </c>
      <c r="AH1061" t="str">
        <f>IF(HR_Cleaned[[#This Row],[YearsAtCompany]]&lt;2,"0-1 Years",IF(HR_Cleaned[[#This Row],[YearsAtCompany]]&lt;=5,"2-5 Years",IF(HR_Cleaned[[#This Row],[YearsAtCompany]]&lt;=10,"6-10 Years","10+ Years")))</f>
        <v>0-1 Years</v>
      </c>
      <c r="AI106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1494</v>
      </c>
      <c r="J1062">
        <v>2</v>
      </c>
      <c r="K1062" t="s">
        <v>46</v>
      </c>
      <c r="L1062">
        <v>89</v>
      </c>
      <c r="M1062">
        <v>3</v>
      </c>
      <c r="N1062">
        <v>1</v>
      </c>
      <c r="O1062" t="s">
        <v>50</v>
      </c>
      <c r="P1062">
        <v>1</v>
      </c>
      <c r="Q1062" t="s">
        <v>41</v>
      </c>
      <c r="R1062">
        <v>3172</v>
      </c>
      <c r="S1062">
        <v>16998</v>
      </c>
      <c r="T1062">
        <v>2</v>
      </c>
      <c r="U1062" t="s">
        <v>35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 t="str">
        <f>IF(HR_Cleaned[[#This Row],[MonthlyIncome]]&lt;3000,"Low",IF(HR_Cleaned[[#This Row],[MonthlyIncome]]&lt;7000,"Medium","High"))</f>
        <v>Medium</v>
      </c>
      <c r="AH1062" t="str">
        <f>IF(HR_Cleaned[[#This Row],[YearsAtCompany]]&lt;2,"0-1 Years",IF(HR_Cleaned[[#This Row],[YearsAtCompany]]&lt;=5,"2-5 Years",IF(HR_Cleaned[[#This Row],[YearsAtCompany]]&lt;=10,"6-10 Years","10+ Years")))</f>
        <v>0-1 Years</v>
      </c>
      <c r="AI1062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1495</v>
      </c>
      <c r="J1063">
        <v>4</v>
      </c>
      <c r="K1063" t="s">
        <v>39</v>
      </c>
      <c r="L1063">
        <v>78</v>
      </c>
      <c r="M1063">
        <v>3</v>
      </c>
      <c r="N1063">
        <v>1</v>
      </c>
      <c r="O1063" t="s">
        <v>57</v>
      </c>
      <c r="P1063">
        <v>2</v>
      </c>
      <c r="Q1063" t="s">
        <v>48</v>
      </c>
      <c r="R1063">
        <v>2033</v>
      </c>
      <c r="S1063">
        <v>7103</v>
      </c>
      <c r="T1063">
        <v>1</v>
      </c>
      <c r="U1063" t="s">
        <v>43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 t="str">
        <f>IF(HR_Cleaned[[#This Row],[MonthlyIncome]]&lt;3000,"Low",IF(HR_Cleaned[[#This Row],[MonthlyIncome]]&lt;7000,"Medium","High"))</f>
        <v>Low</v>
      </c>
      <c r="AH1063" t="str">
        <f>IF(HR_Cleaned[[#This Row],[YearsAtCompany]]&lt;2,"0-1 Years",IF(HR_Cleaned[[#This Row],[YearsAtCompany]]&lt;=5,"2-5 Years",IF(HR_Cleaned[[#This Row],[YearsAtCompany]]&lt;=10,"6-10 Years","10+ Years")))</f>
        <v>0-1 Years</v>
      </c>
      <c r="AI1063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1496</v>
      </c>
      <c r="J1064">
        <v>2</v>
      </c>
      <c r="K1064" t="s">
        <v>46</v>
      </c>
      <c r="L1064">
        <v>86</v>
      </c>
      <c r="M1064">
        <v>3</v>
      </c>
      <c r="N1064">
        <v>3</v>
      </c>
      <c r="O1064" t="s">
        <v>53</v>
      </c>
      <c r="P1064">
        <v>3</v>
      </c>
      <c r="Q1064" t="s">
        <v>41</v>
      </c>
      <c r="R1064">
        <v>10209</v>
      </c>
      <c r="S1064">
        <v>19719</v>
      </c>
      <c r="T1064">
        <v>5</v>
      </c>
      <c r="U1064" t="s">
        <v>35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 t="str">
        <f>IF(HR_Cleaned[[#This Row],[MonthlyIncome]]&lt;3000,"Low",IF(HR_Cleaned[[#This Row],[MonthlyIncome]]&lt;7000,"Medium","High"))</f>
        <v>High</v>
      </c>
      <c r="AH106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6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1497</v>
      </c>
      <c r="J1065">
        <v>3</v>
      </c>
      <c r="K1065" t="s">
        <v>46</v>
      </c>
      <c r="L1065">
        <v>77</v>
      </c>
      <c r="M1065">
        <v>2</v>
      </c>
      <c r="N1065">
        <v>2</v>
      </c>
      <c r="O1065" t="s">
        <v>40</v>
      </c>
      <c r="P1065">
        <v>3</v>
      </c>
      <c r="Q1065" t="s">
        <v>52</v>
      </c>
      <c r="R1065">
        <v>8620</v>
      </c>
      <c r="S1065">
        <v>23757</v>
      </c>
      <c r="T1065">
        <v>1</v>
      </c>
      <c r="U1065" t="s">
        <v>43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 t="str">
        <f>IF(HR_Cleaned[[#This Row],[MonthlyIncome]]&lt;3000,"Low",IF(HR_Cleaned[[#This Row],[MonthlyIncome]]&lt;7000,"Medium","High"))</f>
        <v>High</v>
      </c>
      <c r="AH106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6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1499</v>
      </c>
      <c r="J1066">
        <v>3</v>
      </c>
      <c r="K1066" t="s">
        <v>46</v>
      </c>
      <c r="L1066">
        <v>46</v>
      </c>
      <c r="M1066">
        <v>3</v>
      </c>
      <c r="N1066">
        <v>1</v>
      </c>
      <c r="O1066" t="s">
        <v>61</v>
      </c>
      <c r="P1066">
        <v>3</v>
      </c>
      <c r="Q1066" t="s">
        <v>52</v>
      </c>
      <c r="R1066">
        <v>2064</v>
      </c>
      <c r="S1066">
        <v>15428</v>
      </c>
      <c r="T1066">
        <v>0</v>
      </c>
      <c r="U1066" t="s">
        <v>43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 t="str">
        <f>IF(HR_Cleaned[[#This Row],[MonthlyIncome]]&lt;3000,"Low",IF(HR_Cleaned[[#This Row],[MonthlyIncome]]&lt;7000,"Medium","High"))</f>
        <v>Low</v>
      </c>
      <c r="AH1066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6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1501</v>
      </c>
      <c r="J1067">
        <v>4</v>
      </c>
      <c r="K1067" t="s">
        <v>46</v>
      </c>
      <c r="L1067">
        <v>30</v>
      </c>
      <c r="M1067">
        <v>3</v>
      </c>
      <c r="N1067">
        <v>2</v>
      </c>
      <c r="O1067" t="s">
        <v>54</v>
      </c>
      <c r="P1067">
        <v>3</v>
      </c>
      <c r="Q1067" t="s">
        <v>48</v>
      </c>
      <c r="R1067">
        <v>4035</v>
      </c>
      <c r="S1067">
        <v>16143</v>
      </c>
      <c r="T1067">
        <v>0</v>
      </c>
      <c r="U1067" t="s">
        <v>35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 t="str">
        <f>IF(HR_Cleaned[[#This Row],[MonthlyIncome]]&lt;3000,"Low",IF(HR_Cleaned[[#This Row],[MonthlyIncome]]&lt;7000,"Medium","High"))</f>
        <v>Medium</v>
      </c>
      <c r="AH106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67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1502</v>
      </c>
      <c r="J1068">
        <v>1</v>
      </c>
      <c r="K1068" t="s">
        <v>39</v>
      </c>
      <c r="L1068">
        <v>82</v>
      </c>
      <c r="M1068">
        <v>2</v>
      </c>
      <c r="N1068">
        <v>1</v>
      </c>
      <c r="O1068" t="s">
        <v>50</v>
      </c>
      <c r="P1068">
        <v>2</v>
      </c>
      <c r="Q1068" t="s">
        <v>48</v>
      </c>
      <c r="R1068">
        <v>3838</v>
      </c>
      <c r="S1068">
        <v>8192</v>
      </c>
      <c r="T1068">
        <v>8</v>
      </c>
      <c r="U1068" t="s">
        <v>43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 t="str">
        <f>IF(HR_Cleaned[[#This Row],[MonthlyIncome]]&lt;3000,"Low",IF(HR_Cleaned[[#This Row],[MonthlyIncome]]&lt;7000,"Medium","High"))</f>
        <v>Medium</v>
      </c>
      <c r="AH106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6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1503</v>
      </c>
      <c r="J1069">
        <v>3</v>
      </c>
      <c r="K1069" t="s">
        <v>39</v>
      </c>
      <c r="L1069">
        <v>78</v>
      </c>
      <c r="M1069">
        <v>3</v>
      </c>
      <c r="N1069">
        <v>2</v>
      </c>
      <c r="O1069" t="s">
        <v>40</v>
      </c>
      <c r="P1069">
        <v>3</v>
      </c>
      <c r="Q1069" t="s">
        <v>48</v>
      </c>
      <c r="R1069">
        <v>4591</v>
      </c>
      <c r="S1069">
        <v>24200</v>
      </c>
      <c r="T1069">
        <v>3</v>
      </c>
      <c r="U1069" t="s">
        <v>35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 t="str">
        <f>IF(HR_Cleaned[[#This Row],[MonthlyIncome]]&lt;3000,"Low",IF(HR_Cleaned[[#This Row],[MonthlyIncome]]&lt;7000,"Medium","High"))</f>
        <v>Medium</v>
      </c>
      <c r="AH106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6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1504</v>
      </c>
      <c r="J1070">
        <v>3</v>
      </c>
      <c r="K1070" t="s">
        <v>46</v>
      </c>
      <c r="L1070">
        <v>38</v>
      </c>
      <c r="M1070">
        <v>2</v>
      </c>
      <c r="N1070">
        <v>1</v>
      </c>
      <c r="O1070" t="s">
        <v>50</v>
      </c>
      <c r="P1070">
        <v>1</v>
      </c>
      <c r="Q1070" t="s">
        <v>41</v>
      </c>
      <c r="R1070">
        <v>2561</v>
      </c>
      <c r="S1070">
        <v>5355</v>
      </c>
      <c r="T1070">
        <v>7</v>
      </c>
      <c r="U1070" t="s">
        <v>43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 t="str">
        <f>IF(HR_Cleaned[[#This Row],[MonthlyIncome]]&lt;3000,"Low",IF(HR_Cleaned[[#This Row],[MonthlyIncome]]&lt;7000,"Medium","High"))</f>
        <v>Low</v>
      </c>
      <c r="AH1070" t="str">
        <f>IF(HR_Cleaned[[#This Row],[YearsAtCompany]]&lt;2,"0-1 Years",IF(HR_Cleaned[[#This Row],[YearsAtCompany]]&lt;=5,"2-5 Years",IF(HR_Cleaned[[#This Row],[YearsAtCompany]]&lt;=10,"6-10 Years","10+ Years")))</f>
        <v>0-1 Years</v>
      </c>
      <c r="AI107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1506</v>
      </c>
      <c r="J1071">
        <v>1</v>
      </c>
      <c r="K1071" t="s">
        <v>46</v>
      </c>
      <c r="L1071">
        <v>72</v>
      </c>
      <c r="M1071">
        <v>2</v>
      </c>
      <c r="N1071">
        <v>1</v>
      </c>
      <c r="O1071" t="s">
        <v>47</v>
      </c>
      <c r="P1071">
        <v>3</v>
      </c>
      <c r="Q1071" t="s">
        <v>52</v>
      </c>
      <c r="R1071">
        <v>1563</v>
      </c>
      <c r="S1071">
        <v>12530</v>
      </c>
      <c r="T1071">
        <v>1</v>
      </c>
      <c r="U1071" t="s">
        <v>43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 t="str">
        <f>IF(HR_Cleaned[[#This Row],[MonthlyIncome]]&lt;3000,"Low",IF(HR_Cleaned[[#This Row],[MonthlyIncome]]&lt;7000,"Medium","High"))</f>
        <v>Low</v>
      </c>
      <c r="AH1071" t="str">
        <f>IF(HR_Cleaned[[#This Row],[YearsAtCompany]]&lt;2,"0-1 Years",IF(HR_Cleaned[[#This Row],[YearsAtCompany]]&lt;=5,"2-5 Years",IF(HR_Cleaned[[#This Row],[YearsAtCompany]]&lt;=10,"6-10 Years","10+ Years")))</f>
        <v>0-1 Years</v>
      </c>
      <c r="AI107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1507</v>
      </c>
      <c r="J1072">
        <v>3</v>
      </c>
      <c r="K1072" t="s">
        <v>46</v>
      </c>
      <c r="L1072">
        <v>55</v>
      </c>
      <c r="M1072">
        <v>3</v>
      </c>
      <c r="N1072">
        <v>2</v>
      </c>
      <c r="O1072" t="s">
        <v>40</v>
      </c>
      <c r="P1072">
        <v>1</v>
      </c>
      <c r="Q1072" t="s">
        <v>41</v>
      </c>
      <c r="R1072">
        <v>4898</v>
      </c>
      <c r="S1072">
        <v>11827</v>
      </c>
      <c r="T1072">
        <v>0</v>
      </c>
      <c r="U1072" t="s">
        <v>43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 t="str">
        <f>IF(HR_Cleaned[[#This Row],[MonthlyIncome]]&lt;3000,"Low",IF(HR_Cleaned[[#This Row],[MonthlyIncome]]&lt;7000,"Medium","High"))</f>
        <v>Medium</v>
      </c>
      <c r="AH107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7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1509</v>
      </c>
      <c r="J1073">
        <v>3</v>
      </c>
      <c r="K1073" t="s">
        <v>39</v>
      </c>
      <c r="L1073">
        <v>43</v>
      </c>
      <c r="M1073">
        <v>2</v>
      </c>
      <c r="N1073">
        <v>2</v>
      </c>
      <c r="O1073" t="s">
        <v>50</v>
      </c>
      <c r="P1073">
        <v>1</v>
      </c>
      <c r="Q1073" t="s">
        <v>48</v>
      </c>
      <c r="R1073">
        <v>4789</v>
      </c>
      <c r="S1073">
        <v>23070</v>
      </c>
      <c r="T1073">
        <v>4</v>
      </c>
      <c r="U1073" t="s">
        <v>43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 t="str">
        <f>IF(HR_Cleaned[[#This Row],[MonthlyIncome]]&lt;3000,"Low",IF(HR_Cleaned[[#This Row],[MonthlyIncome]]&lt;7000,"Medium","High"))</f>
        <v>Medium</v>
      </c>
      <c r="AH1073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7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1513</v>
      </c>
      <c r="J1074">
        <v>4</v>
      </c>
      <c r="K1074" t="s">
        <v>39</v>
      </c>
      <c r="L1074">
        <v>97</v>
      </c>
      <c r="M1074">
        <v>3</v>
      </c>
      <c r="N1074">
        <v>1</v>
      </c>
      <c r="O1074" t="s">
        <v>50</v>
      </c>
      <c r="P1074">
        <v>2</v>
      </c>
      <c r="Q1074" t="s">
        <v>48</v>
      </c>
      <c r="R1074">
        <v>3180</v>
      </c>
      <c r="S1074">
        <v>4668</v>
      </c>
      <c r="T1074">
        <v>0</v>
      </c>
      <c r="U1074" t="s">
        <v>43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 t="str">
        <f>IF(HR_Cleaned[[#This Row],[MonthlyIncome]]&lt;3000,"Low",IF(HR_Cleaned[[#This Row],[MonthlyIncome]]&lt;7000,"Medium","High"))</f>
        <v>Medium</v>
      </c>
      <c r="AH107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7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1514</v>
      </c>
      <c r="J1075">
        <v>3</v>
      </c>
      <c r="K1075" t="s">
        <v>46</v>
      </c>
      <c r="L1075">
        <v>96</v>
      </c>
      <c r="M1075">
        <v>1</v>
      </c>
      <c r="N1075">
        <v>2</v>
      </c>
      <c r="O1075" t="s">
        <v>53</v>
      </c>
      <c r="P1075">
        <v>2</v>
      </c>
      <c r="Q1075" t="s">
        <v>48</v>
      </c>
      <c r="R1075">
        <v>6549</v>
      </c>
      <c r="S1075">
        <v>3173</v>
      </c>
      <c r="T1075">
        <v>1</v>
      </c>
      <c r="U1075" t="s">
        <v>43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 t="str">
        <f>IF(HR_Cleaned[[#This Row],[MonthlyIncome]]&lt;3000,"Low",IF(HR_Cleaned[[#This Row],[MonthlyIncome]]&lt;7000,"Medium","High"))</f>
        <v>Medium</v>
      </c>
      <c r="AH107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7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1515</v>
      </c>
      <c r="J1076">
        <v>4</v>
      </c>
      <c r="K1076" t="s">
        <v>46</v>
      </c>
      <c r="L1076">
        <v>69</v>
      </c>
      <c r="M1076">
        <v>3</v>
      </c>
      <c r="N1076">
        <v>2</v>
      </c>
      <c r="O1076" t="s">
        <v>54</v>
      </c>
      <c r="P1076">
        <v>3</v>
      </c>
      <c r="Q1076" t="s">
        <v>41</v>
      </c>
      <c r="R1076">
        <v>6388</v>
      </c>
      <c r="S1076">
        <v>22049</v>
      </c>
      <c r="T1076">
        <v>2</v>
      </c>
      <c r="U1076" t="s">
        <v>35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 t="str">
        <f>IF(HR_Cleaned[[#This Row],[MonthlyIncome]]&lt;3000,"Low",IF(HR_Cleaned[[#This Row],[MonthlyIncome]]&lt;7000,"Medium","High"))</f>
        <v>Medium</v>
      </c>
      <c r="AH1076" t="str">
        <f>IF(HR_Cleaned[[#This Row],[YearsAtCompany]]&lt;2,"0-1 Years",IF(HR_Cleaned[[#This Row],[YearsAtCompany]]&lt;=5,"2-5 Years",IF(HR_Cleaned[[#This Row],[YearsAtCompany]]&lt;=10,"6-10 Years","10+ Years")))</f>
        <v>0-1 Years</v>
      </c>
      <c r="AI107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1516</v>
      </c>
      <c r="J1077">
        <v>3</v>
      </c>
      <c r="K1077" t="s">
        <v>46</v>
      </c>
      <c r="L1077">
        <v>64</v>
      </c>
      <c r="M1077">
        <v>3</v>
      </c>
      <c r="N1077">
        <v>3</v>
      </c>
      <c r="O1077" t="s">
        <v>56</v>
      </c>
      <c r="P1077">
        <v>4</v>
      </c>
      <c r="Q1077" t="s">
        <v>41</v>
      </c>
      <c r="R1077">
        <v>11244</v>
      </c>
      <c r="S1077">
        <v>21072</v>
      </c>
      <c r="T1077">
        <v>2</v>
      </c>
      <c r="U1077" t="s">
        <v>43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 t="str">
        <f>IF(HR_Cleaned[[#This Row],[MonthlyIncome]]&lt;3000,"Low",IF(HR_Cleaned[[#This Row],[MonthlyIncome]]&lt;7000,"Medium","High"))</f>
        <v>High</v>
      </c>
      <c r="AH107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7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1520</v>
      </c>
      <c r="J1078">
        <v>2</v>
      </c>
      <c r="K1078" t="s">
        <v>39</v>
      </c>
      <c r="L1078">
        <v>87</v>
      </c>
      <c r="M1078">
        <v>3</v>
      </c>
      <c r="N1078">
        <v>4</v>
      </c>
      <c r="O1078" t="s">
        <v>56</v>
      </c>
      <c r="P1078">
        <v>4</v>
      </c>
      <c r="Q1078" t="s">
        <v>52</v>
      </c>
      <c r="R1078">
        <v>16032</v>
      </c>
      <c r="S1078">
        <v>24456</v>
      </c>
      <c r="T1078">
        <v>3</v>
      </c>
      <c r="U1078" t="s">
        <v>43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 t="str">
        <f>IF(HR_Cleaned[[#This Row],[MonthlyIncome]]&lt;3000,"Low",IF(HR_Cleaned[[#This Row],[MonthlyIncome]]&lt;7000,"Medium","High"))</f>
        <v>High</v>
      </c>
      <c r="AH1078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7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1522</v>
      </c>
      <c r="J1079">
        <v>1</v>
      </c>
      <c r="K1079" t="s">
        <v>46</v>
      </c>
      <c r="L1079">
        <v>100</v>
      </c>
      <c r="M1079">
        <v>2</v>
      </c>
      <c r="N1079">
        <v>1</v>
      </c>
      <c r="O1079" t="s">
        <v>47</v>
      </c>
      <c r="P1079">
        <v>1</v>
      </c>
      <c r="Q1079" t="s">
        <v>41</v>
      </c>
      <c r="R1079">
        <v>2362</v>
      </c>
      <c r="S1079">
        <v>7568</v>
      </c>
      <c r="T1079">
        <v>6</v>
      </c>
      <c r="U1079" t="s">
        <v>43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 t="str">
        <f>IF(HR_Cleaned[[#This Row],[MonthlyIncome]]&lt;3000,"Low",IF(HR_Cleaned[[#This Row],[MonthlyIncome]]&lt;7000,"Medium","High"))</f>
        <v>Low</v>
      </c>
      <c r="AH107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7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1523</v>
      </c>
      <c r="J1080">
        <v>4</v>
      </c>
      <c r="K1080" t="s">
        <v>46</v>
      </c>
      <c r="L1080">
        <v>32</v>
      </c>
      <c r="M1080">
        <v>3</v>
      </c>
      <c r="N1080">
        <v>4</v>
      </c>
      <c r="O1080" t="s">
        <v>58</v>
      </c>
      <c r="P1080">
        <v>1</v>
      </c>
      <c r="Q1080" t="s">
        <v>48</v>
      </c>
      <c r="R1080">
        <v>16328</v>
      </c>
      <c r="S1080">
        <v>22074</v>
      </c>
      <c r="T1080">
        <v>3</v>
      </c>
      <c r="U1080" t="s">
        <v>43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 t="str">
        <f>IF(HR_Cleaned[[#This Row],[MonthlyIncome]]&lt;3000,"Low",IF(HR_Cleaned[[#This Row],[MonthlyIncome]]&lt;7000,"Medium","High"))</f>
        <v>High</v>
      </c>
      <c r="AH1080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8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1525</v>
      </c>
      <c r="J1081">
        <v>2</v>
      </c>
      <c r="K1081" t="s">
        <v>39</v>
      </c>
      <c r="L1081">
        <v>32</v>
      </c>
      <c r="M1081">
        <v>3</v>
      </c>
      <c r="N1081">
        <v>3</v>
      </c>
      <c r="O1081" t="s">
        <v>53</v>
      </c>
      <c r="P1081">
        <v>2</v>
      </c>
      <c r="Q1081" t="s">
        <v>41</v>
      </c>
      <c r="R1081">
        <v>8376</v>
      </c>
      <c r="S1081">
        <v>9150</v>
      </c>
      <c r="T1081">
        <v>4</v>
      </c>
      <c r="U1081" t="s">
        <v>43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 t="str">
        <f>IF(HR_Cleaned[[#This Row],[MonthlyIncome]]&lt;3000,"Low",IF(HR_Cleaned[[#This Row],[MonthlyIncome]]&lt;7000,"Medium","High"))</f>
        <v>High</v>
      </c>
      <c r="AH108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8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1527</v>
      </c>
      <c r="J1082">
        <v>3</v>
      </c>
      <c r="K1082" t="s">
        <v>39</v>
      </c>
      <c r="L1082">
        <v>51</v>
      </c>
      <c r="M1082">
        <v>3</v>
      </c>
      <c r="N1082">
        <v>4</v>
      </c>
      <c r="O1082" t="s">
        <v>56</v>
      </c>
      <c r="P1082">
        <v>2</v>
      </c>
      <c r="Q1082" t="s">
        <v>48</v>
      </c>
      <c r="R1082">
        <v>16606</v>
      </c>
      <c r="S1082">
        <v>11380</v>
      </c>
      <c r="T1082">
        <v>8</v>
      </c>
      <c r="U1082" t="s">
        <v>43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 t="str">
        <f>IF(HR_Cleaned[[#This Row],[MonthlyIncome]]&lt;3000,"Low",IF(HR_Cleaned[[#This Row],[MonthlyIncome]]&lt;7000,"Medium","High"))</f>
        <v>High</v>
      </c>
      <c r="AH1082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8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1529</v>
      </c>
      <c r="J1083">
        <v>4</v>
      </c>
      <c r="K1083" t="s">
        <v>39</v>
      </c>
      <c r="L1083">
        <v>91</v>
      </c>
      <c r="M1083">
        <v>2</v>
      </c>
      <c r="N1083">
        <v>3</v>
      </c>
      <c r="O1083" t="s">
        <v>54</v>
      </c>
      <c r="P1083">
        <v>2</v>
      </c>
      <c r="Q1083" t="s">
        <v>41</v>
      </c>
      <c r="R1083">
        <v>8606</v>
      </c>
      <c r="S1083">
        <v>21195</v>
      </c>
      <c r="T1083">
        <v>1</v>
      </c>
      <c r="U1083" t="s">
        <v>43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 t="str">
        <f>IF(HR_Cleaned[[#This Row],[MonthlyIncome]]&lt;3000,"Low",IF(HR_Cleaned[[#This Row],[MonthlyIncome]]&lt;7000,"Medium","High"))</f>
        <v>High</v>
      </c>
      <c r="AH1083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8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1533</v>
      </c>
      <c r="J1084">
        <v>1</v>
      </c>
      <c r="K1084" t="s">
        <v>46</v>
      </c>
      <c r="L1084">
        <v>97</v>
      </c>
      <c r="M1084">
        <v>3</v>
      </c>
      <c r="N1084">
        <v>2</v>
      </c>
      <c r="O1084" t="s">
        <v>50</v>
      </c>
      <c r="P1084">
        <v>3</v>
      </c>
      <c r="Q1084" t="s">
        <v>41</v>
      </c>
      <c r="R1084">
        <v>2272</v>
      </c>
      <c r="S1084">
        <v>24812</v>
      </c>
      <c r="T1084">
        <v>0</v>
      </c>
      <c r="U1084" t="s">
        <v>43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 t="str">
        <f>IF(HR_Cleaned[[#This Row],[MonthlyIncome]]&lt;3000,"Low",IF(HR_Cleaned[[#This Row],[MonthlyIncome]]&lt;7000,"Medium","High"))</f>
        <v>Low</v>
      </c>
      <c r="AH108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84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1534</v>
      </c>
      <c r="J1085">
        <v>4</v>
      </c>
      <c r="K1085" t="s">
        <v>46</v>
      </c>
      <c r="L1085">
        <v>86</v>
      </c>
      <c r="M1085">
        <v>3</v>
      </c>
      <c r="N1085">
        <v>1</v>
      </c>
      <c r="O1085" t="s">
        <v>50</v>
      </c>
      <c r="P1085">
        <v>1</v>
      </c>
      <c r="Q1085" t="s">
        <v>41</v>
      </c>
      <c r="R1085">
        <v>2018</v>
      </c>
      <c r="S1085">
        <v>21831</v>
      </c>
      <c r="T1085">
        <v>3</v>
      </c>
      <c r="U1085" t="s">
        <v>43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 t="str">
        <f>IF(HR_Cleaned[[#This Row],[MonthlyIncome]]&lt;3000,"Low",IF(HR_Cleaned[[#This Row],[MonthlyIncome]]&lt;7000,"Medium","High"))</f>
        <v>Low</v>
      </c>
      <c r="AH108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8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1535</v>
      </c>
      <c r="J1086">
        <v>4</v>
      </c>
      <c r="K1086" t="s">
        <v>46</v>
      </c>
      <c r="L1086">
        <v>64</v>
      </c>
      <c r="M1086">
        <v>2</v>
      </c>
      <c r="N1086">
        <v>3</v>
      </c>
      <c r="O1086" t="s">
        <v>40</v>
      </c>
      <c r="P1086">
        <v>3</v>
      </c>
      <c r="Q1086" t="s">
        <v>48</v>
      </c>
      <c r="R1086">
        <v>7083</v>
      </c>
      <c r="S1086">
        <v>12288</v>
      </c>
      <c r="T1086">
        <v>1</v>
      </c>
      <c r="U1086" t="s">
        <v>35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 t="str">
        <f>IF(HR_Cleaned[[#This Row],[MonthlyIncome]]&lt;3000,"Low",IF(HR_Cleaned[[#This Row],[MonthlyIncome]]&lt;7000,"Medium","High"))</f>
        <v>High</v>
      </c>
      <c r="AH108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8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1537</v>
      </c>
      <c r="J1087">
        <v>4</v>
      </c>
      <c r="K1087" t="s">
        <v>39</v>
      </c>
      <c r="L1087">
        <v>33</v>
      </c>
      <c r="M1087">
        <v>3</v>
      </c>
      <c r="N1087">
        <v>1</v>
      </c>
      <c r="O1087" t="s">
        <v>47</v>
      </c>
      <c r="P1087">
        <v>3</v>
      </c>
      <c r="Q1087" t="s">
        <v>41</v>
      </c>
      <c r="R1087">
        <v>4084</v>
      </c>
      <c r="S1087">
        <v>4156</v>
      </c>
      <c r="T1087">
        <v>1</v>
      </c>
      <c r="U1087" t="s">
        <v>43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 t="str">
        <f>IF(HR_Cleaned[[#This Row],[MonthlyIncome]]&lt;3000,"Low",IF(HR_Cleaned[[#This Row],[MonthlyIncome]]&lt;7000,"Medium","High"))</f>
        <v>Medium</v>
      </c>
      <c r="AH108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8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1539</v>
      </c>
      <c r="J1088">
        <v>3</v>
      </c>
      <c r="K1088" t="s">
        <v>46</v>
      </c>
      <c r="L1088">
        <v>88</v>
      </c>
      <c r="M1088">
        <v>1</v>
      </c>
      <c r="N1088">
        <v>4</v>
      </c>
      <c r="O1088" t="s">
        <v>58</v>
      </c>
      <c r="P1088">
        <v>4</v>
      </c>
      <c r="Q1088" t="s">
        <v>41</v>
      </c>
      <c r="R1088">
        <v>14411</v>
      </c>
      <c r="S1088">
        <v>24450</v>
      </c>
      <c r="T1088">
        <v>1</v>
      </c>
      <c r="U1088" t="s">
        <v>35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 t="str">
        <f>IF(HR_Cleaned[[#This Row],[MonthlyIncome]]&lt;3000,"Low",IF(HR_Cleaned[[#This Row],[MonthlyIncome]]&lt;7000,"Medium","High"))</f>
        <v>High</v>
      </c>
      <c r="AH1088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8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1541</v>
      </c>
      <c r="J1089">
        <v>2</v>
      </c>
      <c r="K1089" t="s">
        <v>46</v>
      </c>
      <c r="L1089">
        <v>55</v>
      </c>
      <c r="M1089">
        <v>3</v>
      </c>
      <c r="N1089">
        <v>1</v>
      </c>
      <c r="O1089" t="s">
        <v>57</v>
      </c>
      <c r="P1089">
        <v>3</v>
      </c>
      <c r="Q1089" t="s">
        <v>48</v>
      </c>
      <c r="R1089">
        <v>2308</v>
      </c>
      <c r="S1089">
        <v>4944</v>
      </c>
      <c r="T1089">
        <v>0</v>
      </c>
      <c r="U1089" t="s">
        <v>35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 t="str">
        <f>IF(HR_Cleaned[[#This Row],[MonthlyIncome]]&lt;3000,"Low",IF(HR_Cleaned[[#This Row],[MonthlyIncome]]&lt;7000,"Medium","High"))</f>
        <v>Low</v>
      </c>
      <c r="AH1089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8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1542</v>
      </c>
      <c r="J1090">
        <v>3</v>
      </c>
      <c r="K1090" t="s">
        <v>46</v>
      </c>
      <c r="L1090">
        <v>68</v>
      </c>
      <c r="M1090">
        <v>2</v>
      </c>
      <c r="N1090">
        <v>1</v>
      </c>
      <c r="O1090" t="s">
        <v>50</v>
      </c>
      <c r="P1090">
        <v>2</v>
      </c>
      <c r="Q1090" t="s">
        <v>48</v>
      </c>
      <c r="R1090">
        <v>4841</v>
      </c>
      <c r="S1090">
        <v>24052</v>
      </c>
      <c r="T1090">
        <v>4</v>
      </c>
      <c r="U1090" t="s">
        <v>43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 t="str">
        <f>IF(HR_Cleaned[[#This Row],[MonthlyIncome]]&lt;3000,"Low",IF(HR_Cleaned[[#This Row],[MonthlyIncome]]&lt;7000,"Medium","High"))</f>
        <v>Medium</v>
      </c>
      <c r="AH1090" t="str">
        <f>IF(HR_Cleaned[[#This Row],[YearsAtCompany]]&lt;2,"0-1 Years",IF(HR_Cleaned[[#This Row],[YearsAtCompany]]&lt;=5,"2-5 Years",IF(HR_Cleaned[[#This Row],[YearsAtCompany]]&lt;=10,"6-10 Years","10+ Years")))</f>
        <v>0-1 Years</v>
      </c>
      <c r="AI109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1543</v>
      </c>
      <c r="J1091">
        <v>1</v>
      </c>
      <c r="K1091" t="s">
        <v>46</v>
      </c>
      <c r="L1091">
        <v>47</v>
      </c>
      <c r="M1091">
        <v>3</v>
      </c>
      <c r="N1091">
        <v>2</v>
      </c>
      <c r="O1091" t="s">
        <v>47</v>
      </c>
      <c r="P1091">
        <v>4</v>
      </c>
      <c r="Q1091" t="s">
        <v>48</v>
      </c>
      <c r="R1091">
        <v>4285</v>
      </c>
      <c r="S1091">
        <v>3031</v>
      </c>
      <c r="T1091">
        <v>1</v>
      </c>
      <c r="U1091" t="s">
        <v>43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 t="str">
        <f>IF(HR_Cleaned[[#This Row],[MonthlyIncome]]&lt;3000,"Low",IF(HR_Cleaned[[#This Row],[MonthlyIncome]]&lt;7000,"Medium","High"))</f>
        <v>Medium</v>
      </c>
      <c r="AH109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9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1544</v>
      </c>
      <c r="J1092">
        <v>3</v>
      </c>
      <c r="K1092" t="s">
        <v>39</v>
      </c>
      <c r="L1092">
        <v>39</v>
      </c>
      <c r="M1092">
        <v>1</v>
      </c>
      <c r="N1092">
        <v>2</v>
      </c>
      <c r="O1092" t="s">
        <v>54</v>
      </c>
      <c r="P1092">
        <v>1</v>
      </c>
      <c r="Q1092" t="s">
        <v>48</v>
      </c>
      <c r="R1092">
        <v>9715</v>
      </c>
      <c r="S1092">
        <v>7288</v>
      </c>
      <c r="T1092">
        <v>3</v>
      </c>
      <c r="U1092" t="s">
        <v>43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 t="str">
        <f>IF(HR_Cleaned[[#This Row],[MonthlyIncome]]&lt;3000,"Low",IF(HR_Cleaned[[#This Row],[MonthlyIncome]]&lt;7000,"Medium","High"))</f>
        <v>High</v>
      </c>
      <c r="AH109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9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1545</v>
      </c>
      <c r="J1093">
        <v>4</v>
      </c>
      <c r="K1093" t="s">
        <v>46</v>
      </c>
      <c r="L1093">
        <v>44</v>
      </c>
      <c r="M1093">
        <v>2</v>
      </c>
      <c r="N1093">
        <v>2</v>
      </c>
      <c r="O1093" t="s">
        <v>53</v>
      </c>
      <c r="P1093">
        <v>2</v>
      </c>
      <c r="Q1093" t="s">
        <v>41</v>
      </c>
      <c r="R1093">
        <v>4320</v>
      </c>
      <c r="S1093">
        <v>24152</v>
      </c>
      <c r="T1093">
        <v>1</v>
      </c>
      <c r="U1093" t="s">
        <v>43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 t="str">
        <f>IF(HR_Cleaned[[#This Row],[MonthlyIncome]]&lt;3000,"Low",IF(HR_Cleaned[[#This Row],[MonthlyIncome]]&lt;7000,"Medium","High"))</f>
        <v>Medium</v>
      </c>
      <c r="AH1093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9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1546</v>
      </c>
      <c r="J1094">
        <v>4</v>
      </c>
      <c r="K1094" t="s">
        <v>46</v>
      </c>
      <c r="L1094">
        <v>97</v>
      </c>
      <c r="M1094">
        <v>3</v>
      </c>
      <c r="N1094">
        <v>1</v>
      </c>
      <c r="O1094" t="s">
        <v>47</v>
      </c>
      <c r="P1094">
        <v>4</v>
      </c>
      <c r="Q1094" t="s">
        <v>48</v>
      </c>
      <c r="R1094">
        <v>2132</v>
      </c>
      <c r="S1094">
        <v>4585</v>
      </c>
      <c r="T1094">
        <v>4</v>
      </c>
      <c r="U1094" t="s">
        <v>43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 t="str">
        <f>IF(HR_Cleaned[[#This Row],[MonthlyIncome]]&lt;3000,"Low",IF(HR_Cleaned[[#This Row],[MonthlyIncome]]&lt;7000,"Medium","High"))</f>
        <v>Low</v>
      </c>
      <c r="AH109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09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1547</v>
      </c>
      <c r="J1095">
        <v>4</v>
      </c>
      <c r="K1095" t="s">
        <v>46</v>
      </c>
      <c r="L1095">
        <v>40</v>
      </c>
      <c r="M1095">
        <v>3</v>
      </c>
      <c r="N1095">
        <v>3</v>
      </c>
      <c r="O1095" t="s">
        <v>54</v>
      </c>
      <c r="P1095">
        <v>4</v>
      </c>
      <c r="Q1095" t="s">
        <v>48</v>
      </c>
      <c r="R1095">
        <v>10124</v>
      </c>
      <c r="S1095">
        <v>18611</v>
      </c>
      <c r="T1095">
        <v>2</v>
      </c>
      <c r="U1095" t="s">
        <v>35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 t="str">
        <f>IF(HR_Cleaned[[#This Row],[MonthlyIncome]]&lt;3000,"Low",IF(HR_Cleaned[[#This Row],[MonthlyIncome]]&lt;7000,"Medium","High"))</f>
        <v>High</v>
      </c>
      <c r="AH1095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9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1548</v>
      </c>
      <c r="J1096">
        <v>1</v>
      </c>
      <c r="K1096" t="s">
        <v>46</v>
      </c>
      <c r="L1096">
        <v>47</v>
      </c>
      <c r="M1096">
        <v>3</v>
      </c>
      <c r="N1096">
        <v>2</v>
      </c>
      <c r="O1096" t="s">
        <v>40</v>
      </c>
      <c r="P1096">
        <v>1</v>
      </c>
      <c r="Q1096" t="s">
        <v>48</v>
      </c>
      <c r="R1096">
        <v>5473</v>
      </c>
      <c r="S1096">
        <v>19345</v>
      </c>
      <c r="T1096">
        <v>0</v>
      </c>
      <c r="U1096" t="s">
        <v>43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 t="str">
        <f>IF(HR_Cleaned[[#This Row],[MonthlyIncome]]&lt;3000,"Low",IF(HR_Cleaned[[#This Row],[MonthlyIncome]]&lt;7000,"Medium","High"))</f>
        <v>Medium</v>
      </c>
      <c r="AH109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09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1549</v>
      </c>
      <c r="J1097">
        <v>2</v>
      </c>
      <c r="K1097" t="s">
        <v>46</v>
      </c>
      <c r="L1097">
        <v>79</v>
      </c>
      <c r="M1097">
        <v>3</v>
      </c>
      <c r="N1097">
        <v>2</v>
      </c>
      <c r="O1097" t="s">
        <v>50</v>
      </c>
      <c r="P1097">
        <v>3</v>
      </c>
      <c r="Q1097" t="s">
        <v>48</v>
      </c>
      <c r="R1097">
        <v>5207</v>
      </c>
      <c r="S1097">
        <v>22949</v>
      </c>
      <c r="T1097">
        <v>1</v>
      </c>
      <c r="U1097" t="s">
        <v>35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 t="str">
        <f>IF(HR_Cleaned[[#This Row],[MonthlyIncome]]&lt;3000,"Low",IF(HR_Cleaned[[#This Row],[MonthlyIncome]]&lt;7000,"Medium","High"))</f>
        <v>Medium</v>
      </c>
      <c r="AH1097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9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1550</v>
      </c>
      <c r="J1098">
        <v>3</v>
      </c>
      <c r="K1098" t="s">
        <v>46</v>
      </c>
      <c r="L1098">
        <v>38</v>
      </c>
      <c r="M1098">
        <v>3</v>
      </c>
      <c r="N1098">
        <v>4</v>
      </c>
      <c r="O1098" t="s">
        <v>56</v>
      </c>
      <c r="P1098">
        <v>4</v>
      </c>
      <c r="Q1098" t="s">
        <v>41</v>
      </c>
      <c r="R1098">
        <v>16437</v>
      </c>
      <c r="S1098">
        <v>17381</v>
      </c>
      <c r="T1098">
        <v>1</v>
      </c>
      <c r="U1098" t="s">
        <v>35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 t="str">
        <f>IF(HR_Cleaned[[#This Row],[MonthlyIncome]]&lt;3000,"Low",IF(HR_Cleaned[[#This Row],[MonthlyIncome]]&lt;7000,"Medium","High"))</f>
        <v>High</v>
      </c>
      <c r="AH1098" t="str">
        <f>IF(HR_Cleaned[[#This Row],[YearsAtCompany]]&lt;2,"0-1 Years",IF(HR_Cleaned[[#This Row],[YearsAtCompany]]&lt;=5,"2-5 Years",IF(HR_Cleaned[[#This Row],[YearsAtCompany]]&lt;=10,"6-10 Years","10+ Years")))</f>
        <v>10+ Years</v>
      </c>
      <c r="AI109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1551</v>
      </c>
      <c r="J1099">
        <v>3</v>
      </c>
      <c r="K1099" t="s">
        <v>46</v>
      </c>
      <c r="L1099">
        <v>57</v>
      </c>
      <c r="M1099">
        <v>2</v>
      </c>
      <c r="N1099">
        <v>1</v>
      </c>
      <c r="O1099" t="s">
        <v>50</v>
      </c>
      <c r="P1099">
        <v>1</v>
      </c>
      <c r="Q1099" t="s">
        <v>52</v>
      </c>
      <c r="R1099">
        <v>2296</v>
      </c>
      <c r="S1099">
        <v>10036</v>
      </c>
      <c r="T1099">
        <v>0</v>
      </c>
      <c r="U1099" t="s">
        <v>43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 t="str">
        <f>IF(HR_Cleaned[[#This Row],[MonthlyIncome]]&lt;3000,"Low",IF(HR_Cleaned[[#This Row],[MonthlyIncome]]&lt;7000,"Medium","High"))</f>
        <v>Low</v>
      </c>
      <c r="AH1099" t="str">
        <f>IF(HR_Cleaned[[#This Row],[YearsAtCompany]]&lt;2,"0-1 Years",IF(HR_Cleaned[[#This Row],[YearsAtCompany]]&lt;=5,"2-5 Years",IF(HR_Cleaned[[#This Row],[YearsAtCompany]]&lt;=10,"6-10 Years","10+ Years")))</f>
        <v>0-1 Years</v>
      </c>
      <c r="AI1099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1552</v>
      </c>
      <c r="J1100">
        <v>4</v>
      </c>
      <c r="K1100" t="s">
        <v>46</v>
      </c>
      <c r="L1100">
        <v>72</v>
      </c>
      <c r="M1100">
        <v>3</v>
      </c>
      <c r="N1100">
        <v>2</v>
      </c>
      <c r="O1100" t="s">
        <v>54</v>
      </c>
      <c r="P1100">
        <v>4</v>
      </c>
      <c r="Q1100" t="s">
        <v>52</v>
      </c>
      <c r="R1100">
        <v>4069</v>
      </c>
      <c r="S1100">
        <v>8841</v>
      </c>
      <c r="T1100">
        <v>3</v>
      </c>
      <c r="U1100" t="s">
        <v>35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 t="str">
        <f>IF(HR_Cleaned[[#This Row],[MonthlyIncome]]&lt;3000,"Low",IF(HR_Cleaned[[#This Row],[MonthlyIncome]]&lt;7000,"Medium","High"))</f>
        <v>Medium</v>
      </c>
      <c r="AH110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0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1553</v>
      </c>
      <c r="J1101">
        <v>1</v>
      </c>
      <c r="K1101" t="s">
        <v>46</v>
      </c>
      <c r="L1101">
        <v>66</v>
      </c>
      <c r="M1101">
        <v>3</v>
      </c>
      <c r="N1101">
        <v>3</v>
      </c>
      <c r="O1101" t="s">
        <v>54</v>
      </c>
      <c r="P1101">
        <v>2</v>
      </c>
      <c r="Q1101" t="s">
        <v>52</v>
      </c>
      <c r="R1101">
        <v>7441</v>
      </c>
      <c r="S1101">
        <v>20933</v>
      </c>
      <c r="T1101">
        <v>1</v>
      </c>
      <c r="U1101" t="s">
        <v>43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 t="str">
        <f>IF(HR_Cleaned[[#This Row],[MonthlyIncome]]&lt;3000,"Low",IF(HR_Cleaned[[#This Row],[MonthlyIncome]]&lt;7000,"Medium","High"))</f>
        <v>High</v>
      </c>
      <c r="AH110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01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1554</v>
      </c>
      <c r="J1102">
        <v>2</v>
      </c>
      <c r="K1102" t="s">
        <v>39</v>
      </c>
      <c r="L1102">
        <v>98</v>
      </c>
      <c r="M1102">
        <v>2</v>
      </c>
      <c r="N1102">
        <v>1</v>
      </c>
      <c r="O1102" t="s">
        <v>57</v>
      </c>
      <c r="P1102">
        <v>3</v>
      </c>
      <c r="Q1102" t="s">
        <v>48</v>
      </c>
      <c r="R1102">
        <v>2430</v>
      </c>
      <c r="S1102">
        <v>26204</v>
      </c>
      <c r="T1102">
        <v>0</v>
      </c>
      <c r="U1102" t="s">
        <v>43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 t="str">
        <f>IF(HR_Cleaned[[#This Row],[MonthlyIncome]]&lt;3000,"Low",IF(HR_Cleaned[[#This Row],[MonthlyIncome]]&lt;7000,"Medium","High"))</f>
        <v>Low</v>
      </c>
      <c r="AH110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0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1555</v>
      </c>
      <c r="J1103">
        <v>4</v>
      </c>
      <c r="K1103" t="s">
        <v>39</v>
      </c>
      <c r="L1103">
        <v>67</v>
      </c>
      <c r="M1103">
        <v>2</v>
      </c>
      <c r="N1103">
        <v>2</v>
      </c>
      <c r="O1103" t="s">
        <v>47</v>
      </c>
      <c r="P1103">
        <v>2</v>
      </c>
      <c r="Q1103" t="s">
        <v>48</v>
      </c>
      <c r="R1103">
        <v>5878</v>
      </c>
      <c r="S1103">
        <v>15624</v>
      </c>
      <c r="T1103">
        <v>3</v>
      </c>
      <c r="U1103" t="s">
        <v>43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 t="str">
        <f>IF(HR_Cleaned[[#This Row],[MonthlyIncome]]&lt;3000,"Low",IF(HR_Cleaned[[#This Row],[MonthlyIncome]]&lt;7000,"Medium","High"))</f>
        <v>Medium</v>
      </c>
      <c r="AH110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0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1556</v>
      </c>
      <c r="J1104">
        <v>3</v>
      </c>
      <c r="K1104" t="s">
        <v>46</v>
      </c>
      <c r="L1104">
        <v>70</v>
      </c>
      <c r="M1104">
        <v>3</v>
      </c>
      <c r="N1104">
        <v>1</v>
      </c>
      <c r="O1104" t="s">
        <v>57</v>
      </c>
      <c r="P1104">
        <v>4</v>
      </c>
      <c r="Q1104" t="s">
        <v>41</v>
      </c>
      <c r="R1104">
        <v>2644</v>
      </c>
      <c r="S1104">
        <v>17001</v>
      </c>
      <c r="T1104">
        <v>3</v>
      </c>
      <c r="U1104" t="s">
        <v>35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 t="str">
        <f>IF(HR_Cleaned[[#This Row],[MonthlyIncome]]&lt;3000,"Low",IF(HR_Cleaned[[#This Row],[MonthlyIncome]]&lt;7000,"Medium","High"))</f>
        <v>Low</v>
      </c>
      <c r="AH110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0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1557</v>
      </c>
      <c r="J1105">
        <v>3</v>
      </c>
      <c r="K1105" t="s">
        <v>39</v>
      </c>
      <c r="L1105">
        <v>96</v>
      </c>
      <c r="M1105">
        <v>3</v>
      </c>
      <c r="N1105">
        <v>2</v>
      </c>
      <c r="O1105" t="s">
        <v>40</v>
      </c>
      <c r="P1105">
        <v>3</v>
      </c>
      <c r="Q1105" t="s">
        <v>52</v>
      </c>
      <c r="R1105">
        <v>6439</v>
      </c>
      <c r="S1105">
        <v>13693</v>
      </c>
      <c r="T1105">
        <v>8</v>
      </c>
      <c r="U1105" t="s">
        <v>43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 t="str">
        <f>IF(HR_Cleaned[[#This Row],[MonthlyIncome]]&lt;3000,"Low",IF(HR_Cleaned[[#This Row],[MonthlyIncome]]&lt;7000,"Medium","High"))</f>
        <v>Medium</v>
      </c>
      <c r="AH110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0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1558</v>
      </c>
      <c r="J1106">
        <v>3</v>
      </c>
      <c r="K1106" t="s">
        <v>46</v>
      </c>
      <c r="L1106">
        <v>91</v>
      </c>
      <c r="M1106">
        <v>4</v>
      </c>
      <c r="N1106">
        <v>1</v>
      </c>
      <c r="O1106" t="s">
        <v>47</v>
      </c>
      <c r="P1106">
        <v>3</v>
      </c>
      <c r="Q1106" t="s">
        <v>48</v>
      </c>
      <c r="R1106">
        <v>2451</v>
      </c>
      <c r="S1106">
        <v>22376</v>
      </c>
      <c r="T1106">
        <v>6</v>
      </c>
      <c r="U1106" t="s">
        <v>43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 t="str">
        <f>IF(HR_Cleaned[[#This Row],[MonthlyIncome]]&lt;3000,"Low",IF(HR_Cleaned[[#This Row],[MonthlyIncome]]&lt;7000,"Medium","High"))</f>
        <v>Low</v>
      </c>
      <c r="AH1106" t="str">
        <f>IF(HR_Cleaned[[#This Row],[YearsAtCompany]]&lt;2,"0-1 Years",IF(HR_Cleaned[[#This Row],[YearsAtCompany]]&lt;=5,"2-5 Years",IF(HR_Cleaned[[#This Row],[YearsAtCompany]]&lt;=10,"6-10 Years","10+ Years")))</f>
        <v>0-1 Years</v>
      </c>
      <c r="AI110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1560</v>
      </c>
      <c r="J1107">
        <v>1</v>
      </c>
      <c r="K1107" t="s">
        <v>46</v>
      </c>
      <c r="L1107">
        <v>46</v>
      </c>
      <c r="M1107">
        <v>3</v>
      </c>
      <c r="N1107">
        <v>2</v>
      </c>
      <c r="O1107" t="s">
        <v>40</v>
      </c>
      <c r="P1107">
        <v>1</v>
      </c>
      <c r="Q1107" t="s">
        <v>48</v>
      </c>
      <c r="R1107">
        <v>6392</v>
      </c>
      <c r="S1107">
        <v>10589</v>
      </c>
      <c r="T1107">
        <v>2</v>
      </c>
      <c r="U1107" t="s">
        <v>43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 t="str">
        <f>IF(HR_Cleaned[[#This Row],[MonthlyIncome]]&lt;3000,"Low",IF(HR_Cleaned[[#This Row],[MonthlyIncome]]&lt;7000,"Medium","High"))</f>
        <v>Medium</v>
      </c>
      <c r="AH110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0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1562</v>
      </c>
      <c r="J1108">
        <v>2</v>
      </c>
      <c r="K1108" t="s">
        <v>46</v>
      </c>
      <c r="L1108">
        <v>64</v>
      </c>
      <c r="M1108">
        <v>2</v>
      </c>
      <c r="N1108">
        <v>2</v>
      </c>
      <c r="O1108" t="s">
        <v>40</v>
      </c>
      <c r="P1108">
        <v>1</v>
      </c>
      <c r="Q1108" t="s">
        <v>48</v>
      </c>
      <c r="R1108">
        <v>9714</v>
      </c>
      <c r="S1108">
        <v>5323</v>
      </c>
      <c r="T1108">
        <v>1</v>
      </c>
      <c r="U1108" t="s">
        <v>43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 t="str">
        <f>IF(HR_Cleaned[[#This Row],[MonthlyIncome]]&lt;3000,"Low",IF(HR_Cleaned[[#This Row],[MonthlyIncome]]&lt;7000,"Medium","High"))</f>
        <v>High</v>
      </c>
      <c r="AH110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0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1563</v>
      </c>
      <c r="J1109">
        <v>3</v>
      </c>
      <c r="K1109" t="s">
        <v>46</v>
      </c>
      <c r="L1109">
        <v>71</v>
      </c>
      <c r="M1109">
        <v>3</v>
      </c>
      <c r="N1109">
        <v>2</v>
      </c>
      <c r="O1109" t="s">
        <v>61</v>
      </c>
      <c r="P1109">
        <v>3</v>
      </c>
      <c r="Q1109" t="s">
        <v>48</v>
      </c>
      <c r="R1109">
        <v>6077</v>
      </c>
      <c r="S1109">
        <v>14814</v>
      </c>
      <c r="T1109">
        <v>3</v>
      </c>
      <c r="U1109" t="s">
        <v>43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 t="str">
        <f>IF(HR_Cleaned[[#This Row],[MonthlyIncome]]&lt;3000,"Low",IF(HR_Cleaned[[#This Row],[MonthlyIncome]]&lt;7000,"Medium","High"))</f>
        <v>Medium</v>
      </c>
      <c r="AH110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0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1564</v>
      </c>
      <c r="J1110">
        <v>4</v>
      </c>
      <c r="K1110" t="s">
        <v>46</v>
      </c>
      <c r="L1110">
        <v>68</v>
      </c>
      <c r="M1110">
        <v>2</v>
      </c>
      <c r="N1110">
        <v>1</v>
      </c>
      <c r="O1110" t="s">
        <v>50</v>
      </c>
      <c r="P1110">
        <v>1</v>
      </c>
      <c r="Q1110" t="s">
        <v>41</v>
      </c>
      <c r="R1110">
        <v>2450</v>
      </c>
      <c r="S1110">
        <v>21731</v>
      </c>
      <c r="T1110">
        <v>1</v>
      </c>
      <c r="U1110" t="s">
        <v>43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 t="str">
        <f>IF(HR_Cleaned[[#This Row],[MonthlyIncome]]&lt;3000,"Low",IF(HR_Cleaned[[#This Row],[MonthlyIncome]]&lt;7000,"Medium","High"))</f>
        <v>Low</v>
      </c>
      <c r="AH111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1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1568</v>
      </c>
      <c r="J1111">
        <v>3</v>
      </c>
      <c r="K1111" t="s">
        <v>46</v>
      </c>
      <c r="L1111">
        <v>33</v>
      </c>
      <c r="M1111">
        <v>3</v>
      </c>
      <c r="N1111">
        <v>3</v>
      </c>
      <c r="O1111" t="s">
        <v>40</v>
      </c>
      <c r="P1111">
        <v>2</v>
      </c>
      <c r="Q1111" t="s">
        <v>48</v>
      </c>
      <c r="R1111">
        <v>9250</v>
      </c>
      <c r="S1111">
        <v>17799</v>
      </c>
      <c r="T1111">
        <v>3</v>
      </c>
      <c r="U1111" t="s">
        <v>43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 t="str">
        <f>IF(HR_Cleaned[[#This Row],[MonthlyIncome]]&lt;3000,"Low",IF(HR_Cleaned[[#This Row],[MonthlyIncome]]&lt;7000,"Medium","High"))</f>
        <v>High</v>
      </c>
      <c r="AH111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1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1569</v>
      </c>
      <c r="J1112">
        <v>1</v>
      </c>
      <c r="K1112" t="s">
        <v>39</v>
      </c>
      <c r="L1112">
        <v>69</v>
      </c>
      <c r="M1112">
        <v>3</v>
      </c>
      <c r="N1112">
        <v>1</v>
      </c>
      <c r="O1112" t="s">
        <v>50</v>
      </c>
      <c r="P1112">
        <v>1</v>
      </c>
      <c r="Q1112" t="s">
        <v>52</v>
      </c>
      <c r="R1112">
        <v>2074</v>
      </c>
      <c r="S1112">
        <v>26619</v>
      </c>
      <c r="T1112">
        <v>1</v>
      </c>
      <c r="U1112" t="s">
        <v>35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 t="str">
        <f>IF(HR_Cleaned[[#This Row],[MonthlyIncome]]&lt;3000,"Low",IF(HR_Cleaned[[#This Row],[MonthlyIncome]]&lt;7000,"Medium","High"))</f>
        <v>Low</v>
      </c>
      <c r="AH1112" t="str">
        <f>IF(HR_Cleaned[[#This Row],[YearsAtCompany]]&lt;2,"0-1 Years",IF(HR_Cleaned[[#This Row],[YearsAtCompany]]&lt;=5,"2-5 Years",IF(HR_Cleaned[[#This Row],[YearsAtCompany]]&lt;=10,"6-10 Years","10+ Years")))</f>
        <v>0-1 Years</v>
      </c>
      <c r="AI111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1572</v>
      </c>
      <c r="J1113">
        <v>3</v>
      </c>
      <c r="K1113" t="s">
        <v>39</v>
      </c>
      <c r="L1113">
        <v>78</v>
      </c>
      <c r="M1113">
        <v>2</v>
      </c>
      <c r="N1113">
        <v>3</v>
      </c>
      <c r="O1113" t="s">
        <v>53</v>
      </c>
      <c r="P1113">
        <v>4</v>
      </c>
      <c r="Q1113" t="s">
        <v>48</v>
      </c>
      <c r="R1113">
        <v>10169</v>
      </c>
      <c r="S1113">
        <v>14618</v>
      </c>
      <c r="T1113">
        <v>0</v>
      </c>
      <c r="U1113" t="s">
        <v>43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 t="str">
        <f>IF(HR_Cleaned[[#This Row],[MonthlyIncome]]&lt;3000,"Low",IF(HR_Cleaned[[#This Row],[MonthlyIncome]]&lt;7000,"Medium","High"))</f>
        <v>High</v>
      </c>
      <c r="AH1113" t="str">
        <f>IF(HR_Cleaned[[#This Row],[YearsAtCompany]]&lt;2,"0-1 Years",IF(HR_Cleaned[[#This Row],[YearsAtCompany]]&lt;=5,"2-5 Years",IF(HR_Cleaned[[#This Row],[YearsAtCompany]]&lt;=10,"6-10 Years","10+ Years")))</f>
        <v>10+ Years</v>
      </c>
      <c r="AI111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1573</v>
      </c>
      <c r="J1114">
        <v>3</v>
      </c>
      <c r="K1114" t="s">
        <v>46</v>
      </c>
      <c r="L1114">
        <v>81</v>
      </c>
      <c r="M1114">
        <v>3</v>
      </c>
      <c r="N1114">
        <v>2</v>
      </c>
      <c r="O1114" t="s">
        <v>53</v>
      </c>
      <c r="P1114">
        <v>2</v>
      </c>
      <c r="Q1114" t="s">
        <v>48</v>
      </c>
      <c r="R1114">
        <v>4855</v>
      </c>
      <c r="S1114">
        <v>7653</v>
      </c>
      <c r="T1114">
        <v>4</v>
      </c>
      <c r="U1114" t="s">
        <v>43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 t="str">
        <f>IF(HR_Cleaned[[#This Row],[MonthlyIncome]]&lt;3000,"Low",IF(HR_Cleaned[[#This Row],[MonthlyIncome]]&lt;7000,"Medium","High"))</f>
        <v>Medium</v>
      </c>
      <c r="AH111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1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1574</v>
      </c>
      <c r="J1115">
        <v>4</v>
      </c>
      <c r="K1115" t="s">
        <v>46</v>
      </c>
      <c r="L1115">
        <v>62</v>
      </c>
      <c r="M1115">
        <v>3</v>
      </c>
      <c r="N1115">
        <v>2</v>
      </c>
      <c r="O1115" t="s">
        <v>47</v>
      </c>
      <c r="P1115">
        <v>1</v>
      </c>
      <c r="Q1115" t="s">
        <v>48</v>
      </c>
      <c r="R1115">
        <v>4087</v>
      </c>
      <c r="S1115">
        <v>25174</v>
      </c>
      <c r="T1115">
        <v>4</v>
      </c>
      <c r="U1115" t="s">
        <v>43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 t="str">
        <f>IF(HR_Cleaned[[#This Row],[MonthlyIncome]]&lt;3000,"Low",IF(HR_Cleaned[[#This Row],[MonthlyIncome]]&lt;7000,"Medium","High"))</f>
        <v>Medium</v>
      </c>
      <c r="AH111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1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1576</v>
      </c>
      <c r="J1116">
        <v>3</v>
      </c>
      <c r="K1116" t="s">
        <v>39</v>
      </c>
      <c r="L1116">
        <v>65</v>
      </c>
      <c r="M1116">
        <v>3</v>
      </c>
      <c r="N1116">
        <v>1</v>
      </c>
      <c r="O1116" t="s">
        <v>47</v>
      </c>
      <c r="P1116">
        <v>1</v>
      </c>
      <c r="Q1116" t="s">
        <v>48</v>
      </c>
      <c r="R1116">
        <v>2367</v>
      </c>
      <c r="S1116">
        <v>16530</v>
      </c>
      <c r="T1116">
        <v>8</v>
      </c>
      <c r="U1116" t="s">
        <v>43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 t="str">
        <f>IF(HR_Cleaned[[#This Row],[MonthlyIncome]]&lt;3000,"Low",IF(HR_Cleaned[[#This Row],[MonthlyIncome]]&lt;7000,"Medium","High"))</f>
        <v>Low</v>
      </c>
      <c r="AH111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1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1577</v>
      </c>
      <c r="J1117">
        <v>1</v>
      </c>
      <c r="K1117" t="s">
        <v>46</v>
      </c>
      <c r="L1117">
        <v>35</v>
      </c>
      <c r="M1117">
        <v>3</v>
      </c>
      <c r="N1117">
        <v>1</v>
      </c>
      <c r="O1117" t="s">
        <v>47</v>
      </c>
      <c r="P1117">
        <v>4</v>
      </c>
      <c r="Q1117" t="s">
        <v>41</v>
      </c>
      <c r="R1117">
        <v>2972</v>
      </c>
      <c r="S1117">
        <v>22061</v>
      </c>
      <c r="T1117">
        <v>1</v>
      </c>
      <c r="U1117" t="s">
        <v>43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t="str">
        <f>IF(HR_Cleaned[[#This Row],[MonthlyIncome]]&lt;3000,"Low",IF(HR_Cleaned[[#This Row],[MonthlyIncome]]&lt;7000,"Medium","High"))</f>
        <v>Low</v>
      </c>
      <c r="AH1117" t="str">
        <f>IF(HR_Cleaned[[#This Row],[YearsAtCompany]]&lt;2,"0-1 Years",IF(HR_Cleaned[[#This Row],[YearsAtCompany]]&lt;=5,"2-5 Years",IF(HR_Cleaned[[#This Row],[YearsAtCompany]]&lt;=10,"6-10 Years","10+ Years")))</f>
        <v>0-1 Years</v>
      </c>
      <c r="AI111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1578</v>
      </c>
      <c r="J1118">
        <v>3</v>
      </c>
      <c r="K1118" t="s">
        <v>46</v>
      </c>
      <c r="L1118">
        <v>60</v>
      </c>
      <c r="M1118">
        <v>2</v>
      </c>
      <c r="N1118">
        <v>5</v>
      </c>
      <c r="O1118" t="s">
        <v>56</v>
      </c>
      <c r="P1118">
        <v>4</v>
      </c>
      <c r="Q1118" t="s">
        <v>48</v>
      </c>
      <c r="R1118">
        <v>19586</v>
      </c>
      <c r="S1118">
        <v>23037</v>
      </c>
      <c r="T1118">
        <v>1</v>
      </c>
      <c r="U1118" t="s">
        <v>43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 t="str">
        <f>IF(HR_Cleaned[[#This Row],[MonthlyIncome]]&lt;3000,"Low",IF(HR_Cleaned[[#This Row],[MonthlyIncome]]&lt;7000,"Medium","High"))</f>
        <v>High</v>
      </c>
      <c r="AH1118" t="str">
        <f>IF(HR_Cleaned[[#This Row],[YearsAtCompany]]&lt;2,"0-1 Years",IF(HR_Cleaned[[#This Row],[YearsAtCompany]]&lt;=5,"2-5 Years",IF(HR_Cleaned[[#This Row],[YearsAtCompany]]&lt;=10,"6-10 Years","10+ Years")))</f>
        <v>10+ Years</v>
      </c>
      <c r="AI1118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1580</v>
      </c>
      <c r="J1119">
        <v>2</v>
      </c>
      <c r="K1119" t="s">
        <v>46</v>
      </c>
      <c r="L1119">
        <v>45</v>
      </c>
      <c r="M1119">
        <v>3</v>
      </c>
      <c r="N1119">
        <v>2</v>
      </c>
      <c r="O1119" t="s">
        <v>47</v>
      </c>
      <c r="P1119">
        <v>4</v>
      </c>
      <c r="Q1119" t="s">
        <v>48</v>
      </c>
      <c r="R1119">
        <v>5484</v>
      </c>
      <c r="S1119">
        <v>13008</v>
      </c>
      <c r="T1119">
        <v>9</v>
      </c>
      <c r="U1119" t="s">
        <v>43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 t="str">
        <f>IF(HR_Cleaned[[#This Row],[MonthlyIncome]]&lt;3000,"Low",IF(HR_Cleaned[[#This Row],[MonthlyIncome]]&lt;7000,"Medium","High"))</f>
        <v>Medium</v>
      </c>
      <c r="AH111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1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1581</v>
      </c>
      <c r="J1120">
        <v>1</v>
      </c>
      <c r="K1120" t="s">
        <v>39</v>
      </c>
      <c r="L1120">
        <v>89</v>
      </c>
      <c r="M1120">
        <v>3</v>
      </c>
      <c r="N1120">
        <v>1</v>
      </c>
      <c r="O1120" t="s">
        <v>47</v>
      </c>
      <c r="P1120">
        <v>4</v>
      </c>
      <c r="Q1120" t="s">
        <v>48</v>
      </c>
      <c r="R1120">
        <v>2061</v>
      </c>
      <c r="S1120">
        <v>11133</v>
      </c>
      <c r="T1120">
        <v>1</v>
      </c>
      <c r="U1120" t="s">
        <v>43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 t="str">
        <f>IF(HR_Cleaned[[#This Row],[MonthlyIncome]]&lt;3000,"Low",IF(HR_Cleaned[[#This Row],[MonthlyIncome]]&lt;7000,"Medium","High"))</f>
        <v>Low</v>
      </c>
      <c r="AH1120" t="str">
        <f>IF(HR_Cleaned[[#This Row],[YearsAtCompany]]&lt;2,"0-1 Years",IF(HR_Cleaned[[#This Row],[YearsAtCompany]]&lt;=5,"2-5 Years",IF(HR_Cleaned[[#This Row],[YearsAtCompany]]&lt;=10,"6-10 Years","10+ Years")))</f>
        <v>0-1 Years</v>
      </c>
      <c r="AI112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1582</v>
      </c>
      <c r="J1121">
        <v>3</v>
      </c>
      <c r="K1121" t="s">
        <v>46</v>
      </c>
      <c r="L1121">
        <v>80</v>
      </c>
      <c r="M1121">
        <v>3</v>
      </c>
      <c r="N1121">
        <v>2</v>
      </c>
      <c r="O1121" t="s">
        <v>40</v>
      </c>
      <c r="P1121">
        <v>2</v>
      </c>
      <c r="Q1121" t="s">
        <v>48</v>
      </c>
      <c r="R1121">
        <v>9924</v>
      </c>
      <c r="S1121">
        <v>12355</v>
      </c>
      <c r="T1121">
        <v>0</v>
      </c>
      <c r="U1121" t="s">
        <v>43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 t="str">
        <f>IF(HR_Cleaned[[#This Row],[MonthlyIncome]]&lt;3000,"Low",IF(HR_Cleaned[[#This Row],[MonthlyIncome]]&lt;7000,"Medium","High"))</f>
        <v>High</v>
      </c>
      <c r="AH112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2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1583</v>
      </c>
      <c r="J1122">
        <v>2</v>
      </c>
      <c r="K1122" t="s">
        <v>39</v>
      </c>
      <c r="L1122">
        <v>90</v>
      </c>
      <c r="M1122">
        <v>3</v>
      </c>
      <c r="N1122">
        <v>2</v>
      </c>
      <c r="O1122" t="s">
        <v>40</v>
      </c>
      <c r="P1122">
        <v>2</v>
      </c>
      <c r="Q1122" t="s">
        <v>41</v>
      </c>
      <c r="R1122">
        <v>4198</v>
      </c>
      <c r="S1122">
        <v>16379</v>
      </c>
      <c r="T1122">
        <v>2</v>
      </c>
      <c r="U1122" t="s">
        <v>43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 t="str">
        <f>IF(HR_Cleaned[[#This Row],[MonthlyIncome]]&lt;3000,"Low",IF(HR_Cleaned[[#This Row],[MonthlyIncome]]&lt;7000,"Medium","High"))</f>
        <v>Medium</v>
      </c>
      <c r="AH112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2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1585</v>
      </c>
      <c r="J1123">
        <v>2</v>
      </c>
      <c r="K1123" t="s">
        <v>39</v>
      </c>
      <c r="L1123">
        <v>73</v>
      </c>
      <c r="M1123">
        <v>3</v>
      </c>
      <c r="N1123">
        <v>2</v>
      </c>
      <c r="O1123" t="s">
        <v>40</v>
      </c>
      <c r="P1123">
        <v>3</v>
      </c>
      <c r="Q1123" t="s">
        <v>41</v>
      </c>
      <c r="R1123">
        <v>6815</v>
      </c>
      <c r="S1123">
        <v>21447</v>
      </c>
      <c r="T1123">
        <v>6</v>
      </c>
      <c r="U1123" t="s">
        <v>43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 t="str">
        <f>IF(HR_Cleaned[[#This Row],[MonthlyIncome]]&lt;3000,"Low",IF(HR_Cleaned[[#This Row],[MonthlyIncome]]&lt;7000,"Medium","High"))</f>
        <v>Medium</v>
      </c>
      <c r="AH1123" t="str">
        <f>IF(HR_Cleaned[[#This Row],[YearsAtCompany]]&lt;2,"0-1 Years",IF(HR_Cleaned[[#This Row],[YearsAtCompany]]&lt;=5,"2-5 Years",IF(HR_Cleaned[[#This Row],[YearsAtCompany]]&lt;=10,"6-10 Years","10+ Years")))</f>
        <v>0-1 Years</v>
      </c>
      <c r="AI112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1586</v>
      </c>
      <c r="J1124">
        <v>2</v>
      </c>
      <c r="K1124" t="s">
        <v>46</v>
      </c>
      <c r="L1124">
        <v>87</v>
      </c>
      <c r="M1124">
        <v>3</v>
      </c>
      <c r="N1124">
        <v>1</v>
      </c>
      <c r="O1124" t="s">
        <v>50</v>
      </c>
      <c r="P1124">
        <v>1</v>
      </c>
      <c r="Q1124" t="s">
        <v>41</v>
      </c>
      <c r="R1124">
        <v>4723</v>
      </c>
      <c r="S1124">
        <v>16213</v>
      </c>
      <c r="T1124">
        <v>1</v>
      </c>
      <c r="U1124" t="s">
        <v>35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 t="str">
        <f>IF(HR_Cleaned[[#This Row],[MonthlyIncome]]&lt;3000,"Low",IF(HR_Cleaned[[#This Row],[MonthlyIncome]]&lt;7000,"Medium","High"))</f>
        <v>Medium</v>
      </c>
      <c r="AH112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2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1587</v>
      </c>
      <c r="J1125">
        <v>1</v>
      </c>
      <c r="K1125" t="s">
        <v>39</v>
      </c>
      <c r="L1125">
        <v>51</v>
      </c>
      <c r="M1125">
        <v>3</v>
      </c>
      <c r="N1125">
        <v>2</v>
      </c>
      <c r="O1125" t="s">
        <v>54</v>
      </c>
      <c r="P1125">
        <v>3</v>
      </c>
      <c r="Q1125" t="s">
        <v>41</v>
      </c>
      <c r="R1125">
        <v>6142</v>
      </c>
      <c r="S1125">
        <v>4223</v>
      </c>
      <c r="T1125">
        <v>3</v>
      </c>
      <c r="U1125" t="s">
        <v>35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 t="str">
        <f>IF(HR_Cleaned[[#This Row],[MonthlyIncome]]&lt;3000,"Low",IF(HR_Cleaned[[#This Row],[MonthlyIncome]]&lt;7000,"Medium","High"))</f>
        <v>Medium</v>
      </c>
      <c r="AH112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2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1588</v>
      </c>
      <c r="J1126">
        <v>4</v>
      </c>
      <c r="K1126" t="s">
        <v>46</v>
      </c>
      <c r="L1126">
        <v>38</v>
      </c>
      <c r="M1126">
        <v>4</v>
      </c>
      <c r="N1126">
        <v>3</v>
      </c>
      <c r="O1126" t="s">
        <v>40</v>
      </c>
      <c r="P1126">
        <v>3</v>
      </c>
      <c r="Q1126" t="s">
        <v>48</v>
      </c>
      <c r="R1126">
        <v>8237</v>
      </c>
      <c r="S1126">
        <v>4658</v>
      </c>
      <c r="T1126">
        <v>2</v>
      </c>
      <c r="U1126" t="s">
        <v>43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 t="str">
        <f>IF(HR_Cleaned[[#This Row],[MonthlyIncome]]&lt;3000,"Low",IF(HR_Cleaned[[#This Row],[MonthlyIncome]]&lt;7000,"Medium","High"))</f>
        <v>High</v>
      </c>
      <c r="AH112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2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1590</v>
      </c>
      <c r="J1127">
        <v>1</v>
      </c>
      <c r="K1127" t="s">
        <v>46</v>
      </c>
      <c r="L1127">
        <v>87</v>
      </c>
      <c r="M1127">
        <v>3</v>
      </c>
      <c r="N1127">
        <v>2</v>
      </c>
      <c r="O1127" t="s">
        <v>54</v>
      </c>
      <c r="P1127">
        <v>4</v>
      </c>
      <c r="Q1127" t="s">
        <v>52</v>
      </c>
      <c r="R1127">
        <v>8853</v>
      </c>
      <c r="S1127">
        <v>24483</v>
      </c>
      <c r="T1127">
        <v>1</v>
      </c>
      <c r="U1127" t="s">
        <v>43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 t="str">
        <f>IF(HR_Cleaned[[#This Row],[MonthlyIncome]]&lt;3000,"Low",IF(HR_Cleaned[[#This Row],[MonthlyIncome]]&lt;7000,"Medium","High"))</f>
        <v>High</v>
      </c>
      <c r="AH112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2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1591</v>
      </c>
      <c r="J1128">
        <v>3</v>
      </c>
      <c r="K1128" t="s">
        <v>46</v>
      </c>
      <c r="L1128">
        <v>59</v>
      </c>
      <c r="M1128">
        <v>3</v>
      </c>
      <c r="N1128">
        <v>5</v>
      </c>
      <c r="O1128" t="s">
        <v>56</v>
      </c>
      <c r="P1128">
        <v>3</v>
      </c>
      <c r="Q1128" t="s">
        <v>48</v>
      </c>
      <c r="R1128">
        <v>19331</v>
      </c>
      <c r="S1128">
        <v>19519</v>
      </c>
      <c r="T1128">
        <v>4</v>
      </c>
      <c r="U1128" t="s">
        <v>35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 t="str">
        <f>IF(HR_Cleaned[[#This Row],[MonthlyIncome]]&lt;3000,"Low",IF(HR_Cleaned[[#This Row],[MonthlyIncome]]&lt;7000,"Medium","High"))</f>
        <v>High</v>
      </c>
      <c r="AH1128" t="str">
        <f>IF(HR_Cleaned[[#This Row],[YearsAtCompany]]&lt;2,"0-1 Years",IF(HR_Cleaned[[#This Row],[YearsAtCompany]]&lt;=5,"2-5 Years",IF(HR_Cleaned[[#This Row],[YearsAtCompany]]&lt;=10,"6-10 Years","10+ Years")))</f>
        <v>0-1 Years</v>
      </c>
      <c r="AI112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1592</v>
      </c>
      <c r="J1129">
        <v>4</v>
      </c>
      <c r="K1129" t="s">
        <v>46</v>
      </c>
      <c r="L1129">
        <v>45</v>
      </c>
      <c r="M1129">
        <v>4</v>
      </c>
      <c r="N1129">
        <v>1</v>
      </c>
      <c r="O1129" t="s">
        <v>47</v>
      </c>
      <c r="P1129">
        <v>3</v>
      </c>
      <c r="Q1129" t="s">
        <v>48</v>
      </c>
      <c r="R1129">
        <v>2073</v>
      </c>
      <c r="S1129">
        <v>12826</v>
      </c>
      <c r="T1129">
        <v>2</v>
      </c>
      <c r="U1129" t="s">
        <v>43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 t="str">
        <f>IF(HR_Cleaned[[#This Row],[MonthlyIncome]]&lt;3000,"Low",IF(HR_Cleaned[[#This Row],[MonthlyIncome]]&lt;7000,"Medium","High"))</f>
        <v>Low</v>
      </c>
      <c r="AH112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29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1594</v>
      </c>
      <c r="J1130">
        <v>1</v>
      </c>
      <c r="K1130" t="s">
        <v>46</v>
      </c>
      <c r="L1130">
        <v>80</v>
      </c>
      <c r="M1130">
        <v>4</v>
      </c>
      <c r="N1130">
        <v>2</v>
      </c>
      <c r="O1130" t="s">
        <v>50</v>
      </c>
      <c r="P1130">
        <v>1</v>
      </c>
      <c r="Q1130" t="s">
        <v>48</v>
      </c>
      <c r="R1130">
        <v>5562</v>
      </c>
      <c r="S1130">
        <v>19711</v>
      </c>
      <c r="T1130">
        <v>3</v>
      </c>
      <c r="U1130" t="s">
        <v>35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 t="str">
        <f>IF(HR_Cleaned[[#This Row],[MonthlyIncome]]&lt;3000,"Low",IF(HR_Cleaned[[#This Row],[MonthlyIncome]]&lt;7000,"Medium","High"))</f>
        <v>Medium</v>
      </c>
      <c r="AH113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3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1595</v>
      </c>
      <c r="J1131">
        <v>4</v>
      </c>
      <c r="K1131" t="s">
        <v>46</v>
      </c>
      <c r="L1131">
        <v>93</v>
      </c>
      <c r="M1131">
        <v>2</v>
      </c>
      <c r="N1131">
        <v>5</v>
      </c>
      <c r="O1131" t="s">
        <v>56</v>
      </c>
      <c r="P1131">
        <v>4</v>
      </c>
      <c r="Q1131" t="s">
        <v>41</v>
      </c>
      <c r="R1131">
        <v>19613</v>
      </c>
      <c r="S1131">
        <v>26362</v>
      </c>
      <c r="T1131">
        <v>8</v>
      </c>
      <c r="U1131" t="s">
        <v>43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 t="str">
        <f>IF(HR_Cleaned[[#This Row],[MonthlyIncome]]&lt;3000,"Low",IF(HR_Cleaned[[#This Row],[MonthlyIncome]]&lt;7000,"Medium","High"))</f>
        <v>High</v>
      </c>
      <c r="AH1131" t="str">
        <f>IF(HR_Cleaned[[#This Row],[YearsAtCompany]]&lt;2,"0-1 Years",IF(HR_Cleaned[[#This Row],[YearsAtCompany]]&lt;=5,"2-5 Years",IF(HR_Cleaned[[#This Row],[YearsAtCompany]]&lt;=10,"6-10 Years","10+ Years")))</f>
        <v>0-1 Years</v>
      </c>
      <c r="AI113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1596</v>
      </c>
      <c r="J1132">
        <v>2</v>
      </c>
      <c r="K1132" t="s">
        <v>46</v>
      </c>
      <c r="L1132">
        <v>46</v>
      </c>
      <c r="M1132">
        <v>4</v>
      </c>
      <c r="N1132">
        <v>2</v>
      </c>
      <c r="O1132" t="s">
        <v>50</v>
      </c>
      <c r="P1132">
        <v>3</v>
      </c>
      <c r="Q1132" t="s">
        <v>48</v>
      </c>
      <c r="R1132">
        <v>3407</v>
      </c>
      <c r="S1132">
        <v>25348</v>
      </c>
      <c r="T1132">
        <v>1</v>
      </c>
      <c r="U1132" t="s">
        <v>43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 t="str">
        <f>IF(HR_Cleaned[[#This Row],[MonthlyIncome]]&lt;3000,"Low",IF(HR_Cleaned[[#This Row],[MonthlyIncome]]&lt;7000,"Medium","High"))</f>
        <v>Medium</v>
      </c>
      <c r="AH113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3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1597</v>
      </c>
      <c r="J1133">
        <v>4</v>
      </c>
      <c r="K1133" t="s">
        <v>46</v>
      </c>
      <c r="L1133">
        <v>92</v>
      </c>
      <c r="M1133">
        <v>2</v>
      </c>
      <c r="N1133">
        <v>2</v>
      </c>
      <c r="O1133" t="s">
        <v>54</v>
      </c>
      <c r="P1133">
        <v>3</v>
      </c>
      <c r="Q1133" t="s">
        <v>48</v>
      </c>
      <c r="R1133">
        <v>5063</v>
      </c>
      <c r="S1133">
        <v>15332</v>
      </c>
      <c r="T1133">
        <v>1</v>
      </c>
      <c r="U1133" t="s">
        <v>43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 t="str">
        <f>IF(HR_Cleaned[[#This Row],[MonthlyIncome]]&lt;3000,"Low",IF(HR_Cleaned[[#This Row],[MonthlyIncome]]&lt;7000,"Medium","High"))</f>
        <v>Medium</v>
      </c>
      <c r="AH113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3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1598</v>
      </c>
      <c r="J1134">
        <v>4</v>
      </c>
      <c r="K1134" t="s">
        <v>39</v>
      </c>
      <c r="L1134">
        <v>84</v>
      </c>
      <c r="M1134">
        <v>3</v>
      </c>
      <c r="N1134">
        <v>2</v>
      </c>
      <c r="O1134" t="s">
        <v>40</v>
      </c>
      <c r="P1134">
        <v>1</v>
      </c>
      <c r="Q1134" t="s">
        <v>48</v>
      </c>
      <c r="R1134">
        <v>4639</v>
      </c>
      <c r="S1134">
        <v>11262</v>
      </c>
      <c r="T1134">
        <v>1</v>
      </c>
      <c r="U1134" t="s">
        <v>43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 t="str">
        <f>IF(HR_Cleaned[[#This Row],[MonthlyIncome]]&lt;3000,"Low",IF(HR_Cleaned[[#This Row],[MonthlyIncome]]&lt;7000,"Medium","High"))</f>
        <v>Medium</v>
      </c>
      <c r="AH113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3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1599</v>
      </c>
      <c r="J1135">
        <v>4</v>
      </c>
      <c r="K1135" t="s">
        <v>46</v>
      </c>
      <c r="L1135">
        <v>87</v>
      </c>
      <c r="M1135">
        <v>4</v>
      </c>
      <c r="N1135">
        <v>1</v>
      </c>
      <c r="O1135" t="s">
        <v>50</v>
      </c>
      <c r="P1135">
        <v>2</v>
      </c>
      <c r="Q1135" t="s">
        <v>52</v>
      </c>
      <c r="R1135">
        <v>4876</v>
      </c>
      <c r="S1135">
        <v>5855</v>
      </c>
      <c r="T1135">
        <v>5</v>
      </c>
      <c r="U1135" t="s">
        <v>43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 t="str">
        <f>IF(HR_Cleaned[[#This Row],[MonthlyIncome]]&lt;3000,"Low",IF(HR_Cleaned[[#This Row],[MonthlyIncome]]&lt;7000,"Medium","High"))</f>
        <v>Medium</v>
      </c>
      <c r="AH113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3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1601</v>
      </c>
      <c r="J1136">
        <v>3</v>
      </c>
      <c r="K1136" t="s">
        <v>46</v>
      </c>
      <c r="L1136">
        <v>63</v>
      </c>
      <c r="M1136">
        <v>2</v>
      </c>
      <c r="N1136">
        <v>1</v>
      </c>
      <c r="O1136" t="s">
        <v>50</v>
      </c>
      <c r="P1136">
        <v>4</v>
      </c>
      <c r="Q1136" t="s">
        <v>48</v>
      </c>
      <c r="R1136">
        <v>2690</v>
      </c>
      <c r="S1136">
        <v>7713</v>
      </c>
      <c r="T1136">
        <v>1</v>
      </c>
      <c r="U1136" t="s">
        <v>43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 t="str">
        <f>IF(HR_Cleaned[[#This Row],[MonthlyIncome]]&lt;3000,"Low",IF(HR_Cleaned[[#This Row],[MonthlyIncome]]&lt;7000,"Medium","High"))</f>
        <v>Low</v>
      </c>
      <c r="AH1136" t="str">
        <f>IF(HR_Cleaned[[#This Row],[YearsAtCompany]]&lt;2,"0-1 Years",IF(HR_Cleaned[[#This Row],[YearsAtCompany]]&lt;=5,"2-5 Years",IF(HR_Cleaned[[#This Row],[YearsAtCompany]]&lt;=10,"6-10 Years","10+ Years")))</f>
        <v>0-1 Years</v>
      </c>
      <c r="AI113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1602</v>
      </c>
      <c r="J1137">
        <v>4</v>
      </c>
      <c r="K1137" t="s">
        <v>46</v>
      </c>
      <c r="L1137">
        <v>56</v>
      </c>
      <c r="M1137">
        <v>4</v>
      </c>
      <c r="N1137">
        <v>4</v>
      </c>
      <c r="O1137" t="s">
        <v>56</v>
      </c>
      <c r="P1137">
        <v>1</v>
      </c>
      <c r="Q1137" t="s">
        <v>41</v>
      </c>
      <c r="R1137">
        <v>17567</v>
      </c>
      <c r="S1137">
        <v>3156</v>
      </c>
      <c r="T1137">
        <v>1</v>
      </c>
      <c r="U1137" t="s">
        <v>43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 t="str">
        <f>IF(HR_Cleaned[[#This Row],[MonthlyIncome]]&lt;3000,"Low",IF(HR_Cleaned[[#This Row],[MonthlyIncome]]&lt;7000,"Medium","High"))</f>
        <v>High</v>
      </c>
      <c r="AH1137" t="str">
        <f>IF(HR_Cleaned[[#This Row],[YearsAtCompany]]&lt;2,"0-1 Years",IF(HR_Cleaned[[#This Row],[YearsAtCompany]]&lt;=5,"2-5 Years",IF(HR_Cleaned[[#This Row],[YearsAtCompany]]&lt;=10,"6-10 Years","10+ Years")))</f>
        <v>10+ Years</v>
      </c>
      <c r="AI113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1604</v>
      </c>
      <c r="J1138">
        <v>3</v>
      </c>
      <c r="K1138" t="s">
        <v>46</v>
      </c>
      <c r="L1138">
        <v>51</v>
      </c>
      <c r="M1138">
        <v>3</v>
      </c>
      <c r="N1138">
        <v>1</v>
      </c>
      <c r="O1138" t="s">
        <v>50</v>
      </c>
      <c r="P1138">
        <v>2</v>
      </c>
      <c r="Q1138" t="s">
        <v>48</v>
      </c>
      <c r="R1138">
        <v>2408</v>
      </c>
      <c r="S1138">
        <v>7324</v>
      </c>
      <c r="T1138">
        <v>1</v>
      </c>
      <c r="U1138" t="s">
        <v>35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 t="str">
        <f>IF(HR_Cleaned[[#This Row],[MonthlyIncome]]&lt;3000,"Low",IF(HR_Cleaned[[#This Row],[MonthlyIncome]]&lt;7000,"Medium","High"))</f>
        <v>Low</v>
      </c>
      <c r="AH1138" t="str">
        <f>IF(HR_Cleaned[[#This Row],[YearsAtCompany]]&lt;2,"0-1 Years",IF(HR_Cleaned[[#This Row],[YearsAtCompany]]&lt;=5,"2-5 Years",IF(HR_Cleaned[[#This Row],[YearsAtCompany]]&lt;=10,"6-10 Years","10+ Years")))</f>
        <v>0-1 Years</v>
      </c>
      <c r="AI113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1605</v>
      </c>
      <c r="J1139">
        <v>2</v>
      </c>
      <c r="K1139" t="s">
        <v>39</v>
      </c>
      <c r="L1139">
        <v>85</v>
      </c>
      <c r="M1139">
        <v>2</v>
      </c>
      <c r="N1139">
        <v>1</v>
      </c>
      <c r="O1139" t="s">
        <v>47</v>
      </c>
      <c r="P1139">
        <v>3</v>
      </c>
      <c r="Q1139" t="s">
        <v>48</v>
      </c>
      <c r="R1139">
        <v>2814</v>
      </c>
      <c r="S1139">
        <v>10293</v>
      </c>
      <c r="T1139">
        <v>1</v>
      </c>
      <c r="U1139" t="s">
        <v>35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 t="str">
        <f>IF(HR_Cleaned[[#This Row],[MonthlyIncome]]&lt;3000,"Low",IF(HR_Cleaned[[#This Row],[MonthlyIncome]]&lt;7000,"Medium","High"))</f>
        <v>Low</v>
      </c>
      <c r="AH113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39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1606</v>
      </c>
      <c r="J1140">
        <v>2</v>
      </c>
      <c r="K1140" t="s">
        <v>46</v>
      </c>
      <c r="L1140">
        <v>41</v>
      </c>
      <c r="M1140">
        <v>3</v>
      </c>
      <c r="N1140">
        <v>4</v>
      </c>
      <c r="O1140" t="s">
        <v>54</v>
      </c>
      <c r="P1140">
        <v>3</v>
      </c>
      <c r="Q1140" t="s">
        <v>48</v>
      </c>
      <c r="R1140">
        <v>11245</v>
      </c>
      <c r="S1140">
        <v>20689</v>
      </c>
      <c r="T1140">
        <v>2</v>
      </c>
      <c r="U1140" t="s">
        <v>35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 t="str">
        <f>IF(HR_Cleaned[[#This Row],[MonthlyIncome]]&lt;3000,"Low",IF(HR_Cleaned[[#This Row],[MonthlyIncome]]&lt;7000,"Medium","High"))</f>
        <v>High</v>
      </c>
      <c r="AH1140" t="str">
        <f>IF(HR_Cleaned[[#This Row],[YearsAtCompany]]&lt;2,"0-1 Years",IF(HR_Cleaned[[#This Row],[YearsAtCompany]]&lt;=5,"2-5 Years",IF(HR_Cleaned[[#This Row],[YearsAtCompany]]&lt;=10,"6-10 Years","10+ Years")))</f>
        <v>10+ Years</v>
      </c>
      <c r="AI114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1607</v>
      </c>
      <c r="J1141">
        <v>2</v>
      </c>
      <c r="K1141" t="s">
        <v>39</v>
      </c>
      <c r="L1141">
        <v>35</v>
      </c>
      <c r="M1141">
        <v>4</v>
      </c>
      <c r="N1141">
        <v>1</v>
      </c>
      <c r="O1141" t="s">
        <v>47</v>
      </c>
      <c r="P1141">
        <v>4</v>
      </c>
      <c r="Q1141" t="s">
        <v>48</v>
      </c>
      <c r="R1141">
        <v>3312</v>
      </c>
      <c r="S1141">
        <v>18783</v>
      </c>
      <c r="T1141">
        <v>3</v>
      </c>
      <c r="U1141" t="s">
        <v>43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 t="str">
        <f>IF(HR_Cleaned[[#This Row],[MonthlyIncome]]&lt;3000,"Low",IF(HR_Cleaned[[#This Row],[MonthlyIncome]]&lt;7000,"Medium","High"))</f>
        <v>Medium</v>
      </c>
      <c r="AH114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4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1608</v>
      </c>
      <c r="J1142">
        <v>2</v>
      </c>
      <c r="K1142" t="s">
        <v>39</v>
      </c>
      <c r="L1142">
        <v>31</v>
      </c>
      <c r="M1142">
        <v>3</v>
      </c>
      <c r="N1142">
        <v>5</v>
      </c>
      <c r="O1142" t="s">
        <v>58</v>
      </c>
      <c r="P1142">
        <v>4</v>
      </c>
      <c r="Q1142" t="s">
        <v>52</v>
      </c>
      <c r="R1142">
        <v>19049</v>
      </c>
      <c r="S1142">
        <v>3549</v>
      </c>
      <c r="T1142">
        <v>0</v>
      </c>
      <c r="U1142" t="s">
        <v>35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 t="str">
        <f>IF(HR_Cleaned[[#This Row],[MonthlyIncome]]&lt;3000,"Low",IF(HR_Cleaned[[#This Row],[MonthlyIncome]]&lt;7000,"Medium","High"))</f>
        <v>High</v>
      </c>
      <c r="AH1142" t="str">
        <f>IF(HR_Cleaned[[#This Row],[YearsAtCompany]]&lt;2,"0-1 Years",IF(HR_Cleaned[[#This Row],[YearsAtCompany]]&lt;=5,"2-5 Years",IF(HR_Cleaned[[#This Row],[YearsAtCompany]]&lt;=10,"6-10 Years","10+ Years")))</f>
        <v>10+ Years</v>
      </c>
      <c r="AI114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1609</v>
      </c>
      <c r="J1143">
        <v>2</v>
      </c>
      <c r="K1143" t="s">
        <v>46</v>
      </c>
      <c r="L1143">
        <v>48</v>
      </c>
      <c r="M1143">
        <v>2</v>
      </c>
      <c r="N1143">
        <v>1</v>
      </c>
      <c r="O1143" t="s">
        <v>47</v>
      </c>
      <c r="P1143">
        <v>2</v>
      </c>
      <c r="Q1143" t="s">
        <v>48</v>
      </c>
      <c r="R1143">
        <v>2141</v>
      </c>
      <c r="S1143">
        <v>5348</v>
      </c>
      <c r="T1143">
        <v>1</v>
      </c>
      <c r="U1143" t="s">
        <v>43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 t="str">
        <f>IF(HR_Cleaned[[#This Row],[MonthlyIncome]]&lt;3000,"Low",IF(HR_Cleaned[[#This Row],[MonthlyIncome]]&lt;7000,"Medium","High"))</f>
        <v>Low</v>
      </c>
      <c r="AH114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4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1611</v>
      </c>
      <c r="J1144">
        <v>3</v>
      </c>
      <c r="K1144" t="s">
        <v>39</v>
      </c>
      <c r="L1144">
        <v>50</v>
      </c>
      <c r="M1144">
        <v>1</v>
      </c>
      <c r="N1144">
        <v>2</v>
      </c>
      <c r="O1144" t="s">
        <v>50</v>
      </c>
      <c r="P1144">
        <v>1</v>
      </c>
      <c r="Q1144" t="s">
        <v>41</v>
      </c>
      <c r="R1144">
        <v>5769</v>
      </c>
      <c r="S1144">
        <v>23447</v>
      </c>
      <c r="T1144">
        <v>1</v>
      </c>
      <c r="U1144" t="s">
        <v>35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 t="str">
        <f>IF(HR_Cleaned[[#This Row],[MonthlyIncome]]&lt;3000,"Low",IF(HR_Cleaned[[#This Row],[MonthlyIncome]]&lt;7000,"Medium","High"))</f>
        <v>Medium</v>
      </c>
      <c r="AH114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4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1612</v>
      </c>
      <c r="J1145">
        <v>1</v>
      </c>
      <c r="K1145" t="s">
        <v>46</v>
      </c>
      <c r="L1145">
        <v>52</v>
      </c>
      <c r="M1145">
        <v>2</v>
      </c>
      <c r="N1145">
        <v>2</v>
      </c>
      <c r="O1145" t="s">
        <v>40</v>
      </c>
      <c r="P1145">
        <v>1</v>
      </c>
      <c r="Q1145" t="s">
        <v>48</v>
      </c>
      <c r="R1145">
        <v>4385</v>
      </c>
      <c r="S1145">
        <v>24162</v>
      </c>
      <c r="T1145">
        <v>1</v>
      </c>
      <c r="U1145" t="s">
        <v>43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 t="str">
        <f>IF(HR_Cleaned[[#This Row],[MonthlyIncome]]&lt;3000,"Low",IF(HR_Cleaned[[#This Row],[MonthlyIncome]]&lt;7000,"Medium","High"))</f>
        <v>Medium</v>
      </c>
      <c r="AH114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4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1613</v>
      </c>
      <c r="J1146">
        <v>4</v>
      </c>
      <c r="K1146" t="s">
        <v>46</v>
      </c>
      <c r="L1146">
        <v>54</v>
      </c>
      <c r="M1146">
        <v>3</v>
      </c>
      <c r="N1146">
        <v>2</v>
      </c>
      <c r="O1146" t="s">
        <v>40</v>
      </c>
      <c r="P1146">
        <v>1</v>
      </c>
      <c r="Q1146" t="s">
        <v>41</v>
      </c>
      <c r="R1146">
        <v>5332</v>
      </c>
      <c r="S1146">
        <v>21602</v>
      </c>
      <c r="T1146">
        <v>7</v>
      </c>
      <c r="U1146" t="s">
        <v>43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 t="str">
        <f>IF(HR_Cleaned[[#This Row],[MonthlyIncome]]&lt;3000,"Low",IF(HR_Cleaned[[#This Row],[MonthlyIncome]]&lt;7000,"Medium","High"))</f>
        <v>Medium</v>
      </c>
      <c r="AH1146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4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1614</v>
      </c>
      <c r="J1147">
        <v>3</v>
      </c>
      <c r="K1147" t="s">
        <v>39</v>
      </c>
      <c r="L1147">
        <v>76</v>
      </c>
      <c r="M1147">
        <v>3</v>
      </c>
      <c r="N1147">
        <v>2</v>
      </c>
      <c r="O1147" t="s">
        <v>53</v>
      </c>
      <c r="P1147">
        <v>3</v>
      </c>
      <c r="Q1147" t="s">
        <v>48</v>
      </c>
      <c r="R1147">
        <v>4663</v>
      </c>
      <c r="S1147">
        <v>12421</v>
      </c>
      <c r="T1147">
        <v>9</v>
      </c>
      <c r="U1147" t="s">
        <v>35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 t="str">
        <f>IF(HR_Cleaned[[#This Row],[MonthlyIncome]]&lt;3000,"Low",IF(HR_Cleaned[[#This Row],[MonthlyIncome]]&lt;7000,"Medium","High"))</f>
        <v>Medium</v>
      </c>
      <c r="AH114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4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1615</v>
      </c>
      <c r="J1148">
        <v>3</v>
      </c>
      <c r="K1148" t="s">
        <v>46</v>
      </c>
      <c r="L1148">
        <v>42</v>
      </c>
      <c r="M1148">
        <v>4</v>
      </c>
      <c r="N1148">
        <v>2</v>
      </c>
      <c r="O1148" t="s">
        <v>53</v>
      </c>
      <c r="P1148">
        <v>4</v>
      </c>
      <c r="Q1148" t="s">
        <v>52</v>
      </c>
      <c r="R1148">
        <v>4724</v>
      </c>
      <c r="S1148">
        <v>17000</v>
      </c>
      <c r="T1148">
        <v>1</v>
      </c>
      <c r="U1148" t="s">
        <v>43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 t="str">
        <f>IF(HR_Cleaned[[#This Row],[MonthlyIncome]]&lt;3000,"Low",IF(HR_Cleaned[[#This Row],[MonthlyIncome]]&lt;7000,"Medium","High"))</f>
        <v>Medium</v>
      </c>
      <c r="AH114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4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1617</v>
      </c>
      <c r="J1149">
        <v>3</v>
      </c>
      <c r="K1149" t="s">
        <v>39</v>
      </c>
      <c r="L1149">
        <v>84</v>
      </c>
      <c r="M1149">
        <v>3</v>
      </c>
      <c r="N1149">
        <v>1</v>
      </c>
      <c r="O1149" t="s">
        <v>50</v>
      </c>
      <c r="P1149">
        <v>1</v>
      </c>
      <c r="Q1149" t="s">
        <v>48</v>
      </c>
      <c r="R1149">
        <v>3211</v>
      </c>
      <c r="S1149">
        <v>22102</v>
      </c>
      <c r="T1149">
        <v>1</v>
      </c>
      <c r="U1149" t="s">
        <v>43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 t="str">
        <f>IF(HR_Cleaned[[#This Row],[MonthlyIncome]]&lt;3000,"Low",IF(HR_Cleaned[[#This Row],[MonthlyIncome]]&lt;7000,"Medium","High"))</f>
        <v>Medium</v>
      </c>
      <c r="AH114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4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1618</v>
      </c>
      <c r="J1150">
        <v>2</v>
      </c>
      <c r="K1150" t="s">
        <v>46</v>
      </c>
      <c r="L1150">
        <v>76</v>
      </c>
      <c r="M1150">
        <v>3</v>
      </c>
      <c r="N1150">
        <v>2</v>
      </c>
      <c r="O1150" t="s">
        <v>53</v>
      </c>
      <c r="P1150">
        <v>1</v>
      </c>
      <c r="Q1150" t="s">
        <v>48</v>
      </c>
      <c r="R1150">
        <v>5377</v>
      </c>
      <c r="S1150">
        <v>3835</v>
      </c>
      <c r="T1150">
        <v>2</v>
      </c>
      <c r="U1150" t="s">
        <v>43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 t="str">
        <f>IF(HR_Cleaned[[#This Row],[MonthlyIncome]]&lt;3000,"Low",IF(HR_Cleaned[[#This Row],[MonthlyIncome]]&lt;7000,"Medium","High"))</f>
        <v>Medium</v>
      </c>
      <c r="AH115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5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1619</v>
      </c>
      <c r="J1151">
        <v>4</v>
      </c>
      <c r="K1151" t="s">
        <v>46</v>
      </c>
      <c r="L1151">
        <v>67</v>
      </c>
      <c r="M1151">
        <v>2</v>
      </c>
      <c r="N1151">
        <v>1</v>
      </c>
      <c r="O1151" t="s">
        <v>50</v>
      </c>
      <c r="P1151">
        <v>1</v>
      </c>
      <c r="Q1151" t="s">
        <v>52</v>
      </c>
      <c r="R1151">
        <v>4066</v>
      </c>
      <c r="S1151">
        <v>16290</v>
      </c>
      <c r="T1151">
        <v>1</v>
      </c>
      <c r="U1151" t="s">
        <v>43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 t="str">
        <f>IF(HR_Cleaned[[#This Row],[MonthlyIncome]]&lt;3000,"Low",IF(HR_Cleaned[[#This Row],[MonthlyIncome]]&lt;7000,"Medium","High"))</f>
        <v>Medium</v>
      </c>
      <c r="AH115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5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1621</v>
      </c>
      <c r="J1152">
        <v>2</v>
      </c>
      <c r="K1152" t="s">
        <v>46</v>
      </c>
      <c r="L1152">
        <v>48</v>
      </c>
      <c r="M1152">
        <v>4</v>
      </c>
      <c r="N1152">
        <v>2</v>
      </c>
      <c r="O1152" t="s">
        <v>47</v>
      </c>
      <c r="P1152">
        <v>1</v>
      </c>
      <c r="Q1152" t="s">
        <v>48</v>
      </c>
      <c r="R1152">
        <v>5208</v>
      </c>
      <c r="S1152">
        <v>26312</v>
      </c>
      <c r="T1152">
        <v>1</v>
      </c>
      <c r="U1152" t="s">
        <v>43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 t="str">
        <f>IF(HR_Cleaned[[#This Row],[MonthlyIncome]]&lt;3000,"Low",IF(HR_Cleaned[[#This Row],[MonthlyIncome]]&lt;7000,"Medium","High"))</f>
        <v>Medium</v>
      </c>
      <c r="AH1152" t="str">
        <f>IF(HR_Cleaned[[#This Row],[YearsAtCompany]]&lt;2,"0-1 Years",IF(HR_Cleaned[[#This Row],[YearsAtCompany]]&lt;=5,"2-5 Years",IF(HR_Cleaned[[#This Row],[YearsAtCompany]]&lt;=10,"6-10 Years","10+ Years")))</f>
        <v>10+ Years</v>
      </c>
      <c r="AI115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1622</v>
      </c>
      <c r="J1153">
        <v>2</v>
      </c>
      <c r="K1153" t="s">
        <v>39</v>
      </c>
      <c r="L1153">
        <v>39</v>
      </c>
      <c r="M1153">
        <v>1</v>
      </c>
      <c r="N1153">
        <v>2</v>
      </c>
      <c r="O1153" t="s">
        <v>53</v>
      </c>
      <c r="P1153">
        <v>1</v>
      </c>
      <c r="Q1153" t="s">
        <v>52</v>
      </c>
      <c r="R1153">
        <v>4877</v>
      </c>
      <c r="S1153">
        <v>20460</v>
      </c>
      <c r="T1153">
        <v>0</v>
      </c>
      <c r="U1153" t="s">
        <v>43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 t="str">
        <f>IF(HR_Cleaned[[#This Row],[MonthlyIncome]]&lt;3000,"Low",IF(HR_Cleaned[[#This Row],[MonthlyIncome]]&lt;7000,"Medium","High"))</f>
        <v>Medium</v>
      </c>
      <c r="AH1153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5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1623</v>
      </c>
      <c r="J1154">
        <v>3</v>
      </c>
      <c r="K1154" t="s">
        <v>46</v>
      </c>
      <c r="L1154">
        <v>97</v>
      </c>
      <c r="M1154">
        <v>3</v>
      </c>
      <c r="N1154">
        <v>1</v>
      </c>
      <c r="O1154" t="s">
        <v>47</v>
      </c>
      <c r="P1154">
        <v>4</v>
      </c>
      <c r="Q1154" t="s">
        <v>41</v>
      </c>
      <c r="R1154">
        <v>3117</v>
      </c>
      <c r="S1154">
        <v>26009</v>
      </c>
      <c r="T1154">
        <v>1</v>
      </c>
      <c r="U1154" t="s">
        <v>43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 t="str">
        <f>IF(HR_Cleaned[[#This Row],[MonthlyIncome]]&lt;3000,"Low",IF(HR_Cleaned[[#This Row],[MonthlyIncome]]&lt;7000,"Medium","High"))</f>
        <v>Medium</v>
      </c>
      <c r="AH115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54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1624</v>
      </c>
      <c r="J1155">
        <v>2</v>
      </c>
      <c r="K1155" t="s">
        <v>39</v>
      </c>
      <c r="L1155">
        <v>70</v>
      </c>
      <c r="M1155">
        <v>3</v>
      </c>
      <c r="N1155">
        <v>1</v>
      </c>
      <c r="O1155" t="s">
        <v>57</v>
      </c>
      <c r="P1155">
        <v>4</v>
      </c>
      <c r="Q1155" t="s">
        <v>41</v>
      </c>
      <c r="R1155">
        <v>1569</v>
      </c>
      <c r="S1155">
        <v>18420</v>
      </c>
      <c r="T1155">
        <v>1</v>
      </c>
      <c r="U1155" t="s">
        <v>35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 t="str">
        <f>IF(HR_Cleaned[[#This Row],[MonthlyIncome]]&lt;3000,"Low",IF(HR_Cleaned[[#This Row],[MonthlyIncome]]&lt;7000,"Medium","High"))</f>
        <v>Low</v>
      </c>
      <c r="AH1155" t="str">
        <f>IF(HR_Cleaned[[#This Row],[YearsAtCompany]]&lt;2,"0-1 Years",IF(HR_Cleaned[[#This Row],[YearsAtCompany]]&lt;=5,"2-5 Years",IF(HR_Cleaned[[#This Row],[YearsAtCompany]]&lt;=10,"6-10 Years","10+ Years")))</f>
        <v>0-1 Years</v>
      </c>
      <c r="AI1155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1625</v>
      </c>
      <c r="J1156">
        <v>4</v>
      </c>
      <c r="K1156" t="s">
        <v>39</v>
      </c>
      <c r="L1156">
        <v>98</v>
      </c>
      <c r="M1156">
        <v>3</v>
      </c>
      <c r="N1156">
        <v>5</v>
      </c>
      <c r="O1156" t="s">
        <v>56</v>
      </c>
      <c r="P1156">
        <v>3</v>
      </c>
      <c r="Q1156" t="s">
        <v>48</v>
      </c>
      <c r="R1156">
        <v>19658</v>
      </c>
      <c r="S1156">
        <v>5220</v>
      </c>
      <c r="T1156">
        <v>3</v>
      </c>
      <c r="U1156" t="s">
        <v>43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 t="str">
        <f>IF(HR_Cleaned[[#This Row],[MonthlyIncome]]&lt;3000,"Low",IF(HR_Cleaned[[#This Row],[MonthlyIncome]]&lt;7000,"Medium","High"))</f>
        <v>High</v>
      </c>
      <c r="AH1156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5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1627</v>
      </c>
      <c r="J1157">
        <v>3</v>
      </c>
      <c r="K1157" t="s">
        <v>46</v>
      </c>
      <c r="L1157">
        <v>76</v>
      </c>
      <c r="M1157">
        <v>2</v>
      </c>
      <c r="N1157">
        <v>2</v>
      </c>
      <c r="O1157" t="s">
        <v>50</v>
      </c>
      <c r="P1157">
        <v>3</v>
      </c>
      <c r="Q1157" t="s">
        <v>52</v>
      </c>
      <c r="R1157">
        <v>3069</v>
      </c>
      <c r="S1157">
        <v>10302</v>
      </c>
      <c r="T1157">
        <v>0</v>
      </c>
      <c r="U1157" t="s">
        <v>43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 t="str">
        <f>IF(HR_Cleaned[[#This Row],[MonthlyIncome]]&lt;3000,"Low",IF(HR_Cleaned[[#This Row],[MonthlyIncome]]&lt;7000,"Medium","High"))</f>
        <v>Medium</v>
      </c>
      <c r="AH115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5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1628</v>
      </c>
      <c r="J1158">
        <v>1</v>
      </c>
      <c r="K1158" t="s">
        <v>39</v>
      </c>
      <c r="L1158">
        <v>80</v>
      </c>
      <c r="M1158">
        <v>2</v>
      </c>
      <c r="N1158">
        <v>3</v>
      </c>
      <c r="O1158" t="s">
        <v>53</v>
      </c>
      <c r="P1158">
        <v>3</v>
      </c>
      <c r="Q1158" t="s">
        <v>48</v>
      </c>
      <c r="R1158">
        <v>10435</v>
      </c>
      <c r="S1158">
        <v>25800</v>
      </c>
      <c r="T1158">
        <v>1</v>
      </c>
      <c r="U1158" t="s">
        <v>43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 t="str">
        <f>IF(HR_Cleaned[[#This Row],[MonthlyIncome]]&lt;3000,"Low",IF(HR_Cleaned[[#This Row],[MonthlyIncome]]&lt;7000,"Medium","High"))</f>
        <v>High</v>
      </c>
      <c r="AH1158" t="str">
        <f>IF(HR_Cleaned[[#This Row],[YearsAtCompany]]&lt;2,"0-1 Years",IF(HR_Cleaned[[#This Row],[YearsAtCompany]]&lt;=5,"2-5 Years",IF(HR_Cleaned[[#This Row],[YearsAtCompany]]&lt;=10,"6-10 Years","10+ Years")))</f>
        <v>10+ Years</v>
      </c>
      <c r="AI115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1630</v>
      </c>
      <c r="J1159">
        <v>3</v>
      </c>
      <c r="K1159" t="s">
        <v>39</v>
      </c>
      <c r="L1159">
        <v>52</v>
      </c>
      <c r="M1159">
        <v>3</v>
      </c>
      <c r="N1159">
        <v>2</v>
      </c>
      <c r="O1159" t="s">
        <v>54</v>
      </c>
      <c r="P1159">
        <v>3</v>
      </c>
      <c r="Q1159" t="s">
        <v>48</v>
      </c>
      <c r="R1159">
        <v>4148</v>
      </c>
      <c r="S1159">
        <v>12250</v>
      </c>
      <c r="T1159">
        <v>1</v>
      </c>
      <c r="U1159" t="s">
        <v>43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 t="str">
        <f>IF(HR_Cleaned[[#This Row],[MonthlyIncome]]&lt;3000,"Low",IF(HR_Cleaned[[#This Row],[MonthlyIncome]]&lt;7000,"Medium","High"))</f>
        <v>Medium</v>
      </c>
      <c r="AH1159" t="str">
        <f>IF(HR_Cleaned[[#This Row],[YearsAtCompany]]&lt;2,"0-1 Years",IF(HR_Cleaned[[#This Row],[YearsAtCompany]]&lt;=5,"2-5 Years",IF(HR_Cleaned[[#This Row],[YearsAtCompany]]&lt;=10,"6-10 Years","10+ Years")))</f>
        <v>10+ Years</v>
      </c>
      <c r="AI115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1631</v>
      </c>
      <c r="J1160">
        <v>3</v>
      </c>
      <c r="K1160" t="s">
        <v>46</v>
      </c>
      <c r="L1160">
        <v>85</v>
      </c>
      <c r="M1160">
        <v>3</v>
      </c>
      <c r="N1160">
        <v>2</v>
      </c>
      <c r="O1160" t="s">
        <v>53</v>
      </c>
      <c r="P1160">
        <v>3</v>
      </c>
      <c r="Q1160" t="s">
        <v>48</v>
      </c>
      <c r="R1160">
        <v>5768</v>
      </c>
      <c r="S1160">
        <v>26493</v>
      </c>
      <c r="T1160">
        <v>3</v>
      </c>
      <c r="U1160" t="s">
        <v>43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 t="str">
        <f>IF(HR_Cleaned[[#This Row],[MonthlyIncome]]&lt;3000,"Low",IF(HR_Cleaned[[#This Row],[MonthlyIncome]]&lt;7000,"Medium","High"))</f>
        <v>Medium</v>
      </c>
      <c r="AH116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6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1633</v>
      </c>
      <c r="J1161">
        <v>1</v>
      </c>
      <c r="K1161" t="s">
        <v>39</v>
      </c>
      <c r="L1161">
        <v>81</v>
      </c>
      <c r="M1161">
        <v>3</v>
      </c>
      <c r="N1161">
        <v>2</v>
      </c>
      <c r="O1161" t="s">
        <v>53</v>
      </c>
      <c r="P1161">
        <v>3</v>
      </c>
      <c r="Q1161" t="s">
        <v>41</v>
      </c>
      <c r="R1161">
        <v>5042</v>
      </c>
      <c r="S1161">
        <v>3140</v>
      </c>
      <c r="T1161">
        <v>0</v>
      </c>
      <c r="U1161" t="s">
        <v>43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 t="str">
        <f>IF(HR_Cleaned[[#This Row],[MonthlyIncome]]&lt;3000,"Low",IF(HR_Cleaned[[#This Row],[MonthlyIncome]]&lt;7000,"Medium","High"))</f>
        <v>Medium</v>
      </c>
      <c r="AH116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6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1635</v>
      </c>
      <c r="J1162">
        <v>4</v>
      </c>
      <c r="K1162" t="s">
        <v>39</v>
      </c>
      <c r="L1162">
        <v>59</v>
      </c>
      <c r="M1162">
        <v>2</v>
      </c>
      <c r="N1162">
        <v>2</v>
      </c>
      <c r="O1162" t="s">
        <v>53</v>
      </c>
      <c r="P1162">
        <v>4</v>
      </c>
      <c r="Q1162" t="s">
        <v>52</v>
      </c>
      <c r="R1162">
        <v>5770</v>
      </c>
      <c r="S1162">
        <v>5388</v>
      </c>
      <c r="T1162">
        <v>1</v>
      </c>
      <c r="U1162" t="s">
        <v>43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 t="str">
        <f>IF(HR_Cleaned[[#This Row],[MonthlyIncome]]&lt;3000,"Low",IF(HR_Cleaned[[#This Row],[MonthlyIncome]]&lt;7000,"Medium","High"))</f>
        <v>Medium</v>
      </c>
      <c r="AH116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6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1638</v>
      </c>
      <c r="J1163">
        <v>4</v>
      </c>
      <c r="K1163" t="s">
        <v>39</v>
      </c>
      <c r="L1163">
        <v>54</v>
      </c>
      <c r="M1163">
        <v>2</v>
      </c>
      <c r="N1163">
        <v>3</v>
      </c>
      <c r="O1163" t="s">
        <v>53</v>
      </c>
      <c r="P1163">
        <v>3</v>
      </c>
      <c r="Q1163" t="s">
        <v>48</v>
      </c>
      <c r="R1163">
        <v>7756</v>
      </c>
      <c r="S1163">
        <v>14199</v>
      </c>
      <c r="T1163">
        <v>3</v>
      </c>
      <c r="U1163" t="s">
        <v>35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 t="str">
        <f>IF(HR_Cleaned[[#This Row],[MonthlyIncome]]&lt;3000,"Low",IF(HR_Cleaned[[#This Row],[MonthlyIncome]]&lt;7000,"Medium","High"))</f>
        <v>High</v>
      </c>
      <c r="AH1163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6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1639</v>
      </c>
      <c r="J1164">
        <v>4</v>
      </c>
      <c r="K1164" t="s">
        <v>46</v>
      </c>
      <c r="L1164">
        <v>55</v>
      </c>
      <c r="M1164">
        <v>2</v>
      </c>
      <c r="N1164">
        <v>3</v>
      </c>
      <c r="O1164" t="s">
        <v>40</v>
      </c>
      <c r="P1164">
        <v>1</v>
      </c>
      <c r="Q1164" t="s">
        <v>48</v>
      </c>
      <c r="R1164">
        <v>10306</v>
      </c>
      <c r="S1164">
        <v>21530</v>
      </c>
      <c r="T1164">
        <v>9</v>
      </c>
      <c r="U1164" t="s">
        <v>43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 t="str">
        <f>IF(HR_Cleaned[[#This Row],[MonthlyIncome]]&lt;3000,"Low",IF(HR_Cleaned[[#This Row],[MonthlyIncome]]&lt;7000,"Medium","High"))</f>
        <v>High</v>
      </c>
      <c r="AH1164" t="str">
        <f>IF(HR_Cleaned[[#This Row],[YearsAtCompany]]&lt;2,"0-1 Years",IF(HR_Cleaned[[#This Row],[YearsAtCompany]]&lt;=5,"2-5 Years",IF(HR_Cleaned[[#This Row],[YearsAtCompany]]&lt;=10,"6-10 Years","10+ Years")))</f>
        <v>10+ Years</v>
      </c>
      <c r="AI116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1640</v>
      </c>
      <c r="J1165">
        <v>2</v>
      </c>
      <c r="K1165" t="s">
        <v>39</v>
      </c>
      <c r="L1165">
        <v>71</v>
      </c>
      <c r="M1165">
        <v>3</v>
      </c>
      <c r="N1165">
        <v>1</v>
      </c>
      <c r="O1165" t="s">
        <v>47</v>
      </c>
      <c r="P1165">
        <v>2</v>
      </c>
      <c r="Q1165" t="s">
        <v>48</v>
      </c>
      <c r="R1165">
        <v>3936</v>
      </c>
      <c r="S1165">
        <v>9953</v>
      </c>
      <c r="T1165">
        <v>1</v>
      </c>
      <c r="U1165" t="s">
        <v>43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 t="str">
        <f>IF(HR_Cleaned[[#This Row],[MonthlyIncome]]&lt;3000,"Low",IF(HR_Cleaned[[#This Row],[MonthlyIncome]]&lt;7000,"Medium","High"))</f>
        <v>Medium</v>
      </c>
      <c r="AH116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6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1641</v>
      </c>
      <c r="J1166">
        <v>3</v>
      </c>
      <c r="K1166" t="s">
        <v>39</v>
      </c>
      <c r="L1166">
        <v>84</v>
      </c>
      <c r="M1166">
        <v>3</v>
      </c>
      <c r="N1166">
        <v>3</v>
      </c>
      <c r="O1166" t="s">
        <v>53</v>
      </c>
      <c r="P1166">
        <v>4</v>
      </c>
      <c r="Q1166" t="s">
        <v>41</v>
      </c>
      <c r="R1166">
        <v>7945</v>
      </c>
      <c r="S1166">
        <v>19948</v>
      </c>
      <c r="T1166">
        <v>6</v>
      </c>
      <c r="U1166" t="s">
        <v>35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 t="str">
        <f>IF(HR_Cleaned[[#This Row],[MonthlyIncome]]&lt;3000,"Low",IF(HR_Cleaned[[#This Row],[MonthlyIncome]]&lt;7000,"Medium","High"))</f>
        <v>High</v>
      </c>
      <c r="AH1166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6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1642</v>
      </c>
      <c r="J1167">
        <v>1</v>
      </c>
      <c r="K1167" t="s">
        <v>46</v>
      </c>
      <c r="L1167">
        <v>37</v>
      </c>
      <c r="M1167">
        <v>3</v>
      </c>
      <c r="N1167">
        <v>2</v>
      </c>
      <c r="O1167" t="s">
        <v>61</v>
      </c>
      <c r="P1167">
        <v>4</v>
      </c>
      <c r="Q1167" t="s">
        <v>48</v>
      </c>
      <c r="R1167">
        <v>5743</v>
      </c>
      <c r="S1167">
        <v>10503</v>
      </c>
      <c r="T1167">
        <v>4</v>
      </c>
      <c r="U1167" t="s">
        <v>35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 t="str">
        <f>IF(HR_Cleaned[[#This Row],[MonthlyIncome]]&lt;3000,"Low",IF(HR_Cleaned[[#This Row],[MonthlyIncome]]&lt;7000,"Medium","High"))</f>
        <v>Medium</v>
      </c>
      <c r="AH116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6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1644</v>
      </c>
      <c r="J1168">
        <v>3</v>
      </c>
      <c r="K1168" t="s">
        <v>46</v>
      </c>
      <c r="L1168">
        <v>89</v>
      </c>
      <c r="M1168">
        <v>2</v>
      </c>
      <c r="N1168">
        <v>4</v>
      </c>
      <c r="O1168" t="s">
        <v>56</v>
      </c>
      <c r="P1168">
        <v>4</v>
      </c>
      <c r="Q1168" t="s">
        <v>48</v>
      </c>
      <c r="R1168">
        <v>15202</v>
      </c>
      <c r="S1168">
        <v>5602</v>
      </c>
      <c r="T1168">
        <v>2</v>
      </c>
      <c r="U1168" t="s">
        <v>43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 t="str">
        <f>IF(HR_Cleaned[[#This Row],[MonthlyIncome]]&lt;3000,"Low",IF(HR_Cleaned[[#This Row],[MonthlyIncome]]&lt;7000,"Medium","High"))</f>
        <v>High</v>
      </c>
      <c r="AH116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6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1645</v>
      </c>
      <c r="J1169">
        <v>1</v>
      </c>
      <c r="K1169" t="s">
        <v>46</v>
      </c>
      <c r="L1169">
        <v>59</v>
      </c>
      <c r="M1169">
        <v>1</v>
      </c>
      <c r="N1169">
        <v>2</v>
      </c>
      <c r="O1169" t="s">
        <v>40</v>
      </c>
      <c r="P1169">
        <v>4</v>
      </c>
      <c r="Q1169" t="s">
        <v>52</v>
      </c>
      <c r="R1169">
        <v>5440</v>
      </c>
      <c r="S1169">
        <v>22098</v>
      </c>
      <c r="T1169">
        <v>6</v>
      </c>
      <c r="U1169" t="s">
        <v>35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 t="str">
        <f>IF(HR_Cleaned[[#This Row],[MonthlyIncome]]&lt;3000,"Low",IF(HR_Cleaned[[#This Row],[MonthlyIncome]]&lt;7000,"Medium","High"))</f>
        <v>Medium</v>
      </c>
      <c r="AH116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6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1646</v>
      </c>
      <c r="J1170">
        <v>1</v>
      </c>
      <c r="K1170" t="s">
        <v>39</v>
      </c>
      <c r="L1170">
        <v>32</v>
      </c>
      <c r="M1170">
        <v>3</v>
      </c>
      <c r="N1170">
        <v>1</v>
      </c>
      <c r="O1170" t="s">
        <v>47</v>
      </c>
      <c r="P1170">
        <v>4</v>
      </c>
      <c r="Q1170" t="s">
        <v>41</v>
      </c>
      <c r="R1170">
        <v>3760</v>
      </c>
      <c r="S1170">
        <v>17218</v>
      </c>
      <c r="T1170">
        <v>1</v>
      </c>
      <c r="U1170" t="s">
        <v>35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 t="str">
        <f>IF(HR_Cleaned[[#This Row],[MonthlyIncome]]&lt;3000,"Low",IF(HR_Cleaned[[#This Row],[MonthlyIncome]]&lt;7000,"Medium","High"))</f>
        <v>Medium</v>
      </c>
      <c r="AH117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70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1647</v>
      </c>
      <c r="J1171">
        <v>2</v>
      </c>
      <c r="K1171" t="s">
        <v>39</v>
      </c>
      <c r="L1171">
        <v>86</v>
      </c>
      <c r="M1171">
        <v>4</v>
      </c>
      <c r="N1171">
        <v>1</v>
      </c>
      <c r="O1171" t="s">
        <v>47</v>
      </c>
      <c r="P1171">
        <v>3</v>
      </c>
      <c r="Q1171" t="s">
        <v>48</v>
      </c>
      <c r="R1171">
        <v>3517</v>
      </c>
      <c r="S1171">
        <v>22490</v>
      </c>
      <c r="T1171">
        <v>7</v>
      </c>
      <c r="U1171" t="s">
        <v>43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 t="str">
        <f>IF(HR_Cleaned[[#This Row],[MonthlyIncome]]&lt;3000,"Low",IF(HR_Cleaned[[#This Row],[MonthlyIncome]]&lt;7000,"Medium","High"))</f>
        <v>Medium</v>
      </c>
      <c r="AH117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7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1648</v>
      </c>
      <c r="J1172">
        <v>4</v>
      </c>
      <c r="K1172" t="s">
        <v>46</v>
      </c>
      <c r="L1172">
        <v>87</v>
      </c>
      <c r="M1172">
        <v>3</v>
      </c>
      <c r="N1172">
        <v>1</v>
      </c>
      <c r="O1172" t="s">
        <v>47</v>
      </c>
      <c r="P1172">
        <v>4</v>
      </c>
      <c r="Q1172" t="s">
        <v>41</v>
      </c>
      <c r="R1172">
        <v>2580</v>
      </c>
      <c r="S1172">
        <v>6297</v>
      </c>
      <c r="T1172">
        <v>2</v>
      </c>
      <c r="U1172" t="s">
        <v>43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 t="str">
        <f>IF(HR_Cleaned[[#This Row],[MonthlyIncome]]&lt;3000,"Low",IF(HR_Cleaned[[#This Row],[MonthlyIncome]]&lt;7000,"Medium","High"))</f>
        <v>Low</v>
      </c>
      <c r="AH117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7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1649</v>
      </c>
      <c r="J1173">
        <v>1</v>
      </c>
      <c r="K1173" t="s">
        <v>46</v>
      </c>
      <c r="L1173">
        <v>73</v>
      </c>
      <c r="M1173">
        <v>3</v>
      </c>
      <c r="N1173">
        <v>1</v>
      </c>
      <c r="O1173" t="s">
        <v>50</v>
      </c>
      <c r="P1173">
        <v>1</v>
      </c>
      <c r="Q1173" t="s">
        <v>41</v>
      </c>
      <c r="R1173">
        <v>2166</v>
      </c>
      <c r="S1173">
        <v>3339</v>
      </c>
      <c r="T1173">
        <v>3</v>
      </c>
      <c r="U1173" t="s">
        <v>35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 t="str">
        <f>IF(HR_Cleaned[[#This Row],[MonthlyIncome]]&lt;3000,"Low",IF(HR_Cleaned[[#This Row],[MonthlyIncome]]&lt;7000,"Medium","High"))</f>
        <v>Low</v>
      </c>
      <c r="AH1173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7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1650</v>
      </c>
      <c r="J1174">
        <v>3</v>
      </c>
      <c r="K1174" t="s">
        <v>46</v>
      </c>
      <c r="L1174">
        <v>42</v>
      </c>
      <c r="M1174">
        <v>2</v>
      </c>
      <c r="N1174">
        <v>2</v>
      </c>
      <c r="O1174" t="s">
        <v>40</v>
      </c>
      <c r="P1174">
        <v>3</v>
      </c>
      <c r="Q1174" t="s">
        <v>41</v>
      </c>
      <c r="R1174">
        <v>5869</v>
      </c>
      <c r="S1174">
        <v>23413</v>
      </c>
      <c r="T1174">
        <v>9</v>
      </c>
      <c r="U1174" t="s">
        <v>43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 t="str">
        <f>IF(HR_Cleaned[[#This Row],[MonthlyIncome]]&lt;3000,"Low",IF(HR_Cleaned[[#This Row],[MonthlyIncome]]&lt;7000,"Medium","High"))</f>
        <v>Medium</v>
      </c>
      <c r="AH117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7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1651</v>
      </c>
      <c r="J1175">
        <v>2</v>
      </c>
      <c r="K1175" t="s">
        <v>39</v>
      </c>
      <c r="L1175">
        <v>42</v>
      </c>
      <c r="M1175">
        <v>3</v>
      </c>
      <c r="N1175">
        <v>3</v>
      </c>
      <c r="O1175" t="s">
        <v>54</v>
      </c>
      <c r="P1175">
        <v>1</v>
      </c>
      <c r="Q1175" t="s">
        <v>48</v>
      </c>
      <c r="R1175">
        <v>8008</v>
      </c>
      <c r="S1175">
        <v>22792</v>
      </c>
      <c r="T1175">
        <v>4</v>
      </c>
      <c r="U1175" t="s">
        <v>43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 t="str">
        <f>IF(HR_Cleaned[[#This Row],[MonthlyIncome]]&lt;3000,"Low",IF(HR_Cleaned[[#This Row],[MonthlyIncome]]&lt;7000,"Medium","High"))</f>
        <v>High</v>
      </c>
      <c r="AH117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7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1653</v>
      </c>
      <c r="J1176">
        <v>4</v>
      </c>
      <c r="K1176" t="s">
        <v>46</v>
      </c>
      <c r="L1176">
        <v>77</v>
      </c>
      <c r="M1176">
        <v>4</v>
      </c>
      <c r="N1176">
        <v>2</v>
      </c>
      <c r="O1176" t="s">
        <v>53</v>
      </c>
      <c r="P1176">
        <v>3</v>
      </c>
      <c r="Q1176" t="s">
        <v>52</v>
      </c>
      <c r="R1176">
        <v>5206</v>
      </c>
      <c r="S1176">
        <v>4973</v>
      </c>
      <c r="T1176">
        <v>1</v>
      </c>
      <c r="U1176" t="s">
        <v>43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 t="str">
        <f>IF(HR_Cleaned[[#This Row],[MonthlyIncome]]&lt;3000,"Low",IF(HR_Cleaned[[#This Row],[MonthlyIncome]]&lt;7000,"Medium","High"))</f>
        <v>Medium</v>
      </c>
      <c r="AH117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7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1654</v>
      </c>
      <c r="J1177">
        <v>4</v>
      </c>
      <c r="K1177" t="s">
        <v>46</v>
      </c>
      <c r="L1177">
        <v>66</v>
      </c>
      <c r="M1177">
        <v>3</v>
      </c>
      <c r="N1177">
        <v>2</v>
      </c>
      <c r="O1177" t="s">
        <v>53</v>
      </c>
      <c r="P1177">
        <v>2</v>
      </c>
      <c r="Q1177" t="s">
        <v>48</v>
      </c>
      <c r="R1177">
        <v>5295</v>
      </c>
      <c r="S1177">
        <v>7693</v>
      </c>
      <c r="T1177">
        <v>4</v>
      </c>
      <c r="U1177" t="s">
        <v>43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 t="str">
        <f>IF(HR_Cleaned[[#This Row],[MonthlyIncome]]&lt;3000,"Low",IF(HR_Cleaned[[#This Row],[MonthlyIncome]]&lt;7000,"Medium","High"))</f>
        <v>Medium</v>
      </c>
      <c r="AH117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7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1655</v>
      </c>
      <c r="J1178">
        <v>1</v>
      </c>
      <c r="K1178" t="s">
        <v>39</v>
      </c>
      <c r="L1178">
        <v>72</v>
      </c>
      <c r="M1178">
        <v>3</v>
      </c>
      <c r="N1178">
        <v>4</v>
      </c>
      <c r="O1178" t="s">
        <v>58</v>
      </c>
      <c r="P1178">
        <v>2</v>
      </c>
      <c r="Q1178" t="s">
        <v>48</v>
      </c>
      <c r="R1178">
        <v>16413</v>
      </c>
      <c r="S1178">
        <v>3498</v>
      </c>
      <c r="T1178">
        <v>3</v>
      </c>
      <c r="U1178" t="s">
        <v>43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 t="str">
        <f>IF(HR_Cleaned[[#This Row],[MonthlyIncome]]&lt;3000,"Low",IF(HR_Cleaned[[#This Row],[MonthlyIncome]]&lt;7000,"Medium","High"))</f>
        <v>High</v>
      </c>
      <c r="AH117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7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1656</v>
      </c>
      <c r="J1179">
        <v>4</v>
      </c>
      <c r="K1179" t="s">
        <v>39</v>
      </c>
      <c r="L1179">
        <v>50</v>
      </c>
      <c r="M1179">
        <v>2</v>
      </c>
      <c r="N1179">
        <v>3</v>
      </c>
      <c r="O1179" t="s">
        <v>58</v>
      </c>
      <c r="P1179">
        <v>1</v>
      </c>
      <c r="Q1179" t="s">
        <v>52</v>
      </c>
      <c r="R1179">
        <v>13269</v>
      </c>
      <c r="S1179">
        <v>21981</v>
      </c>
      <c r="T1179">
        <v>5</v>
      </c>
      <c r="U1179" t="s">
        <v>43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 t="str">
        <f>IF(HR_Cleaned[[#This Row],[MonthlyIncome]]&lt;3000,"Low",IF(HR_Cleaned[[#This Row],[MonthlyIncome]]&lt;7000,"Medium","High"))</f>
        <v>High</v>
      </c>
      <c r="AH1179" t="str">
        <f>IF(HR_Cleaned[[#This Row],[YearsAtCompany]]&lt;2,"0-1 Years",IF(HR_Cleaned[[#This Row],[YearsAtCompany]]&lt;=5,"2-5 Years",IF(HR_Cleaned[[#This Row],[YearsAtCompany]]&lt;=10,"6-10 Years","10+ Years")))</f>
        <v>10+ Years</v>
      </c>
      <c r="AI117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1657</v>
      </c>
      <c r="J1180">
        <v>3</v>
      </c>
      <c r="K1180" t="s">
        <v>39</v>
      </c>
      <c r="L1180">
        <v>31</v>
      </c>
      <c r="M1180">
        <v>3</v>
      </c>
      <c r="N1180">
        <v>1</v>
      </c>
      <c r="O1180" t="s">
        <v>57</v>
      </c>
      <c r="P1180">
        <v>3</v>
      </c>
      <c r="Q1180" t="s">
        <v>41</v>
      </c>
      <c r="R1180">
        <v>2783</v>
      </c>
      <c r="S1180">
        <v>13251</v>
      </c>
      <c r="T1180">
        <v>1</v>
      </c>
      <c r="U1180" t="s">
        <v>43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 t="str">
        <f>IF(HR_Cleaned[[#This Row],[MonthlyIncome]]&lt;3000,"Low",IF(HR_Cleaned[[#This Row],[MonthlyIncome]]&lt;7000,"Medium","High"))</f>
        <v>Low</v>
      </c>
      <c r="AH118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80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1658</v>
      </c>
      <c r="J1181">
        <v>4</v>
      </c>
      <c r="K1181" t="s">
        <v>39</v>
      </c>
      <c r="L1181">
        <v>66</v>
      </c>
      <c r="M1181">
        <v>3</v>
      </c>
      <c r="N1181">
        <v>2</v>
      </c>
      <c r="O1181" t="s">
        <v>47</v>
      </c>
      <c r="P1181">
        <v>2</v>
      </c>
      <c r="Q1181" t="s">
        <v>52</v>
      </c>
      <c r="R1181">
        <v>5433</v>
      </c>
      <c r="S1181">
        <v>19332</v>
      </c>
      <c r="T1181">
        <v>1</v>
      </c>
      <c r="U1181" t="s">
        <v>43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 t="str">
        <f>IF(HR_Cleaned[[#This Row],[MonthlyIncome]]&lt;3000,"Low",IF(HR_Cleaned[[#This Row],[MonthlyIncome]]&lt;7000,"Medium","High"))</f>
        <v>Medium</v>
      </c>
      <c r="AH1181" t="str">
        <f>IF(HR_Cleaned[[#This Row],[YearsAtCompany]]&lt;2,"0-1 Years",IF(HR_Cleaned[[#This Row],[YearsAtCompany]]&lt;=5,"2-5 Years",IF(HR_Cleaned[[#This Row],[YearsAtCompany]]&lt;=10,"6-10 Years","10+ Years")))</f>
        <v>10+ Years</v>
      </c>
      <c r="AI118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1659</v>
      </c>
      <c r="J1182">
        <v>1</v>
      </c>
      <c r="K1182" t="s">
        <v>46</v>
      </c>
      <c r="L1182">
        <v>77</v>
      </c>
      <c r="M1182">
        <v>3</v>
      </c>
      <c r="N1182">
        <v>1</v>
      </c>
      <c r="O1182" t="s">
        <v>50</v>
      </c>
      <c r="P1182">
        <v>2</v>
      </c>
      <c r="Q1182" t="s">
        <v>41</v>
      </c>
      <c r="R1182">
        <v>2013</v>
      </c>
      <c r="S1182">
        <v>10950</v>
      </c>
      <c r="T1182">
        <v>2</v>
      </c>
      <c r="U1182" t="s">
        <v>43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 t="str">
        <f>IF(HR_Cleaned[[#This Row],[MonthlyIncome]]&lt;3000,"Low",IF(HR_Cleaned[[#This Row],[MonthlyIncome]]&lt;7000,"Medium","High"))</f>
        <v>Low</v>
      </c>
      <c r="AH118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8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1661</v>
      </c>
      <c r="J1183">
        <v>3</v>
      </c>
      <c r="K1183" t="s">
        <v>39</v>
      </c>
      <c r="L1183">
        <v>41</v>
      </c>
      <c r="M1183">
        <v>2</v>
      </c>
      <c r="N1183">
        <v>4</v>
      </c>
      <c r="O1183" t="s">
        <v>54</v>
      </c>
      <c r="P1183">
        <v>3</v>
      </c>
      <c r="Q1183" t="s">
        <v>48</v>
      </c>
      <c r="R1183">
        <v>13966</v>
      </c>
      <c r="S1183">
        <v>11652</v>
      </c>
      <c r="T1183">
        <v>2</v>
      </c>
      <c r="U1183" t="s">
        <v>35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 t="str">
        <f>IF(HR_Cleaned[[#This Row],[MonthlyIncome]]&lt;3000,"Low",IF(HR_Cleaned[[#This Row],[MonthlyIncome]]&lt;7000,"Medium","High"))</f>
        <v>High</v>
      </c>
      <c r="AH1183" t="str">
        <f>IF(HR_Cleaned[[#This Row],[YearsAtCompany]]&lt;2,"0-1 Years",IF(HR_Cleaned[[#This Row],[YearsAtCompany]]&lt;=5,"2-5 Years",IF(HR_Cleaned[[#This Row],[YearsAtCompany]]&lt;=10,"6-10 Years","10+ Years")))</f>
        <v>10+ Years</v>
      </c>
      <c r="AI118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1662</v>
      </c>
      <c r="J1184">
        <v>4</v>
      </c>
      <c r="K1184" t="s">
        <v>39</v>
      </c>
      <c r="L1184">
        <v>33</v>
      </c>
      <c r="M1184">
        <v>2</v>
      </c>
      <c r="N1184">
        <v>2</v>
      </c>
      <c r="O1184" t="s">
        <v>53</v>
      </c>
      <c r="P1184">
        <v>3</v>
      </c>
      <c r="Q1184" t="s">
        <v>48</v>
      </c>
      <c r="R1184">
        <v>4374</v>
      </c>
      <c r="S1184">
        <v>15411</v>
      </c>
      <c r="T1184">
        <v>0</v>
      </c>
      <c r="U1184" t="s">
        <v>43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 t="str">
        <f>IF(HR_Cleaned[[#This Row],[MonthlyIncome]]&lt;3000,"Low",IF(HR_Cleaned[[#This Row],[MonthlyIncome]]&lt;7000,"Medium","High"))</f>
        <v>Medium</v>
      </c>
      <c r="AH118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8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1664</v>
      </c>
      <c r="J1185">
        <v>4</v>
      </c>
      <c r="K1185" t="s">
        <v>46</v>
      </c>
      <c r="L1185">
        <v>79</v>
      </c>
      <c r="M1185">
        <v>4</v>
      </c>
      <c r="N1185">
        <v>2</v>
      </c>
      <c r="O1185" t="s">
        <v>54</v>
      </c>
      <c r="P1185">
        <v>1</v>
      </c>
      <c r="Q1185" t="s">
        <v>52</v>
      </c>
      <c r="R1185">
        <v>6842</v>
      </c>
      <c r="S1185">
        <v>26308</v>
      </c>
      <c r="T1185">
        <v>6</v>
      </c>
      <c r="U1185" t="s">
        <v>43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 t="str">
        <f>IF(HR_Cleaned[[#This Row],[MonthlyIncome]]&lt;3000,"Low",IF(HR_Cleaned[[#This Row],[MonthlyIncome]]&lt;7000,"Medium","High"))</f>
        <v>Medium</v>
      </c>
      <c r="AH118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8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1665</v>
      </c>
      <c r="J1186">
        <v>2</v>
      </c>
      <c r="K1186" t="s">
        <v>39</v>
      </c>
      <c r="L1186">
        <v>91</v>
      </c>
      <c r="M1186">
        <v>3</v>
      </c>
      <c r="N1186">
        <v>4</v>
      </c>
      <c r="O1186" t="s">
        <v>56</v>
      </c>
      <c r="P1186">
        <v>3</v>
      </c>
      <c r="Q1186" t="s">
        <v>48</v>
      </c>
      <c r="R1186">
        <v>17426</v>
      </c>
      <c r="S1186">
        <v>18685</v>
      </c>
      <c r="T1186">
        <v>3</v>
      </c>
      <c r="U1186" t="s">
        <v>43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 t="str">
        <f>IF(HR_Cleaned[[#This Row],[MonthlyIncome]]&lt;3000,"Low",IF(HR_Cleaned[[#This Row],[MonthlyIncome]]&lt;7000,"Medium","High"))</f>
        <v>High</v>
      </c>
      <c r="AH118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8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1666</v>
      </c>
      <c r="J1187">
        <v>3</v>
      </c>
      <c r="K1187" t="s">
        <v>46</v>
      </c>
      <c r="L1187">
        <v>65</v>
      </c>
      <c r="M1187">
        <v>2</v>
      </c>
      <c r="N1187">
        <v>4</v>
      </c>
      <c r="O1187" t="s">
        <v>58</v>
      </c>
      <c r="P1187">
        <v>3</v>
      </c>
      <c r="Q1187" t="s">
        <v>48</v>
      </c>
      <c r="R1187">
        <v>17603</v>
      </c>
      <c r="S1187">
        <v>3525</v>
      </c>
      <c r="T1187">
        <v>1</v>
      </c>
      <c r="U1187" t="s">
        <v>43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 t="str">
        <f>IF(HR_Cleaned[[#This Row],[MonthlyIncome]]&lt;3000,"Low",IF(HR_Cleaned[[#This Row],[MonthlyIncome]]&lt;7000,"Medium","High"))</f>
        <v>High</v>
      </c>
      <c r="AH1187" t="str">
        <f>IF(HR_Cleaned[[#This Row],[YearsAtCompany]]&lt;2,"0-1 Years",IF(HR_Cleaned[[#This Row],[YearsAtCompany]]&lt;=5,"2-5 Years",IF(HR_Cleaned[[#This Row],[YearsAtCompany]]&lt;=10,"6-10 Years","10+ Years")))</f>
        <v>10+ Years</v>
      </c>
      <c r="AI118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1667</v>
      </c>
      <c r="J1188">
        <v>4</v>
      </c>
      <c r="K1188" t="s">
        <v>46</v>
      </c>
      <c r="L1188">
        <v>36</v>
      </c>
      <c r="M1188">
        <v>3</v>
      </c>
      <c r="N1188">
        <v>2</v>
      </c>
      <c r="O1188" t="s">
        <v>40</v>
      </c>
      <c r="P1188">
        <v>4</v>
      </c>
      <c r="Q1188" t="s">
        <v>41</v>
      </c>
      <c r="R1188">
        <v>4581</v>
      </c>
      <c r="S1188">
        <v>10414</v>
      </c>
      <c r="T1188">
        <v>3</v>
      </c>
      <c r="U1188" t="s">
        <v>35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 t="str">
        <f>IF(HR_Cleaned[[#This Row],[MonthlyIncome]]&lt;3000,"Low",IF(HR_Cleaned[[#This Row],[MonthlyIncome]]&lt;7000,"Medium","High"))</f>
        <v>Medium</v>
      </c>
      <c r="AH1188" t="str">
        <f>IF(HR_Cleaned[[#This Row],[YearsAtCompany]]&lt;2,"0-1 Years",IF(HR_Cleaned[[#This Row],[YearsAtCompany]]&lt;=5,"2-5 Years",IF(HR_Cleaned[[#This Row],[YearsAtCompany]]&lt;=10,"6-10 Years","10+ Years")))</f>
        <v>10+ Years</v>
      </c>
      <c r="AI118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1668</v>
      </c>
      <c r="J1189">
        <v>4</v>
      </c>
      <c r="K1189" t="s">
        <v>46</v>
      </c>
      <c r="L1189">
        <v>90</v>
      </c>
      <c r="M1189">
        <v>3</v>
      </c>
      <c r="N1189">
        <v>2</v>
      </c>
      <c r="O1189" t="s">
        <v>47</v>
      </c>
      <c r="P1189">
        <v>4</v>
      </c>
      <c r="Q1189" t="s">
        <v>48</v>
      </c>
      <c r="R1189">
        <v>4735</v>
      </c>
      <c r="S1189">
        <v>9867</v>
      </c>
      <c r="T1189">
        <v>7</v>
      </c>
      <c r="U1189" t="s">
        <v>43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 t="str">
        <f>IF(HR_Cleaned[[#This Row],[MonthlyIncome]]&lt;3000,"Low",IF(HR_Cleaned[[#This Row],[MonthlyIncome]]&lt;7000,"Medium","High"))</f>
        <v>Medium</v>
      </c>
      <c r="AH1189" t="str">
        <f>IF(HR_Cleaned[[#This Row],[YearsAtCompany]]&lt;2,"0-1 Years",IF(HR_Cleaned[[#This Row],[YearsAtCompany]]&lt;=5,"2-5 Years",IF(HR_Cleaned[[#This Row],[YearsAtCompany]]&lt;=10,"6-10 Years","10+ Years")))</f>
        <v>10+ Years</v>
      </c>
      <c r="AI118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1669</v>
      </c>
      <c r="J1190">
        <v>1</v>
      </c>
      <c r="K1190" t="s">
        <v>46</v>
      </c>
      <c r="L1190">
        <v>43</v>
      </c>
      <c r="M1190">
        <v>2</v>
      </c>
      <c r="N1190">
        <v>2</v>
      </c>
      <c r="O1190" t="s">
        <v>40</v>
      </c>
      <c r="P1190">
        <v>2</v>
      </c>
      <c r="Q1190" t="s">
        <v>52</v>
      </c>
      <c r="R1190">
        <v>4187</v>
      </c>
      <c r="S1190">
        <v>3356</v>
      </c>
      <c r="T1190">
        <v>1</v>
      </c>
      <c r="U1190" t="s">
        <v>35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 t="str">
        <f>IF(HR_Cleaned[[#This Row],[MonthlyIncome]]&lt;3000,"Low",IF(HR_Cleaned[[#This Row],[MonthlyIncome]]&lt;7000,"Medium","High"))</f>
        <v>Medium</v>
      </c>
      <c r="AH119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9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1670</v>
      </c>
      <c r="J1191">
        <v>4</v>
      </c>
      <c r="K1191" t="s">
        <v>46</v>
      </c>
      <c r="L1191">
        <v>93</v>
      </c>
      <c r="M1191">
        <v>3</v>
      </c>
      <c r="N1191">
        <v>2</v>
      </c>
      <c r="O1191" t="s">
        <v>40</v>
      </c>
      <c r="P1191">
        <v>4</v>
      </c>
      <c r="Q1191" t="s">
        <v>52</v>
      </c>
      <c r="R1191">
        <v>5505</v>
      </c>
      <c r="S1191">
        <v>3921</v>
      </c>
      <c r="T1191">
        <v>1</v>
      </c>
      <c r="U1191" t="s">
        <v>43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 t="str">
        <f>IF(HR_Cleaned[[#This Row],[MonthlyIncome]]&lt;3000,"Low",IF(HR_Cleaned[[#This Row],[MonthlyIncome]]&lt;7000,"Medium","High"))</f>
        <v>Medium</v>
      </c>
      <c r="AH119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9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1671</v>
      </c>
      <c r="J1192">
        <v>4</v>
      </c>
      <c r="K1192" t="s">
        <v>46</v>
      </c>
      <c r="L1192">
        <v>45</v>
      </c>
      <c r="M1192">
        <v>3</v>
      </c>
      <c r="N1192">
        <v>2</v>
      </c>
      <c r="O1192" t="s">
        <v>47</v>
      </c>
      <c r="P1192">
        <v>2</v>
      </c>
      <c r="Q1192" t="s">
        <v>52</v>
      </c>
      <c r="R1192">
        <v>5470</v>
      </c>
      <c r="S1192">
        <v>25518</v>
      </c>
      <c r="T1192">
        <v>0</v>
      </c>
      <c r="U1192" t="s">
        <v>43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 t="str">
        <f>IF(HR_Cleaned[[#This Row],[MonthlyIncome]]&lt;3000,"Low",IF(HR_Cleaned[[#This Row],[MonthlyIncome]]&lt;7000,"Medium","High"))</f>
        <v>Medium</v>
      </c>
      <c r="AH119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9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1673</v>
      </c>
      <c r="J1193">
        <v>1</v>
      </c>
      <c r="K1193" t="s">
        <v>39</v>
      </c>
      <c r="L1193">
        <v>67</v>
      </c>
      <c r="M1193">
        <v>3</v>
      </c>
      <c r="N1193">
        <v>2</v>
      </c>
      <c r="O1193" t="s">
        <v>40</v>
      </c>
      <c r="P1193">
        <v>4</v>
      </c>
      <c r="Q1193" t="s">
        <v>48</v>
      </c>
      <c r="R1193">
        <v>5476</v>
      </c>
      <c r="S1193">
        <v>22589</v>
      </c>
      <c r="T1193">
        <v>1</v>
      </c>
      <c r="U1193" t="s">
        <v>43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 t="str">
        <f>IF(HR_Cleaned[[#This Row],[MonthlyIncome]]&lt;3000,"Low",IF(HR_Cleaned[[#This Row],[MonthlyIncome]]&lt;7000,"Medium","High"))</f>
        <v>Medium</v>
      </c>
      <c r="AH119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9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1674</v>
      </c>
      <c r="J1194">
        <v>4</v>
      </c>
      <c r="K1194" t="s">
        <v>39</v>
      </c>
      <c r="L1194">
        <v>74</v>
      </c>
      <c r="M1194">
        <v>3</v>
      </c>
      <c r="N1194">
        <v>1</v>
      </c>
      <c r="O1194" t="s">
        <v>50</v>
      </c>
      <c r="P1194">
        <v>1</v>
      </c>
      <c r="Q1194" t="s">
        <v>52</v>
      </c>
      <c r="R1194">
        <v>2587</v>
      </c>
      <c r="S1194">
        <v>24941</v>
      </c>
      <c r="T1194">
        <v>4</v>
      </c>
      <c r="U1194" t="s">
        <v>35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 t="str">
        <f>IF(HR_Cleaned[[#This Row],[MonthlyIncome]]&lt;3000,"Low",IF(HR_Cleaned[[#This Row],[MonthlyIncome]]&lt;7000,"Medium","High"))</f>
        <v>Low</v>
      </c>
      <c r="AH119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9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1675</v>
      </c>
      <c r="J1195">
        <v>4</v>
      </c>
      <c r="K1195" t="s">
        <v>39</v>
      </c>
      <c r="L1195">
        <v>42</v>
      </c>
      <c r="M1195">
        <v>2</v>
      </c>
      <c r="N1195">
        <v>1</v>
      </c>
      <c r="O1195" t="s">
        <v>50</v>
      </c>
      <c r="P1195">
        <v>2</v>
      </c>
      <c r="Q1195" t="s">
        <v>41</v>
      </c>
      <c r="R1195">
        <v>2440</v>
      </c>
      <c r="S1195">
        <v>23826</v>
      </c>
      <c r="T1195">
        <v>1</v>
      </c>
      <c r="U1195" t="s">
        <v>43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 t="str">
        <f>IF(HR_Cleaned[[#This Row],[MonthlyIncome]]&lt;3000,"Low",IF(HR_Cleaned[[#This Row],[MonthlyIncome]]&lt;7000,"Medium","High"))</f>
        <v>Low</v>
      </c>
      <c r="AH119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9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1676</v>
      </c>
      <c r="J1196">
        <v>2</v>
      </c>
      <c r="K1196" t="s">
        <v>39</v>
      </c>
      <c r="L1196">
        <v>47</v>
      </c>
      <c r="M1196">
        <v>4</v>
      </c>
      <c r="N1196">
        <v>4</v>
      </c>
      <c r="O1196" t="s">
        <v>56</v>
      </c>
      <c r="P1196">
        <v>2</v>
      </c>
      <c r="Q1196" t="s">
        <v>52</v>
      </c>
      <c r="R1196">
        <v>15972</v>
      </c>
      <c r="S1196">
        <v>21086</v>
      </c>
      <c r="T1196">
        <v>6</v>
      </c>
      <c r="U1196" t="s">
        <v>43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 t="str">
        <f>IF(HR_Cleaned[[#This Row],[MonthlyIncome]]&lt;3000,"Low",IF(HR_Cleaned[[#This Row],[MonthlyIncome]]&lt;7000,"Medium","High"))</f>
        <v>High</v>
      </c>
      <c r="AH1196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9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1677</v>
      </c>
      <c r="J1197">
        <v>3</v>
      </c>
      <c r="K1197" t="s">
        <v>46</v>
      </c>
      <c r="L1197">
        <v>36</v>
      </c>
      <c r="M1197">
        <v>3</v>
      </c>
      <c r="N1197">
        <v>4</v>
      </c>
      <c r="O1197" t="s">
        <v>56</v>
      </c>
      <c r="P1197">
        <v>3</v>
      </c>
      <c r="Q1197" t="s">
        <v>41</v>
      </c>
      <c r="R1197">
        <v>15379</v>
      </c>
      <c r="S1197">
        <v>22384</v>
      </c>
      <c r="T1197">
        <v>4</v>
      </c>
      <c r="U1197" t="s">
        <v>43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 t="str">
        <f>IF(HR_Cleaned[[#This Row],[MonthlyIncome]]&lt;3000,"Low",IF(HR_Cleaned[[#This Row],[MonthlyIncome]]&lt;7000,"Medium","High"))</f>
        <v>High</v>
      </c>
      <c r="AH119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19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1678</v>
      </c>
      <c r="J1198">
        <v>4</v>
      </c>
      <c r="K1198" t="s">
        <v>46</v>
      </c>
      <c r="L1198">
        <v>80</v>
      </c>
      <c r="M1198">
        <v>3</v>
      </c>
      <c r="N1198">
        <v>3</v>
      </c>
      <c r="O1198" t="s">
        <v>40</v>
      </c>
      <c r="P1198">
        <v>3</v>
      </c>
      <c r="Q1198" t="s">
        <v>41</v>
      </c>
      <c r="R1198">
        <v>7082</v>
      </c>
      <c r="S1198">
        <v>11591</v>
      </c>
      <c r="T1198">
        <v>3</v>
      </c>
      <c r="U1198" t="s">
        <v>35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 t="str">
        <f>IF(HR_Cleaned[[#This Row],[MonthlyIncome]]&lt;3000,"Low",IF(HR_Cleaned[[#This Row],[MonthlyIncome]]&lt;7000,"Medium","High"))</f>
        <v>High</v>
      </c>
      <c r="AH119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9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1680</v>
      </c>
      <c r="J1199">
        <v>4</v>
      </c>
      <c r="K1199" t="s">
        <v>46</v>
      </c>
      <c r="L1199">
        <v>54</v>
      </c>
      <c r="M1199">
        <v>3</v>
      </c>
      <c r="N1199">
        <v>1</v>
      </c>
      <c r="O1199" t="s">
        <v>57</v>
      </c>
      <c r="P1199">
        <v>1</v>
      </c>
      <c r="Q1199" t="s">
        <v>41</v>
      </c>
      <c r="R1199">
        <v>2728</v>
      </c>
      <c r="S1199">
        <v>21082</v>
      </c>
      <c r="T1199">
        <v>1</v>
      </c>
      <c r="U1199" t="s">
        <v>43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 t="str">
        <f>IF(HR_Cleaned[[#This Row],[MonthlyIncome]]&lt;3000,"Low",IF(HR_Cleaned[[#This Row],[MonthlyIncome]]&lt;7000,"Medium","High"))</f>
        <v>Low</v>
      </c>
      <c r="AH119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199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1681</v>
      </c>
      <c r="J1200">
        <v>3</v>
      </c>
      <c r="K1200" t="s">
        <v>39</v>
      </c>
      <c r="L1200">
        <v>36</v>
      </c>
      <c r="M1200">
        <v>3</v>
      </c>
      <c r="N1200">
        <v>2</v>
      </c>
      <c r="O1200" t="s">
        <v>40</v>
      </c>
      <c r="P1200">
        <v>4</v>
      </c>
      <c r="Q1200" t="s">
        <v>52</v>
      </c>
      <c r="R1200">
        <v>5368</v>
      </c>
      <c r="S1200">
        <v>16130</v>
      </c>
      <c r="T1200">
        <v>1</v>
      </c>
      <c r="U1200" t="s">
        <v>35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 t="str">
        <f>IF(HR_Cleaned[[#This Row],[MonthlyIncome]]&lt;3000,"Low",IF(HR_Cleaned[[#This Row],[MonthlyIncome]]&lt;7000,"Medium","High"))</f>
        <v>Medium</v>
      </c>
      <c r="AH120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0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1682</v>
      </c>
      <c r="J1201">
        <v>1</v>
      </c>
      <c r="K1201" t="s">
        <v>46</v>
      </c>
      <c r="L1201">
        <v>80</v>
      </c>
      <c r="M1201">
        <v>3</v>
      </c>
      <c r="N1201">
        <v>2</v>
      </c>
      <c r="O1201" t="s">
        <v>54</v>
      </c>
      <c r="P1201">
        <v>3</v>
      </c>
      <c r="Q1201" t="s">
        <v>48</v>
      </c>
      <c r="R1201">
        <v>5347</v>
      </c>
      <c r="S1201">
        <v>7419</v>
      </c>
      <c r="T1201">
        <v>6</v>
      </c>
      <c r="U1201" t="s">
        <v>43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 t="str">
        <f>IF(HR_Cleaned[[#This Row],[MonthlyIncome]]&lt;3000,"Low",IF(HR_Cleaned[[#This Row],[MonthlyIncome]]&lt;7000,"Medium","High"))</f>
        <v>Medium</v>
      </c>
      <c r="AH120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0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1683</v>
      </c>
      <c r="J1202">
        <v>3</v>
      </c>
      <c r="K1202" t="s">
        <v>39</v>
      </c>
      <c r="L1202">
        <v>44</v>
      </c>
      <c r="M1202">
        <v>3</v>
      </c>
      <c r="N1202">
        <v>1</v>
      </c>
      <c r="O1202" t="s">
        <v>61</v>
      </c>
      <c r="P1202">
        <v>4</v>
      </c>
      <c r="Q1202" t="s">
        <v>52</v>
      </c>
      <c r="R1202">
        <v>3195</v>
      </c>
      <c r="S1202">
        <v>4167</v>
      </c>
      <c r="T1202">
        <v>4</v>
      </c>
      <c r="U1202" t="s">
        <v>35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t="str">
        <f>IF(HR_Cleaned[[#This Row],[MonthlyIncome]]&lt;3000,"Low",IF(HR_Cleaned[[#This Row],[MonthlyIncome]]&lt;7000,"Medium","High"))</f>
        <v>Medium</v>
      </c>
      <c r="AH120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0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1684</v>
      </c>
      <c r="J1203">
        <v>4</v>
      </c>
      <c r="K1203" t="s">
        <v>46</v>
      </c>
      <c r="L1203">
        <v>93</v>
      </c>
      <c r="M1203">
        <v>2</v>
      </c>
      <c r="N1203">
        <v>1</v>
      </c>
      <c r="O1203" t="s">
        <v>50</v>
      </c>
      <c r="P1203">
        <v>3</v>
      </c>
      <c r="Q1203" t="s">
        <v>41</v>
      </c>
      <c r="R1203">
        <v>3989</v>
      </c>
      <c r="S1203">
        <v>20586</v>
      </c>
      <c r="T1203">
        <v>1</v>
      </c>
      <c r="U1203" t="s">
        <v>35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 t="str">
        <f>IF(HR_Cleaned[[#This Row],[MonthlyIncome]]&lt;3000,"Low",IF(HR_Cleaned[[#This Row],[MonthlyIncome]]&lt;7000,"Medium","High"))</f>
        <v>Medium</v>
      </c>
      <c r="AH1203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03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1687</v>
      </c>
      <c r="J1204">
        <v>4</v>
      </c>
      <c r="K1204" t="s">
        <v>39</v>
      </c>
      <c r="L1204">
        <v>87</v>
      </c>
      <c r="M1204">
        <v>3</v>
      </c>
      <c r="N1204">
        <v>1</v>
      </c>
      <c r="O1204" t="s">
        <v>50</v>
      </c>
      <c r="P1204">
        <v>3</v>
      </c>
      <c r="Q1204" t="s">
        <v>48</v>
      </c>
      <c r="R1204">
        <v>3306</v>
      </c>
      <c r="S1204">
        <v>26176</v>
      </c>
      <c r="T1204">
        <v>7</v>
      </c>
      <c r="U1204" t="s">
        <v>43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 t="str">
        <f>IF(HR_Cleaned[[#This Row],[MonthlyIncome]]&lt;3000,"Low",IF(HR_Cleaned[[#This Row],[MonthlyIncome]]&lt;7000,"Medium","High"))</f>
        <v>Medium</v>
      </c>
      <c r="AH1204" t="str">
        <f>IF(HR_Cleaned[[#This Row],[YearsAtCompany]]&lt;2,"0-1 Years",IF(HR_Cleaned[[#This Row],[YearsAtCompany]]&lt;=5,"2-5 Years",IF(HR_Cleaned[[#This Row],[YearsAtCompany]]&lt;=10,"6-10 Years","10+ Years")))</f>
        <v>0-1 Years</v>
      </c>
      <c r="AI120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1689</v>
      </c>
      <c r="J1205">
        <v>2</v>
      </c>
      <c r="K1205" t="s">
        <v>46</v>
      </c>
      <c r="L1205">
        <v>48</v>
      </c>
      <c r="M1205">
        <v>4</v>
      </c>
      <c r="N1205">
        <v>3</v>
      </c>
      <c r="O1205" t="s">
        <v>54</v>
      </c>
      <c r="P1205">
        <v>4</v>
      </c>
      <c r="Q1205" t="s">
        <v>48</v>
      </c>
      <c r="R1205">
        <v>7005</v>
      </c>
      <c r="S1205">
        <v>3458</v>
      </c>
      <c r="T1205">
        <v>3</v>
      </c>
      <c r="U1205" t="s">
        <v>43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 t="str">
        <f>IF(HR_Cleaned[[#This Row],[MonthlyIncome]]&lt;3000,"Low",IF(HR_Cleaned[[#This Row],[MonthlyIncome]]&lt;7000,"Medium","High"))</f>
        <v>High</v>
      </c>
      <c r="AH120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0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1691</v>
      </c>
      <c r="J1206">
        <v>4</v>
      </c>
      <c r="K1206" t="s">
        <v>39</v>
      </c>
      <c r="L1206">
        <v>95</v>
      </c>
      <c r="M1206">
        <v>3</v>
      </c>
      <c r="N1206">
        <v>1</v>
      </c>
      <c r="O1206" t="s">
        <v>57</v>
      </c>
      <c r="P1206">
        <v>3</v>
      </c>
      <c r="Q1206" t="s">
        <v>48</v>
      </c>
      <c r="R1206">
        <v>2655</v>
      </c>
      <c r="S1206">
        <v>11740</v>
      </c>
      <c r="T1206">
        <v>2</v>
      </c>
      <c r="U1206" t="s">
        <v>35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 t="str">
        <f>IF(HR_Cleaned[[#This Row],[MonthlyIncome]]&lt;3000,"Low",IF(HR_Cleaned[[#This Row],[MonthlyIncome]]&lt;7000,"Medium","High"))</f>
        <v>Low</v>
      </c>
      <c r="AH120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0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1692</v>
      </c>
      <c r="J1207">
        <v>4</v>
      </c>
      <c r="K1207" t="s">
        <v>46</v>
      </c>
      <c r="L1207">
        <v>95</v>
      </c>
      <c r="M1207">
        <v>3</v>
      </c>
      <c r="N1207">
        <v>1</v>
      </c>
      <c r="O1207" t="s">
        <v>50</v>
      </c>
      <c r="P1207">
        <v>2</v>
      </c>
      <c r="Q1207" t="s">
        <v>41</v>
      </c>
      <c r="R1207">
        <v>1393</v>
      </c>
      <c r="S1207">
        <v>24852</v>
      </c>
      <c r="T1207">
        <v>1</v>
      </c>
      <c r="U1207" t="s">
        <v>43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 t="str">
        <f>IF(HR_Cleaned[[#This Row],[MonthlyIncome]]&lt;3000,"Low",IF(HR_Cleaned[[#This Row],[MonthlyIncome]]&lt;7000,"Medium","High"))</f>
        <v>Low</v>
      </c>
      <c r="AH1207" t="str">
        <f>IF(HR_Cleaned[[#This Row],[YearsAtCompany]]&lt;2,"0-1 Years",IF(HR_Cleaned[[#This Row],[YearsAtCompany]]&lt;=5,"2-5 Years",IF(HR_Cleaned[[#This Row],[YearsAtCompany]]&lt;=10,"6-10 Years","10+ Years")))</f>
        <v>0-1 Years</v>
      </c>
      <c r="AI120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1693</v>
      </c>
      <c r="J1208">
        <v>4</v>
      </c>
      <c r="K1208" t="s">
        <v>46</v>
      </c>
      <c r="L1208">
        <v>76</v>
      </c>
      <c r="M1208">
        <v>3</v>
      </c>
      <c r="N1208">
        <v>1</v>
      </c>
      <c r="O1208" t="s">
        <v>50</v>
      </c>
      <c r="P1208">
        <v>4</v>
      </c>
      <c r="Q1208" t="s">
        <v>41</v>
      </c>
      <c r="R1208">
        <v>2570</v>
      </c>
      <c r="S1208">
        <v>11925</v>
      </c>
      <c r="T1208">
        <v>1</v>
      </c>
      <c r="U1208" t="s">
        <v>43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 t="str">
        <f>IF(HR_Cleaned[[#This Row],[MonthlyIncome]]&lt;3000,"Low",IF(HR_Cleaned[[#This Row],[MonthlyIncome]]&lt;7000,"Medium","High"))</f>
        <v>Low</v>
      </c>
      <c r="AH120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0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1694</v>
      </c>
      <c r="J1209">
        <v>1</v>
      </c>
      <c r="K1209" t="s">
        <v>46</v>
      </c>
      <c r="L1209">
        <v>94</v>
      </c>
      <c r="M1209">
        <v>2</v>
      </c>
      <c r="N1209">
        <v>1</v>
      </c>
      <c r="O1209" t="s">
        <v>47</v>
      </c>
      <c r="P1209">
        <v>2</v>
      </c>
      <c r="Q1209" t="s">
        <v>52</v>
      </c>
      <c r="R1209">
        <v>3537</v>
      </c>
      <c r="S1209">
        <v>23737</v>
      </c>
      <c r="T1209">
        <v>5</v>
      </c>
      <c r="U1209" t="s">
        <v>43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 t="str">
        <f>IF(HR_Cleaned[[#This Row],[MonthlyIncome]]&lt;3000,"Low",IF(HR_Cleaned[[#This Row],[MonthlyIncome]]&lt;7000,"Medium","High"))</f>
        <v>Medium</v>
      </c>
      <c r="AH120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09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1696</v>
      </c>
      <c r="J1210">
        <v>2</v>
      </c>
      <c r="K1210" t="s">
        <v>46</v>
      </c>
      <c r="L1210">
        <v>57</v>
      </c>
      <c r="M1210">
        <v>2</v>
      </c>
      <c r="N1210">
        <v>2</v>
      </c>
      <c r="O1210" t="s">
        <v>50</v>
      </c>
      <c r="P1210">
        <v>4</v>
      </c>
      <c r="Q1210" t="s">
        <v>48</v>
      </c>
      <c r="R1210">
        <v>3986</v>
      </c>
      <c r="S1210">
        <v>11912</v>
      </c>
      <c r="T1210">
        <v>1</v>
      </c>
      <c r="U1210" t="s">
        <v>43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 t="str">
        <f>IF(HR_Cleaned[[#This Row],[MonthlyIncome]]&lt;3000,"Low",IF(HR_Cleaned[[#This Row],[MonthlyIncome]]&lt;7000,"Medium","High"))</f>
        <v>Medium</v>
      </c>
      <c r="AH1210" t="str">
        <f>IF(HR_Cleaned[[#This Row],[YearsAtCompany]]&lt;2,"0-1 Years",IF(HR_Cleaned[[#This Row],[YearsAtCompany]]&lt;=5,"2-5 Years",IF(HR_Cleaned[[#This Row],[YearsAtCompany]]&lt;=10,"6-10 Years","10+ Years")))</f>
        <v>10+ Years</v>
      </c>
      <c r="AI121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1697</v>
      </c>
      <c r="J1211">
        <v>3</v>
      </c>
      <c r="K1211" t="s">
        <v>46</v>
      </c>
      <c r="L1211">
        <v>92</v>
      </c>
      <c r="M1211">
        <v>1</v>
      </c>
      <c r="N1211">
        <v>3</v>
      </c>
      <c r="O1211" t="s">
        <v>54</v>
      </c>
      <c r="P1211">
        <v>4</v>
      </c>
      <c r="Q1211" t="s">
        <v>52</v>
      </c>
      <c r="R1211">
        <v>10883</v>
      </c>
      <c r="S1211">
        <v>20467</v>
      </c>
      <c r="T1211">
        <v>3</v>
      </c>
      <c r="U1211" t="s">
        <v>43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 t="str">
        <f>IF(HR_Cleaned[[#This Row],[MonthlyIncome]]&lt;3000,"Low",IF(HR_Cleaned[[#This Row],[MonthlyIncome]]&lt;7000,"Medium","High"))</f>
        <v>High</v>
      </c>
      <c r="AH1211" t="str">
        <f>IF(HR_Cleaned[[#This Row],[YearsAtCompany]]&lt;2,"0-1 Years",IF(HR_Cleaned[[#This Row],[YearsAtCompany]]&lt;=5,"2-5 Years",IF(HR_Cleaned[[#This Row],[YearsAtCompany]]&lt;=10,"6-10 Years","10+ Years")))</f>
        <v>0-1 Years</v>
      </c>
      <c r="AI1211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1698</v>
      </c>
      <c r="J1212">
        <v>2</v>
      </c>
      <c r="K1212" t="s">
        <v>46</v>
      </c>
      <c r="L1212">
        <v>79</v>
      </c>
      <c r="M1212">
        <v>4</v>
      </c>
      <c r="N1212">
        <v>1</v>
      </c>
      <c r="O1212" t="s">
        <v>50</v>
      </c>
      <c r="P1212">
        <v>2</v>
      </c>
      <c r="Q1212" t="s">
        <v>48</v>
      </c>
      <c r="R1212">
        <v>2028</v>
      </c>
      <c r="S1212">
        <v>13637</v>
      </c>
      <c r="T1212">
        <v>1</v>
      </c>
      <c r="U1212" t="s">
        <v>43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 t="str">
        <f>IF(HR_Cleaned[[#This Row],[MonthlyIncome]]&lt;3000,"Low",IF(HR_Cleaned[[#This Row],[MonthlyIncome]]&lt;7000,"Medium","High"))</f>
        <v>Low</v>
      </c>
      <c r="AH1212" t="str">
        <f>IF(HR_Cleaned[[#This Row],[YearsAtCompany]]&lt;2,"0-1 Years",IF(HR_Cleaned[[#This Row],[YearsAtCompany]]&lt;=5,"2-5 Years",IF(HR_Cleaned[[#This Row],[YearsAtCompany]]&lt;=10,"6-10 Years","10+ Years")))</f>
        <v>10+ Years</v>
      </c>
      <c r="AI121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1700</v>
      </c>
      <c r="J1213">
        <v>3</v>
      </c>
      <c r="K1213" t="s">
        <v>46</v>
      </c>
      <c r="L1213">
        <v>31</v>
      </c>
      <c r="M1213">
        <v>1</v>
      </c>
      <c r="N1213">
        <v>2</v>
      </c>
      <c r="O1213" t="s">
        <v>40</v>
      </c>
      <c r="P1213">
        <v>4</v>
      </c>
      <c r="Q1213" t="s">
        <v>52</v>
      </c>
      <c r="R1213">
        <v>9525</v>
      </c>
      <c r="S1213">
        <v>7677</v>
      </c>
      <c r="T1213">
        <v>1</v>
      </c>
      <c r="U1213" t="s">
        <v>43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 t="str">
        <f>IF(HR_Cleaned[[#This Row],[MonthlyIncome]]&lt;3000,"Low",IF(HR_Cleaned[[#This Row],[MonthlyIncome]]&lt;7000,"Medium","High"))</f>
        <v>High</v>
      </c>
      <c r="AH121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1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1701</v>
      </c>
      <c r="J1214">
        <v>2</v>
      </c>
      <c r="K1214" t="s">
        <v>39</v>
      </c>
      <c r="L1214">
        <v>35</v>
      </c>
      <c r="M1214">
        <v>2</v>
      </c>
      <c r="N1214">
        <v>1</v>
      </c>
      <c r="O1214" t="s">
        <v>47</v>
      </c>
      <c r="P1214">
        <v>4</v>
      </c>
      <c r="Q1214" t="s">
        <v>48</v>
      </c>
      <c r="R1214">
        <v>2929</v>
      </c>
      <c r="S1214">
        <v>20338</v>
      </c>
      <c r="T1214">
        <v>1</v>
      </c>
      <c r="U1214" t="s">
        <v>43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 t="str">
        <f>IF(HR_Cleaned[[#This Row],[MonthlyIncome]]&lt;3000,"Low",IF(HR_Cleaned[[#This Row],[MonthlyIncome]]&lt;7000,"Medium","High"))</f>
        <v>Low</v>
      </c>
      <c r="AH121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1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1702</v>
      </c>
      <c r="J1215">
        <v>3</v>
      </c>
      <c r="K1215" t="s">
        <v>46</v>
      </c>
      <c r="L1215">
        <v>99</v>
      </c>
      <c r="M1215">
        <v>3</v>
      </c>
      <c r="N1215">
        <v>1</v>
      </c>
      <c r="O1215" t="s">
        <v>57</v>
      </c>
      <c r="P1215">
        <v>4</v>
      </c>
      <c r="Q1215" t="s">
        <v>52</v>
      </c>
      <c r="R1215">
        <v>2275</v>
      </c>
      <c r="S1215">
        <v>25103</v>
      </c>
      <c r="T1215">
        <v>1</v>
      </c>
      <c r="U1215" t="s">
        <v>35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 t="str">
        <f>IF(HR_Cleaned[[#This Row],[MonthlyIncome]]&lt;3000,"Low",IF(HR_Cleaned[[#This Row],[MonthlyIncome]]&lt;7000,"Medium","High"))</f>
        <v>Low</v>
      </c>
      <c r="AH121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15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1703</v>
      </c>
      <c r="J1216">
        <v>3</v>
      </c>
      <c r="K1216" t="s">
        <v>39</v>
      </c>
      <c r="L1216">
        <v>96</v>
      </c>
      <c r="M1216">
        <v>4</v>
      </c>
      <c r="N1216">
        <v>3</v>
      </c>
      <c r="O1216" t="s">
        <v>54</v>
      </c>
      <c r="P1216">
        <v>4</v>
      </c>
      <c r="Q1216" t="s">
        <v>48</v>
      </c>
      <c r="R1216">
        <v>7879</v>
      </c>
      <c r="S1216">
        <v>14810</v>
      </c>
      <c r="T1216">
        <v>1</v>
      </c>
      <c r="U1216" t="s">
        <v>35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 t="str">
        <f>IF(HR_Cleaned[[#This Row],[MonthlyIncome]]&lt;3000,"Low",IF(HR_Cleaned[[#This Row],[MonthlyIncome]]&lt;7000,"Medium","High"))</f>
        <v>High</v>
      </c>
      <c r="AH121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1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1704</v>
      </c>
      <c r="J1217">
        <v>1</v>
      </c>
      <c r="K1217" t="s">
        <v>46</v>
      </c>
      <c r="L1217">
        <v>79</v>
      </c>
      <c r="M1217">
        <v>2</v>
      </c>
      <c r="N1217">
        <v>1</v>
      </c>
      <c r="O1217" t="s">
        <v>47</v>
      </c>
      <c r="P1217">
        <v>4</v>
      </c>
      <c r="Q1217" t="s">
        <v>41</v>
      </c>
      <c r="R1217">
        <v>4930</v>
      </c>
      <c r="S1217">
        <v>13970</v>
      </c>
      <c r="T1217">
        <v>0</v>
      </c>
      <c r="U1217" t="s">
        <v>35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 t="str">
        <f>IF(HR_Cleaned[[#This Row],[MonthlyIncome]]&lt;3000,"Low",IF(HR_Cleaned[[#This Row],[MonthlyIncome]]&lt;7000,"Medium","High"))</f>
        <v>Medium</v>
      </c>
      <c r="AH121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1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1706</v>
      </c>
      <c r="J1218">
        <v>4</v>
      </c>
      <c r="K1218" t="s">
        <v>46</v>
      </c>
      <c r="L1218">
        <v>73</v>
      </c>
      <c r="M1218">
        <v>3</v>
      </c>
      <c r="N1218">
        <v>2</v>
      </c>
      <c r="O1218" t="s">
        <v>40</v>
      </c>
      <c r="P1218">
        <v>4</v>
      </c>
      <c r="Q1218" t="s">
        <v>48</v>
      </c>
      <c r="R1218">
        <v>7847</v>
      </c>
      <c r="S1218">
        <v>6069</v>
      </c>
      <c r="T1218">
        <v>1</v>
      </c>
      <c r="U1218" t="s">
        <v>35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 t="str">
        <f>IF(HR_Cleaned[[#This Row],[MonthlyIncome]]&lt;3000,"Low",IF(HR_Cleaned[[#This Row],[MonthlyIncome]]&lt;7000,"Medium","High"))</f>
        <v>High</v>
      </c>
      <c r="AH121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1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1707</v>
      </c>
      <c r="J1219">
        <v>3</v>
      </c>
      <c r="K1219" t="s">
        <v>46</v>
      </c>
      <c r="L1219">
        <v>62</v>
      </c>
      <c r="M1219">
        <v>4</v>
      </c>
      <c r="N1219">
        <v>1</v>
      </c>
      <c r="O1219" t="s">
        <v>47</v>
      </c>
      <c r="P1219">
        <v>3</v>
      </c>
      <c r="Q1219" t="s">
        <v>48</v>
      </c>
      <c r="R1219">
        <v>4401</v>
      </c>
      <c r="S1219">
        <v>17616</v>
      </c>
      <c r="T1219">
        <v>1</v>
      </c>
      <c r="U1219" t="s">
        <v>43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 t="str">
        <f>IF(HR_Cleaned[[#This Row],[MonthlyIncome]]&lt;3000,"Low",IF(HR_Cleaned[[#This Row],[MonthlyIncome]]&lt;7000,"Medium","High"))</f>
        <v>Medium</v>
      </c>
      <c r="AH121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19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1708</v>
      </c>
      <c r="J1220">
        <v>4</v>
      </c>
      <c r="K1220" t="s">
        <v>46</v>
      </c>
      <c r="L1220">
        <v>35</v>
      </c>
      <c r="M1220">
        <v>3</v>
      </c>
      <c r="N1220">
        <v>3</v>
      </c>
      <c r="O1220" t="s">
        <v>40</v>
      </c>
      <c r="P1220">
        <v>3</v>
      </c>
      <c r="Q1220" t="s">
        <v>41</v>
      </c>
      <c r="R1220">
        <v>9241</v>
      </c>
      <c r="S1220">
        <v>15869</v>
      </c>
      <c r="T1220">
        <v>1</v>
      </c>
      <c r="U1220" t="s">
        <v>43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 t="str">
        <f>IF(HR_Cleaned[[#This Row],[MonthlyIncome]]&lt;3000,"Low",IF(HR_Cleaned[[#This Row],[MonthlyIncome]]&lt;7000,"Medium","High"))</f>
        <v>High</v>
      </c>
      <c r="AH122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2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1709</v>
      </c>
      <c r="J1221">
        <v>4</v>
      </c>
      <c r="K1221" t="s">
        <v>39</v>
      </c>
      <c r="L1221">
        <v>43</v>
      </c>
      <c r="M1221">
        <v>3</v>
      </c>
      <c r="N1221">
        <v>1</v>
      </c>
      <c r="O1221" t="s">
        <v>50</v>
      </c>
      <c r="P1221">
        <v>3</v>
      </c>
      <c r="Q1221" t="s">
        <v>48</v>
      </c>
      <c r="R1221">
        <v>2974</v>
      </c>
      <c r="S1221">
        <v>25412</v>
      </c>
      <c r="T1221">
        <v>9</v>
      </c>
      <c r="U1221" t="s">
        <v>43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 t="str">
        <f>IF(HR_Cleaned[[#This Row],[MonthlyIncome]]&lt;3000,"Low",IF(HR_Cleaned[[#This Row],[MonthlyIncome]]&lt;7000,"Medium","High"))</f>
        <v>Low</v>
      </c>
      <c r="AH122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2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1710</v>
      </c>
      <c r="J1222">
        <v>3</v>
      </c>
      <c r="K1222" t="s">
        <v>39</v>
      </c>
      <c r="L1222">
        <v>51</v>
      </c>
      <c r="M1222">
        <v>3</v>
      </c>
      <c r="N1222">
        <v>2</v>
      </c>
      <c r="O1222" t="s">
        <v>57</v>
      </c>
      <c r="P1222">
        <v>4</v>
      </c>
      <c r="Q1222" t="s">
        <v>41</v>
      </c>
      <c r="R1222">
        <v>4502</v>
      </c>
      <c r="S1222">
        <v>7439</v>
      </c>
      <c r="T1222">
        <v>3</v>
      </c>
      <c r="U1222" t="s">
        <v>43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 t="str">
        <f>IF(HR_Cleaned[[#This Row],[MonthlyIncome]]&lt;3000,"Low",IF(HR_Cleaned[[#This Row],[MonthlyIncome]]&lt;7000,"Medium","High"))</f>
        <v>Medium</v>
      </c>
      <c r="AH1222" t="str">
        <f>IF(HR_Cleaned[[#This Row],[YearsAtCompany]]&lt;2,"0-1 Years",IF(HR_Cleaned[[#This Row],[YearsAtCompany]]&lt;=5,"2-5 Years",IF(HR_Cleaned[[#This Row],[YearsAtCompany]]&lt;=10,"6-10 Years","10+ Years")))</f>
        <v>10+ Years</v>
      </c>
      <c r="AI122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1712</v>
      </c>
      <c r="J1223">
        <v>3</v>
      </c>
      <c r="K1223" t="s">
        <v>46</v>
      </c>
      <c r="L1223">
        <v>74</v>
      </c>
      <c r="M1223">
        <v>2</v>
      </c>
      <c r="N1223">
        <v>3</v>
      </c>
      <c r="O1223" t="s">
        <v>54</v>
      </c>
      <c r="P1223">
        <v>3</v>
      </c>
      <c r="Q1223" t="s">
        <v>48</v>
      </c>
      <c r="R1223">
        <v>10748</v>
      </c>
      <c r="S1223">
        <v>3395</v>
      </c>
      <c r="T1223">
        <v>3</v>
      </c>
      <c r="U1223" t="s">
        <v>43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 t="str">
        <f>IF(HR_Cleaned[[#This Row],[MonthlyIncome]]&lt;3000,"Low",IF(HR_Cleaned[[#This Row],[MonthlyIncome]]&lt;7000,"Medium","High"))</f>
        <v>High</v>
      </c>
      <c r="AH1223" t="str">
        <f>IF(HR_Cleaned[[#This Row],[YearsAtCompany]]&lt;2,"0-1 Years",IF(HR_Cleaned[[#This Row],[YearsAtCompany]]&lt;=5,"2-5 Years",IF(HR_Cleaned[[#This Row],[YearsAtCompany]]&lt;=10,"6-10 Years","10+ Years")))</f>
        <v>10+ Years</v>
      </c>
      <c r="AI122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1714</v>
      </c>
      <c r="J1224">
        <v>4</v>
      </c>
      <c r="K1224" t="s">
        <v>46</v>
      </c>
      <c r="L1224">
        <v>58</v>
      </c>
      <c r="M1224">
        <v>1</v>
      </c>
      <c r="N1224">
        <v>1</v>
      </c>
      <c r="O1224" t="s">
        <v>61</v>
      </c>
      <c r="P1224">
        <v>3</v>
      </c>
      <c r="Q1224" t="s">
        <v>48</v>
      </c>
      <c r="R1224">
        <v>1555</v>
      </c>
      <c r="S1224">
        <v>11585</v>
      </c>
      <c r="T1224">
        <v>1</v>
      </c>
      <c r="U1224" t="s">
        <v>43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 t="str">
        <f>IF(HR_Cleaned[[#This Row],[MonthlyIncome]]&lt;3000,"Low",IF(HR_Cleaned[[#This Row],[MonthlyIncome]]&lt;7000,"Medium","High"))</f>
        <v>Low</v>
      </c>
      <c r="AH1224" t="str">
        <f>IF(HR_Cleaned[[#This Row],[YearsAtCompany]]&lt;2,"0-1 Years",IF(HR_Cleaned[[#This Row],[YearsAtCompany]]&lt;=5,"2-5 Years",IF(HR_Cleaned[[#This Row],[YearsAtCompany]]&lt;=10,"6-10 Years","10+ Years")))</f>
        <v>0-1 Years</v>
      </c>
      <c r="AI1224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1716</v>
      </c>
      <c r="J1225">
        <v>3</v>
      </c>
      <c r="K1225" t="s">
        <v>46</v>
      </c>
      <c r="L1225">
        <v>82</v>
      </c>
      <c r="M1225">
        <v>1</v>
      </c>
      <c r="N1225">
        <v>4</v>
      </c>
      <c r="O1225" t="s">
        <v>40</v>
      </c>
      <c r="P1225">
        <v>3</v>
      </c>
      <c r="Q1225" t="s">
        <v>48</v>
      </c>
      <c r="R1225">
        <v>12936</v>
      </c>
      <c r="S1225">
        <v>24164</v>
      </c>
      <c r="T1225">
        <v>7</v>
      </c>
      <c r="U1225" t="s">
        <v>43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 t="str">
        <f>IF(HR_Cleaned[[#This Row],[MonthlyIncome]]&lt;3000,"Low",IF(HR_Cleaned[[#This Row],[MonthlyIncome]]&lt;7000,"Medium","High"))</f>
        <v>High</v>
      </c>
      <c r="AH1225" t="str">
        <f>IF(HR_Cleaned[[#This Row],[YearsAtCompany]]&lt;2,"0-1 Years",IF(HR_Cleaned[[#This Row],[YearsAtCompany]]&lt;=5,"2-5 Years",IF(HR_Cleaned[[#This Row],[YearsAtCompany]]&lt;=10,"6-10 Years","10+ Years")))</f>
        <v>10+ Years</v>
      </c>
      <c r="AI122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1718</v>
      </c>
      <c r="J1226">
        <v>4</v>
      </c>
      <c r="K1226" t="s">
        <v>46</v>
      </c>
      <c r="L1226">
        <v>62</v>
      </c>
      <c r="M1226">
        <v>1</v>
      </c>
      <c r="N1226">
        <v>1</v>
      </c>
      <c r="O1226" t="s">
        <v>50</v>
      </c>
      <c r="P1226">
        <v>3</v>
      </c>
      <c r="Q1226" t="s">
        <v>48</v>
      </c>
      <c r="R1226">
        <v>2305</v>
      </c>
      <c r="S1226">
        <v>6217</v>
      </c>
      <c r="T1226">
        <v>1</v>
      </c>
      <c r="U1226" t="s">
        <v>43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 t="str">
        <f>IF(HR_Cleaned[[#This Row],[MonthlyIncome]]&lt;3000,"Low",IF(HR_Cleaned[[#This Row],[MonthlyIncome]]&lt;7000,"Medium","High"))</f>
        <v>Low</v>
      </c>
      <c r="AH1226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2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1719</v>
      </c>
      <c r="J1227">
        <v>4</v>
      </c>
      <c r="K1227" t="s">
        <v>39</v>
      </c>
      <c r="L1227">
        <v>48</v>
      </c>
      <c r="M1227">
        <v>2</v>
      </c>
      <c r="N1227">
        <v>4</v>
      </c>
      <c r="O1227" t="s">
        <v>58</v>
      </c>
      <c r="P1227">
        <v>2</v>
      </c>
      <c r="Q1227" t="s">
        <v>41</v>
      </c>
      <c r="R1227">
        <v>16704</v>
      </c>
      <c r="S1227">
        <v>17119</v>
      </c>
      <c r="T1227">
        <v>1</v>
      </c>
      <c r="U1227" t="s">
        <v>43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 t="str">
        <f>IF(HR_Cleaned[[#This Row],[MonthlyIncome]]&lt;3000,"Low",IF(HR_Cleaned[[#This Row],[MonthlyIncome]]&lt;7000,"Medium","High"))</f>
        <v>High</v>
      </c>
      <c r="AH1227" t="str">
        <f>IF(HR_Cleaned[[#This Row],[YearsAtCompany]]&lt;2,"0-1 Years",IF(HR_Cleaned[[#This Row],[YearsAtCompany]]&lt;=5,"2-5 Years",IF(HR_Cleaned[[#This Row],[YearsAtCompany]]&lt;=10,"6-10 Years","10+ Years")))</f>
        <v>10+ Years</v>
      </c>
      <c r="AI122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1720</v>
      </c>
      <c r="J1228">
        <v>1</v>
      </c>
      <c r="K1228" t="s">
        <v>46</v>
      </c>
      <c r="L1228">
        <v>56</v>
      </c>
      <c r="M1228">
        <v>3</v>
      </c>
      <c r="N1228">
        <v>1</v>
      </c>
      <c r="O1228" t="s">
        <v>47</v>
      </c>
      <c r="P1228">
        <v>3</v>
      </c>
      <c r="Q1228" t="s">
        <v>48</v>
      </c>
      <c r="R1228">
        <v>3433</v>
      </c>
      <c r="S1228">
        <v>17360</v>
      </c>
      <c r="T1228">
        <v>6</v>
      </c>
      <c r="U1228" t="s">
        <v>43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 t="str">
        <f>IF(HR_Cleaned[[#This Row],[MonthlyIncome]]&lt;3000,"Low",IF(HR_Cleaned[[#This Row],[MonthlyIncome]]&lt;7000,"Medium","High"))</f>
        <v>Medium</v>
      </c>
      <c r="AH122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2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1721</v>
      </c>
      <c r="J1229">
        <v>2</v>
      </c>
      <c r="K1229" t="s">
        <v>46</v>
      </c>
      <c r="L1229">
        <v>69</v>
      </c>
      <c r="M1229">
        <v>3</v>
      </c>
      <c r="N1229">
        <v>1</v>
      </c>
      <c r="O1229" t="s">
        <v>50</v>
      </c>
      <c r="P1229">
        <v>3</v>
      </c>
      <c r="Q1229" t="s">
        <v>48</v>
      </c>
      <c r="R1229">
        <v>3477</v>
      </c>
      <c r="S1229">
        <v>18103</v>
      </c>
      <c r="T1229">
        <v>1</v>
      </c>
      <c r="U1229" t="s">
        <v>43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 t="str">
        <f>IF(HR_Cleaned[[#This Row],[MonthlyIncome]]&lt;3000,"Low",IF(HR_Cleaned[[#This Row],[MonthlyIncome]]&lt;7000,"Medium","High"))</f>
        <v>Medium</v>
      </c>
      <c r="AH122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2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1722</v>
      </c>
      <c r="J1230">
        <v>3</v>
      </c>
      <c r="K1230" t="s">
        <v>46</v>
      </c>
      <c r="L1230">
        <v>60</v>
      </c>
      <c r="M1230">
        <v>1</v>
      </c>
      <c r="N1230">
        <v>2</v>
      </c>
      <c r="O1230" t="s">
        <v>61</v>
      </c>
      <c r="P1230">
        <v>2</v>
      </c>
      <c r="Q1230" t="s">
        <v>48</v>
      </c>
      <c r="R1230">
        <v>6430</v>
      </c>
      <c r="S1230">
        <v>20794</v>
      </c>
      <c r="T1230">
        <v>6</v>
      </c>
      <c r="U1230" t="s">
        <v>43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 t="str">
        <f>IF(HR_Cleaned[[#This Row],[MonthlyIncome]]&lt;3000,"Low",IF(HR_Cleaned[[#This Row],[MonthlyIncome]]&lt;7000,"Medium","High"))</f>
        <v>Medium</v>
      </c>
      <c r="AH123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3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1724</v>
      </c>
      <c r="J1231">
        <v>2</v>
      </c>
      <c r="K1231" t="s">
        <v>39</v>
      </c>
      <c r="L1231">
        <v>92</v>
      </c>
      <c r="M1231">
        <v>3</v>
      </c>
      <c r="N1231">
        <v>2</v>
      </c>
      <c r="O1231" t="s">
        <v>53</v>
      </c>
      <c r="P1231">
        <v>1</v>
      </c>
      <c r="Q1231" t="s">
        <v>48</v>
      </c>
      <c r="R1231">
        <v>6516</v>
      </c>
      <c r="S1231">
        <v>5041</v>
      </c>
      <c r="T1231">
        <v>2</v>
      </c>
      <c r="U1231" t="s">
        <v>35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 t="str">
        <f>IF(HR_Cleaned[[#This Row],[MonthlyIncome]]&lt;3000,"Low",IF(HR_Cleaned[[#This Row],[MonthlyIncome]]&lt;7000,"Medium","High"))</f>
        <v>Medium</v>
      </c>
      <c r="AH1231" t="str">
        <f>IF(HR_Cleaned[[#This Row],[YearsAtCompany]]&lt;2,"0-1 Years",IF(HR_Cleaned[[#This Row],[YearsAtCompany]]&lt;=5,"2-5 Years",IF(HR_Cleaned[[#This Row],[YearsAtCompany]]&lt;=10,"6-10 Years","10+ Years")))</f>
        <v>0-1 Years</v>
      </c>
      <c r="AI123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1725</v>
      </c>
      <c r="J1232">
        <v>2</v>
      </c>
      <c r="K1232" t="s">
        <v>46</v>
      </c>
      <c r="L1232">
        <v>91</v>
      </c>
      <c r="M1232">
        <v>3</v>
      </c>
      <c r="N1232">
        <v>1</v>
      </c>
      <c r="O1232" t="s">
        <v>50</v>
      </c>
      <c r="P1232">
        <v>1</v>
      </c>
      <c r="Q1232" t="s">
        <v>52</v>
      </c>
      <c r="R1232">
        <v>3907</v>
      </c>
      <c r="S1232">
        <v>3622</v>
      </c>
      <c r="T1232">
        <v>1</v>
      </c>
      <c r="U1232" t="s">
        <v>43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 t="str">
        <f>IF(HR_Cleaned[[#This Row],[MonthlyIncome]]&lt;3000,"Low",IF(HR_Cleaned[[#This Row],[MonthlyIncome]]&lt;7000,"Medium","High"))</f>
        <v>Medium</v>
      </c>
      <c r="AH123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32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1727</v>
      </c>
      <c r="J1233">
        <v>3</v>
      </c>
      <c r="K1233" t="s">
        <v>46</v>
      </c>
      <c r="L1233">
        <v>34</v>
      </c>
      <c r="M1233">
        <v>3</v>
      </c>
      <c r="N1233">
        <v>2</v>
      </c>
      <c r="O1233" t="s">
        <v>54</v>
      </c>
      <c r="P1233">
        <v>2</v>
      </c>
      <c r="Q1233" t="s">
        <v>41</v>
      </c>
      <c r="R1233">
        <v>5562</v>
      </c>
      <c r="S1233">
        <v>9697</v>
      </c>
      <c r="T1233">
        <v>6</v>
      </c>
      <c r="U1233" t="s">
        <v>43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 t="str">
        <f>IF(HR_Cleaned[[#This Row],[MonthlyIncome]]&lt;3000,"Low",IF(HR_Cleaned[[#This Row],[MonthlyIncome]]&lt;7000,"Medium","High"))</f>
        <v>Medium</v>
      </c>
      <c r="AH123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3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1728</v>
      </c>
      <c r="J1234">
        <v>4</v>
      </c>
      <c r="K1234" t="s">
        <v>46</v>
      </c>
      <c r="L1234">
        <v>49</v>
      </c>
      <c r="M1234">
        <v>3</v>
      </c>
      <c r="N1234">
        <v>2</v>
      </c>
      <c r="O1234" t="s">
        <v>53</v>
      </c>
      <c r="P1234">
        <v>3</v>
      </c>
      <c r="Q1234" t="s">
        <v>48</v>
      </c>
      <c r="R1234">
        <v>6883</v>
      </c>
      <c r="S1234">
        <v>5151</v>
      </c>
      <c r="T1234">
        <v>2</v>
      </c>
      <c r="U1234" t="s">
        <v>43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 t="str">
        <f>IF(HR_Cleaned[[#This Row],[MonthlyIncome]]&lt;3000,"Low",IF(HR_Cleaned[[#This Row],[MonthlyIncome]]&lt;7000,"Medium","High"))</f>
        <v>Medium</v>
      </c>
      <c r="AH123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3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1729</v>
      </c>
      <c r="J1235">
        <v>2</v>
      </c>
      <c r="K1235" t="s">
        <v>46</v>
      </c>
      <c r="L1235">
        <v>33</v>
      </c>
      <c r="M1235">
        <v>3</v>
      </c>
      <c r="N1235">
        <v>1</v>
      </c>
      <c r="O1235" t="s">
        <v>47</v>
      </c>
      <c r="P1235">
        <v>4</v>
      </c>
      <c r="Q1235" t="s">
        <v>48</v>
      </c>
      <c r="R1235">
        <v>2862</v>
      </c>
      <c r="S1235">
        <v>3811</v>
      </c>
      <c r="T1235">
        <v>1</v>
      </c>
      <c r="U1235" t="s">
        <v>43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 t="str">
        <f>IF(HR_Cleaned[[#This Row],[MonthlyIncome]]&lt;3000,"Low",IF(HR_Cleaned[[#This Row],[MonthlyIncome]]&lt;7000,"Medium","High"))</f>
        <v>Low</v>
      </c>
      <c r="AH123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3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1731</v>
      </c>
      <c r="J1236">
        <v>3</v>
      </c>
      <c r="K1236" t="s">
        <v>46</v>
      </c>
      <c r="L1236">
        <v>87</v>
      </c>
      <c r="M1236">
        <v>3</v>
      </c>
      <c r="N1236">
        <v>2</v>
      </c>
      <c r="O1236" t="s">
        <v>40</v>
      </c>
      <c r="P1236">
        <v>2</v>
      </c>
      <c r="Q1236" t="s">
        <v>48</v>
      </c>
      <c r="R1236">
        <v>4978</v>
      </c>
      <c r="S1236">
        <v>3536</v>
      </c>
      <c r="T1236">
        <v>7</v>
      </c>
      <c r="U1236" t="s">
        <v>43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 t="str">
        <f>IF(HR_Cleaned[[#This Row],[MonthlyIncome]]&lt;3000,"Low",IF(HR_Cleaned[[#This Row],[MonthlyIncome]]&lt;7000,"Medium","High"))</f>
        <v>Medium</v>
      </c>
      <c r="AH1236" t="str">
        <f>IF(HR_Cleaned[[#This Row],[YearsAtCompany]]&lt;2,"0-1 Years",IF(HR_Cleaned[[#This Row],[YearsAtCompany]]&lt;=5,"2-5 Years",IF(HR_Cleaned[[#This Row],[YearsAtCompany]]&lt;=10,"6-10 Years","10+ Years")))</f>
        <v>0-1 Years</v>
      </c>
      <c r="AI123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1732</v>
      </c>
      <c r="J1237">
        <v>3</v>
      </c>
      <c r="K1237" t="s">
        <v>46</v>
      </c>
      <c r="L1237">
        <v>74</v>
      </c>
      <c r="M1237">
        <v>3</v>
      </c>
      <c r="N1237">
        <v>3</v>
      </c>
      <c r="O1237" t="s">
        <v>40</v>
      </c>
      <c r="P1237">
        <v>4</v>
      </c>
      <c r="Q1237" t="s">
        <v>52</v>
      </c>
      <c r="R1237">
        <v>10368</v>
      </c>
      <c r="S1237">
        <v>5596</v>
      </c>
      <c r="T1237">
        <v>4</v>
      </c>
      <c r="U1237" t="s">
        <v>35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 t="str">
        <f>IF(HR_Cleaned[[#This Row],[MonthlyIncome]]&lt;3000,"Low",IF(HR_Cleaned[[#This Row],[MonthlyIncome]]&lt;7000,"Medium","High"))</f>
        <v>High</v>
      </c>
      <c r="AH123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3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1733</v>
      </c>
      <c r="J1238">
        <v>2</v>
      </c>
      <c r="K1238" t="s">
        <v>46</v>
      </c>
      <c r="L1238">
        <v>96</v>
      </c>
      <c r="M1238">
        <v>2</v>
      </c>
      <c r="N1238">
        <v>2</v>
      </c>
      <c r="O1238" t="s">
        <v>40</v>
      </c>
      <c r="P1238">
        <v>1</v>
      </c>
      <c r="Q1238" t="s">
        <v>52</v>
      </c>
      <c r="R1238">
        <v>6134</v>
      </c>
      <c r="S1238">
        <v>8658</v>
      </c>
      <c r="T1238">
        <v>5</v>
      </c>
      <c r="U1238" t="s">
        <v>35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 t="str">
        <f>IF(HR_Cleaned[[#This Row],[MonthlyIncome]]&lt;3000,"Low",IF(HR_Cleaned[[#This Row],[MonthlyIncome]]&lt;7000,"Medium","High"))</f>
        <v>Medium</v>
      </c>
      <c r="AH123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3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1734</v>
      </c>
      <c r="J1239">
        <v>1</v>
      </c>
      <c r="K1239" t="s">
        <v>46</v>
      </c>
      <c r="L1239">
        <v>34</v>
      </c>
      <c r="M1239">
        <v>1</v>
      </c>
      <c r="N1239">
        <v>2</v>
      </c>
      <c r="O1239" t="s">
        <v>40</v>
      </c>
      <c r="P1239">
        <v>2</v>
      </c>
      <c r="Q1239" t="s">
        <v>41</v>
      </c>
      <c r="R1239">
        <v>6735</v>
      </c>
      <c r="S1239">
        <v>12147</v>
      </c>
      <c r="T1239">
        <v>6</v>
      </c>
      <c r="U1239" t="s">
        <v>43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 t="str">
        <f>IF(HR_Cleaned[[#This Row],[MonthlyIncome]]&lt;3000,"Low",IF(HR_Cleaned[[#This Row],[MonthlyIncome]]&lt;7000,"Medium","High"))</f>
        <v>Medium</v>
      </c>
      <c r="AH1239" t="str">
        <f>IF(HR_Cleaned[[#This Row],[YearsAtCompany]]&lt;2,"0-1 Years",IF(HR_Cleaned[[#This Row],[YearsAtCompany]]&lt;=5,"2-5 Years",IF(HR_Cleaned[[#This Row],[YearsAtCompany]]&lt;=10,"6-10 Years","10+ Years")))</f>
        <v>0-1 Years</v>
      </c>
      <c r="AI123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1735</v>
      </c>
      <c r="J1240">
        <v>3</v>
      </c>
      <c r="K1240" t="s">
        <v>39</v>
      </c>
      <c r="L1240">
        <v>51</v>
      </c>
      <c r="M1240">
        <v>3</v>
      </c>
      <c r="N1240">
        <v>1</v>
      </c>
      <c r="O1240" t="s">
        <v>50</v>
      </c>
      <c r="P1240">
        <v>2</v>
      </c>
      <c r="Q1240" t="s">
        <v>41</v>
      </c>
      <c r="R1240">
        <v>3295</v>
      </c>
      <c r="S1240">
        <v>12862</v>
      </c>
      <c r="T1240">
        <v>1</v>
      </c>
      <c r="U1240" t="s">
        <v>43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 t="str">
        <f>IF(HR_Cleaned[[#This Row],[MonthlyIncome]]&lt;3000,"Low",IF(HR_Cleaned[[#This Row],[MonthlyIncome]]&lt;7000,"Medium","High"))</f>
        <v>Medium</v>
      </c>
      <c r="AH124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40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1736</v>
      </c>
      <c r="J1241">
        <v>4</v>
      </c>
      <c r="K1241" t="s">
        <v>39</v>
      </c>
      <c r="L1241">
        <v>30</v>
      </c>
      <c r="M1241">
        <v>3</v>
      </c>
      <c r="N1241">
        <v>2</v>
      </c>
      <c r="O1241" t="s">
        <v>53</v>
      </c>
      <c r="P1241">
        <v>4</v>
      </c>
      <c r="Q1241" t="s">
        <v>41</v>
      </c>
      <c r="R1241">
        <v>5238</v>
      </c>
      <c r="S1241">
        <v>6670</v>
      </c>
      <c r="T1241">
        <v>2</v>
      </c>
      <c r="U1241" t="s">
        <v>43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 t="str">
        <f>IF(HR_Cleaned[[#This Row],[MonthlyIncome]]&lt;3000,"Low",IF(HR_Cleaned[[#This Row],[MonthlyIncome]]&lt;7000,"Medium","High"))</f>
        <v>Medium</v>
      </c>
      <c r="AH124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4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1737</v>
      </c>
      <c r="J1242">
        <v>4</v>
      </c>
      <c r="K1242" t="s">
        <v>46</v>
      </c>
      <c r="L1242">
        <v>77</v>
      </c>
      <c r="M1242">
        <v>3</v>
      </c>
      <c r="N1242">
        <v>2</v>
      </c>
      <c r="O1242" t="s">
        <v>50</v>
      </c>
      <c r="P1242">
        <v>4</v>
      </c>
      <c r="Q1242" t="s">
        <v>48</v>
      </c>
      <c r="R1242">
        <v>6472</v>
      </c>
      <c r="S1242">
        <v>8989</v>
      </c>
      <c r="T1242">
        <v>1</v>
      </c>
      <c r="U1242" t="s">
        <v>35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 t="str">
        <f>IF(HR_Cleaned[[#This Row],[MonthlyIncome]]&lt;3000,"Low",IF(HR_Cleaned[[#This Row],[MonthlyIncome]]&lt;7000,"Medium","High"))</f>
        <v>Medium</v>
      </c>
      <c r="AH124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4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1739</v>
      </c>
      <c r="J1243">
        <v>4</v>
      </c>
      <c r="K1243" t="s">
        <v>46</v>
      </c>
      <c r="L1243">
        <v>80</v>
      </c>
      <c r="M1243">
        <v>1</v>
      </c>
      <c r="N1243">
        <v>3</v>
      </c>
      <c r="O1243" t="s">
        <v>40</v>
      </c>
      <c r="P1243">
        <v>3</v>
      </c>
      <c r="Q1243" t="s">
        <v>48</v>
      </c>
      <c r="R1243">
        <v>9610</v>
      </c>
      <c r="S1243">
        <v>3840</v>
      </c>
      <c r="T1243">
        <v>3</v>
      </c>
      <c r="U1243" t="s">
        <v>43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 t="str">
        <f>IF(HR_Cleaned[[#This Row],[MonthlyIncome]]&lt;3000,"Low",IF(HR_Cleaned[[#This Row],[MonthlyIncome]]&lt;7000,"Medium","High"))</f>
        <v>High</v>
      </c>
      <c r="AH1243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4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1740</v>
      </c>
      <c r="J1244">
        <v>2</v>
      </c>
      <c r="K1244" t="s">
        <v>46</v>
      </c>
      <c r="L1244">
        <v>88</v>
      </c>
      <c r="M1244">
        <v>3</v>
      </c>
      <c r="N1244">
        <v>5</v>
      </c>
      <c r="O1244" t="s">
        <v>56</v>
      </c>
      <c r="P1244">
        <v>2</v>
      </c>
      <c r="Q1244" t="s">
        <v>41</v>
      </c>
      <c r="R1244">
        <v>19833</v>
      </c>
      <c r="S1244">
        <v>4349</v>
      </c>
      <c r="T1244">
        <v>1</v>
      </c>
      <c r="U1244" t="s">
        <v>43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 t="str">
        <f>IF(HR_Cleaned[[#This Row],[MonthlyIncome]]&lt;3000,"Low",IF(HR_Cleaned[[#This Row],[MonthlyIncome]]&lt;7000,"Medium","High"))</f>
        <v>High</v>
      </c>
      <c r="AH1244" t="str">
        <f>IF(HR_Cleaned[[#This Row],[YearsAtCompany]]&lt;2,"0-1 Years",IF(HR_Cleaned[[#This Row],[YearsAtCompany]]&lt;=5,"2-5 Years",IF(HR_Cleaned[[#This Row],[YearsAtCompany]]&lt;=10,"6-10 Years","10+ Years")))</f>
        <v>10+ Years</v>
      </c>
      <c r="AI124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1744</v>
      </c>
      <c r="J1245">
        <v>3</v>
      </c>
      <c r="K1245" t="s">
        <v>39</v>
      </c>
      <c r="L1245">
        <v>56</v>
      </c>
      <c r="M1245">
        <v>1</v>
      </c>
      <c r="N1245">
        <v>3</v>
      </c>
      <c r="O1245" t="s">
        <v>61</v>
      </c>
      <c r="P1245">
        <v>3</v>
      </c>
      <c r="Q1245" t="s">
        <v>48</v>
      </c>
      <c r="R1245">
        <v>9756</v>
      </c>
      <c r="S1245">
        <v>6595</v>
      </c>
      <c r="T1245">
        <v>4</v>
      </c>
      <c r="U1245" t="s">
        <v>43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 t="str">
        <f>IF(HR_Cleaned[[#This Row],[MonthlyIncome]]&lt;3000,"Low",IF(HR_Cleaned[[#This Row],[MonthlyIncome]]&lt;7000,"Medium","High"))</f>
        <v>High</v>
      </c>
      <c r="AH124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4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1745</v>
      </c>
      <c r="J1246">
        <v>4</v>
      </c>
      <c r="K1246" t="s">
        <v>39</v>
      </c>
      <c r="L1246">
        <v>78</v>
      </c>
      <c r="M1246">
        <v>2</v>
      </c>
      <c r="N1246">
        <v>1</v>
      </c>
      <c r="O1246" t="s">
        <v>47</v>
      </c>
      <c r="P1246">
        <v>1</v>
      </c>
      <c r="Q1246" t="s">
        <v>41</v>
      </c>
      <c r="R1246">
        <v>4968</v>
      </c>
      <c r="S1246">
        <v>26427</v>
      </c>
      <c r="T1246">
        <v>0</v>
      </c>
      <c r="U1246" t="s">
        <v>43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 t="str">
        <f>IF(HR_Cleaned[[#This Row],[MonthlyIncome]]&lt;3000,"Low",IF(HR_Cleaned[[#This Row],[MonthlyIncome]]&lt;7000,"Medium","High"))</f>
        <v>Medium</v>
      </c>
      <c r="AH124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4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1746</v>
      </c>
      <c r="J1247">
        <v>1</v>
      </c>
      <c r="K1247" t="s">
        <v>46</v>
      </c>
      <c r="L1247">
        <v>59</v>
      </c>
      <c r="M1247">
        <v>3</v>
      </c>
      <c r="N1247">
        <v>1</v>
      </c>
      <c r="O1247" t="s">
        <v>61</v>
      </c>
      <c r="P1247">
        <v>4</v>
      </c>
      <c r="Q1247" t="s">
        <v>48</v>
      </c>
      <c r="R1247">
        <v>2145</v>
      </c>
      <c r="S1247">
        <v>2097</v>
      </c>
      <c r="T1247">
        <v>0</v>
      </c>
      <c r="U1247" t="s">
        <v>43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 t="str">
        <f>IF(HR_Cleaned[[#This Row],[MonthlyIncome]]&lt;3000,"Low",IF(HR_Cleaned[[#This Row],[MonthlyIncome]]&lt;7000,"Medium","High"))</f>
        <v>Low</v>
      </c>
      <c r="AH124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47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1747</v>
      </c>
      <c r="J1248">
        <v>3</v>
      </c>
      <c r="K1248" t="s">
        <v>39</v>
      </c>
      <c r="L1248">
        <v>66</v>
      </c>
      <c r="M1248">
        <v>2</v>
      </c>
      <c r="N1248">
        <v>1</v>
      </c>
      <c r="O1248" t="s">
        <v>61</v>
      </c>
      <c r="P1248">
        <v>4</v>
      </c>
      <c r="Q1248" t="s">
        <v>52</v>
      </c>
      <c r="R1248">
        <v>2180</v>
      </c>
      <c r="S1248">
        <v>9732</v>
      </c>
      <c r="T1248">
        <v>6</v>
      </c>
      <c r="U1248" t="s">
        <v>43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 t="str">
        <f>IF(HR_Cleaned[[#This Row],[MonthlyIncome]]&lt;3000,"Low",IF(HR_Cleaned[[#This Row],[MonthlyIncome]]&lt;7000,"Medium","High"))</f>
        <v>Low</v>
      </c>
      <c r="AH124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4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1749</v>
      </c>
      <c r="J1249">
        <v>1</v>
      </c>
      <c r="K1249" t="s">
        <v>46</v>
      </c>
      <c r="L1249">
        <v>51</v>
      </c>
      <c r="M1249">
        <v>3</v>
      </c>
      <c r="N1249">
        <v>2</v>
      </c>
      <c r="O1249" t="s">
        <v>40</v>
      </c>
      <c r="P1249">
        <v>3</v>
      </c>
      <c r="Q1249" t="s">
        <v>48</v>
      </c>
      <c r="R1249">
        <v>8346</v>
      </c>
      <c r="S1249">
        <v>20943</v>
      </c>
      <c r="T1249">
        <v>1</v>
      </c>
      <c r="U1249" t="s">
        <v>43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 t="str">
        <f>IF(HR_Cleaned[[#This Row],[MonthlyIncome]]&lt;3000,"Low",IF(HR_Cleaned[[#This Row],[MonthlyIncome]]&lt;7000,"Medium","High"))</f>
        <v>High</v>
      </c>
      <c r="AH124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4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1751</v>
      </c>
      <c r="J1250">
        <v>3</v>
      </c>
      <c r="K1250" t="s">
        <v>39</v>
      </c>
      <c r="L1250">
        <v>67</v>
      </c>
      <c r="M1250">
        <v>3</v>
      </c>
      <c r="N1250">
        <v>1</v>
      </c>
      <c r="O1250" t="s">
        <v>47</v>
      </c>
      <c r="P1250">
        <v>4</v>
      </c>
      <c r="Q1250" t="s">
        <v>41</v>
      </c>
      <c r="R1250">
        <v>3445</v>
      </c>
      <c r="S1250">
        <v>6152</v>
      </c>
      <c r="T1250">
        <v>1</v>
      </c>
      <c r="U1250" t="s">
        <v>43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 t="str">
        <f>IF(HR_Cleaned[[#This Row],[MonthlyIncome]]&lt;3000,"Low",IF(HR_Cleaned[[#This Row],[MonthlyIncome]]&lt;7000,"Medium","High"))</f>
        <v>Medium</v>
      </c>
      <c r="AH125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5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1752</v>
      </c>
      <c r="J1251">
        <v>2</v>
      </c>
      <c r="K1251" t="s">
        <v>39</v>
      </c>
      <c r="L1251">
        <v>52</v>
      </c>
      <c r="M1251">
        <v>1</v>
      </c>
      <c r="N1251">
        <v>1</v>
      </c>
      <c r="O1251" t="s">
        <v>57</v>
      </c>
      <c r="P1251">
        <v>2</v>
      </c>
      <c r="Q1251" t="s">
        <v>41</v>
      </c>
      <c r="R1251">
        <v>2760</v>
      </c>
      <c r="S1251">
        <v>14630</v>
      </c>
      <c r="T1251">
        <v>1</v>
      </c>
      <c r="U1251" t="s">
        <v>43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t="str">
        <f>IF(HR_Cleaned[[#This Row],[MonthlyIncome]]&lt;3000,"Low",IF(HR_Cleaned[[#This Row],[MonthlyIncome]]&lt;7000,"Medium","High"))</f>
        <v>Low</v>
      </c>
      <c r="AH125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5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1753</v>
      </c>
      <c r="J1252">
        <v>4</v>
      </c>
      <c r="K1252" t="s">
        <v>46</v>
      </c>
      <c r="L1252">
        <v>70</v>
      </c>
      <c r="M1252">
        <v>4</v>
      </c>
      <c r="N1252">
        <v>2</v>
      </c>
      <c r="O1252" t="s">
        <v>54</v>
      </c>
      <c r="P1252">
        <v>3</v>
      </c>
      <c r="Q1252" t="s">
        <v>41</v>
      </c>
      <c r="R1252">
        <v>6294</v>
      </c>
      <c r="S1252">
        <v>23060</v>
      </c>
      <c r="T1252">
        <v>8</v>
      </c>
      <c r="U1252" t="s">
        <v>35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 t="str">
        <f>IF(HR_Cleaned[[#This Row],[MonthlyIncome]]&lt;3000,"Low",IF(HR_Cleaned[[#This Row],[MonthlyIncome]]&lt;7000,"Medium","High"))</f>
        <v>Medium</v>
      </c>
      <c r="AH125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5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1754</v>
      </c>
      <c r="J1253">
        <v>3</v>
      </c>
      <c r="K1253" t="s">
        <v>46</v>
      </c>
      <c r="L1253">
        <v>94</v>
      </c>
      <c r="M1253">
        <v>2</v>
      </c>
      <c r="N1253">
        <v>3</v>
      </c>
      <c r="O1253" t="s">
        <v>40</v>
      </c>
      <c r="P1253">
        <v>1</v>
      </c>
      <c r="Q1253" t="s">
        <v>52</v>
      </c>
      <c r="R1253">
        <v>7140</v>
      </c>
      <c r="S1253">
        <v>3088</v>
      </c>
      <c r="T1253">
        <v>2</v>
      </c>
      <c r="U1253" t="s">
        <v>43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 t="str">
        <f>IF(HR_Cleaned[[#This Row],[MonthlyIncome]]&lt;3000,"Low",IF(HR_Cleaned[[#This Row],[MonthlyIncome]]&lt;7000,"Medium","High"))</f>
        <v>High</v>
      </c>
      <c r="AH125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5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1755</v>
      </c>
      <c r="J1254">
        <v>4</v>
      </c>
      <c r="K1254" t="s">
        <v>46</v>
      </c>
      <c r="L1254">
        <v>97</v>
      </c>
      <c r="M1254">
        <v>4</v>
      </c>
      <c r="N1254">
        <v>1</v>
      </c>
      <c r="O1254" t="s">
        <v>47</v>
      </c>
      <c r="P1254">
        <v>4</v>
      </c>
      <c r="Q1254" t="s">
        <v>48</v>
      </c>
      <c r="R1254">
        <v>2932</v>
      </c>
      <c r="S1254">
        <v>5586</v>
      </c>
      <c r="T1254">
        <v>0</v>
      </c>
      <c r="U1254" t="s">
        <v>35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 t="str">
        <f>IF(HR_Cleaned[[#This Row],[MonthlyIncome]]&lt;3000,"Low",IF(HR_Cleaned[[#This Row],[MonthlyIncome]]&lt;7000,"Medium","High"))</f>
        <v>Low</v>
      </c>
      <c r="AH125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5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1756</v>
      </c>
      <c r="J1255">
        <v>4</v>
      </c>
      <c r="K1255" t="s">
        <v>39</v>
      </c>
      <c r="L1255">
        <v>62</v>
      </c>
      <c r="M1255">
        <v>3</v>
      </c>
      <c r="N1255">
        <v>2</v>
      </c>
      <c r="O1255" t="s">
        <v>40</v>
      </c>
      <c r="P1255">
        <v>2</v>
      </c>
      <c r="Q1255" t="s">
        <v>41</v>
      </c>
      <c r="R1255">
        <v>5147</v>
      </c>
      <c r="S1255">
        <v>10697</v>
      </c>
      <c r="T1255">
        <v>8</v>
      </c>
      <c r="U1255" t="s">
        <v>43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 t="str">
        <f>IF(HR_Cleaned[[#This Row],[MonthlyIncome]]&lt;3000,"Low",IF(HR_Cleaned[[#This Row],[MonthlyIncome]]&lt;7000,"Medium","High"))</f>
        <v>Medium</v>
      </c>
      <c r="AH1255" t="str">
        <f>IF(HR_Cleaned[[#This Row],[YearsAtCompany]]&lt;2,"0-1 Years",IF(HR_Cleaned[[#This Row],[YearsAtCompany]]&lt;=5,"2-5 Years",IF(HR_Cleaned[[#This Row],[YearsAtCompany]]&lt;=10,"6-10 Years","10+ Years")))</f>
        <v>10+ Years</v>
      </c>
      <c r="AI125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1757</v>
      </c>
      <c r="J1256">
        <v>4</v>
      </c>
      <c r="K1256" t="s">
        <v>39</v>
      </c>
      <c r="L1256">
        <v>80</v>
      </c>
      <c r="M1256">
        <v>3</v>
      </c>
      <c r="N1256">
        <v>2</v>
      </c>
      <c r="O1256" t="s">
        <v>40</v>
      </c>
      <c r="P1256">
        <v>4</v>
      </c>
      <c r="Q1256" t="s">
        <v>41</v>
      </c>
      <c r="R1256">
        <v>4507</v>
      </c>
      <c r="S1256">
        <v>8191</v>
      </c>
      <c r="T1256">
        <v>3</v>
      </c>
      <c r="U1256" t="s">
        <v>43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 t="str">
        <f>IF(HR_Cleaned[[#This Row],[MonthlyIncome]]&lt;3000,"Low",IF(HR_Cleaned[[#This Row],[MonthlyIncome]]&lt;7000,"Medium","High"))</f>
        <v>Medium</v>
      </c>
      <c r="AH1256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5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1758</v>
      </c>
      <c r="J1257">
        <v>1</v>
      </c>
      <c r="K1257" t="s">
        <v>39</v>
      </c>
      <c r="L1257">
        <v>74</v>
      </c>
      <c r="M1257">
        <v>3</v>
      </c>
      <c r="N1257">
        <v>3</v>
      </c>
      <c r="O1257" t="s">
        <v>40</v>
      </c>
      <c r="P1257">
        <v>1</v>
      </c>
      <c r="Q1257" t="s">
        <v>41</v>
      </c>
      <c r="R1257">
        <v>8564</v>
      </c>
      <c r="S1257">
        <v>10092</v>
      </c>
      <c r="T1257">
        <v>2</v>
      </c>
      <c r="U1257" t="s">
        <v>35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 t="str">
        <f>IF(HR_Cleaned[[#This Row],[MonthlyIncome]]&lt;3000,"Low",IF(HR_Cleaned[[#This Row],[MonthlyIncome]]&lt;7000,"Medium","High"))</f>
        <v>High</v>
      </c>
      <c r="AH1257" t="str">
        <f>IF(HR_Cleaned[[#This Row],[YearsAtCompany]]&lt;2,"0-1 Years",IF(HR_Cleaned[[#This Row],[YearsAtCompany]]&lt;=5,"2-5 Years",IF(HR_Cleaned[[#This Row],[YearsAtCompany]]&lt;=10,"6-10 Years","10+ Years")))</f>
        <v>0-1 Years</v>
      </c>
      <c r="AI125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1760</v>
      </c>
      <c r="J1258">
        <v>3</v>
      </c>
      <c r="K1258" t="s">
        <v>39</v>
      </c>
      <c r="L1258">
        <v>75</v>
      </c>
      <c r="M1258">
        <v>2</v>
      </c>
      <c r="N1258">
        <v>1</v>
      </c>
      <c r="O1258" t="s">
        <v>50</v>
      </c>
      <c r="P1258">
        <v>2</v>
      </c>
      <c r="Q1258" t="s">
        <v>48</v>
      </c>
      <c r="R1258">
        <v>2468</v>
      </c>
      <c r="S1258">
        <v>15963</v>
      </c>
      <c r="T1258">
        <v>4</v>
      </c>
      <c r="U1258" t="s">
        <v>43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 t="str">
        <f>IF(HR_Cleaned[[#This Row],[MonthlyIncome]]&lt;3000,"Low",IF(HR_Cleaned[[#This Row],[MonthlyIncome]]&lt;7000,"Medium","High"))</f>
        <v>Low</v>
      </c>
      <c r="AH125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5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1761</v>
      </c>
      <c r="J1259">
        <v>1</v>
      </c>
      <c r="K1259" t="s">
        <v>46</v>
      </c>
      <c r="L1259">
        <v>70</v>
      </c>
      <c r="M1259">
        <v>3</v>
      </c>
      <c r="N1259">
        <v>3</v>
      </c>
      <c r="O1259" t="s">
        <v>40</v>
      </c>
      <c r="P1259">
        <v>3</v>
      </c>
      <c r="Q1259" t="s">
        <v>48</v>
      </c>
      <c r="R1259">
        <v>8161</v>
      </c>
      <c r="S1259">
        <v>19002</v>
      </c>
      <c r="T1259">
        <v>2</v>
      </c>
      <c r="U1259" t="s">
        <v>43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 t="str">
        <f>IF(HR_Cleaned[[#This Row],[MonthlyIncome]]&lt;3000,"Low",IF(HR_Cleaned[[#This Row],[MonthlyIncome]]&lt;7000,"Medium","High"))</f>
        <v>High</v>
      </c>
      <c r="AH1259" t="str">
        <f>IF(HR_Cleaned[[#This Row],[YearsAtCompany]]&lt;2,"0-1 Years",IF(HR_Cleaned[[#This Row],[YearsAtCompany]]&lt;=5,"2-5 Years",IF(HR_Cleaned[[#This Row],[YearsAtCompany]]&lt;=10,"6-10 Years","10+ Years")))</f>
        <v>0-1 Years</v>
      </c>
      <c r="AI125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1762</v>
      </c>
      <c r="J1260">
        <v>4</v>
      </c>
      <c r="K1260" t="s">
        <v>39</v>
      </c>
      <c r="L1260">
        <v>91</v>
      </c>
      <c r="M1260">
        <v>2</v>
      </c>
      <c r="N1260">
        <v>1</v>
      </c>
      <c r="O1260" t="s">
        <v>47</v>
      </c>
      <c r="P1260">
        <v>1</v>
      </c>
      <c r="Q1260" t="s">
        <v>52</v>
      </c>
      <c r="R1260">
        <v>2109</v>
      </c>
      <c r="S1260">
        <v>10007</v>
      </c>
      <c r="T1260">
        <v>1</v>
      </c>
      <c r="U1260" t="s">
        <v>43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 t="str">
        <f>IF(HR_Cleaned[[#This Row],[MonthlyIncome]]&lt;3000,"Low",IF(HR_Cleaned[[#This Row],[MonthlyIncome]]&lt;7000,"Medium","High"))</f>
        <v>Low</v>
      </c>
      <c r="AH1260" t="str">
        <f>IF(HR_Cleaned[[#This Row],[YearsAtCompany]]&lt;2,"0-1 Years",IF(HR_Cleaned[[#This Row],[YearsAtCompany]]&lt;=5,"2-5 Years",IF(HR_Cleaned[[#This Row],[YearsAtCompany]]&lt;=10,"6-10 Years","10+ Years")))</f>
        <v>0-1 Years</v>
      </c>
      <c r="AI126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1763</v>
      </c>
      <c r="J1261">
        <v>3</v>
      </c>
      <c r="K1261" t="s">
        <v>46</v>
      </c>
      <c r="L1261">
        <v>58</v>
      </c>
      <c r="M1261">
        <v>4</v>
      </c>
      <c r="N1261">
        <v>2</v>
      </c>
      <c r="O1261" t="s">
        <v>54</v>
      </c>
      <c r="P1261">
        <v>3</v>
      </c>
      <c r="Q1261" t="s">
        <v>48</v>
      </c>
      <c r="R1261">
        <v>5294</v>
      </c>
      <c r="S1261">
        <v>9128</v>
      </c>
      <c r="T1261">
        <v>3</v>
      </c>
      <c r="U1261" t="s">
        <v>43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 t="str">
        <f>IF(HR_Cleaned[[#This Row],[MonthlyIncome]]&lt;3000,"Low",IF(HR_Cleaned[[#This Row],[MonthlyIncome]]&lt;7000,"Medium","High"))</f>
        <v>Medium</v>
      </c>
      <c r="AH126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6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1764</v>
      </c>
      <c r="J1262">
        <v>2</v>
      </c>
      <c r="K1262" t="s">
        <v>46</v>
      </c>
      <c r="L1262">
        <v>65</v>
      </c>
      <c r="M1262">
        <v>3</v>
      </c>
      <c r="N1262">
        <v>1</v>
      </c>
      <c r="O1262" t="s">
        <v>47</v>
      </c>
      <c r="P1262">
        <v>2</v>
      </c>
      <c r="Q1262" t="s">
        <v>41</v>
      </c>
      <c r="R1262">
        <v>2718</v>
      </c>
      <c r="S1262">
        <v>17674</v>
      </c>
      <c r="T1262">
        <v>2</v>
      </c>
      <c r="U1262" t="s">
        <v>43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 t="str">
        <f>IF(HR_Cleaned[[#This Row],[MonthlyIncome]]&lt;3000,"Low",IF(HR_Cleaned[[#This Row],[MonthlyIncome]]&lt;7000,"Medium","High"))</f>
        <v>Low</v>
      </c>
      <c r="AH126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6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1766</v>
      </c>
      <c r="J1263">
        <v>2</v>
      </c>
      <c r="K1263" t="s">
        <v>46</v>
      </c>
      <c r="L1263">
        <v>60</v>
      </c>
      <c r="M1263">
        <v>1</v>
      </c>
      <c r="N1263">
        <v>2</v>
      </c>
      <c r="O1263" t="s">
        <v>54</v>
      </c>
      <c r="P1263">
        <v>4</v>
      </c>
      <c r="Q1263" t="s">
        <v>48</v>
      </c>
      <c r="R1263">
        <v>5811</v>
      </c>
      <c r="S1263">
        <v>24539</v>
      </c>
      <c r="T1263">
        <v>3</v>
      </c>
      <c r="U1263" t="s">
        <v>35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 t="str">
        <f>IF(HR_Cleaned[[#This Row],[MonthlyIncome]]&lt;3000,"Low",IF(HR_Cleaned[[#This Row],[MonthlyIncome]]&lt;7000,"Medium","High"))</f>
        <v>Medium</v>
      </c>
      <c r="AH1263" t="str">
        <f>IF(HR_Cleaned[[#This Row],[YearsAtCompany]]&lt;2,"0-1 Years",IF(HR_Cleaned[[#This Row],[YearsAtCompany]]&lt;=5,"2-5 Years",IF(HR_Cleaned[[#This Row],[YearsAtCompany]]&lt;=10,"6-10 Years","10+ Years")))</f>
        <v>0-1 Years</v>
      </c>
      <c r="AI126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1767</v>
      </c>
      <c r="J1264">
        <v>3</v>
      </c>
      <c r="K1264" t="s">
        <v>46</v>
      </c>
      <c r="L1264">
        <v>38</v>
      </c>
      <c r="M1264">
        <v>2</v>
      </c>
      <c r="N1264">
        <v>1</v>
      </c>
      <c r="O1264" t="s">
        <v>47</v>
      </c>
      <c r="P1264">
        <v>3</v>
      </c>
      <c r="Q1264" t="s">
        <v>48</v>
      </c>
      <c r="R1264">
        <v>2437</v>
      </c>
      <c r="S1264">
        <v>15587</v>
      </c>
      <c r="T1264">
        <v>9</v>
      </c>
      <c r="U1264" t="s">
        <v>35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 t="str">
        <f>IF(HR_Cleaned[[#This Row],[MonthlyIncome]]&lt;3000,"Low",IF(HR_Cleaned[[#This Row],[MonthlyIncome]]&lt;7000,"Medium","High"))</f>
        <v>Low</v>
      </c>
      <c r="AH1264" t="str">
        <f>IF(HR_Cleaned[[#This Row],[YearsAtCompany]]&lt;2,"0-1 Years",IF(HR_Cleaned[[#This Row],[YearsAtCompany]]&lt;=5,"2-5 Years",IF(HR_Cleaned[[#This Row],[YearsAtCompany]]&lt;=10,"6-10 Years","10+ Years")))</f>
        <v>0-1 Years</v>
      </c>
      <c r="AI126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1768</v>
      </c>
      <c r="J1265">
        <v>2</v>
      </c>
      <c r="K1265" t="s">
        <v>46</v>
      </c>
      <c r="L1265">
        <v>57</v>
      </c>
      <c r="M1265">
        <v>3</v>
      </c>
      <c r="N1265">
        <v>1</v>
      </c>
      <c r="O1265" t="s">
        <v>50</v>
      </c>
      <c r="P1265">
        <v>2</v>
      </c>
      <c r="Q1265" t="s">
        <v>52</v>
      </c>
      <c r="R1265">
        <v>2766</v>
      </c>
      <c r="S1265">
        <v>8952</v>
      </c>
      <c r="T1265">
        <v>8</v>
      </c>
      <c r="U1265" t="s">
        <v>43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 t="str">
        <f>IF(HR_Cleaned[[#This Row],[MonthlyIncome]]&lt;3000,"Low",IF(HR_Cleaned[[#This Row],[MonthlyIncome]]&lt;7000,"Medium","High"))</f>
        <v>Low</v>
      </c>
      <c r="AH126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6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1770</v>
      </c>
      <c r="J1266">
        <v>3</v>
      </c>
      <c r="K1266" t="s">
        <v>46</v>
      </c>
      <c r="L1266">
        <v>60</v>
      </c>
      <c r="M1266">
        <v>2</v>
      </c>
      <c r="N1266">
        <v>5</v>
      </c>
      <c r="O1266" t="s">
        <v>58</v>
      </c>
      <c r="P1266">
        <v>1</v>
      </c>
      <c r="Q1266" t="s">
        <v>48</v>
      </c>
      <c r="R1266">
        <v>19038</v>
      </c>
      <c r="S1266">
        <v>19805</v>
      </c>
      <c r="T1266">
        <v>8</v>
      </c>
      <c r="U1266" t="s">
        <v>43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 t="str">
        <f>IF(HR_Cleaned[[#This Row],[MonthlyIncome]]&lt;3000,"Low",IF(HR_Cleaned[[#This Row],[MonthlyIncome]]&lt;7000,"Medium","High"))</f>
        <v>High</v>
      </c>
      <c r="AH1266" t="str">
        <f>IF(HR_Cleaned[[#This Row],[YearsAtCompany]]&lt;2,"0-1 Years",IF(HR_Cleaned[[#This Row],[YearsAtCompany]]&lt;=5,"2-5 Years",IF(HR_Cleaned[[#This Row],[YearsAtCompany]]&lt;=10,"6-10 Years","10+ Years")))</f>
        <v>0-1 Years</v>
      </c>
      <c r="AI1266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1771</v>
      </c>
      <c r="J1267">
        <v>4</v>
      </c>
      <c r="K1267" t="s">
        <v>46</v>
      </c>
      <c r="L1267">
        <v>90</v>
      </c>
      <c r="M1267">
        <v>3</v>
      </c>
      <c r="N1267">
        <v>2</v>
      </c>
      <c r="O1267" t="s">
        <v>47</v>
      </c>
      <c r="P1267">
        <v>2</v>
      </c>
      <c r="Q1267" t="s">
        <v>52</v>
      </c>
      <c r="R1267">
        <v>3055</v>
      </c>
      <c r="S1267">
        <v>6194</v>
      </c>
      <c r="T1267">
        <v>5</v>
      </c>
      <c r="U1267" t="s">
        <v>43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 t="str">
        <f>IF(HR_Cleaned[[#This Row],[MonthlyIncome]]&lt;3000,"Low",IF(HR_Cleaned[[#This Row],[MonthlyIncome]]&lt;7000,"Medium","High"))</f>
        <v>Medium</v>
      </c>
      <c r="AH126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6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1772</v>
      </c>
      <c r="J1268">
        <v>3</v>
      </c>
      <c r="K1268" t="s">
        <v>46</v>
      </c>
      <c r="L1268">
        <v>94</v>
      </c>
      <c r="M1268">
        <v>3</v>
      </c>
      <c r="N1268">
        <v>1</v>
      </c>
      <c r="O1268" t="s">
        <v>50</v>
      </c>
      <c r="P1268">
        <v>1</v>
      </c>
      <c r="Q1268" t="s">
        <v>52</v>
      </c>
      <c r="R1268">
        <v>2289</v>
      </c>
      <c r="S1268">
        <v>20520</v>
      </c>
      <c r="T1268">
        <v>1</v>
      </c>
      <c r="U1268" t="s">
        <v>43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 t="str">
        <f>IF(HR_Cleaned[[#This Row],[MonthlyIncome]]&lt;3000,"Low",IF(HR_Cleaned[[#This Row],[MonthlyIncome]]&lt;7000,"Medium","High"))</f>
        <v>Low</v>
      </c>
      <c r="AH126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6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1774</v>
      </c>
      <c r="J1269">
        <v>4</v>
      </c>
      <c r="K1269" t="s">
        <v>46</v>
      </c>
      <c r="L1269">
        <v>87</v>
      </c>
      <c r="M1269">
        <v>3</v>
      </c>
      <c r="N1269">
        <v>2</v>
      </c>
      <c r="O1269" t="s">
        <v>40</v>
      </c>
      <c r="P1269">
        <v>3</v>
      </c>
      <c r="Q1269" t="s">
        <v>52</v>
      </c>
      <c r="R1269">
        <v>4001</v>
      </c>
      <c r="S1269">
        <v>12313</v>
      </c>
      <c r="T1269">
        <v>1</v>
      </c>
      <c r="U1269" t="s">
        <v>35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 t="str">
        <f>IF(HR_Cleaned[[#This Row],[MonthlyIncome]]&lt;3000,"Low",IF(HR_Cleaned[[#This Row],[MonthlyIncome]]&lt;7000,"Medium","High"))</f>
        <v>Medium</v>
      </c>
      <c r="AH1269" t="str">
        <f>IF(HR_Cleaned[[#This Row],[YearsAtCompany]]&lt;2,"0-1 Years",IF(HR_Cleaned[[#This Row],[YearsAtCompany]]&lt;=5,"2-5 Years",IF(HR_Cleaned[[#This Row],[YearsAtCompany]]&lt;=10,"6-10 Years","10+ Years")))</f>
        <v>10+ Years</v>
      </c>
      <c r="AI126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1775</v>
      </c>
      <c r="J1270">
        <v>1</v>
      </c>
      <c r="K1270" t="s">
        <v>39</v>
      </c>
      <c r="L1270">
        <v>60</v>
      </c>
      <c r="M1270">
        <v>2</v>
      </c>
      <c r="N1270">
        <v>4</v>
      </c>
      <c r="O1270" t="s">
        <v>53</v>
      </c>
      <c r="P1270">
        <v>3</v>
      </c>
      <c r="Q1270" t="s">
        <v>48</v>
      </c>
      <c r="R1270">
        <v>12965</v>
      </c>
      <c r="S1270">
        <v>22308</v>
      </c>
      <c r="T1270">
        <v>4</v>
      </c>
      <c r="U1270" t="s">
        <v>35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 t="str">
        <f>IF(HR_Cleaned[[#This Row],[MonthlyIncome]]&lt;3000,"Low",IF(HR_Cleaned[[#This Row],[MonthlyIncome]]&lt;7000,"Medium","High"))</f>
        <v>High</v>
      </c>
      <c r="AH127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7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1778</v>
      </c>
      <c r="J1271">
        <v>2</v>
      </c>
      <c r="K1271" t="s">
        <v>46</v>
      </c>
      <c r="L1271">
        <v>97</v>
      </c>
      <c r="M1271">
        <v>3</v>
      </c>
      <c r="N1271">
        <v>1</v>
      </c>
      <c r="O1271" t="s">
        <v>61</v>
      </c>
      <c r="P1271">
        <v>4</v>
      </c>
      <c r="Q1271" t="s">
        <v>41</v>
      </c>
      <c r="R1271">
        <v>3539</v>
      </c>
      <c r="S1271">
        <v>5033</v>
      </c>
      <c r="T1271">
        <v>0</v>
      </c>
      <c r="U1271" t="s">
        <v>43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 t="str">
        <f>IF(HR_Cleaned[[#This Row],[MonthlyIncome]]&lt;3000,"Low",IF(HR_Cleaned[[#This Row],[MonthlyIncome]]&lt;7000,"Medium","High"))</f>
        <v>Medium</v>
      </c>
      <c r="AH127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7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1779</v>
      </c>
      <c r="J1272">
        <v>4</v>
      </c>
      <c r="K1272" t="s">
        <v>39</v>
      </c>
      <c r="L1272">
        <v>32</v>
      </c>
      <c r="M1272">
        <v>1</v>
      </c>
      <c r="N1272">
        <v>2</v>
      </c>
      <c r="O1272" t="s">
        <v>40</v>
      </c>
      <c r="P1272">
        <v>4</v>
      </c>
      <c r="Q1272" t="s">
        <v>41</v>
      </c>
      <c r="R1272">
        <v>6029</v>
      </c>
      <c r="S1272">
        <v>25353</v>
      </c>
      <c r="T1272">
        <v>5</v>
      </c>
      <c r="U1272" t="s">
        <v>43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t="str">
        <f>IF(HR_Cleaned[[#This Row],[MonthlyIncome]]&lt;3000,"Low",IF(HR_Cleaned[[#This Row],[MonthlyIncome]]&lt;7000,"Medium","High"))</f>
        <v>Medium</v>
      </c>
      <c r="AH127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7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1780</v>
      </c>
      <c r="J1273">
        <v>2</v>
      </c>
      <c r="K1273" t="s">
        <v>46</v>
      </c>
      <c r="L1273">
        <v>31</v>
      </c>
      <c r="M1273">
        <v>3</v>
      </c>
      <c r="N1273">
        <v>1</v>
      </c>
      <c r="O1273" t="s">
        <v>57</v>
      </c>
      <c r="P1273">
        <v>2</v>
      </c>
      <c r="Q1273" t="s">
        <v>41</v>
      </c>
      <c r="R1273">
        <v>2679</v>
      </c>
      <c r="S1273">
        <v>4567</v>
      </c>
      <c r="T1273">
        <v>1</v>
      </c>
      <c r="U1273" t="s">
        <v>43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 t="str">
        <f>IF(HR_Cleaned[[#This Row],[MonthlyIncome]]&lt;3000,"Low",IF(HR_Cleaned[[#This Row],[MonthlyIncome]]&lt;7000,"Medium","High"))</f>
        <v>Low</v>
      </c>
      <c r="AH1273" t="str">
        <f>IF(HR_Cleaned[[#This Row],[YearsAtCompany]]&lt;2,"0-1 Years",IF(HR_Cleaned[[#This Row],[YearsAtCompany]]&lt;=5,"2-5 Years",IF(HR_Cleaned[[#This Row],[YearsAtCompany]]&lt;=10,"6-10 Years","10+ Years")))</f>
        <v>0-1 Years</v>
      </c>
      <c r="AI1273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1782</v>
      </c>
      <c r="J1274">
        <v>4</v>
      </c>
      <c r="K1274" t="s">
        <v>39</v>
      </c>
      <c r="L1274">
        <v>40</v>
      </c>
      <c r="M1274">
        <v>2</v>
      </c>
      <c r="N1274">
        <v>1</v>
      </c>
      <c r="O1274" t="s">
        <v>50</v>
      </c>
      <c r="P1274">
        <v>3</v>
      </c>
      <c r="Q1274" t="s">
        <v>48</v>
      </c>
      <c r="R1274">
        <v>3702</v>
      </c>
      <c r="S1274">
        <v>16376</v>
      </c>
      <c r="T1274">
        <v>1</v>
      </c>
      <c r="U1274" t="s">
        <v>43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 t="str">
        <f>IF(HR_Cleaned[[#This Row],[MonthlyIncome]]&lt;3000,"Low",IF(HR_Cleaned[[#This Row],[MonthlyIncome]]&lt;7000,"Medium","High"))</f>
        <v>Medium</v>
      </c>
      <c r="AH127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7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1783</v>
      </c>
      <c r="J1275">
        <v>3</v>
      </c>
      <c r="K1275" t="s">
        <v>39</v>
      </c>
      <c r="L1275">
        <v>79</v>
      </c>
      <c r="M1275">
        <v>3</v>
      </c>
      <c r="N1275">
        <v>1</v>
      </c>
      <c r="O1275" t="s">
        <v>50</v>
      </c>
      <c r="P1275">
        <v>1</v>
      </c>
      <c r="Q1275" t="s">
        <v>48</v>
      </c>
      <c r="R1275">
        <v>2398</v>
      </c>
      <c r="S1275">
        <v>15999</v>
      </c>
      <c r="T1275">
        <v>1</v>
      </c>
      <c r="U1275" t="s">
        <v>35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 t="str">
        <f>IF(HR_Cleaned[[#This Row],[MonthlyIncome]]&lt;3000,"Low",IF(HR_Cleaned[[#This Row],[MonthlyIncome]]&lt;7000,"Medium","High"))</f>
        <v>Low</v>
      </c>
      <c r="AH1275" t="str">
        <f>IF(HR_Cleaned[[#This Row],[YearsAtCompany]]&lt;2,"0-1 Years",IF(HR_Cleaned[[#This Row],[YearsAtCompany]]&lt;=5,"2-5 Years",IF(HR_Cleaned[[#This Row],[YearsAtCompany]]&lt;=10,"6-10 Years","10+ Years")))</f>
        <v>0-1 Years</v>
      </c>
      <c r="AI1275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1784</v>
      </c>
      <c r="J1276">
        <v>1</v>
      </c>
      <c r="K1276" t="s">
        <v>39</v>
      </c>
      <c r="L1276">
        <v>91</v>
      </c>
      <c r="M1276">
        <v>2</v>
      </c>
      <c r="N1276">
        <v>2</v>
      </c>
      <c r="O1276" t="s">
        <v>40</v>
      </c>
      <c r="P1276">
        <v>4</v>
      </c>
      <c r="Q1276" t="s">
        <v>48</v>
      </c>
      <c r="R1276">
        <v>5468</v>
      </c>
      <c r="S1276">
        <v>13402</v>
      </c>
      <c r="T1276">
        <v>1</v>
      </c>
      <c r="U1276" t="s">
        <v>43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 t="str">
        <f>IF(HR_Cleaned[[#This Row],[MonthlyIncome]]&lt;3000,"Low",IF(HR_Cleaned[[#This Row],[MonthlyIncome]]&lt;7000,"Medium","High"))</f>
        <v>Medium</v>
      </c>
      <c r="AH1276" t="str">
        <f>IF(HR_Cleaned[[#This Row],[YearsAtCompany]]&lt;2,"0-1 Years",IF(HR_Cleaned[[#This Row],[YearsAtCompany]]&lt;=5,"2-5 Years",IF(HR_Cleaned[[#This Row],[YearsAtCompany]]&lt;=10,"6-10 Years","10+ Years")))</f>
        <v>10+ Years</v>
      </c>
      <c r="AI127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1786</v>
      </c>
      <c r="J1277">
        <v>1</v>
      </c>
      <c r="K1277" t="s">
        <v>39</v>
      </c>
      <c r="L1277">
        <v>53</v>
      </c>
      <c r="M1277">
        <v>3</v>
      </c>
      <c r="N1277">
        <v>3</v>
      </c>
      <c r="O1277" t="s">
        <v>56</v>
      </c>
      <c r="P1277">
        <v>3</v>
      </c>
      <c r="Q1277" t="s">
        <v>48</v>
      </c>
      <c r="R1277">
        <v>13116</v>
      </c>
      <c r="S1277">
        <v>22984</v>
      </c>
      <c r="T1277">
        <v>2</v>
      </c>
      <c r="U1277" t="s">
        <v>43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 t="str">
        <f>IF(HR_Cleaned[[#This Row],[MonthlyIncome]]&lt;3000,"Low",IF(HR_Cleaned[[#This Row],[MonthlyIncome]]&lt;7000,"Medium","High"))</f>
        <v>High</v>
      </c>
      <c r="AH127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7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1787</v>
      </c>
      <c r="J1278">
        <v>2</v>
      </c>
      <c r="K1278" t="s">
        <v>46</v>
      </c>
      <c r="L1278">
        <v>46</v>
      </c>
      <c r="M1278">
        <v>2</v>
      </c>
      <c r="N1278">
        <v>2</v>
      </c>
      <c r="O1278" t="s">
        <v>40</v>
      </c>
      <c r="P1278">
        <v>2</v>
      </c>
      <c r="Q1278" t="s">
        <v>48</v>
      </c>
      <c r="R1278">
        <v>4189</v>
      </c>
      <c r="S1278">
        <v>8800</v>
      </c>
      <c r="T1278">
        <v>1</v>
      </c>
      <c r="U1278" t="s">
        <v>43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 t="str">
        <f>IF(HR_Cleaned[[#This Row],[MonthlyIncome]]&lt;3000,"Low",IF(HR_Cleaned[[#This Row],[MonthlyIncome]]&lt;7000,"Medium","High"))</f>
        <v>Medium</v>
      </c>
      <c r="AH127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7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1789</v>
      </c>
      <c r="J1279">
        <v>3</v>
      </c>
      <c r="K1279" t="s">
        <v>46</v>
      </c>
      <c r="L1279">
        <v>46</v>
      </c>
      <c r="M1279">
        <v>3</v>
      </c>
      <c r="N1279">
        <v>5</v>
      </c>
      <c r="O1279" t="s">
        <v>58</v>
      </c>
      <c r="P1279">
        <v>4</v>
      </c>
      <c r="Q1279" t="s">
        <v>52</v>
      </c>
      <c r="R1279">
        <v>19328</v>
      </c>
      <c r="S1279">
        <v>14218</v>
      </c>
      <c r="T1279">
        <v>7</v>
      </c>
      <c r="U1279" t="s">
        <v>35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 t="str">
        <f>IF(HR_Cleaned[[#This Row],[MonthlyIncome]]&lt;3000,"Low",IF(HR_Cleaned[[#This Row],[MonthlyIncome]]&lt;7000,"Medium","High"))</f>
        <v>High</v>
      </c>
      <c r="AH127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7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1790</v>
      </c>
      <c r="J1280">
        <v>4</v>
      </c>
      <c r="K1280" t="s">
        <v>46</v>
      </c>
      <c r="L1280">
        <v>90</v>
      </c>
      <c r="M1280">
        <v>3</v>
      </c>
      <c r="N1280">
        <v>3</v>
      </c>
      <c r="O1280" t="s">
        <v>54</v>
      </c>
      <c r="P1280">
        <v>1</v>
      </c>
      <c r="Q1280" t="s">
        <v>48</v>
      </c>
      <c r="R1280">
        <v>8321</v>
      </c>
      <c r="S1280">
        <v>25949</v>
      </c>
      <c r="T1280">
        <v>7</v>
      </c>
      <c r="U1280" t="s">
        <v>35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 t="str">
        <f>IF(HR_Cleaned[[#This Row],[MonthlyIncome]]&lt;3000,"Low",IF(HR_Cleaned[[#This Row],[MonthlyIncome]]&lt;7000,"Medium","High"))</f>
        <v>High</v>
      </c>
      <c r="AH1280" t="str">
        <f>IF(HR_Cleaned[[#This Row],[YearsAtCompany]]&lt;2,"0-1 Years",IF(HR_Cleaned[[#This Row],[YearsAtCompany]]&lt;=5,"2-5 Years",IF(HR_Cleaned[[#This Row],[YearsAtCompany]]&lt;=10,"6-10 Years","10+ Years")))</f>
        <v>10+ Years</v>
      </c>
      <c r="AI128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1792</v>
      </c>
      <c r="J1281">
        <v>3</v>
      </c>
      <c r="K1281" t="s">
        <v>46</v>
      </c>
      <c r="L1281">
        <v>99</v>
      </c>
      <c r="M1281">
        <v>3</v>
      </c>
      <c r="N1281">
        <v>1</v>
      </c>
      <c r="O1281" t="s">
        <v>47</v>
      </c>
      <c r="P1281">
        <v>2</v>
      </c>
      <c r="Q1281" t="s">
        <v>52</v>
      </c>
      <c r="R1281">
        <v>2342</v>
      </c>
      <c r="S1281">
        <v>11092</v>
      </c>
      <c r="T1281">
        <v>1</v>
      </c>
      <c r="U1281" t="s">
        <v>35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 t="str">
        <f>IF(HR_Cleaned[[#This Row],[MonthlyIncome]]&lt;3000,"Low",IF(HR_Cleaned[[#This Row],[MonthlyIncome]]&lt;7000,"Medium","High"))</f>
        <v>Low</v>
      </c>
      <c r="AH128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8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1794</v>
      </c>
      <c r="J1282">
        <v>3</v>
      </c>
      <c r="K1282" t="s">
        <v>46</v>
      </c>
      <c r="L1282">
        <v>89</v>
      </c>
      <c r="M1282">
        <v>3</v>
      </c>
      <c r="N1282">
        <v>2</v>
      </c>
      <c r="O1282" t="s">
        <v>61</v>
      </c>
      <c r="P1282">
        <v>2</v>
      </c>
      <c r="Q1282" t="s">
        <v>52</v>
      </c>
      <c r="R1282">
        <v>4071</v>
      </c>
      <c r="S1282">
        <v>12832</v>
      </c>
      <c r="T1282">
        <v>2</v>
      </c>
      <c r="U1282" t="s">
        <v>43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 t="str">
        <f>IF(HR_Cleaned[[#This Row],[MonthlyIncome]]&lt;3000,"Low",IF(HR_Cleaned[[#This Row],[MonthlyIncome]]&lt;7000,"Medium","High"))</f>
        <v>Medium</v>
      </c>
      <c r="AH128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8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1797</v>
      </c>
      <c r="J1283">
        <v>3</v>
      </c>
      <c r="K1283" t="s">
        <v>46</v>
      </c>
      <c r="L1283">
        <v>84</v>
      </c>
      <c r="M1283">
        <v>3</v>
      </c>
      <c r="N1283">
        <v>2</v>
      </c>
      <c r="O1283" t="s">
        <v>40</v>
      </c>
      <c r="P1283">
        <v>4</v>
      </c>
      <c r="Q1283" t="s">
        <v>41</v>
      </c>
      <c r="R1283">
        <v>5813</v>
      </c>
      <c r="S1283">
        <v>13492</v>
      </c>
      <c r="T1283">
        <v>1</v>
      </c>
      <c r="U1283" t="s">
        <v>35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 t="str">
        <f>IF(HR_Cleaned[[#This Row],[MonthlyIncome]]&lt;3000,"Low",IF(HR_Cleaned[[#This Row],[MonthlyIncome]]&lt;7000,"Medium","High"))</f>
        <v>Medium</v>
      </c>
      <c r="AH128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8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1798</v>
      </c>
      <c r="J1284">
        <v>4</v>
      </c>
      <c r="K1284" t="s">
        <v>46</v>
      </c>
      <c r="L1284">
        <v>90</v>
      </c>
      <c r="M1284">
        <v>4</v>
      </c>
      <c r="N1284">
        <v>1</v>
      </c>
      <c r="O1284" t="s">
        <v>47</v>
      </c>
      <c r="P1284">
        <v>1</v>
      </c>
      <c r="Q1284" t="s">
        <v>48</v>
      </c>
      <c r="R1284">
        <v>3143</v>
      </c>
      <c r="S1284">
        <v>6076</v>
      </c>
      <c r="T1284">
        <v>6</v>
      </c>
      <c r="U1284" t="s">
        <v>43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 t="str">
        <f>IF(HR_Cleaned[[#This Row],[MonthlyIncome]]&lt;3000,"Low",IF(HR_Cleaned[[#This Row],[MonthlyIncome]]&lt;7000,"Medium","High"))</f>
        <v>Medium</v>
      </c>
      <c r="AH128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8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1799</v>
      </c>
      <c r="J1285">
        <v>3</v>
      </c>
      <c r="K1285" t="s">
        <v>46</v>
      </c>
      <c r="L1285">
        <v>82</v>
      </c>
      <c r="M1285">
        <v>3</v>
      </c>
      <c r="N1285">
        <v>1</v>
      </c>
      <c r="O1285" t="s">
        <v>47</v>
      </c>
      <c r="P1285">
        <v>4</v>
      </c>
      <c r="Q1285" t="s">
        <v>48</v>
      </c>
      <c r="R1285">
        <v>2044</v>
      </c>
      <c r="S1285">
        <v>5531</v>
      </c>
      <c r="T1285">
        <v>1</v>
      </c>
      <c r="U1285" t="s">
        <v>43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 t="str">
        <f>IF(HR_Cleaned[[#This Row],[MonthlyIncome]]&lt;3000,"Low",IF(HR_Cleaned[[#This Row],[MonthlyIncome]]&lt;7000,"Medium","High"))</f>
        <v>Low</v>
      </c>
      <c r="AH128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8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1800</v>
      </c>
      <c r="J1286">
        <v>3</v>
      </c>
      <c r="K1286" t="s">
        <v>46</v>
      </c>
      <c r="L1286">
        <v>65</v>
      </c>
      <c r="M1286">
        <v>3</v>
      </c>
      <c r="N1286">
        <v>3</v>
      </c>
      <c r="O1286" t="s">
        <v>58</v>
      </c>
      <c r="P1286">
        <v>3</v>
      </c>
      <c r="Q1286" t="s">
        <v>41</v>
      </c>
      <c r="R1286">
        <v>13464</v>
      </c>
      <c r="S1286">
        <v>7914</v>
      </c>
      <c r="T1286">
        <v>7</v>
      </c>
      <c r="U1286" t="s">
        <v>43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 t="str">
        <f>IF(HR_Cleaned[[#This Row],[MonthlyIncome]]&lt;3000,"Low",IF(HR_Cleaned[[#This Row],[MonthlyIncome]]&lt;7000,"Medium","High"))</f>
        <v>High</v>
      </c>
      <c r="AH1286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8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1801</v>
      </c>
      <c r="J1287">
        <v>2</v>
      </c>
      <c r="K1287" t="s">
        <v>46</v>
      </c>
      <c r="L1287">
        <v>98</v>
      </c>
      <c r="M1287">
        <v>2</v>
      </c>
      <c r="N1287">
        <v>2</v>
      </c>
      <c r="O1287" t="s">
        <v>40</v>
      </c>
      <c r="P1287">
        <v>2</v>
      </c>
      <c r="Q1287" t="s">
        <v>41</v>
      </c>
      <c r="R1287">
        <v>7991</v>
      </c>
      <c r="S1287">
        <v>25166</v>
      </c>
      <c r="T1287">
        <v>8</v>
      </c>
      <c r="U1287" t="s">
        <v>43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 t="str">
        <f>IF(HR_Cleaned[[#This Row],[MonthlyIncome]]&lt;3000,"Low",IF(HR_Cleaned[[#This Row],[MonthlyIncome]]&lt;7000,"Medium","High"))</f>
        <v>High</v>
      </c>
      <c r="AH128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8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1802</v>
      </c>
      <c r="J1288">
        <v>3</v>
      </c>
      <c r="K1288" t="s">
        <v>39</v>
      </c>
      <c r="L1288">
        <v>99</v>
      </c>
      <c r="M1288">
        <v>3</v>
      </c>
      <c r="N1288">
        <v>1</v>
      </c>
      <c r="O1288" t="s">
        <v>50</v>
      </c>
      <c r="P1288">
        <v>1</v>
      </c>
      <c r="Q1288" t="s">
        <v>48</v>
      </c>
      <c r="R1288">
        <v>3377</v>
      </c>
      <c r="S1288">
        <v>25605</v>
      </c>
      <c r="T1288">
        <v>4</v>
      </c>
      <c r="U1288" t="s">
        <v>43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 t="str">
        <f>IF(HR_Cleaned[[#This Row],[MonthlyIncome]]&lt;3000,"Low",IF(HR_Cleaned[[#This Row],[MonthlyIncome]]&lt;7000,"Medium","High"))</f>
        <v>Medium</v>
      </c>
      <c r="AH128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8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1803</v>
      </c>
      <c r="J1289">
        <v>2</v>
      </c>
      <c r="K1289" t="s">
        <v>46</v>
      </c>
      <c r="L1289">
        <v>95</v>
      </c>
      <c r="M1289">
        <v>4</v>
      </c>
      <c r="N1289">
        <v>2</v>
      </c>
      <c r="O1289" t="s">
        <v>54</v>
      </c>
      <c r="P1289">
        <v>1</v>
      </c>
      <c r="Q1289" t="s">
        <v>48</v>
      </c>
      <c r="R1289">
        <v>5538</v>
      </c>
      <c r="S1289">
        <v>5696</v>
      </c>
      <c r="T1289">
        <v>5</v>
      </c>
      <c r="U1289" t="s">
        <v>43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 t="str">
        <f>IF(HR_Cleaned[[#This Row],[MonthlyIncome]]&lt;3000,"Low",IF(HR_Cleaned[[#This Row],[MonthlyIncome]]&lt;7000,"Medium","High"))</f>
        <v>Medium</v>
      </c>
      <c r="AH1289" t="str">
        <f>IF(HR_Cleaned[[#This Row],[YearsAtCompany]]&lt;2,"0-1 Years",IF(HR_Cleaned[[#This Row],[YearsAtCompany]]&lt;=5,"2-5 Years",IF(HR_Cleaned[[#This Row],[YearsAtCompany]]&lt;=10,"6-10 Years","10+ Years")))</f>
        <v>0-1 Years</v>
      </c>
      <c r="AI128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1804</v>
      </c>
      <c r="J1290">
        <v>2</v>
      </c>
      <c r="K1290" t="s">
        <v>46</v>
      </c>
      <c r="L1290">
        <v>90</v>
      </c>
      <c r="M1290">
        <v>3</v>
      </c>
      <c r="N1290">
        <v>2</v>
      </c>
      <c r="O1290" t="s">
        <v>53</v>
      </c>
      <c r="P1290">
        <v>4</v>
      </c>
      <c r="Q1290" t="s">
        <v>52</v>
      </c>
      <c r="R1290">
        <v>5762</v>
      </c>
      <c r="S1290">
        <v>24442</v>
      </c>
      <c r="T1290">
        <v>2</v>
      </c>
      <c r="U1290" t="s">
        <v>43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 t="str">
        <f>IF(HR_Cleaned[[#This Row],[MonthlyIncome]]&lt;3000,"Low",IF(HR_Cleaned[[#This Row],[MonthlyIncome]]&lt;7000,"Medium","High"))</f>
        <v>Medium</v>
      </c>
      <c r="AH129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9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1805</v>
      </c>
      <c r="J1291">
        <v>1</v>
      </c>
      <c r="K1291" t="s">
        <v>46</v>
      </c>
      <c r="L1291">
        <v>100</v>
      </c>
      <c r="M1291">
        <v>3</v>
      </c>
      <c r="N1291">
        <v>1</v>
      </c>
      <c r="O1291" t="s">
        <v>61</v>
      </c>
      <c r="P1291">
        <v>2</v>
      </c>
      <c r="Q1291" t="s">
        <v>52</v>
      </c>
      <c r="R1291">
        <v>2592</v>
      </c>
      <c r="S1291">
        <v>7129</v>
      </c>
      <c r="T1291">
        <v>5</v>
      </c>
      <c r="U1291" t="s">
        <v>43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 t="str">
        <f>IF(HR_Cleaned[[#This Row],[MonthlyIncome]]&lt;3000,"Low",IF(HR_Cleaned[[#This Row],[MonthlyIncome]]&lt;7000,"Medium","High"))</f>
        <v>Low</v>
      </c>
      <c r="AH1291" t="str">
        <f>IF(HR_Cleaned[[#This Row],[YearsAtCompany]]&lt;2,"0-1 Years",IF(HR_Cleaned[[#This Row],[YearsAtCompany]]&lt;=5,"2-5 Years",IF(HR_Cleaned[[#This Row],[YearsAtCompany]]&lt;=10,"6-10 Years","10+ Years")))</f>
        <v>10+ Years</v>
      </c>
      <c r="AI129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1807</v>
      </c>
      <c r="J1292">
        <v>4</v>
      </c>
      <c r="K1292" t="s">
        <v>46</v>
      </c>
      <c r="L1292">
        <v>93</v>
      </c>
      <c r="M1292">
        <v>3</v>
      </c>
      <c r="N1292">
        <v>2</v>
      </c>
      <c r="O1292" t="s">
        <v>50</v>
      </c>
      <c r="P1292">
        <v>1</v>
      </c>
      <c r="Q1292" t="s">
        <v>48</v>
      </c>
      <c r="R1292">
        <v>5346</v>
      </c>
      <c r="S1292">
        <v>6208</v>
      </c>
      <c r="T1292">
        <v>4</v>
      </c>
      <c r="U1292" t="s">
        <v>43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 t="str">
        <f>IF(HR_Cleaned[[#This Row],[MonthlyIncome]]&lt;3000,"Low",IF(HR_Cleaned[[#This Row],[MonthlyIncome]]&lt;7000,"Medium","High"))</f>
        <v>Medium</v>
      </c>
      <c r="AH129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9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1809</v>
      </c>
      <c r="J1293">
        <v>4</v>
      </c>
      <c r="K1293" t="s">
        <v>46</v>
      </c>
      <c r="L1293">
        <v>58</v>
      </c>
      <c r="M1293">
        <v>3</v>
      </c>
      <c r="N1293">
        <v>2</v>
      </c>
      <c r="O1293" t="s">
        <v>53</v>
      </c>
      <c r="P1293">
        <v>1</v>
      </c>
      <c r="Q1293" t="s">
        <v>41</v>
      </c>
      <c r="R1293">
        <v>4213</v>
      </c>
      <c r="S1293">
        <v>4992</v>
      </c>
      <c r="T1293">
        <v>1</v>
      </c>
      <c r="U1293" t="s">
        <v>43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 t="str">
        <f>IF(HR_Cleaned[[#This Row],[MonthlyIncome]]&lt;3000,"Low",IF(HR_Cleaned[[#This Row],[MonthlyIncome]]&lt;7000,"Medium","High"))</f>
        <v>Medium</v>
      </c>
      <c r="AH129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9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1812</v>
      </c>
      <c r="J1294">
        <v>3</v>
      </c>
      <c r="K1294" t="s">
        <v>46</v>
      </c>
      <c r="L1294">
        <v>83</v>
      </c>
      <c r="M1294">
        <v>3</v>
      </c>
      <c r="N1294">
        <v>2</v>
      </c>
      <c r="O1294" t="s">
        <v>40</v>
      </c>
      <c r="P1294">
        <v>4</v>
      </c>
      <c r="Q1294" t="s">
        <v>52</v>
      </c>
      <c r="R1294">
        <v>4127</v>
      </c>
      <c r="S1294">
        <v>19188</v>
      </c>
      <c r="T1294">
        <v>2</v>
      </c>
      <c r="U1294" t="s">
        <v>43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 t="str">
        <f>IF(HR_Cleaned[[#This Row],[MonthlyIncome]]&lt;3000,"Low",IF(HR_Cleaned[[#This Row],[MonthlyIncome]]&lt;7000,"Medium","High"))</f>
        <v>Medium</v>
      </c>
      <c r="AH129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9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1813</v>
      </c>
      <c r="J1295">
        <v>1</v>
      </c>
      <c r="K1295" t="s">
        <v>46</v>
      </c>
      <c r="L1295">
        <v>52</v>
      </c>
      <c r="M1295">
        <v>3</v>
      </c>
      <c r="N1295">
        <v>1</v>
      </c>
      <c r="O1295" t="s">
        <v>47</v>
      </c>
      <c r="P1295">
        <v>3</v>
      </c>
      <c r="Q1295" t="s">
        <v>41</v>
      </c>
      <c r="R1295">
        <v>2438</v>
      </c>
      <c r="S1295">
        <v>24978</v>
      </c>
      <c r="T1295">
        <v>4</v>
      </c>
      <c r="U1295" t="s">
        <v>43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 t="str">
        <f>IF(HR_Cleaned[[#This Row],[MonthlyIncome]]&lt;3000,"Low",IF(HR_Cleaned[[#This Row],[MonthlyIncome]]&lt;7000,"Medium","High"))</f>
        <v>Low</v>
      </c>
      <c r="AH129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9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1814</v>
      </c>
      <c r="J1296">
        <v>2</v>
      </c>
      <c r="K1296" t="s">
        <v>46</v>
      </c>
      <c r="L1296">
        <v>85</v>
      </c>
      <c r="M1296">
        <v>4</v>
      </c>
      <c r="N1296">
        <v>2</v>
      </c>
      <c r="O1296" t="s">
        <v>54</v>
      </c>
      <c r="P1296">
        <v>2</v>
      </c>
      <c r="Q1296" t="s">
        <v>41</v>
      </c>
      <c r="R1296">
        <v>6870</v>
      </c>
      <c r="S1296">
        <v>15530</v>
      </c>
      <c r="T1296">
        <v>3</v>
      </c>
      <c r="U1296" t="s">
        <v>43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 t="str">
        <f>IF(HR_Cleaned[[#This Row],[MonthlyIncome]]&lt;3000,"Low",IF(HR_Cleaned[[#This Row],[MonthlyIncome]]&lt;7000,"Medium","High"))</f>
        <v>Medium</v>
      </c>
      <c r="AH1296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9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1815</v>
      </c>
      <c r="J1297">
        <v>3</v>
      </c>
      <c r="K1297" t="s">
        <v>39</v>
      </c>
      <c r="L1297">
        <v>81</v>
      </c>
      <c r="M1297">
        <v>3</v>
      </c>
      <c r="N1297">
        <v>3</v>
      </c>
      <c r="O1297" t="s">
        <v>40</v>
      </c>
      <c r="P1297">
        <v>3</v>
      </c>
      <c r="Q1297" t="s">
        <v>52</v>
      </c>
      <c r="R1297">
        <v>10447</v>
      </c>
      <c r="S1297">
        <v>26458</v>
      </c>
      <c r="T1297">
        <v>0</v>
      </c>
      <c r="U1297" t="s">
        <v>35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 t="str">
        <f>IF(HR_Cleaned[[#This Row],[MonthlyIncome]]&lt;3000,"Low",IF(HR_Cleaned[[#This Row],[MonthlyIncome]]&lt;7000,"Medium","High"))</f>
        <v>High</v>
      </c>
      <c r="AH1297" t="str">
        <f>IF(HR_Cleaned[[#This Row],[YearsAtCompany]]&lt;2,"0-1 Years",IF(HR_Cleaned[[#This Row],[YearsAtCompany]]&lt;=5,"2-5 Years",IF(HR_Cleaned[[#This Row],[YearsAtCompany]]&lt;=10,"6-10 Years","10+ Years")))</f>
        <v>10+ Years</v>
      </c>
      <c r="AI129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1816</v>
      </c>
      <c r="J1298">
        <v>1</v>
      </c>
      <c r="K1298" t="s">
        <v>39</v>
      </c>
      <c r="L1298">
        <v>64</v>
      </c>
      <c r="M1298">
        <v>3</v>
      </c>
      <c r="N1298">
        <v>3</v>
      </c>
      <c r="O1298" t="s">
        <v>53</v>
      </c>
      <c r="P1298">
        <v>3</v>
      </c>
      <c r="Q1298" t="s">
        <v>41</v>
      </c>
      <c r="R1298">
        <v>9667</v>
      </c>
      <c r="S1298">
        <v>2739</v>
      </c>
      <c r="T1298">
        <v>9</v>
      </c>
      <c r="U1298" t="s">
        <v>43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 t="str">
        <f>IF(HR_Cleaned[[#This Row],[MonthlyIncome]]&lt;3000,"Low",IF(HR_Cleaned[[#This Row],[MonthlyIncome]]&lt;7000,"Medium","High"))</f>
        <v>High</v>
      </c>
      <c r="AH129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29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1818</v>
      </c>
      <c r="J1299">
        <v>4</v>
      </c>
      <c r="K1299" t="s">
        <v>39</v>
      </c>
      <c r="L1299">
        <v>69</v>
      </c>
      <c r="M1299">
        <v>3</v>
      </c>
      <c r="N1299">
        <v>1</v>
      </c>
      <c r="O1299" t="s">
        <v>61</v>
      </c>
      <c r="P1299">
        <v>2</v>
      </c>
      <c r="Q1299" t="s">
        <v>48</v>
      </c>
      <c r="R1299">
        <v>2148</v>
      </c>
      <c r="S1299">
        <v>6889</v>
      </c>
      <c r="T1299">
        <v>0</v>
      </c>
      <c r="U1299" t="s">
        <v>35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 t="str">
        <f>IF(HR_Cleaned[[#This Row],[MonthlyIncome]]&lt;3000,"Low",IF(HR_Cleaned[[#This Row],[MonthlyIncome]]&lt;7000,"Medium","High"))</f>
        <v>Low</v>
      </c>
      <c r="AH129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29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1821</v>
      </c>
      <c r="J1300">
        <v>4</v>
      </c>
      <c r="K1300" t="s">
        <v>39</v>
      </c>
      <c r="L1300">
        <v>66</v>
      </c>
      <c r="M1300">
        <v>3</v>
      </c>
      <c r="N1300">
        <v>2</v>
      </c>
      <c r="O1300" t="s">
        <v>54</v>
      </c>
      <c r="P1300">
        <v>2</v>
      </c>
      <c r="Q1300" t="s">
        <v>48</v>
      </c>
      <c r="R1300">
        <v>8926</v>
      </c>
      <c r="S1300">
        <v>10842</v>
      </c>
      <c r="T1300">
        <v>4</v>
      </c>
      <c r="U1300" t="s">
        <v>43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 t="str">
        <f>IF(HR_Cleaned[[#This Row],[MonthlyIncome]]&lt;3000,"Low",IF(HR_Cleaned[[#This Row],[MonthlyIncome]]&lt;7000,"Medium","High"))</f>
        <v>High</v>
      </c>
      <c r="AH130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0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1822</v>
      </c>
      <c r="J1301">
        <v>3</v>
      </c>
      <c r="K1301" t="s">
        <v>39</v>
      </c>
      <c r="L1301">
        <v>52</v>
      </c>
      <c r="M1301">
        <v>3</v>
      </c>
      <c r="N1301">
        <v>2</v>
      </c>
      <c r="O1301" t="s">
        <v>54</v>
      </c>
      <c r="P1301">
        <v>4</v>
      </c>
      <c r="Q1301" t="s">
        <v>52</v>
      </c>
      <c r="R1301">
        <v>6513</v>
      </c>
      <c r="S1301">
        <v>9060</v>
      </c>
      <c r="T1301">
        <v>4</v>
      </c>
      <c r="U1301" t="s">
        <v>43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 t="str">
        <f>IF(HR_Cleaned[[#This Row],[MonthlyIncome]]&lt;3000,"Low",IF(HR_Cleaned[[#This Row],[MonthlyIncome]]&lt;7000,"Medium","High"))</f>
        <v>Medium</v>
      </c>
      <c r="AH130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0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1823</v>
      </c>
      <c r="J1302">
        <v>2</v>
      </c>
      <c r="K1302" t="s">
        <v>46</v>
      </c>
      <c r="L1302">
        <v>92</v>
      </c>
      <c r="M1302">
        <v>4</v>
      </c>
      <c r="N1302">
        <v>2</v>
      </c>
      <c r="O1302" t="s">
        <v>40</v>
      </c>
      <c r="P1302">
        <v>3</v>
      </c>
      <c r="Q1302" t="s">
        <v>48</v>
      </c>
      <c r="R1302">
        <v>6799</v>
      </c>
      <c r="S1302">
        <v>22128</v>
      </c>
      <c r="T1302">
        <v>1</v>
      </c>
      <c r="U1302" t="s">
        <v>43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 t="str">
        <f>IF(HR_Cleaned[[#This Row],[MonthlyIncome]]&lt;3000,"Low",IF(HR_Cleaned[[#This Row],[MonthlyIncome]]&lt;7000,"Medium","High"))</f>
        <v>Medium</v>
      </c>
      <c r="AH130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0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1824</v>
      </c>
      <c r="J1303">
        <v>2</v>
      </c>
      <c r="K1303" t="s">
        <v>46</v>
      </c>
      <c r="L1303">
        <v>52</v>
      </c>
      <c r="M1303">
        <v>3</v>
      </c>
      <c r="N1303">
        <v>4</v>
      </c>
      <c r="O1303" t="s">
        <v>56</v>
      </c>
      <c r="P1303">
        <v>2</v>
      </c>
      <c r="Q1303" t="s">
        <v>52</v>
      </c>
      <c r="R1303">
        <v>16291</v>
      </c>
      <c r="S1303">
        <v>22577</v>
      </c>
      <c r="T1303">
        <v>4</v>
      </c>
      <c r="U1303" t="s">
        <v>43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 t="str">
        <f>IF(HR_Cleaned[[#This Row],[MonthlyIncome]]&lt;3000,"Low",IF(HR_Cleaned[[#This Row],[MonthlyIncome]]&lt;7000,"Medium","High"))</f>
        <v>High</v>
      </c>
      <c r="AH1303" t="str">
        <f>IF(HR_Cleaned[[#This Row],[YearsAtCompany]]&lt;2,"0-1 Years",IF(HR_Cleaned[[#This Row],[YearsAtCompany]]&lt;=5,"2-5 Years",IF(HR_Cleaned[[#This Row],[YearsAtCompany]]&lt;=10,"6-10 Years","10+ Years")))</f>
        <v>10+ Years</v>
      </c>
      <c r="AI1303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1826</v>
      </c>
      <c r="J1304">
        <v>2</v>
      </c>
      <c r="K1304" t="s">
        <v>46</v>
      </c>
      <c r="L1304">
        <v>91</v>
      </c>
      <c r="M1304">
        <v>1</v>
      </c>
      <c r="N1304">
        <v>1</v>
      </c>
      <c r="O1304" t="s">
        <v>50</v>
      </c>
      <c r="P1304">
        <v>3</v>
      </c>
      <c r="Q1304" t="s">
        <v>48</v>
      </c>
      <c r="R1304">
        <v>2705</v>
      </c>
      <c r="S1304">
        <v>9696</v>
      </c>
      <c r="T1304">
        <v>0</v>
      </c>
      <c r="U1304" t="s">
        <v>43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 t="str">
        <f>IF(HR_Cleaned[[#This Row],[MonthlyIncome]]&lt;3000,"Low",IF(HR_Cleaned[[#This Row],[MonthlyIncome]]&lt;7000,"Medium","High"))</f>
        <v>Low</v>
      </c>
      <c r="AH130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0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1827</v>
      </c>
      <c r="J1305">
        <v>3</v>
      </c>
      <c r="K1305" t="s">
        <v>39</v>
      </c>
      <c r="L1305">
        <v>92</v>
      </c>
      <c r="M1305">
        <v>2</v>
      </c>
      <c r="N1305">
        <v>3</v>
      </c>
      <c r="O1305" t="s">
        <v>53</v>
      </c>
      <c r="P1305">
        <v>2</v>
      </c>
      <c r="Q1305" t="s">
        <v>52</v>
      </c>
      <c r="R1305">
        <v>10333</v>
      </c>
      <c r="S1305">
        <v>19271</v>
      </c>
      <c r="T1305">
        <v>8</v>
      </c>
      <c r="U1305" t="s">
        <v>35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 t="str">
        <f>IF(HR_Cleaned[[#This Row],[MonthlyIncome]]&lt;3000,"Low",IF(HR_Cleaned[[#This Row],[MonthlyIncome]]&lt;7000,"Medium","High"))</f>
        <v>High</v>
      </c>
      <c r="AH1305" t="str">
        <f>IF(HR_Cleaned[[#This Row],[YearsAtCompany]]&lt;2,"0-1 Years",IF(HR_Cleaned[[#This Row],[YearsAtCompany]]&lt;=5,"2-5 Years",IF(HR_Cleaned[[#This Row],[YearsAtCompany]]&lt;=10,"6-10 Years","10+ Years")))</f>
        <v>10+ Years</v>
      </c>
      <c r="AI130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1829</v>
      </c>
      <c r="J1306">
        <v>2</v>
      </c>
      <c r="K1306" t="s">
        <v>39</v>
      </c>
      <c r="L1306">
        <v>47</v>
      </c>
      <c r="M1306">
        <v>3</v>
      </c>
      <c r="N1306">
        <v>2</v>
      </c>
      <c r="O1306" t="s">
        <v>54</v>
      </c>
      <c r="P1306">
        <v>1</v>
      </c>
      <c r="Q1306" t="s">
        <v>52</v>
      </c>
      <c r="R1306">
        <v>4448</v>
      </c>
      <c r="S1306">
        <v>10748</v>
      </c>
      <c r="T1306">
        <v>2</v>
      </c>
      <c r="U1306" t="s">
        <v>43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 t="str">
        <f>IF(HR_Cleaned[[#This Row],[MonthlyIncome]]&lt;3000,"Low",IF(HR_Cleaned[[#This Row],[MonthlyIncome]]&lt;7000,"Medium","High"))</f>
        <v>Medium</v>
      </c>
      <c r="AH130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0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1830</v>
      </c>
      <c r="J1307">
        <v>4</v>
      </c>
      <c r="K1307" t="s">
        <v>39</v>
      </c>
      <c r="L1307">
        <v>68</v>
      </c>
      <c r="M1307">
        <v>3</v>
      </c>
      <c r="N1307">
        <v>2</v>
      </c>
      <c r="O1307" t="s">
        <v>47</v>
      </c>
      <c r="P1307">
        <v>4</v>
      </c>
      <c r="Q1307" t="s">
        <v>48</v>
      </c>
      <c r="R1307">
        <v>6854</v>
      </c>
      <c r="S1307">
        <v>15696</v>
      </c>
      <c r="T1307">
        <v>4</v>
      </c>
      <c r="U1307" t="s">
        <v>43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 t="str">
        <f>IF(HR_Cleaned[[#This Row],[MonthlyIncome]]&lt;3000,"Low",IF(HR_Cleaned[[#This Row],[MonthlyIncome]]&lt;7000,"Medium","High"))</f>
        <v>Medium</v>
      </c>
      <c r="AH130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07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1833</v>
      </c>
      <c r="J1308">
        <v>1</v>
      </c>
      <c r="K1308" t="s">
        <v>39</v>
      </c>
      <c r="L1308">
        <v>68</v>
      </c>
      <c r="M1308">
        <v>3</v>
      </c>
      <c r="N1308">
        <v>3</v>
      </c>
      <c r="O1308" t="s">
        <v>40</v>
      </c>
      <c r="P1308">
        <v>1</v>
      </c>
      <c r="Q1308" t="s">
        <v>48</v>
      </c>
      <c r="R1308">
        <v>9637</v>
      </c>
      <c r="S1308">
        <v>8277</v>
      </c>
      <c r="T1308">
        <v>2</v>
      </c>
      <c r="U1308" t="s">
        <v>43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 t="str">
        <f>IF(HR_Cleaned[[#This Row],[MonthlyIncome]]&lt;3000,"Low",IF(HR_Cleaned[[#This Row],[MonthlyIncome]]&lt;7000,"Medium","High"))</f>
        <v>High</v>
      </c>
      <c r="AH130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0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1834</v>
      </c>
      <c r="J1309">
        <v>3</v>
      </c>
      <c r="K1309" t="s">
        <v>39</v>
      </c>
      <c r="L1309">
        <v>67</v>
      </c>
      <c r="M1309">
        <v>3</v>
      </c>
      <c r="N1309">
        <v>1</v>
      </c>
      <c r="O1309" t="s">
        <v>47</v>
      </c>
      <c r="P1309">
        <v>1</v>
      </c>
      <c r="Q1309" t="s">
        <v>48</v>
      </c>
      <c r="R1309">
        <v>3591</v>
      </c>
      <c r="S1309">
        <v>12719</v>
      </c>
      <c r="T1309">
        <v>1</v>
      </c>
      <c r="U1309" t="s">
        <v>43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 t="str">
        <f>IF(HR_Cleaned[[#This Row],[MonthlyIncome]]&lt;3000,"Low",IF(HR_Cleaned[[#This Row],[MonthlyIncome]]&lt;7000,"Medium","High"))</f>
        <v>Medium</v>
      </c>
      <c r="AH130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0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1835</v>
      </c>
      <c r="J1310">
        <v>2</v>
      </c>
      <c r="K1310" t="s">
        <v>39</v>
      </c>
      <c r="L1310">
        <v>77</v>
      </c>
      <c r="M1310">
        <v>1</v>
      </c>
      <c r="N1310">
        <v>2</v>
      </c>
      <c r="O1310" t="s">
        <v>57</v>
      </c>
      <c r="P1310">
        <v>4</v>
      </c>
      <c r="Q1310" t="s">
        <v>48</v>
      </c>
      <c r="R1310">
        <v>5405</v>
      </c>
      <c r="S1310">
        <v>4244</v>
      </c>
      <c r="T1310">
        <v>2</v>
      </c>
      <c r="U1310" t="s">
        <v>35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 t="str">
        <f>IF(HR_Cleaned[[#This Row],[MonthlyIncome]]&lt;3000,"Low",IF(HR_Cleaned[[#This Row],[MonthlyIncome]]&lt;7000,"Medium","High"))</f>
        <v>Medium</v>
      </c>
      <c r="AH131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1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1836</v>
      </c>
      <c r="J1311">
        <v>3</v>
      </c>
      <c r="K1311" t="s">
        <v>46</v>
      </c>
      <c r="L1311">
        <v>46</v>
      </c>
      <c r="M1311">
        <v>3</v>
      </c>
      <c r="N1311">
        <v>2</v>
      </c>
      <c r="O1311" t="s">
        <v>40</v>
      </c>
      <c r="P1311">
        <v>4</v>
      </c>
      <c r="Q1311" t="s">
        <v>41</v>
      </c>
      <c r="R1311">
        <v>4684</v>
      </c>
      <c r="S1311">
        <v>9125</v>
      </c>
      <c r="T1311">
        <v>1</v>
      </c>
      <c r="U1311" t="s">
        <v>43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 t="str">
        <f>IF(HR_Cleaned[[#This Row],[MonthlyIncome]]&lt;3000,"Low",IF(HR_Cleaned[[#This Row],[MonthlyIncome]]&lt;7000,"Medium","High"))</f>
        <v>Medium</v>
      </c>
      <c r="AH131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1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1837</v>
      </c>
      <c r="J1312">
        <v>1</v>
      </c>
      <c r="K1312" t="s">
        <v>46</v>
      </c>
      <c r="L1312">
        <v>87</v>
      </c>
      <c r="M1312">
        <v>3</v>
      </c>
      <c r="N1312">
        <v>4</v>
      </c>
      <c r="O1312" t="s">
        <v>58</v>
      </c>
      <c r="P1312">
        <v>3</v>
      </c>
      <c r="Q1312" t="s">
        <v>48</v>
      </c>
      <c r="R1312">
        <v>15787</v>
      </c>
      <c r="S1312">
        <v>21624</v>
      </c>
      <c r="T1312">
        <v>2</v>
      </c>
      <c r="U1312" t="s">
        <v>35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 t="str">
        <f>IF(HR_Cleaned[[#This Row],[MonthlyIncome]]&lt;3000,"Low",IF(HR_Cleaned[[#This Row],[MonthlyIncome]]&lt;7000,"Medium","High"))</f>
        <v>High</v>
      </c>
      <c r="AH131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12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1839</v>
      </c>
      <c r="J1313">
        <v>2</v>
      </c>
      <c r="K1313" t="s">
        <v>39</v>
      </c>
      <c r="L1313">
        <v>33</v>
      </c>
      <c r="M1313">
        <v>3</v>
      </c>
      <c r="N1313">
        <v>1</v>
      </c>
      <c r="O1313" t="s">
        <v>47</v>
      </c>
      <c r="P1313">
        <v>3</v>
      </c>
      <c r="Q1313" t="s">
        <v>41</v>
      </c>
      <c r="R1313">
        <v>1514</v>
      </c>
      <c r="S1313">
        <v>8018</v>
      </c>
      <c r="T1313">
        <v>1</v>
      </c>
      <c r="U1313" t="s">
        <v>43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 t="str">
        <f>IF(HR_Cleaned[[#This Row],[MonthlyIncome]]&lt;3000,"Low",IF(HR_Cleaned[[#This Row],[MonthlyIncome]]&lt;7000,"Medium","High"))</f>
        <v>Low</v>
      </c>
      <c r="AH1313" t="str">
        <f>IF(HR_Cleaned[[#This Row],[YearsAtCompany]]&lt;2,"0-1 Years",IF(HR_Cleaned[[#This Row],[YearsAtCompany]]&lt;=5,"2-5 Years",IF(HR_Cleaned[[#This Row],[YearsAtCompany]]&lt;=10,"6-10 Years","10+ Years")))</f>
        <v>0-1 Years</v>
      </c>
      <c r="AI1313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1842</v>
      </c>
      <c r="J1314">
        <v>4</v>
      </c>
      <c r="K1314" t="s">
        <v>46</v>
      </c>
      <c r="L1314">
        <v>89</v>
      </c>
      <c r="M1314">
        <v>4</v>
      </c>
      <c r="N1314">
        <v>1</v>
      </c>
      <c r="O1314" t="s">
        <v>61</v>
      </c>
      <c r="P1314">
        <v>1</v>
      </c>
      <c r="Q1314" t="s">
        <v>48</v>
      </c>
      <c r="R1314">
        <v>2956</v>
      </c>
      <c r="S1314">
        <v>21495</v>
      </c>
      <c r="T1314">
        <v>0</v>
      </c>
      <c r="U1314" t="s">
        <v>43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t="str">
        <f>IF(HR_Cleaned[[#This Row],[MonthlyIncome]]&lt;3000,"Low",IF(HR_Cleaned[[#This Row],[MonthlyIncome]]&lt;7000,"Medium","High"))</f>
        <v>Low</v>
      </c>
      <c r="AH1314" t="str">
        <f>IF(HR_Cleaned[[#This Row],[YearsAtCompany]]&lt;2,"0-1 Years",IF(HR_Cleaned[[#This Row],[YearsAtCompany]]&lt;=5,"2-5 Years",IF(HR_Cleaned[[#This Row],[YearsAtCompany]]&lt;=10,"6-10 Years","10+ Years")))</f>
        <v>0-1 Years</v>
      </c>
      <c r="AI131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1844</v>
      </c>
      <c r="J1315">
        <v>1</v>
      </c>
      <c r="K1315" t="s">
        <v>46</v>
      </c>
      <c r="L1315">
        <v>56</v>
      </c>
      <c r="M1315">
        <v>2</v>
      </c>
      <c r="N1315">
        <v>1</v>
      </c>
      <c r="O1315" t="s">
        <v>61</v>
      </c>
      <c r="P1315">
        <v>1</v>
      </c>
      <c r="Q1315" t="s">
        <v>52</v>
      </c>
      <c r="R1315">
        <v>2335</v>
      </c>
      <c r="S1315">
        <v>3157</v>
      </c>
      <c r="T1315">
        <v>4</v>
      </c>
      <c r="U1315" t="s">
        <v>35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 t="str">
        <f>IF(HR_Cleaned[[#This Row],[MonthlyIncome]]&lt;3000,"Low",IF(HR_Cleaned[[#This Row],[MonthlyIncome]]&lt;7000,"Medium","High"))</f>
        <v>Low</v>
      </c>
      <c r="AH131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1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1845</v>
      </c>
      <c r="J1316">
        <v>3</v>
      </c>
      <c r="K1316" t="s">
        <v>39</v>
      </c>
      <c r="L1316">
        <v>67</v>
      </c>
      <c r="M1316">
        <v>3</v>
      </c>
      <c r="N1316">
        <v>2</v>
      </c>
      <c r="O1316" t="s">
        <v>40</v>
      </c>
      <c r="P1316">
        <v>3</v>
      </c>
      <c r="Q1316" t="s">
        <v>48</v>
      </c>
      <c r="R1316">
        <v>5154</v>
      </c>
      <c r="S1316">
        <v>19665</v>
      </c>
      <c r="T1316">
        <v>4</v>
      </c>
      <c r="U1316" t="s">
        <v>43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 t="str">
        <f>IF(HR_Cleaned[[#This Row],[MonthlyIncome]]&lt;3000,"Low",IF(HR_Cleaned[[#This Row],[MonthlyIncome]]&lt;7000,"Medium","High"))</f>
        <v>Medium</v>
      </c>
      <c r="AH131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1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1847</v>
      </c>
      <c r="J1317">
        <v>4</v>
      </c>
      <c r="K1317" t="s">
        <v>39</v>
      </c>
      <c r="L1317">
        <v>73</v>
      </c>
      <c r="M1317">
        <v>3</v>
      </c>
      <c r="N1317">
        <v>2</v>
      </c>
      <c r="O1317" t="s">
        <v>47</v>
      </c>
      <c r="P1317">
        <v>2</v>
      </c>
      <c r="Q1317" t="s">
        <v>48</v>
      </c>
      <c r="R1317">
        <v>6962</v>
      </c>
      <c r="S1317">
        <v>19573</v>
      </c>
      <c r="T1317">
        <v>4</v>
      </c>
      <c r="U1317" t="s">
        <v>35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t="str">
        <f>IF(HR_Cleaned[[#This Row],[MonthlyIncome]]&lt;3000,"Low",IF(HR_Cleaned[[#This Row],[MonthlyIncome]]&lt;7000,"Medium","High"))</f>
        <v>Medium</v>
      </c>
      <c r="AH1317" t="str">
        <f>IF(HR_Cleaned[[#This Row],[YearsAtCompany]]&lt;2,"0-1 Years",IF(HR_Cleaned[[#This Row],[YearsAtCompany]]&lt;=5,"2-5 Years",IF(HR_Cleaned[[#This Row],[YearsAtCompany]]&lt;=10,"6-10 Years","10+ Years")))</f>
        <v>0-1 Years</v>
      </c>
      <c r="AI131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1849</v>
      </c>
      <c r="J1318">
        <v>1</v>
      </c>
      <c r="K1318" t="s">
        <v>46</v>
      </c>
      <c r="L1318">
        <v>92</v>
      </c>
      <c r="M1318">
        <v>3</v>
      </c>
      <c r="N1318">
        <v>2</v>
      </c>
      <c r="O1318" t="s">
        <v>40</v>
      </c>
      <c r="P1318">
        <v>4</v>
      </c>
      <c r="Q1318" t="s">
        <v>48</v>
      </c>
      <c r="R1318">
        <v>5675</v>
      </c>
      <c r="S1318">
        <v>19246</v>
      </c>
      <c r="T1318">
        <v>1</v>
      </c>
      <c r="U1318" t="s">
        <v>43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 t="str">
        <f>IF(HR_Cleaned[[#This Row],[MonthlyIncome]]&lt;3000,"Low",IF(HR_Cleaned[[#This Row],[MonthlyIncome]]&lt;7000,"Medium","High"))</f>
        <v>Medium</v>
      </c>
      <c r="AH131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1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1850</v>
      </c>
      <c r="J1319">
        <v>4</v>
      </c>
      <c r="K1319" t="s">
        <v>39</v>
      </c>
      <c r="L1319">
        <v>53</v>
      </c>
      <c r="M1319">
        <v>3</v>
      </c>
      <c r="N1319">
        <v>1</v>
      </c>
      <c r="O1319" t="s">
        <v>50</v>
      </c>
      <c r="P1319">
        <v>4</v>
      </c>
      <c r="Q1319" t="s">
        <v>41</v>
      </c>
      <c r="R1319">
        <v>2379</v>
      </c>
      <c r="S1319">
        <v>19826</v>
      </c>
      <c r="T1319">
        <v>0</v>
      </c>
      <c r="U1319" t="s">
        <v>35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 t="str">
        <f>IF(HR_Cleaned[[#This Row],[MonthlyIncome]]&lt;3000,"Low",IF(HR_Cleaned[[#This Row],[MonthlyIncome]]&lt;7000,"Medium","High"))</f>
        <v>Low</v>
      </c>
      <c r="AH131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1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1852</v>
      </c>
      <c r="J1320">
        <v>4</v>
      </c>
      <c r="K1320" t="s">
        <v>46</v>
      </c>
      <c r="L1320">
        <v>40</v>
      </c>
      <c r="M1320">
        <v>3</v>
      </c>
      <c r="N1320">
        <v>1</v>
      </c>
      <c r="O1320" t="s">
        <v>50</v>
      </c>
      <c r="P1320">
        <v>4</v>
      </c>
      <c r="Q1320" t="s">
        <v>48</v>
      </c>
      <c r="R1320">
        <v>3812</v>
      </c>
      <c r="S1320">
        <v>7003</v>
      </c>
      <c r="T1320">
        <v>1</v>
      </c>
      <c r="U1320" t="s">
        <v>43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 t="str">
        <f>IF(HR_Cleaned[[#This Row],[MonthlyIncome]]&lt;3000,"Low",IF(HR_Cleaned[[#This Row],[MonthlyIncome]]&lt;7000,"Medium","High"))</f>
        <v>Medium</v>
      </c>
      <c r="AH1320" t="str">
        <f>IF(HR_Cleaned[[#This Row],[YearsAtCompany]]&lt;2,"0-1 Years",IF(HR_Cleaned[[#This Row],[YearsAtCompany]]&lt;=5,"2-5 Years",IF(HR_Cleaned[[#This Row],[YearsAtCompany]]&lt;=10,"6-10 Years","10+ Years")))</f>
        <v>10+ Years</v>
      </c>
      <c r="AI132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1853</v>
      </c>
      <c r="J1321">
        <v>4</v>
      </c>
      <c r="K1321" t="s">
        <v>46</v>
      </c>
      <c r="L1321">
        <v>79</v>
      </c>
      <c r="M1321">
        <v>3</v>
      </c>
      <c r="N1321">
        <v>2</v>
      </c>
      <c r="O1321" t="s">
        <v>40</v>
      </c>
      <c r="P1321">
        <v>4</v>
      </c>
      <c r="Q1321" t="s">
        <v>41</v>
      </c>
      <c r="R1321">
        <v>4648</v>
      </c>
      <c r="S1321">
        <v>26075</v>
      </c>
      <c r="T1321">
        <v>8</v>
      </c>
      <c r="U1321" t="s">
        <v>43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 t="str">
        <f>IF(HR_Cleaned[[#This Row],[MonthlyIncome]]&lt;3000,"Low",IF(HR_Cleaned[[#This Row],[MonthlyIncome]]&lt;7000,"Medium","High"))</f>
        <v>Medium</v>
      </c>
      <c r="AH1321" t="str">
        <f>IF(HR_Cleaned[[#This Row],[YearsAtCompany]]&lt;2,"0-1 Years",IF(HR_Cleaned[[#This Row],[YearsAtCompany]]&lt;=5,"2-5 Years",IF(HR_Cleaned[[#This Row],[YearsAtCompany]]&lt;=10,"6-10 Years","10+ Years")))</f>
        <v>0-1 Years</v>
      </c>
      <c r="AI132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1854</v>
      </c>
      <c r="J1322">
        <v>3</v>
      </c>
      <c r="K1322" t="s">
        <v>46</v>
      </c>
      <c r="L1322">
        <v>38</v>
      </c>
      <c r="M1322">
        <v>3</v>
      </c>
      <c r="N1322">
        <v>1</v>
      </c>
      <c r="O1322" t="s">
        <v>47</v>
      </c>
      <c r="P1322">
        <v>3</v>
      </c>
      <c r="Q1322" t="s">
        <v>48</v>
      </c>
      <c r="R1322">
        <v>2936</v>
      </c>
      <c r="S1322">
        <v>6161</v>
      </c>
      <c r="T1322">
        <v>3</v>
      </c>
      <c r="U1322" t="s">
        <v>43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 t="str">
        <f>IF(HR_Cleaned[[#This Row],[MonthlyIncome]]&lt;3000,"Low",IF(HR_Cleaned[[#This Row],[MonthlyIncome]]&lt;7000,"Medium","High"))</f>
        <v>Low</v>
      </c>
      <c r="AH132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2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1856</v>
      </c>
      <c r="J1323">
        <v>2</v>
      </c>
      <c r="K1323" t="s">
        <v>39</v>
      </c>
      <c r="L1323">
        <v>64</v>
      </c>
      <c r="M1323">
        <v>3</v>
      </c>
      <c r="N1323">
        <v>1</v>
      </c>
      <c r="O1323" t="s">
        <v>50</v>
      </c>
      <c r="P1323">
        <v>3</v>
      </c>
      <c r="Q1323" t="s">
        <v>41</v>
      </c>
      <c r="R1323">
        <v>2105</v>
      </c>
      <c r="S1323">
        <v>5411</v>
      </c>
      <c r="T1323">
        <v>4</v>
      </c>
      <c r="U1323" t="s">
        <v>43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 t="str">
        <f>IF(HR_Cleaned[[#This Row],[MonthlyIncome]]&lt;3000,"Low",IF(HR_Cleaned[[#This Row],[MonthlyIncome]]&lt;7000,"Medium","High"))</f>
        <v>Low</v>
      </c>
      <c r="AH1323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2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1857</v>
      </c>
      <c r="J1324">
        <v>4</v>
      </c>
      <c r="K1324" t="s">
        <v>46</v>
      </c>
      <c r="L1324">
        <v>82</v>
      </c>
      <c r="M1324">
        <v>3</v>
      </c>
      <c r="N1324">
        <v>3</v>
      </c>
      <c r="O1324" t="s">
        <v>53</v>
      </c>
      <c r="P1324">
        <v>4</v>
      </c>
      <c r="Q1324" t="s">
        <v>52</v>
      </c>
      <c r="R1324">
        <v>8578</v>
      </c>
      <c r="S1324">
        <v>19989</v>
      </c>
      <c r="T1324">
        <v>3</v>
      </c>
      <c r="U1324" t="s">
        <v>43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 t="str">
        <f>IF(HR_Cleaned[[#This Row],[MonthlyIncome]]&lt;3000,"Low",IF(HR_Cleaned[[#This Row],[MonthlyIncome]]&lt;7000,"Medium","High"))</f>
        <v>High</v>
      </c>
      <c r="AH132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2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1858</v>
      </c>
      <c r="J1325">
        <v>3</v>
      </c>
      <c r="K1325" t="s">
        <v>46</v>
      </c>
      <c r="L1325">
        <v>43</v>
      </c>
      <c r="M1325">
        <v>3</v>
      </c>
      <c r="N1325">
        <v>1</v>
      </c>
      <c r="O1325" t="s">
        <v>61</v>
      </c>
      <c r="P1325">
        <v>4</v>
      </c>
      <c r="Q1325" t="s">
        <v>52</v>
      </c>
      <c r="R1325">
        <v>2706</v>
      </c>
      <c r="S1325">
        <v>10494</v>
      </c>
      <c r="T1325">
        <v>1</v>
      </c>
      <c r="U1325" t="s">
        <v>43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 t="str">
        <f>IF(HR_Cleaned[[#This Row],[MonthlyIncome]]&lt;3000,"Low",IF(HR_Cleaned[[#This Row],[MonthlyIncome]]&lt;7000,"Medium","High"))</f>
        <v>Low</v>
      </c>
      <c r="AH132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2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1859</v>
      </c>
      <c r="J1326">
        <v>4</v>
      </c>
      <c r="K1326" t="s">
        <v>46</v>
      </c>
      <c r="L1326">
        <v>93</v>
      </c>
      <c r="M1326">
        <v>1</v>
      </c>
      <c r="N1326">
        <v>2</v>
      </c>
      <c r="O1326" t="s">
        <v>54</v>
      </c>
      <c r="P1326">
        <v>3</v>
      </c>
      <c r="Q1326" t="s">
        <v>52</v>
      </c>
      <c r="R1326">
        <v>6384</v>
      </c>
      <c r="S1326">
        <v>21143</v>
      </c>
      <c r="T1326">
        <v>8</v>
      </c>
      <c r="U1326" t="s">
        <v>43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 t="str">
        <f>IF(HR_Cleaned[[#This Row],[MonthlyIncome]]&lt;3000,"Low",IF(HR_Cleaned[[#This Row],[MonthlyIncome]]&lt;7000,"Medium","High"))</f>
        <v>Medium</v>
      </c>
      <c r="AH132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2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1860</v>
      </c>
      <c r="J1327">
        <v>4</v>
      </c>
      <c r="K1327" t="s">
        <v>46</v>
      </c>
      <c r="L1327">
        <v>81</v>
      </c>
      <c r="M1327">
        <v>3</v>
      </c>
      <c r="N1327">
        <v>1</v>
      </c>
      <c r="O1327" t="s">
        <v>50</v>
      </c>
      <c r="P1327">
        <v>3</v>
      </c>
      <c r="Q1327" t="s">
        <v>41</v>
      </c>
      <c r="R1327">
        <v>3968</v>
      </c>
      <c r="S1327">
        <v>13624</v>
      </c>
      <c r="T1327">
        <v>4</v>
      </c>
      <c r="U1327" t="s">
        <v>43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 t="str">
        <f>IF(HR_Cleaned[[#This Row],[MonthlyIncome]]&lt;3000,"Low",IF(HR_Cleaned[[#This Row],[MonthlyIncome]]&lt;7000,"Medium","High"))</f>
        <v>Medium</v>
      </c>
      <c r="AH1327" t="str">
        <f>IF(HR_Cleaned[[#This Row],[YearsAtCompany]]&lt;2,"0-1 Years",IF(HR_Cleaned[[#This Row],[YearsAtCompany]]&lt;=5,"2-5 Years",IF(HR_Cleaned[[#This Row],[YearsAtCompany]]&lt;=10,"6-10 Years","10+ Years")))</f>
        <v>0-1 Years</v>
      </c>
      <c r="AI132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1862</v>
      </c>
      <c r="J1328">
        <v>3</v>
      </c>
      <c r="K1328" t="s">
        <v>46</v>
      </c>
      <c r="L1328">
        <v>82</v>
      </c>
      <c r="M1328">
        <v>2</v>
      </c>
      <c r="N1328">
        <v>2</v>
      </c>
      <c r="O1328" t="s">
        <v>40</v>
      </c>
      <c r="P1328">
        <v>2</v>
      </c>
      <c r="Q1328" t="s">
        <v>41</v>
      </c>
      <c r="R1328">
        <v>9907</v>
      </c>
      <c r="S1328">
        <v>26186</v>
      </c>
      <c r="T1328">
        <v>7</v>
      </c>
      <c r="U1328" t="s">
        <v>35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 t="str">
        <f>IF(HR_Cleaned[[#This Row],[MonthlyIncome]]&lt;3000,"Low",IF(HR_Cleaned[[#This Row],[MonthlyIncome]]&lt;7000,"Medium","High"))</f>
        <v>High</v>
      </c>
      <c r="AH132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2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1863</v>
      </c>
      <c r="J1329">
        <v>1</v>
      </c>
      <c r="K1329" t="s">
        <v>39</v>
      </c>
      <c r="L1329">
        <v>45</v>
      </c>
      <c r="M1329">
        <v>4</v>
      </c>
      <c r="N1329">
        <v>4</v>
      </c>
      <c r="O1329" t="s">
        <v>40</v>
      </c>
      <c r="P1329">
        <v>1</v>
      </c>
      <c r="Q1329" t="s">
        <v>52</v>
      </c>
      <c r="R1329">
        <v>13225</v>
      </c>
      <c r="S1329">
        <v>7739</v>
      </c>
      <c r="T1329">
        <v>2</v>
      </c>
      <c r="U1329" t="s">
        <v>43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 t="str">
        <f>IF(HR_Cleaned[[#This Row],[MonthlyIncome]]&lt;3000,"Low",IF(HR_Cleaned[[#This Row],[MonthlyIncome]]&lt;7000,"Medium","High"))</f>
        <v>High</v>
      </c>
      <c r="AH1329" t="str">
        <f>IF(HR_Cleaned[[#This Row],[YearsAtCompany]]&lt;2,"0-1 Years",IF(HR_Cleaned[[#This Row],[YearsAtCompany]]&lt;=5,"2-5 Years",IF(HR_Cleaned[[#This Row],[YearsAtCompany]]&lt;=10,"6-10 Years","10+ Years")))</f>
        <v>10+ Years</v>
      </c>
      <c r="AI132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1864</v>
      </c>
      <c r="J1330">
        <v>2</v>
      </c>
      <c r="K1330" t="s">
        <v>39</v>
      </c>
      <c r="L1330">
        <v>36</v>
      </c>
      <c r="M1330">
        <v>2</v>
      </c>
      <c r="N1330">
        <v>2</v>
      </c>
      <c r="O1330" t="s">
        <v>57</v>
      </c>
      <c r="P1330">
        <v>3</v>
      </c>
      <c r="Q1330" t="s">
        <v>48</v>
      </c>
      <c r="R1330">
        <v>3540</v>
      </c>
      <c r="S1330">
        <v>7018</v>
      </c>
      <c r="T1330">
        <v>1</v>
      </c>
      <c r="U1330" t="s">
        <v>43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 t="str">
        <f>IF(HR_Cleaned[[#This Row],[MonthlyIncome]]&lt;3000,"Low",IF(HR_Cleaned[[#This Row],[MonthlyIncome]]&lt;7000,"Medium","High"))</f>
        <v>Medium</v>
      </c>
      <c r="AH133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3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1865</v>
      </c>
      <c r="J1331">
        <v>4</v>
      </c>
      <c r="K1331" t="s">
        <v>46</v>
      </c>
      <c r="L1331">
        <v>87</v>
      </c>
      <c r="M1331">
        <v>2</v>
      </c>
      <c r="N1331">
        <v>1</v>
      </c>
      <c r="O1331" t="s">
        <v>61</v>
      </c>
      <c r="P1331">
        <v>2</v>
      </c>
      <c r="Q1331" t="s">
        <v>48</v>
      </c>
      <c r="R1331">
        <v>2804</v>
      </c>
      <c r="S1331">
        <v>15434</v>
      </c>
      <c r="T1331">
        <v>1</v>
      </c>
      <c r="U1331" t="s">
        <v>43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t="str">
        <f>IF(HR_Cleaned[[#This Row],[MonthlyIncome]]&lt;3000,"Low",IF(HR_Cleaned[[#This Row],[MonthlyIncome]]&lt;7000,"Medium","High"))</f>
        <v>Low</v>
      </c>
      <c r="AH1331" t="str">
        <f>IF(HR_Cleaned[[#This Row],[YearsAtCompany]]&lt;2,"0-1 Years",IF(HR_Cleaned[[#This Row],[YearsAtCompany]]&lt;=5,"2-5 Years",IF(HR_Cleaned[[#This Row],[YearsAtCompany]]&lt;=10,"6-10 Years","10+ Years")))</f>
        <v>0-1 Years</v>
      </c>
      <c r="AI133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1866</v>
      </c>
      <c r="J1332">
        <v>1</v>
      </c>
      <c r="K1332" t="s">
        <v>39</v>
      </c>
      <c r="L1332">
        <v>81</v>
      </c>
      <c r="M1332">
        <v>2</v>
      </c>
      <c r="N1332">
        <v>5</v>
      </c>
      <c r="O1332" t="s">
        <v>56</v>
      </c>
      <c r="P1332">
        <v>3</v>
      </c>
      <c r="Q1332" t="s">
        <v>48</v>
      </c>
      <c r="R1332">
        <v>19392</v>
      </c>
      <c r="S1332">
        <v>22539</v>
      </c>
      <c r="T1332">
        <v>7</v>
      </c>
      <c r="U1332" t="s">
        <v>43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 t="str">
        <f>IF(HR_Cleaned[[#This Row],[MonthlyIncome]]&lt;3000,"Low",IF(HR_Cleaned[[#This Row],[MonthlyIncome]]&lt;7000,"Medium","High"))</f>
        <v>High</v>
      </c>
      <c r="AH1332" t="str">
        <f>IF(HR_Cleaned[[#This Row],[YearsAtCompany]]&lt;2,"0-1 Years",IF(HR_Cleaned[[#This Row],[YearsAtCompany]]&lt;=5,"2-5 Years",IF(HR_Cleaned[[#This Row],[YearsAtCompany]]&lt;=10,"6-10 Years","10+ Years")))</f>
        <v>10+ Years</v>
      </c>
      <c r="AI133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1867</v>
      </c>
      <c r="J1333">
        <v>4</v>
      </c>
      <c r="K1333" t="s">
        <v>46</v>
      </c>
      <c r="L1333">
        <v>91</v>
      </c>
      <c r="M1333">
        <v>2</v>
      </c>
      <c r="N1333">
        <v>5</v>
      </c>
      <c r="O1333" t="s">
        <v>58</v>
      </c>
      <c r="P1333">
        <v>2</v>
      </c>
      <c r="Q1333" t="s">
        <v>48</v>
      </c>
      <c r="R1333">
        <v>19665</v>
      </c>
      <c r="S1333">
        <v>13583</v>
      </c>
      <c r="T1333">
        <v>4</v>
      </c>
      <c r="U1333" t="s">
        <v>43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 t="str">
        <f>IF(HR_Cleaned[[#This Row],[MonthlyIncome]]&lt;3000,"Low",IF(HR_Cleaned[[#This Row],[MonthlyIncome]]&lt;7000,"Medium","High"))</f>
        <v>High</v>
      </c>
      <c r="AH1333" t="str">
        <f>IF(HR_Cleaned[[#This Row],[YearsAtCompany]]&lt;2,"0-1 Years",IF(HR_Cleaned[[#This Row],[YearsAtCompany]]&lt;=5,"2-5 Years",IF(HR_Cleaned[[#This Row],[YearsAtCompany]]&lt;=10,"6-10 Years","10+ Years")))</f>
        <v>10+ Years</v>
      </c>
      <c r="AI133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1868</v>
      </c>
      <c r="J1334">
        <v>4</v>
      </c>
      <c r="K1334" t="s">
        <v>46</v>
      </c>
      <c r="L1334">
        <v>73</v>
      </c>
      <c r="M1334">
        <v>2</v>
      </c>
      <c r="N1334">
        <v>1</v>
      </c>
      <c r="O1334" t="s">
        <v>47</v>
      </c>
      <c r="P1334">
        <v>4</v>
      </c>
      <c r="Q1334" t="s">
        <v>41</v>
      </c>
      <c r="R1334">
        <v>2439</v>
      </c>
      <c r="S1334">
        <v>14753</v>
      </c>
      <c r="T1334">
        <v>1</v>
      </c>
      <c r="U1334" t="s">
        <v>35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 t="str">
        <f>IF(HR_Cleaned[[#This Row],[MonthlyIncome]]&lt;3000,"Low",IF(HR_Cleaned[[#This Row],[MonthlyIncome]]&lt;7000,"Medium","High"))</f>
        <v>Low</v>
      </c>
      <c r="AH1334" t="str">
        <f>IF(HR_Cleaned[[#This Row],[YearsAtCompany]]&lt;2,"0-1 Years",IF(HR_Cleaned[[#This Row],[YearsAtCompany]]&lt;=5,"2-5 Years",IF(HR_Cleaned[[#This Row],[YearsAtCompany]]&lt;=10,"6-10 Years","10+ Years")))</f>
        <v>0-1 Years</v>
      </c>
      <c r="AI133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1869</v>
      </c>
      <c r="J1335">
        <v>3</v>
      </c>
      <c r="K1335" t="s">
        <v>39</v>
      </c>
      <c r="L1335">
        <v>64</v>
      </c>
      <c r="M1335">
        <v>3</v>
      </c>
      <c r="N1335">
        <v>3</v>
      </c>
      <c r="O1335" t="s">
        <v>40</v>
      </c>
      <c r="P1335">
        <v>2</v>
      </c>
      <c r="Q1335" t="s">
        <v>48</v>
      </c>
      <c r="R1335">
        <v>7314</v>
      </c>
      <c r="S1335">
        <v>14011</v>
      </c>
      <c r="T1335">
        <v>5</v>
      </c>
      <c r="U1335" t="s">
        <v>43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 t="str">
        <f>IF(HR_Cleaned[[#This Row],[MonthlyIncome]]&lt;3000,"Low",IF(HR_Cleaned[[#This Row],[MonthlyIncome]]&lt;7000,"Medium","High"))</f>
        <v>High</v>
      </c>
      <c r="AH133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35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1870</v>
      </c>
      <c r="J1336">
        <v>4</v>
      </c>
      <c r="K1336" t="s">
        <v>39</v>
      </c>
      <c r="L1336">
        <v>77</v>
      </c>
      <c r="M1336">
        <v>2</v>
      </c>
      <c r="N1336">
        <v>1</v>
      </c>
      <c r="O1336" t="s">
        <v>47</v>
      </c>
      <c r="P1336">
        <v>1</v>
      </c>
      <c r="Q1336" t="s">
        <v>48</v>
      </c>
      <c r="R1336">
        <v>4774</v>
      </c>
      <c r="S1336">
        <v>23844</v>
      </c>
      <c r="T1336">
        <v>0</v>
      </c>
      <c r="U1336" t="s">
        <v>43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 t="str">
        <f>IF(HR_Cleaned[[#This Row],[MonthlyIncome]]&lt;3000,"Low",IF(HR_Cleaned[[#This Row],[MonthlyIncome]]&lt;7000,"Medium","High"))</f>
        <v>Medium</v>
      </c>
      <c r="AH133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3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1871</v>
      </c>
      <c r="J1337">
        <v>4</v>
      </c>
      <c r="K1337" t="s">
        <v>46</v>
      </c>
      <c r="L1337">
        <v>41</v>
      </c>
      <c r="M1337">
        <v>3</v>
      </c>
      <c r="N1337">
        <v>2</v>
      </c>
      <c r="O1337" t="s">
        <v>47</v>
      </c>
      <c r="P1337">
        <v>4</v>
      </c>
      <c r="Q1337" t="s">
        <v>52</v>
      </c>
      <c r="R1337">
        <v>3902</v>
      </c>
      <c r="S1337">
        <v>5141</v>
      </c>
      <c r="T1337">
        <v>8</v>
      </c>
      <c r="U1337" t="s">
        <v>43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 t="str">
        <f>IF(HR_Cleaned[[#This Row],[MonthlyIncome]]&lt;3000,"Low",IF(HR_Cleaned[[#This Row],[MonthlyIncome]]&lt;7000,"Medium","High"))</f>
        <v>Medium</v>
      </c>
      <c r="AH133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3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1873</v>
      </c>
      <c r="J1338">
        <v>2</v>
      </c>
      <c r="K1338" t="s">
        <v>46</v>
      </c>
      <c r="L1338">
        <v>98</v>
      </c>
      <c r="M1338">
        <v>2</v>
      </c>
      <c r="N1338">
        <v>1</v>
      </c>
      <c r="O1338" t="s">
        <v>47</v>
      </c>
      <c r="P1338">
        <v>4</v>
      </c>
      <c r="Q1338" t="s">
        <v>48</v>
      </c>
      <c r="R1338">
        <v>2662</v>
      </c>
      <c r="S1338">
        <v>7975</v>
      </c>
      <c r="T1338">
        <v>8</v>
      </c>
      <c r="U1338" t="s">
        <v>43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 t="str">
        <f>IF(HR_Cleaned[[#This Row],[MonthlyIncome]]&lt;3000,"Low",IF(HR_Cleaned[[#This Row],[MonthlyIncome]]&lt;7000,"Medium","High"))</f>
        <v>Low</v>
      </c>
      <c r="AH133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38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1875</v>
      </c>
      <c r="J1339">
        <v>2</v>
      </c>
      <c r="K1339" t="s">
        <v>39</v>
      </c>
      <c r="L1339">
        <v>78</v>
      </c>
      <c r="M1339">
        <v>3</v>
      </c>
      <c r="N1339">
        <v>1</v>
      </c>
      <c r="O1339" t="s">
        <v>57</v>
      </c>
      <c r="P1339">
        <v>2</v>
      </c>
      <c r="Q1339" t="s">
        <v>48</v>
      </c>
      <c r="R1339">
        <v>2856</v>
      </c>
      <c r="S1339">
        <v>3692</v>
      </c>
      <c r="T1339">
        <v>1</v>
      </c>
      <c r="U1339" t="s">
        <v>43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 t="str">
        <f>IF(HR_Cleaned[[#This Row],[MonthlyIncome]]&lt;3000,"Low",IF(HR_Cleaned[[#This Row],[MonthlyIncome]]&lt;7000,"Medium","High"))</f>
        <v>Low</v>
      </c>
      <c r="AH1339" t="str">
        <f>IF(HR_Cleaned[[#This Row],[YearsAtCompany]]&lt;2,"0-1 Years",IF(HR_Cleaned[[#This Row],[YearsAtCompany]]&lt;=5,"2-5 Years",IF(HR_Cleaned[[#This Row],[YearsAtCompany]]&lt;=10,"6-10 Years","10+ Years")))</f>
        <v>0-1 Years</v>
      </c>
      <c r="AI133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1876</v>
      </c>
      <c r="J1340">
        <v>2</v>
      </c>
      <c r="K1340" t="s">
        <v>46</v>
      </c>
      <c r="L1340">
        <v>89</v>
      </c>
      <c r="M1340">
        <v>3</v>
      </c>
      <c r="N1340">
        <v>1</v>
      </c>
      <c r="O1340" t="s">
        <v>57</v>
      </c>
      <c r="P1340">
        <v>4</v>
      </c>
      <c r="Q1340" t="s">
        <v>41</v>
      </c>
      <c r="R1340">
        <v>1081</v>
      </c>
      <c r="S1340">
        <v>16019</v>
      </c>
      <c r="T1340">
        <v>1</v>
      </c>
      <c r="U1340" t="s">
        <v>43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 t="str">
        <f>IF(HR_Cleaned[[#This Row],[MonthlyIncome]]&lt;3000,"Low",IF(HR_Cleaned[[#This Row],[MonthlyIncome]]&lt;7000,"Medium","High"))</f>
        <v>Low</v>
      </c>
      <c r="AH1340" t="str">
        <f>IF(HR_Cleaned[[#This Row],[YearsAtCompany]]&lt;2,"0-1 Years",IF(HR_Cleaned[[#This Row],[YearsAtCompany]]&lt;=5,"2-5 Years",IF(HR_Cleaned[[#This Row],[YearsAtCompany]]&lt;=10,"6-10 Years","10+ Years")))</f>
        <v>0-1 Years</v>
      </c>
      <c r="AI134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1878</v>
      </c>
      <c r="J1341">
        <v>4</v>
      </c>
      <c r="K1341" t="s">
        <v>46</v>
      </c>
      <c r="L1341">
        <v>75</v>
      </c>
      <c r="M1341">
        <v>3</v>
      </c>
      <c r="N1341">
        <v>1</v>
      </c>
      <c r="O1341" t="s">
        <v>47</v>
      </c>
      <c r="P1341">
        <v>2</v>
      </c>
      <c r="Q1341" t="s">
        <v>41</v>
      </c>
      <c r="R1341">
        <v>2472</v>
      </c>
      <c r="S1341">
        <v>26092</v>
      </c>
      <c r="T1341">
        <v>1</v>
      </c>
      <c r="U1341" t="s">
        <v>35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t="str">
        <f>IF(HR_Cleaned[[#This Row],[MonthlyIncome]]&lt;3000,"Low",IF(HR_Cleaned[[#This Row],[MonthlyIncome]]&lt;7000,"Medium","High"))</f>
        <v>Low</v>
      </c>
      <c r="AH1341" t="str">
        <f>IF(HR_Cleaned[[#This Row],[YearsAtCompany]]&lt;2,"0-1 Years",IF(HR_Cleaned[[#This Row],[YearsAtCompany]]&lt;=5,"2-5 Years",IF(HR_Cleaned[[#This Row],[YearsAtCompany]]&lt;=10,"6-10 Years","10+ Years")))</f>
        <v>0-1 Years</v>
      </c>
      <c r="AI1341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1880</v>
      </c>
      <c r="J1342">
        <v>2</v>
      </c>
      <c r="K1342" t="s">
        <v>39</v>
      </c>
      <c r="L1342">
        <v>63</v>
      </c>
      <c r="M1342">
        <v>2</v>
      </c>
      <c r="N1342">
        <v>2</v>
      </c>
      <c r="O1342" t="s">
        <v>40</v>
      </c>
      <c r="P1342">
        <v>3</v>
      </c>
      <c r="Q1342" t="s">
        <v>48</v>
      </c>
      <c r="R1342">
        <v>5673</v>
      </c>
      <c r="S1342">
        <v>6060</v>
      </c>
      <c r="T1342">
        <v>1</v>
      </c>
      <c r="U1342" t="s">
        <v>35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 t="str">
        <f>IF(HR_Cleaned[[#This Row],[MonthlyIncome]]&lt;3000,"Low",IF(HR_Cleaned[[#This Row],[MonthlyIncome]]&lt;7000,"Medium","High"))</f>
        <v>Medium</v>
      </c>
      <c r="AH134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4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1881</v>
      </c>
      <c r="J1343">
        <v>2</v>
      </c>
      <c r="K1343" t="s">
        <v>46</v>
      </c>
      <c r="L1343">
        <v>89</v>
      </c>
      <c r="M1343">
        <v>3</v>
      </c>
      <c r="N1343">
        <v>2</v>
      </c>
      <c r="O1343" t="s">
        <v>50</v>
      </c>
      <c r="P1343">
        <v>3</v>
      </c>
      <c r="Q1343" t="s">
        <v>52</v>
      </c>
      <c r="R1343">
        <v>4197</v>
      </c>
      <c r="S1343">
        <v>18624</v>
      </c>
      <c r="T1343">
        <v>1</v>
      </c>
      <c r="U1343" t="s">
        <v>43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 t="str">
        <f>IF(HR_Cleaned[[#This Row],[MonthlyIncome]]&lt;3000,"Low",IF(HR_Cleaned[[#This Row],[MonthlyIncome]]&lt;7000,"Medium","High"))</f>
        <v>Medium</v>
      </c>
      <c r="AH134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4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1882</v>
      </c>
      <c r="J1344">
        <v>3</v>
      </c>
      <c r="K1344" t="s">
        <v>46</v>
      </c>
      <c r="L1344">
        <v>64</v>
      </c>
      <c r="M1344">
        <v>3</v>
      </c>
      <c r="N1344">
        <v>3</v>
      </c>
      <c r="O1344" t="s">
        <v>40</v>
      </c>
      <c r="P1344">
        <v>4</v>
      </c>
      <c r="Q1344" t="s">
        <v>48</v>
      </c>
      <c r="R1344">
        <v>9713</v>
      </c>
      <c r="S1344">
        <v>24444</v>
      </c>
      <c r="T1344">
        <v>2</v>
      </c>
      <c r="U1344" t="s">
        <v>35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 t="str">
        <f>IF(HR_Cleaned[[#This Row],[MonthlyIncome]]&lt;3000,"Low",IF(HR_Cleaned[[#This Row],[MonthlyIncome]]&lt;7000,"Medium","High"))</f>
        <v>High</v>
      </c>
      <c r="AH134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4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1883</v>
      </c>
      <c r="J1345">
        <v>4</v>
      </c>
      <c r="K1345" t="s">
        <v>46</v>
      </c>
      <c r="L1345">
        <v>59</v>
      </c>
      <c r="M1345">
        <v>3</v>
      </c>
      <c r="N1345">
        <v>1</v>
      </c>
      <c r="O1345" t="s">
        <v>50</v>
      </c>
      <c r="P1345">
        <v>1</v>
      </c>
      <c r="Q1345" t="s">
        <v>41</v>
      </c>
      <c r="R1345">
        <v>2062</v>
      </c>
      <c r="S1345">
        <v>19384</v>
      </c>
      <c r="T1345">
        <v>3</v>
      </c>
      <c r="U1345" t="s">
        <v>43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 t="str">
        <f>IF(HR_Cleaned[[#This Row],[MonthlyIncome]]&lt;3000,"Low",IF(HR_Cleaned[[#This Row],[MonthlyIncome]]&lt;7000,"Medium","High"))</f>
        <v>Low</v>
      </c>
      <c r="AH134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4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1885</v>
      </c>
      <c r="J1346">
        <v>4</v>
      </c>
      <c r="K1346" t="s">
        <v>46</v>
      </c>
      <c r="L1346">
        <v>78</v>
      </c>
      <c r="M1346">
        <v>3</v>
      </c>
      <c r="N1346">
        <v>2</v>
      </c>
      <c r="O1346" t="s">
        <v>47</v>
      </c>
      <c r="P1346">
        <v>1</v>
      </c>
      <c r="Q1346" t="s">
        <v>48</v>
      </c>
      <c r="R1346">
        <v>4284</v>
      </c>
      <c r="S1346">
        <v>13588</v>
      </c>
      <c r="T1346">
        <v>5</v>
      </c>
      <c r="U1346" t="s">
        <v>35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 t="str">
        <f>IF(HR_Cleaned[[#This Row],[MonthlyIncome]]&lt;3000,"Low",IF(HR_Cleaned[[#This Row],[MonthlyIncome]]&lt;7000,"Medium","High"))</f>
        <v>Medium</v>
      </c>
      <c r="AH1346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4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1886</v>
      </c>
      <c r="J1347">
        <v>4</v>
      </c>
      <c r="K1347" t="s">
        <v>39</v>
      </c>
      <c r="L1347">
        <v>44</v>
      </c>
      <c r="M1347">
        <v>2</v>
      </c>
      <c r="N1347">
        <v>2</v>
      </c>
      <c r="O1347" t="s">
        <v>53</v>
      </c>
      <c r="P1347">
        <v>2</v>
      </c>
      <c r="Q1347" t="s">
        <v>48</v>
      </c>
      <c r="R1347">
        <v>4788</v>
      </c>
      <c r="S1347">
        <v>25388</v>
      </c>
      <c r="T1347">
        <v>0</v>
      </c>
      <c r="U1347" t="s">
        <v>35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 t="str">
        <f>IF(HR_Cleaned[[#This Row],[MonthlyIncome]]&lt;3000,"Low",IF(HR_Cleaned[[#This Row],[MonthlyIncome]]&lt;7000,"Medium","High"))</f>
        <v>Medium</v>
      </c>
      <c r="AH134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4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1888</v>
      </c>
      <c r="J1348">
        <v>2</v>
      </c>
      <c r="K1348" t="s">
        <v>39</v>
      </c>
      <c r="L1348">
        <v>93</v>
      </c>
      <c r="M1348">
        <v>2</v>
      </c>
      <c r="N1348">
        <v>2</v>
      </c>
      <c r="O1348" t="s">
        <v>53</v>
      </c>
      <c r="P1348">
        <v>4</v>
      </c>
      <c r="Q1348" t="s">
        <v>48</v>
      </c>
      <c r="R1348">
        <v>5906</v>
      </c>
      <c r="S1348">
        <v>23888</v>
      </c>
      <c r="T1348">
        <v>0</v>
      </c>
      <c r="U1348" t="s">
        <v>43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 t="str">
        <f>IF(HR_Cleaned[[#This Row],[MonthlyIncome]]&lt;3000,"Low",IF(HR_Cleaned[[#This Row],[MonthlyIncome]]&lt;7000,"Medium","High"))</f>
        <v>Medium</v>
      </c>
      <c r="AH134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4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1890</v>
      </c>
      <c r="J1349">
        <v>2</v>
      </c>
      <c r="K1349" t="s">
        <v>46</v>
      </c>
      <c r="L1349">
        <v>94</v>
      </c>
      <c r="M1349">
        <v>2</v>
      </c>
      <c r="N1349">
        <v>2</v>
      </c>
      <c r="O1349" t="s">
        <v>61</v>
      </c>
      <c r="P1349">
        <v>4</v>
      </c>
      <c r="Q1349" t="s">
        <v>41</v>
      </c>
      <c r="R1349">
        <v>3886</v>
      </c>
      <c r="S1349">
        <v>4223</v>
      </c>
      <c r="T1349">
        <v>1</v>
      </c>
      <c r="U1349" t="s">
        <v>43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 t="str">
        <f>IF(HR_Cleaned[[#This Row],[MonthlyIncome]]&lt;3000,"Low",IF(HR_Cleaned[[#This Row],[MonthlyIncome]]&lt;7000,"Medium","High"))</f>
        <v>Medium</v>
      </c>
      <c r="AH134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4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1892</v>
      </c>
      <c r="J1350">
        <v>1</v>
      </c>
      <c r="K1350" t="s">
        <v>46</v>
      </c>
      <c r="L1350">
        <v>98</v>
      </c>
      <c r="M1350">
        <v>3</v>
      </c>
      <c r="N1350">
        <v>4</v>
      </c>
      <c r="O1350" t="s">
        <v>56</v>
      </c>
      <c r="P1350">
        <v>1</v>
      </c>
      <c r="Q1350" t="s">
        <v>52</v>
      </c>
      <c r="R1350">
        <v>16823</v>
      </c>
      <c r="S1350">
        <v>18991</v>
      </c>
      <c r="T1350">
        <v>2</v>
      </c>
      <c r="U1350" t="s">
        <v>43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 t="str">
        <f>IF(HR_Cleaned[[#This Row],[MonthlyIncome]]&lt;3000,"Low",IF(HR_Cleaned[[#This Row],[MonthlyIncome]]&lt;7000,"Medium","High"))</f>
        <v>High</v>
      </c>
      <c r="AH1350" t="str">
        <f>IF(HR_Cleaned[[#This Row],[YearsAtCompany]]&lt;2,"0-1 Years",IF(HR_Cleaned[[#This Row],[YearsAtCompany]]&lt;=5,"2-5 Years",IF(HR_Cleaned[[#This Row],[YearsAtCompany]]&lt;=10,"6-10 Years","10+ Years")))</f>
        <v>10+ Years</v>
      </c>
      <c r="AI135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1893</v>
      </c>
      <c r="J1351">
        <v>2</v>
      </c>
      <c r="K1351" t="s">
        <v>39</v>
      </c>
      <c r="L1351">
        <v>90</v>
      </c>
      <c r="M1351">
        <v>2</v>
      </c>
      <c r="N1351">
        <v>1</v>
      </c>
      <c r="O1351" t="s">
        <v>47</v>
      </c>
      <c r="P1351">
        <v>3</v>
      </c>
      <c r="Q1351" t="s">
        <v>48</v>
      </c>
      <c r="R1351">
        <v>2933</v>
      </c>
      <c r="S1351">
        <v>14908</v>
      </c>
      <c r="T1351">
        <v>1</v>
      </c>
      <c r="U1351" t="s">
        <v>35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 t="str">
        <f>IF(HR_Cleaned[[#This Row],[MonthlyIncome]]&lt;3000,"Low",IF(HR_Cleaned[[#This Row],[MonthlyIncome]]&lt;7000,"Medium","High"))</f>
        <v>Low</v>
      </c>
      <c r="AH1351" t="str">
        <f>IF(HR_Cleaned[[#This Row],[YearsAtCompany]]&lt;2,"0-1 Years",IF(HR_Cleaned[[#This Row],[YearsAtCompany]]&lt;=5,"2-5 Years",IF(HR_Cleaned[[#This Row],[YearsAtCompany]]&lt;=10,"6-10 Years","10+ Years")))</f>
        <v>0-1 Years</v>
      </c>
      <c r="AI135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1898</v>
      </c>
      <c r="J1352">
        <v>1</v>
      </c>
      <c r="K1352" t="s">
        <v>39</v>
      </c>
      <c r="L1352">
        <v>89</v>
      </c>
      <c r="M1352">
        <v>4</v>
      </c>
      <c r="N1352">
        <v>2</v>
      </c>
      <c r="O1352" t="s">
        <v>40</v>
      </c>
      <c r="P1352">
        <v>3</v>
      </c>
      <c r="Q1352" t="s">
        <v>41</v>
      </c>
      <c r="R1352">
        <v>6500</v>
      </c>
      <c r="S1352">
        <v>26997</v>
      </c>
      <c r="T1352">
        <v>0</v>
      </c>
      <c r="U1352" t="s">
        <v>43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 t="str">
        <f>IF(HR_Cleaned[[#This Row],[MonthlyIncome]]&lt;3000,"Low",IF(HR_Cleaned[[#This Row],[MonthlyIncome]]&lt;7000,"Medium","High"))</f>
        <v>Medium</v>
      </c>
      <c r="AH135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5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1900</v>
      </c>
      <c r="J1353">
        <v>4</v>
      </c>
      <c r="K1353" t="s">
        <v>39</v>
      </c>
      <c r="L1353">
        <v>58</v>
      </c>
      <c r="M1353">
        <v>3</v>
      </c>
      <c r="N1353">
        <v>4</v>
      </c>
      <c r="O1353" t="s">
        <v>56</v>
      </c>
      <c r="P1353">
        <v>4</v>
      </c>
      <c r="Q1353" t="s">
        <v>52</v>
      </c>
      <c r="R1353">
        <v>17174</v>
      </c>
      <c r="S1353">
        <v>2437</v>
      </c>
      <c r="T1353">
        <v>3</v>
      </c>
      <c r="U1353" t="s">
        <v>43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 t="str">
        <f>IF(HR_Cleaned[[#This Row],[MonthlyIncome]]&lt;3000,"Low",IF(HR_Cleaned[[#This Row],[MonthlyIncome]]&lt;7000,"Medium","High"))</f>
        <v>High</v>
      </c>
      <c r="AH1353" t="str">
        <f>IF(HR_Cleaned[[#This Row],[YearsAtCompany]]&lt;2,"0-1 Years",IF(HR_Cleaned[[#This Row],[YearsAtCompany]]&lt;=5,"2-5 Years",IF(HR_Cleaned[[#This Row],[YearsAtCompany]]&lt;=10,"6-10 Years","10+ Years")))</f>
        <v>10+ Years</v>
      </c>
      <c r="AI135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1903</v>
      </c>
      <c r="J1354">
        <v>2</v>
      </c>
      <c r="K1354" t="s">
        <v>46</v>
      </c>
      <c r="L1354">
        <v>78</v>
      </c>
      <c r="M1354">
        <v>4</v>
      </c>
      <c r="N1354">
        <v>2</v>
      </c>
      <c r="O1354" t="s">
        <v>54</v>
      </c>
      <c r="P1354">
        <v>1</v>
      </c>
      <c r="Q1354" t="s">
        <v>48</v>
      </c>
      <c r="R1354">
        <v>5033</v>
      </c>
      <c r="S1354">
        <v>9364</v>
      </c>
      <c r="T1354">
        <v>2</v>
      </c>
      <c r="U1354" t="s">
        <v>43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 t="str">
        <f>IF(HR_Cleaned[[#This Row],[MonthlyIncome]]&lt;3000,"Low",IF(HR_Cleaned[[#This Row],[MonthlyIncome]]&lt;7000,"Medium","High"))</f>
        <v>Medium</v>
      </c>
      <c r="AH135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5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1905</v>
      </c>
      <c r="J1355">
        <v>4</v>
      </c>
      <c r="K1355" t="s">
        <v>46</v>
      </c>
      <c r="L1355">
        <v>85</v>
      </c>
      <c r="M1355">
        <v>1</v>
      </c>
      <c r="N1355">
        <v>1</v>
      </c>
      <c r="O1355" t="s">
        <v>47</v>
      </c>
      <c r="P1355">
        <v>1</v>
      </c>
      <c r="Q1355" t="s">
        <v>48</v>
      </c>
      <c r="R1355">
        <v>2307</v>
      </c>
      <c r="S1355">
        <v>14460</v>
      </c>
      <c r="T1355">
        <v>1</v>
      </c>
      <c r="U1355" t="s">
        <v>35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t="str">
        <f>IF(HR_Cleaned[[#This Row],[MonthlyIncome]]&lt;3000,"Low",IF(HR_Cleaned[[#This Row],[MonthlyIncome]]&lt;7000,"Medium","High"))</f>
        <v>Low</v>
      </c>
      <c r="AH135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5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1907</v>
      </c>
      <c r="J1356">
        <v>1</v>
      </c>
      <c r="K1356" t="s">
        <v>46</v>
      </c>
      <c r="L1356">
        <v>97</v>
      </c>
      <c r="M1356">
        <v>3</v>
      </c>
      <c r="N1356">
        <v>1</v>
      </c>
      <c r="O1356" t="s">
        <v>50</v>
      </c>
      <c r="P1356">
        <v>4</v>
      </c>
      <c r="Q1356" t="s">
        <v>41</v>
      </c>
      <c r="R1356">
        <v>2587</v>
      </c>
      <c r="S1356">
        <v>10261</v>
      </c>
      <c r="T1356">
        <v>1</v>
      </c>
      <c r="U1356" t="s">
        <v>43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 t="str">
        <f>IF(HR_Cleaned[[#This Row],[MonthlyIncome]]&lt;3000,"Low",IF(HR_Cleaned[[#This Row],[MonthlyIncome]]&lt;7000,"Medium","High"))</f>
        <v>Low</v>
      </c>
      <c r="AH1356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56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1908</v>
      </c>
      <c r="J1357">
        <v>3</v>
      </c>
      <c r="K1357" t="s">
        <v>46</v>
      </c>
      <c r="L1357">
        <v>33</v>
      </c>
      <c r="M1357">
        <v>2</v>
      </c>
      <c r="N1357">
        <v>2</v>
      </c>
      <c r="O1357" t="s">
        <v>40</v>
      </c>
      <c r="P1357">
        <v>2</v>
      </c>
      <c r="Q1357" t="s">
        <v>48</v>
      </c>
      <c r="R1357">
        <v>5507</v>
      </c>
      <c r="S1357">
        <v>16822</v>
      </c>
      <c r="T1357">
        <v>2</v>
      </c>
      <c r="U1357" t="s">
        <v>43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 t="str">
        <f>IF(HR_Cleaned[[#This Row],[MonthlyIncome]]&lt;3000,"Low",IF(HR_Cleaned[[#This Row],[MonthlyIncome]]&lt;7000,"Medium","High"))</f>
        <v>Medium</v>
      </c>
      <c r="AH135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5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1909</v>
      </c>
      <c r="J1358">
        <v>3</v>
      </c>
      <c r="K1358" t="s">
        <v>39</v>
      </c>
      <c r="L1358">
        <v>54</v>
      </c>
      <c r="M1358">
        <v>3</v>
      </c>
      <c r="N1358">
        <v>2</v>
      </c>
      <c r="O1358" t="s">
        <v>40</v>
      </c>
      <c r="P1358">
        <v>2</v>
      </c>
      <c r="Q1358" t="s">
        <v>48</v>
      </c>
      <c r="R1358">
        <v>4393</v>
      </c>
      <c r="S1358">
        <v>26841</v>
      </c>
      <c r="T1358">
        <v>5</v>
      </c>
      <c r="U1358" t="s">
        <v>43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 t="str">
        <f>IF(HR_Cleaned[[#This Row],[MonthlyIncome]]&lt;3000,"Low",IF(HR_Cleaned[[#This Row],[MonthlyIncome]]&lt;7000,"Medium","High"))</f>
        <v>Medium</v>
      </c>
      <c r="AH135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5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1911</v>
      </c>
      <c r="J1359">
        <v>3</v>
      </c>
      <c r="K1359" t="s">
        <v>46</v>
      </c>
      <c r="L1359">
        <v>83</v>
      </c>
      <c r="M1359">
        <v>3</v>
      </c>
      <c r="N1359">
        <v>3</v>
      </c>
      <c r="O1359" t="s">
        <v>58</v>
      </c>
      <c r="P1359">
        <v>1</v>
      </c>
      <c r="Q1359" t="s">
        <v>48</v>
      </c>
      <c r="R1359">
        <v>13348</v>
      </c>
      <c r="S1359">
        <v>14842</v>
      </c>
      <c r="T1359">
        <v>9</v>
      </c>
      <c r="U1359" t="s">
        <v>43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 t="str">
        <f>IF(HR_Cleaned[[#This Row],[MonthlyIncome]]&lt;3000,"Low",IF(HR_Cleaned[[#This Row],[MonthlyIncome]]&lt;7000,"Medium","High"))</f>
        <v>High</v>
      </c>
      <c r="AH1359" t="str">
        <f>IF(HR_Cleaned[[#This Row],[YearsAtCompany]]&lt;2,"0-1 Years",IF(HR_Cleaned[[#This Row],[YearsAtCompany]]&lt;=5,"2-5 Years",IF(HR_Cleaned[[#This Row],[YearsAtCompany]]&lt;=10,"6-10 Years","10+ Years")))</f>
        <v>10+ Years</v>
      </c>
      <c r="AI135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1912</v>
      </c>
      <c r="J1360">
        <v>3</v>
      </c>
      <c r="K1360" t="s">
        <v>39</v>
      </c>
      <c r="L1360">
        <v>86</v>
      </c>
      <c r="M1360">
        <v>3</v>
      </c>
      <c r="N1360">
        <v>2</v>
      </c>
      <c r="O1360" t="s">
        <v>40</v>
      </c>
      <c r="P1360">
        <v>4</v>
      </c>
      <c r="Q1360" t="s">
        <v>52</v>
      </c>
      <c r="R1360">
        <v>6583</v>
      </c>
      <c r="S1360">
        <v>20115</v>
      </c>
      <c r="T1360">
        <v>2</v>
      </c>
      <c r="U1360" t="s">
        <v>35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 t="str">
        <f>IF(HR_Cleaned[[#This Row],[MonthlyIncome]]&lt;3000,"Low",IF(HR_Cleaned[[#This Row],[MonthlyIncome]]&lt;7000,"Medium","High"))</f>
        <v>Medium</v>
      </c>
      <c r="AH136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6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1915</v>
      </c>
      <c r="J1361">
        <v>4</v>
      </c>
      <c r="K1361" t="s">
        <v>39</v>
      </c>
      <c r="L1361">
        <v>75</v>
      </c>
      <c r="M1361">
        <v>2</v>
      </c>
      <c r="N1361">
        <v>2</v>
      </c>
      <c r="O1361" t="s">
        <v>40</v>
      </c>
      <c r="P1361">
        <v>4</v>
      </c>
      <c r="Q1361" t="s">
        <v>48</v>
      </c>
      <c r="R1361">
        <v>8103</v>
      </c>
      <c r="S1361">
        <v>16495</v>
      </c>
      <c r="T1361">
        <v>3</v>
      </c>
      <c r="U1361" t="s">
        <v>35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 t="str">
        <f>IF(HR_Cleaned[[#This Row],[MonthlyIncome]]&lt;3000,"Low",IF(HR_Cleaned[[#This Row],[MonthlyIncome]]&lt;7000,"Medium","High"))</f>
        <v>High</v>
      </c>
      <c r="AH136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6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1916</v>
      </c>
      <c r="J1362">
        <v>1</v>
      </c>
      <c r="K1362" t="s">
        <v>39</v>
      </c>
      <c r="L1362">
        <v>62</v>
      </c>
      <c r="M1362">
        <v>4</v>
      </c>
      <c r="N1362">
        <v>1</v>
      </c>
      <c r="O1362" t="s">
        <v>50</v>
      </c>
      <c r="P1362">
        <v>3</v>
      </c>
      <c r="Q1362" t="s">
        <v>52</v>
      </c>
      <c r="R1362">
        <v>3978</v>
      </c>
      <c r="S1362">
        <v>16031</v>
      </c>
      <c r="T1362">
        <v>8</v>
      </c>
      <c r="U1362" t="s">
        <v>43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 t="str">
        <f>IF(HR_Cleaned[[#This Row],[MonthlyIncome]]&lt;3000,"Low",IF(HR_Cleaned[[#This Row],[MonthlyIncome]]&lt;7000,"Medium","High"))</f>
        <v>Medium</v>
      </c>
      <c r="AH136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6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1918</v>
      </c>
      <c r="J1363">
        <v>3</v>
      </c>
      <c r="K1363" t="s">
        <v>46</v>
      </c>
      <c r="L1363">
        <v>61</v>
      </c>
      <c r="M1363">
        <v>4</v>
      </c>
      <c r="N1363">
        <v>1</v>
      </c>
      <c r="O1363" t="s">
        <v>50</v>
      </c>
      <c r="P1363">
        <v>4</v>
      </c>
      <c r="Q1363" t="s">
        <v>48</v>
      </c>
      <c r="R1363">
        <v>2544</v>
      </c>
      <c r="S1363">
        <v>7102</v>
      </c>
      <c r="T1363">
        <v>0</v>
      </c>
      <c r="U1363" t="s">
        <v>43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 t="str">
        <f>IF(HR_Cleaned[[#This Row],[MonthlyIncome]]&lt;3000,"Low",IF(HR_Cleaned[[#This Row],[MonthlyIncome]]&lt;7000,"Medium","High"))</f>
        <v>Low</v>
      </c>
      <c r="AH136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6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1922</v>
      </c>
      <c r="J1364">
        <v>2</v>
      </c>
      <c r="K1364" t="s">
        <v>46</v>
      </c>
      <c r="L1364">
        <v>44</v>
      </c>
      <c r="M1364">
        <v>3</v>
      </c>
      <c r="N1364">
        <v>2</v>
      </c>
      <c r="O1364" t="s">
        <v>54</v>
      </c>
      <c r="P1364">
        <v>3</v>
      </c>
      <c r="Q1364" t="s">
        <v>41</v>
      </c>
      <c r="R1364">
        <v>5399</v>
      </c>
      <c r="S1364">
        <v>14511</v>
      </c>
      <c r="T1364">
        <v>4</v>
      </c>
      <c r="U1364" t="s">
        <v>43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 t="str">
        <f>IF(HR_Cleaned[[#This Row],[MonthlyIncome]]&lt;3000,"Low",IF(HR_Cleaned[[#This Row],[MonthlyIncome]]&lt;7000,"Medium","High"))</f>
        <v>Medium</v>
      </c>
      <c r="AH136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6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1924</v>
      </c>
      <c r="J1365">
        <v>2</v>
      </c>
      <c r="K1365" t="s">
        <v>46</v>
      </c>
      <c r="L1365">
        <v>43</v>
      </c>
      <c r="M1365">
        <v>3</v>
      </c>
      <c r="N1365">
        <v>2</v>
      </c>
      <c r="O1365" t="s">
        <v>40</v>
      </c>
      <c r="P1365">
        <v>3</v>
      </c>
      <c r="Q1365" t="s">
        <v>41</v>
      </c>
      <c r="R1365">
        <v>5487</v>
      </c>
      <c r="S1365">
        <v>10410</v>
      </c>
      <c r="T1365">
        <v>1</v>
      </c>
      <c r="U1365" t="s">
        <v>43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 t="str">
        <f>IF(HR_Cleaned[[#This Row],[MonthlyIncome]]&lt;3000,"Low",IF(HR_Cleaned[[#This Row],[MonthlyIncome]]&lt;7000,"Medium","High"))</f>
        <v>Medium</v>
      </c>
      <c r="AH136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6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1927</v>
      </c>
      <c r="J1366">
        <v>3</v>
      </c>
      <c r="K1366" t="s">
        <v>46</v>
      </c>
      <c r="L1366">
        <v>42</v>
      </c>
      <c r="M1366">
        <v>2</v>
      </c>
      <c r="N1366">
        <v>2</v>
      </c>
      <c r="O1366" t="s">
        <v>40</v>
      </c>
      <c r="P1366">
        <v>4</v>
      </c>
      <c r="Q1366" t="s">
        <v>48</v>
      </c>
      <c r="R1366">
        <v>6834</v>
      </c>
      <c r="S1366">
        <v>19255</v>
      </c>
      <c r="T1366">
        <v>1</v>
      </c>
      <c r="U1366" t="s">
        <v>35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 t="str">
        <f>IF(HR_Cleaned[[#This Row],[MonthlyIncome]]&lt;3000,"Low",IF(HR_Cleaned[[#This Row],[MonthlyIncome]]&lt;7000,"Medium","High"))</f>
        <v>Medium</v>
      </c>
      <c r="AH136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6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1928</v>
      </c>
      <c r="J1367">
        <v>3</v>
      </c>
      <c r="K1367" t="s">
        <v>46</v>
      </c>
      <c r="L1367">
        <v>45</v>
      </c>
      <c r="M1367">
        <v>4</v>
      </c>
      <c r="N1367">
        <v>1</v>
      </c>
      <c r="O1367" t="s">
        <v>57</v>
      </c>
      <c r="P1367">
        <v>1</v>
      </c>
      <c r="Q1367" t="s">
        <v>41</v>
      </c>
      <c r="R1367">
        <v>1091</v>
      </c>
      <c r="S1367">
        <v>10642</v>
      </c>
      <c r="T1367">
        <v>1</v>
      </c>
      <c r="U1367" t="s">
        <v>43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t="str">
        <f>IF(HR_Cleaned[[#This Row],[MonthlyIncome]]&lt;3000,"Low",IF(HR_Cleaned[[#This Row],[MonthlyIncome]]&lt;7000,"Medium","High"))</f>
        <v>Low</v>
      </c>
      <c r="AH1367" t="str">
        <f>IF(HR_Cleaned[[#This Row],[YearsAtCompany]]&lt;2,"0-1 Years",IF(HR_Cleaned[[#This Row],[YearsAtCompany]]&lt;=5,"2-5 Years",IF(HR_Cleaned[[#This Row],[YearsAtCompany]]&lt;=10,"6-10 Years","10+ Years")))</f>
        <v>0-1 Years</v>
      </c>
      <c r="AI136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1929</v>
      </c>
      <c r="J1368">
        <v>1</v>
      </c>
      <c r="K1368" t="s">
        <v>39</v>
      </c>
      <c r="L1368">
        <v>32</v>
      </c>
      <c r="M1368">
        <v>1</v>
      </c>
      <c r="N1368">
        <v>2</v>
      </c>
      <c r="O1368" t="s">
        <v>40</v>
      </c>
      <c r="P1368">
        <v>3</v>
      </c>
      <c r="Q1368" t="s">
        <v>48</v>
      </c>
      <c r="R1368">
        <v>5736</v>
      </c>
      <c r="S1368">
        <v>3987</v>
      </c>
      <c r="T1368">
        <v>6</v>
      </c>
      <c r="U1368" t="s">
        <v>43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 t="str">
        <f>IF(HR_Cleaned[[#This Row],[MonthlyIncome]]&lt;3000,"Low",IF(HR_Cleaned[[#This Row],[MonthlyIncome]]&lt;7000,"Medium","High"))</f>
        <v>Medium</v>
      </c>
      <c r="AH136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6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1931</v>
      </c>
      <c r="J1369">
        <v>2</v>
      </c>
      <c r="K1369" t="s">
        <v>46</v>
      </c>
      <c r="L1369">
        <v>41</v>
      </c>
      <c r="M1369">
        <v>3</v>
      </c>
      <c r="N1369">
        <v>1</v>
      </c>
      <c r="O1369" t="s">
        <v>47</v>
      </c>
      <c r="P1369">
        <v>2</v>
      </c>
      <c r="Q1369" t="s">
        <v>48</v>
      </c>
      <c r="R1369">
        <v>2226</v>
      </c>
      <c r="S1369">
        <v>6073</v>
      </c>
      <c r="T1369">
        <v>1</v>
      </c>
      <c r="U1369" t="s">
        <v>43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 t="str">
        <f>IF(HR_Cleaned[[#This Row],[MonthlyIncome]]&lt;3000,"Low",IF(HR_Cleaned[[#This Row],[MonthlyIncome]]&lt;7000,"Medium","High"))</f>
        <v>Low</v>
      </c>
      <c r="AH136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6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1932</v>
      </c>
      <c r="J1370">
        <v>3</v>
      </c>
      <c r="K1370" t="s">
        <v>46</v>
      </c>
      <c r="L1370">
        <v>86</v>
      </c>
      <c r="M1370">
        <v>2</v>
      </c>
      <c r="N1370">
        <v>2</v>
      </c>
      <c r="O1370" t="s">
        <v>47</v>
      </c>
      <c r="P1370">
        <v>4</v>
      </c>
      <c r="Q1370" t="s">
        <v>48</v>
      </c>
      <c r="R1370">
        <v>5747</v>
      </c>
      <c r="S1370">
        <v>26496</v>
      </c>
      <c r="T1370">
        <v>1</v>
      </c>
      <c r="U1370" t="s">
        <v>35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 t="str">
        <f>IF(HR_Cleaned[[#This Row],[MonthlyIncome]]&lt;3000,"Low",IF(HR_Cleaned[[#This Row],[MonthlyIncome]]&lt;7000,"Medium","High"))</f>
        <v>Medium</v>
      </c>
      <c r="AH1370" t="str">
        <f>IF(HR_Cleaned[[#This Row],[YearsAtCompany]]&lt;2,"0-1 Years",IF(HR_Cleaned[[#This Row],[YearsAtCompany]]&lt;=5,"2-5 Years",IF(HR_Cleaned[[#This Row],[YearsAtCompany]]&lt;=10,"6-10 Years","10+ Years")))</f>
        <v>10+ Years</v>
      </c>
      <c r="AI137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1933</v>
      </c>
      <c r="J1371">
        <v>4</v>
      </c>
      <c r="K1371" t="s">
        <v>39</v>
      </c>
      <c r="L1371">
        <v>84</v>
      </c>
      <c r="M1371">
        <v>3</v>
      </c>
      <c r="N1371">
        <v>2</v>
      </c>
      <c r="O1371" t="s">
        <v>40</v>
      </c>
      <c r="P1371">
        <v>3</v>
      </c>
      <c r="Q1371" t="s">
        <v>41</v>
      </c>
      <c r="R1371">
        <v>9854</v>
      </c>
      <c r="S1371">
        <v>23352</v>
      </c>
      <c r="T1371">
        <v>3</v>
      </c>
      <c r="U1371" t="s">
        <v>35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 t="str">
        <f>IF(HR_Cleaned[[#This Row],[MonthlyIncome]]&lt;3000,"Low",IF(HR_Cleaned[[#This Row],[MonthlyIncome]]&lt;7000,"Medium","High"))</f>
        <v>High</v>
      </c>
      <c r="AH137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7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1934</v>
      </c>
      <c r="J1372">
        <v>3</v>
      </c>
      <c r="K1372" t="s">
        <v>46</v>
      </c>
      <c r="L1372">
        <v>64</v>
      </c>
      <c r="M1372">
        <v>3</v>
      </c>
      <c r="N1372">
        <v>2</v>
      </c>
      <c r="O1372" t="s">
        <v>47</v>
      </c>
      <c r="P1372">
        <v>2</v>
      </c>
      <c r="Q1372" t="s">
        <v>48</v>
      </c>
      <c r="R1372">
        <v>5467</v>
      </c>
      <c r="S1372">
        <v>2125</v>
      </c>
      <c r="T1372">
        <v>8</v>
      </c>
      <c r="U1372" t="s">
        <v>43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 t="str">
        <f>IF(HR_Cleaned[[#This Row],[MonthlyIncome]]&lt;3000,"Low",IF(HR_Cleaned[[#This Row],[MonthlyIncome]]&lt;7000,"Medium","High"))</f>
        <v>Medium</v>
      </c>
      <c r="AH137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72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1935</v>
      </c>
      <c r="J1373">
        <v>4</v>
      </c>
      <c r="K1373" t="s">
        <v>39</v>
      </c>
      <c r="L1373">
        <v>89</v>
      </c>
      <c r="M1373">
        <v>2</v>
      </c>
      <c r="N1373">
        <v>2</v>
      </c>
      <c r="O1373" t="s">
        <v>40</v>
      </c>
      <c r="P1373">
        <v>1</v>
      </c>
      <c r="Q1373" t="s">
        <v>48</v>
      </c>
      <c r="R1373">
        <v>5380</v>
      </c>
      <c r="S1373">
        <v>20328</v>
      </c>
      <c r="T1373">
        <v>4</v>
      </c>
      <c r="U1373" t="s">
        <v>43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 t="str">
        <f>IF(HR_Cleaned[[#This Row],[MonthlyIncome]]&lt;3000,"Low",IF(HR_Cleaned[[#This Row],[MonthlyIncome]]&lt;7000,"Medium","High"))</f>
        <v>Medium</v>
      </c>
      <c r="AH1373" t="str">
        <f>IF(HR_Cleaned[[#This Row],[YearsAtCompany]]&lt;2,"0-1 Years",IF(HR_Cleaned[[#This Row],[YearsAtCompany]]&lt;=5,"2-5 Years",IF(HR_Cleaned[[#This Row],[YearsAtCompany]]&lt;=10,"6-10 Years","10+ Years")))</f>
        <v>0-1 Years</v>
      </c>
      <c r="AI1373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1936</v>
      </c>
      <c r="J1374">
        <v>1</v>
      </c>
      <c r="K1374" t="s">
        <v>46</v>
      </c>
      <c r="L1374">
        <v>87</v>
      </c>
      <c r="M1374">
        <v>3</v>
      </c>
      <c r="N1374">
        <v>2</v>
      </c>
      <c r="O1374" t="s">
        <v>53</v>
      </c>
      <c r="P1374">
        <v>1</v>
      </c>
      <c r="Q1374" t="s">
        <v>48</v>
      </c>
      <c r="R1374">
        <v>5151</v>
      </c>
      <c r="S1374">
        <v>12315</v>
      </c>
      <c r="T1374">
        <v>1</v>
      </c>
      <c r="U1374" t="s">
        <v>43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 t="str">
        <f>IF(HR_Cleaned[[#This Row],[MonthlyIncome]]&lt;3000,"Low",IF(HR_Cleaned[[#This Row],[MonthlyIncome]]&lt;7000,"Medium","High"))</f>
        <v>Medium</v>
      </c>
      <c r="AH137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7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1937</v>
      </c>
      <c r="J1375">
        <v>4</v>
      </c>
      <c r="K1375" t="s">
        <v>39</v>
      </c>
      <c r="L1375">
        <v>58</v>
      </c>
      <c r="M1375">
        <v>2</v>
      </c>
      <c r="N1375">
        <v>2</v>
      </c>
      <c r="O1375" t="s">
        <v>47</v>
      </c>
      <c r="P1375">
        <v>2</v>
      </c>
      <c r="Q1375" t="s">
        <v>52</v>
      </c>
      <c r="R1375">
        <v>2133</v>
      </c>
      <c r="S1375">
        <v>18115</v>
      </c>
      <c r="T1375">
        <v>1</v>
      </c>
      <c r="U1375" t="s">
        <v>35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 t="str">
        <f>IF(HR_Cleaned[[#This Row],[MonthlyIncome]]&lt;3000,"Low",IF(HR_Cleaned[[#This Row],[MonthlyIncome]]&lt;7000,"Medium","High"))</f>
        <v>Low</v>
      </c>
      <c r="AH1375" t="str">
        <f>IF(HR_Cleaned[[#This Row],[YearsAtCompany]]&lt;2,"0-1 Years",IF(HR_Cleaned[[#This Row],[YearsAtCompany]]&lt;=5,"2-5 Years",IF(HR_Cleaned[[#This Row],[YearsAtCompany]]&lt;=10,"6-10 Years","10+ Years")))</f>
        <v>10+ Years</v>
      </c>
      <c r="AI137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1938</v>
      </c>
      <c r="J1376">
        <v>4</v>
      </c>
      <c r="K1376" t="s">
        <v>39</v>
      </c>
      <c r="L1376">
        <v>72</v>
      </c>
      <c r="M1376">
        <v>3</v>
      </c>
      <c r="N1376">
        <v>4</v>
      </c>
      <c r="O1376" t="s">
        <v>56</v>
      </c>
      <c r="P1376">
        <v>4</v>
      </c>
      <c r="Q1376" t="s">
        <v>48</v>
      </c>
      <c r="R1376">
        <v>17875</v>
      </c>
      <c r="S1376">
        <v>11761</v>
      </c>
      <c r="T1376">
        <v>4</v>
      </c>
      <c r="U1376" t="s">
        <v>35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t="str">
        <f>IF(HR_Cleaned[[#This Row],[MonthlyIncome]]&lt;3000,"Low",IF(HR_Cleaned[[#This Row],[MonthlyIncome]]&lt;7000,"Medium","High"))</f>
        <v>High</v>
      </c>
      <c r="AH1376" t="str">
        <f>IF(HR_Cleaned[[#This Row],[YearsAtCompany]]&lt;2,"0-1 Years",IF(HR_Cleaned[[#This Row],[YearsAtCompany]]&lt;=5,"2-5 Years",IF(HR_Cleaned[[#This Row],[YearsAtCompany]]&lt;=10,"6-10 Years","10+ Years")))</f>
        <v>0-1 Years</v>
      </c>
      <c r="AI1376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1939</v>
      </c>
      <c r="J1377">
        <v>1</v>
      </c>
      <c r="K1377" t="s">
        <v>39</v>
      </c>
      <c r="L1377">
        <v>47</v>
      </c>
      <c r="M1377">
        <v>4</v>
      </c>
      <c r="N1377">
        <v>1</v>
      </c>
      <c r="O1377" t="s">
        <v>47</v>
      </c>
      <c r="P1377">
        <v>3</v>
      </c>
      <c r="Q1377" t="s">
        <v>41</v>
      </c>
      <c r="R1377">
        <v>2432</v>
      </c>
      <c r="S1377">
        <v>15318</v>
      </c>
      <c r="T1377">
        <v>3</v>
      </c>
      <c r="U1377" t="s">
        <v>35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 t="str">
        <f>IF(HR_Cleaned[[#This Row],[MonthlyIncome]]&lt;3000,"Low",IF(HR_Cleaned[[#This Row],[MonthlyIncome]]&lt;7000,"Medium","High"))</f>
        <v>Low</v>
      </c>
      <c r="AH137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7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1940</v>
      </c>
      <c r="J1378">
        <v>2</v>
      </c>
      <c r="K1378" t="s">
        <v>46</v>
      </c>
      <c r="L1378">
        <v>71</v>
      </c>
      <c r="M1378">
        <v>3</v>
      </c>
      <c r="N1378">
        <v>1</v>
      </c>
      <c r="O1378" t="s">
        <v>47</v>
      </c>
      <c r="P1378">
        <v>4</v>
      </c>
      <c r="Q1378" t="s">
        <v>52</v>
      </c>
      <c r="R1378">
        <v>4771</v>
      </c>
      <c r="S1378">
        <v>14293</v>
      </c>
      <c r="T1378">
        <v>2</v>
      </c>
      <c r="U1378" t="s">
        <v>43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 t="str">
        <f>IF(HR_Cleaned[[#This Row],[MonthlyIncome]]&lt;3000,"Low",IF(HR_Cleaned[[#This Row],[MonthlyIncome]]&lt;7000,"Medium","High"))</f>
        <v>Medium</v>
      </c>
      <c r="AH137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7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1941</v>
      </c>
      <c r="J1379">
        <v>2</v>
      </c>
      <c r="K1379" t="s">
        <v>46</v>
      </c>
      <c r="L1379">
        <v>42</v>
      </c>
      <c r="M1379">
        <v>3</v>
      </c>
      <c r="N1379">
        <v>5</v>
      </c>
      <c r="O1379" t="s">
        <v>58</v>
      </c>
      <c r="P1379">
        <v>4</v>
      </c>
      <c r="Q1379" t="s">
        <v>48</v>
      </c>
      <c r="R1379">
        <v>19161</v>
      </c>
      <c r="S1379">
        <v>13738</v>
      </c>
      <c r="T1379">
        <v>3</v>
      </c>
      <c r="U1379" t="s">
        <v>43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 t="str">
        <f>IF(HR_Cleaned[[#This Row],[MonthlyIncome]]&lt;3000,"Low",IF(HR_Cleaned[[#This Row],[MonthlyIncome]]&lt;7000,"Medium","High"))</f>
        <v>High</v>
      </c>
      <c r="AH137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7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1943</v>
      </c>
      <c r="J1380">
        <v>2</v>
      </c>
      <c r="K1380" t="s">
        <v>46</v>
      </c>
      <c r="L1380">
        <v>77</v>
      </c>
      <c r="M1380">
        <v>3</v>
      </c>
      <c r="N1380">
        <v>2</v>
      </c>
      <c r="O1380" t="s">
        <v>40</v>
      </c>
      <c r="P1380">
        <v>4</v>
      </c>
      <c r="Q1380" t="s">
        <v>52</v>
      </c>
      <c r="R1380">
        <v>5087</v>
      </c>
      <c r="S1380">
        <v>2900</v>
      </c>
      <c r="T1380">
        <v>3</v>
      </c>
      <c r="U1380" t="s">
        <v>35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 t="str">
        <f>IF(HR_Cleaned[[#This Row],[MonthlyIncome]]&lt;3000,"Low",IF(HR_Cleaned[[#This Row],[MonthlyIncome]]&lt;7000,"Medium","High"))</f>
        <v>Medium</v>
      </c>
      <c r="AH1380" t="str">
        <f>IF(HR_Cleaned[[#This Row],[YearsAtCompany]]&lt;2,"0-1 Years",IF(HR_Cleaned[[#This Row],[YearsAtCompany]]&lt;=5,"2-5 Years",IF(HR_Cleaned[[#This Row],[YearsAtCompany]]&lt;=10,"6-10 Years","10+ Years")))</f>
        <v>0-1 Years</v>
      </c>
      <c r="AI138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1944</v>
      </c>
      <c r="J1381">
        <v>1</v>
      </c>
      <c r="K1381" t="s">
        <v>39</v>
      </c>
      <c r="L1381">
        <v>58</v>
      </c>
      <c r="M1381">
        <v>2</v>
      </c>
      <c r="N1381">
        <v>1</v>
      </c>
      <c r="O1381" t="s">
        <v>61</v>
      </c>
      <c r="P1381">
        <v>2</v>
      </c>
      <c r="Q1381" t="s">
        <v>48</v>
      </c>
      <c r="R1381">
        <v>2863</v>
      </c>
      <c r="S1381">
        <v>19555</v>
      </c>
      <c r="T1381">
        <v>1</v>
      </c>
      <c r="U1381" t="s">
        <v>43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t="str">
        <f>IF(HR_Cleaned[[#This Row],[MonthlyIncome]]&lt;3000,"Low",IF(HR_Cleaned[[#This Row],[MonthlyIncome]]&lt;7000,"Medium","High"))</f>
        <v>Low</v>
      </c>
      <c r="AH1381" t="str">
        <f>IF(HR_Cleaned[[#This Row],[YearsAtCompany]]&lt;2,"0-1 Years",IF(HR_Cleaned[[#This Row],[YearsAtCompany]]&lt;=5,"2-5 Years",IF(HR_Cleaned[[#This Row],[YearsAtCompany]]&lt;=10,"6-10 Years","10+ Years")))</f>
        <v>0-1 Years</v>
      </c>
      <c r="AI138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1945</v>
      </c>
      <c r="J1382">
        <v>2</v>
      </c>
      <c r="K1382" t="s">
        <v>46</v>
      </c>
      <c r="L1382">
        <v>71</v>
      </c>
      <c r="M1382">
        <v>3</v>
      </c>
      <c r="N1382">
        <v>2</v>
      </c>
      <c r="O1382" t="s">
        <v>40</v>
      </c>
      <c r="P1382">
        <v>1</v>
      </c>
      <c r="Q1382" t="s">
        <v>48</v>
      </c>
      <c r="R1382">
        <v>5561</v>
      </c>
      <c r="S1382">
        <v>15975</v>
      </c>
      <c r="T1382">
        <v>0</v>
      </c>
      <c r="U1382" t="s">
        <v>43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 t="str">
        <f>IF(HR_Cleaned[[#This Row],[MonthlyIncome]]&lt;3000,"Low",IF(HR_Cleaned[[#This Row],[MonthlyIncome]]&lt;7000,"Medium","High"))</f>
        <v>Medium</v>
      </c>
      <c r="AH138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8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1947</v>
      </c>
      <c r="J1383">
        <v>3</v>
      </c>
      <c r="K1383" t="s">
        <v>46</v>
      </c>
      <c r="L1383">
        <v>49</v>
      </c>
      <c r="M1383">
        <v>3</v>
      </c>
      <c r="N1383">
        <v>1</v>
      </c>
      <c r="O1383" t="s">
        <v>47</v>
      </c>
      <c r="P1383">
        <v>3</v>
      </c>
      <c r="Q1383" t="s">
        <v>41</v>
      </c>
      <c r="R1383">
        <v>2144</v>
      </c>
      <c r="S1383">
        <v>2122</v>
      </c>
      <c r="T1383">
        <v>1</v>
      </c>
      <c r="U1383" t="s">
        <v>43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 t="str">
        <f>IF(HR_Cleaned[[#This Row],[MonthlyIncome]]&lt;3000,"Low",IF(HR_Cleaned[[#This Row],[MonthlyIncome]]&lt;7000,"Medium","High"))</f>
        <v>Low</v>
      </c>
      <c r="AH1383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8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1948</v>
      </c>
      <c r="J1384">
        <v>3</v>
      </c>
      <c r="K1384" t="s">
        <v>46</v>
      </c>
      <c r="L1384">
        <v>48</v>
      </c>
      <c r="M1384">
        <v>3</v>
      </c>
      <c r="N1384">
        <v>1</v>
      </c>
      <c r="O1384" t="s">
        <v>47</v>
      </c>
      <c r="P1384">
        <v>1</v>
      </c>
      <c r="Q1384" t="s">
        <v>52</v>
      </c>
      <c r="R1384">
        <v>3065</v>
      </c>
      <c r="S1384">
        <v>3995</v>
      </c>
      <c r="T1384">
        <v>1</v>
      </c>
      <c r="U1384" t="s">
        <v>35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 t="str">
        <f>IF(HR_Cleaned[[#This Row],[MonthlyIncome]]&lt;3000,"Low",IF(HR_Cleaned[[#This Row],[MonthlyIncome]]&lt;7000,"Medium","High"))</f>
        <v>Medium</v>
      </c>
      <c r="AH138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8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1949</v>
      </c>
      <c r="J1385">
        <v>1</v>
      </c>
      <c r="K1385" t="s">
        <v>46</v>
      </c>
      <c r="L1385">
        <v>66</v>
      </c>
      <c r="M1385">
        <v>4</v>
      </c>
      <c r="N1385">
        <v>1</v>
      </c>
      <c r="O1385" t="s">
        <v>50</v>
      </c>
      <c r="P1385">
        <v>2</v>
      </c>
      <c r="Q1385" t="s">
        <v>48</v>
      </c>
      <c r="R1385">
        <v>2810</v>
      </c>
      <c r="S1385">
        <v>9238</v>
      </c>
      <c r="T1385">
        <v>1</v>
      </c>
      <c r="U1385" t="s">
        <v>43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 t="str">
        <f>IF(HR_Cleaned[[#This Row],[MonthlyIncome]]&lt;3000,"Low",IF(HR_Cleaned[[#This Row],[MonthlyIncome]]&lt;7000,"Medium","High"))</f>
        <v>Low</v>
      </c>
      <c r="AH138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8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1950</v>
      </c>
      <c r="J1386">
        <v>1</v>
      </c>
      <c r="K1386" t="s">
        <v>46</v>
      </c>
      <c r="L1386">
        <v>32</v>
      </c>
      <c r="M1386">
        <v>3</v>
      </c>
      <c r="N1386">
        <v>3</v>
      </c>
      <c r="O1386" t="s">
        <v>40</v>
      </c>
      <c r="P1386">
        <v>4</v>
      </c>
      <c r="Q1386" t="s">
        <v>41</v>
      </c>
      <c r="R1386">
        <v>9888</v>
      </c>
      <c r="S1386">
        <v>6770</v>
      </c>
      <c r="T1386">
        <v>1</v>
      </c>
      <c r="U1386" t="s">
        <v>43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 t="str">
        <f>IF(HR_Cleaned[[#This Row],[MonthlyIncome]]&lt;3000,"Low",IF(HR_Cleaned[[#This Row],[MonthlyIncome]]&lt;7000,"Medium","High"))</f>
        <v>High</v>
      </c>
      <c r="AH1386" t="str">
        <f>IF(HR_Cleaned[[#This Row],[YearsAtCompany]]&lt;2,"0-1 Years",IF(HR_Cleaned[[#This Row],[YearsAtCompany]]&lt;=5,"2-5 Years",IF(HR_Cleaned[[#This Row],[YearsAtCompany]]&lt;=10,"6-10 Years","10+ Years")))</f>
        <v>10+ Years</v>
      </c>
      <c r="AI138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1951</v>
      </c>
      <c r="J1387">
        <v>4</v>
      </c>
      <c r="K1387" t="s">
        <v>46</v>
      </c>
      <c r="L1387">
        <v>39</v>
      </c>
      <c r="M1387">
        <v>3</v>
      </c>
      <c r="N1387">
        <v>3</v>
      </c>
      <c r="O1387" t="s">
        <v>40</v>
      </c>
      <c r="P1387">
        <v>3</v>
      </c>
      <c r="Q1387" t="s">
        <v>52</v>
      </c>
      <c r="R1387">
        <v>8628</v>
      </c>
      <c r="S1387">
        <v>22914</v>
      </c>
      <c r="T1387">
        <v>1</v>
      </c>
      <c r="U1387" t="s">
        <v>43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 t="str">
        <f>IF(HR_Cleaned[[#This Row],[MonthlyIncome]]&lt;3000,"Low",IF(HR_Cleaned[[#This Row],[MonthlyIncome]]&lt;7000,"Medium","High"))</f>
        <v>High</v>
      </c>
      <c r="AH138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8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1952</v>
      </c>
      <c r="J1388">
        <v>3</v>
      </c>
      <c r="K1388" t="s">
        <v>46</v>
      </c>
      <c r="L1388">
        <v>95</v>
      </c>
      <c r="M1388">
        <v>3</v>
      </c>
      <c r="N1388">
        <v>1</v>
      </c>
      <c r="O1388" t="s">
        <v>50</v>
      </c>
      <c r="P1388">
        <v>1</v>
      </c>
      <c r="Q1388" t="s">
        <v>41</v>
      </c>
      <c r="R1388">
        <v>2867</v>
      </c>
      <c r="S1388">
        <v>20006</v>
      </c>
      <c r="T1388">
        <v>0</v>
      </c>
      <c r="U1388" t="s">
        <v>43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 t="str">
        <f>IF(HR_Cleaned[[#This Row],[MonthlyIncome]]&lt;3000,"Low",IF(HR_Cleaned[[#This Row],[MonthlyIncome]]&lt;7000,"Medium","High"))</f>
        <v>Low</v>
      </c>
      <c r="AH138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8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1954</v>
      </c>
      <c r="J1389">
        <v>1</v>
      </c>
      <c r="K1389" t="s">
        <v>46</v>
      </c>
      <c r="L1389">
        <v>89</v>
      </c>
      <c r="M1389">
        <v>3</v>
      </c>
      <c r="N1389">
        <v>2</v>
      </c>
      <c r="O1389" t="s">
        <v>54</v>
      </c>
      <c r="P1389">
        <v>1</v>
      </c>
      <c r="Q1389" t="s">
        <v>48</v>
      </c>
      <c r="R1389">
        <v>5373</v>
      </c>
      <c r="S1389">
        <v>6225</v>
      </c>
      <c r="T1389">
        <v>0</v>
      </c>
      <c r="U1389" t="s">
        <v>43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 t="str">
        <f>IF(HR_Cleaned[[#This Row],[MonthlyIncome]]&lt;3000,"Low",IF(HR_Cleaned[[#This Row],[MonthlyIncome]]&lt;7000,"Medium","High"))</f>
        <v>Medium</v>
      </c>
      <c r="AH138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8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1955</v>
      </c>
      <c r="J1390">
        <v>3</v>
      </c>
      <c r="K1390" t="s">
        <v>39</v>
      </c>
      <c r="L1390">
        <v>34</v>
      </c>
      <c r="M1390">
        <v>3</v>
      </c>
      <c r="N1390">
        <v>2</v>
      </c>
      <c r="O1390" t="s">
        <v>54</v>
      </c>
      <c r="P1390">
        <v>4</v>
      </c>
      <c r="Q1390" t="s">
        <v>52</v>
      </c>
      <c r="R1390">
        <v>6667</v>
      </c>
      <c r="S1390">
        <v>16542</v>
      </c>
      <c r="T1390">
        <v>5</v>
      </c>
      <c r="U1390" t="s">
        <v>43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 t="str">
        <f>IF(HR_Cleaned[[#This Row],[MonthlyIncome]]&lt;3000,"Low",IF(HR_Cleaned[[#This Row],[MonthlyIncome]]&lt;7000,"Medium","High"))</f>
        <v>Medium</v>
      </c>
      <c r="AH139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9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1956</v>
      </c>
      <c r="J1391">
        <v>4</v>
      </c>
      <c r="K1391" t="s">
        <v>46</v>
      </c>
      <c r="L1391">
        <v>48</v>
      </c>
      <c r="M1391">
        <v>1</v>
      </c>
      <c r="N1391">
        <v>2</v>
      </c>
      <c r="O1391" t="s">
        <v>47</v>
      </c>
      <c r="P1391">
        <v>1</v>
      </c>
      <c r="Q1391" t="s">
        <v>48</v>
      </c>
      <c r="R1391">
        <v>5003</v>
      </c>
      <c r="S1391">
        <v>5771</v>
      </c>
      <c r="T1391">
        <v>1</v>
      </c>
      <c r="U1391" t="s">
        <v>43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 t="str">
        <f>IF(HR_Cleaned[[#This Row],[MonthlyIncome]]&lt;3000,"Low",IF(HR_Cleaned[[#This Row],[MonthlyIncome]]&lt;7000,"Medium","High"))</f>
        <v>Medium</v>
      </c>
      <c r="AH139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9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1960</v>
      </c>
      <c r="J1392">
        <v>3</v>
      </c>
      <c r="K1392" t="s">
        <v>46</v>
      </c>
      <c r="L1392">
        <v>32</v>
      </c>
      <c r="M1392">
        <v>2</v>
      </c>
      <c r="N1392">
        <v>1</v>
      </c>
      <c r="O1392" t="s">
        <v>50</v>
      </c>
      <c r="P1392">
        <v>4</v>
      </c>
      <c r="Q1392" t="s">
        <v>52</v>
      </c>
      <c r="R1392">
        <v>2367</v>
      </c>
      <c r="S1392">
        <v>18779</v>
      </c>
      <c r="T1392">
        <v>5</v>
      </c>
      <c r="U1392" t="s">
        <v>43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 t="str">
        <f>IF(HR_Cleaned[[#This Row],[MonthlyIncome]]&lt;3000,"Low",IF(HR_Cleaned[[#This Row],[MonthlyIncome]]&lt;7000,"Medium","High"))</f>
        <v>Low</v>
      </c>
      <c r="AH139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9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1961</v>
      </c>
      <c r="J1393">
        <v>1</v>
      </c>
      <c r="K1393" t="s">
        <v>46</v>
      </c>
      <c r="L1393">
        <v>59</v>
      </c>
      <c r="M1393">
        <v>2</v>
      </c>
      <c r="N1393">
        <v>1</v>
      </c>
      <c r="O1393" t="s">
        <v>57</v>
      </c>
      <c r="P1393">
        <v>1</v>
      </c>
      <c r="Q1393" t="s">
        <v>41</v>
      </c>
      <c r="R1393">
        <v>2858</v>
      </c>
      <c r="S1393">
        <v>11473</v>
      </c>
      <c r="T1393">
        <v>4</v>
      </c>
      <c r="U1393" t="s">
        <v>43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 t="str">
        <f>IF(HR_Cleaned[[#This Row],[MonthlyIncome]]&lt;3000,"Low",IF(HR_Cleaned[[#This Row],[MonthlyIncome]]&lt;7000,"Medium","High"))</f>
        <v>Low</v>
      </c>
      <c r="AH1393" t="str">
        <f>IF(HR_Cleaned[[#This Row],[YearsAtCompany]]&lt;2,"0-1 Years",IF(HR_Cleaned[[#This Row],[YearsAtCompany]]&lt;=5,"2-5 Years",IF(HR_Cleaned[[#This Row],[YearsAtCompany]]&lt;=10,"6-10 Years","10+ Years")))</f>
        <v>0-1 Years</v>
      </c>
      <c r="AI139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1962</v>
      </c>
      <c r="J1394">
        <v>3</v>
      </c>
      <c r="K1394" t="s">
        <v>39</v>
      </c>
      <c r="L1394">
        <v>55</v>
      </c>
      <c r="M1394">
        <v>3</v>
      </c>
      <c r="N1394">
        <v>2</v>
      </c>
      <c r="O1394" t="s">
        <v>40</v>
      </c>
      <c r="P1394">
        <v>4</v>
      </c>
      <c r="Q1394" t="s">
        <v>48</v>
      </c>
      <c r="R1394">
        <v>5204</v>
      </c>
      <c r="S1394">
        <v>13586</v>
      </c>
      <c r="T1394">
        <v>1</v>
      </c>
      <c r="U1394" t="s">
        <v>35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 t="str">
        <f>IF(HR_Cleaned[[#This Row],[MonthlyIncome]]&lt;3000,"Low",IF(HR_Cleaned[[#This Row],[MonthlyIncome]]&lt;7000,"Medium","High"))</f>
        <v>Medium</v>
      </c>
      <c r="AH139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9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1965</v>
      </c>
      <c r="J1395">
        <v>4</v>
      </c>
      <c r="K1395" t="s">
        <v>46</v>
      </c>
      <c r="L1395">
        <v>44</v>
      </c>
      <c r="M1395">
        <v>3</v>
      </c>
      <c r="N1395">
        <v>2</v>
      </c>
      <c r="O1395" t="s">
        <v>40</v>
      </c>
      <c r="P1395">
        <v>4</v>
      </c>
      <c r="Q1395" t="s">
        <v>41</v>
      </c>
      <c r="R1395">
        <v>4105</v>
      </c>
      <c r="S1395">
        <v>5099</v>
      </c>
      <c r="T1395">
        <v>1</v>
      </c>
      <c r="U1395" t="s">
        <v>43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 t="str">
        <f>IF(HR_Cleaned[[#This Row],[MonthlyIncome]]&lt;3000,"Low",IF(HR_Cleaned[[#This Row],[MonthlyIncome]]&lt;7000,"Medium","High"))</f>
        <v>Medium</v>
      </c>
      <c r="AH139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9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1966</v>
      </c>
      <c r="J1396">
        <v>4</v>
      </c>
      <c r="K1396" t="s">
        <v>46</v>
      </c>
      <c r="L1396">
        <v>56</v>
      </c>
      <c r="M1396">
        <v>2</v>
      </c>
      <c r="N1396">
        <v>2</v>
      </c>
      <c r="O1396" t="s">
        <v>53</v>
      </c>
      <c r="P1396">
        <v>4</v>
      </c>
      <c r="Q1396" t="s">
        <v>41</v>
      </c>
      <c r="R1396">
        <v>9679</v>
      </c>
      <c r="S1396">
        <v>10138</v>
      </c>
      <c r="T1396">
        <v>8</v>
      </c>
      <c r="U1396" t="s">
        <v>43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 t="str">
        <f>IF(HR_Cleaned[[#This Row],[MonthlyIncome]]&lt;3000,"Low",IF(HR_Cleaned[[#This Row],[MonthlyIncome]]&lt;7000,"Medium","High"))</f>
        <v>High</v>
      </c>
      <c r="AH1396" t="str">
        <f>IF(HR_Cleaned[[#This Row],[YearsAtCompany]]&lt;2,"0-1 Years",IF(HR_Cleaned[[#This Row],[YearsAtCompany]]&lt;=5,"2-5 Years",IF(HR_Cleaned[[#This Row],[YearsAtCompany]]&lt;=10,"6-10 Years","10+ Years")))</f>
        <v>0-1 Years</v>
      </c>
      <c r="AI139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1967</v>
      </c>
      <c r="J1397">
        <v>1</v>
      </c>
      <c r="K1397" t="s">
        <v>46</v>
      </c>
      <c r="L1397">
        <v>63</v>
      </c>
      <c r="M1397">
        <v>3</v>
      </c>
      <c r="N1397">
        <v>2</v>
      </c>
      <c r="O1397" t="s">
        <v>40</v>
      </c>
      <c r="P1397">
        <v>4</v>
      </c>
      <c r="Q1397" t="s">
        <v>48</v>
      </c>
      <c r="R1397">
        <v>5617</v>
      </c>
      <c r="S1397">
        <v>21075</v>
      </c>
      <c r="T1397">
        <v>1</v>
      </c>
      <c r="U1397" t="s">
        <v>35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 t="str">
        <f>IF(HR_Cleaned[[#This Row],[MonthlyIncome]]&lt;3000,"Low",IF(HR_Cleaned[[#This Row],[MonthlyIncome]]&lt;7000,"Medium","High"))</f>
        <v>Medium</v>
      </c>
      <c r="AH139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39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1968</v>
      </c>
      <c r="J1398">
        <v>1</v>
      </c>
      <c r="K1398" t="s">
        <v>46</v>
      </c>
      <c r="L1398">
        <v>66</v>
      </c>
      <c r="M1398">
        <v>3</v>
      </c>
      <c r="N1398">
        <v>3</v>
      </c>
      <c r="O1398" t="s">
        <v>40</v>
      </c>
      <c r="P1398">
        <v>1</v>
      </c>
      <c r="Q1398" t="s">
        <v>41</v>
      </c>
      <c r="R1398">
        <v>10448</v>
      </c>
      <c r="S1398">
        <v>5843</v>
      </c>
      <c r="T1398">
        <v>6</v>
      </c>
      <c r="U1398" t="s">
        <v>35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 t="str">
        <f>IF(HR_Cleaned[[#This Row],[MonthlyIncome]]&lt;3000,"Low",IF(HR_Cleaned[[#This Row],[MonthlyIncome]]&lt;7000,"Medium","High"))</f>
        <v>High</v>
      </c>
      <c r="AH139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9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1969</v>
      </c>
      <c r="J1399">
        <v>1</v>
      </c>
      <c r="K1399" t="s">
        <v>39</v>
      </c>
      <c r="L1399">
        <v>67</v>
      </c>
      <c r="M1399">
        <v>3</v>
      </c>
      <c r="N1399">
        <v>2</v>
      </c>
      <c r="O1399" t="s">
        <v>47</v>
      </c>
      <c r="P1399">
        <v>3</v>
      </c>
      <c r="Q1399" t="s">
        <v>48</v>
      </c>
      <c r="R1399">
        <v>2897</v>
      </c>
      <c r="S1399">
        <v>22474</v>
      </c>
      <c r="T1399">
        <v>3</v>
      </c>
      <c r="U1399" t="s">
        <v>43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 t="str">
        <f>IF(HR_Cleaned[[#This Row],[MonthlyIncome]]&lt;3000,"Low",IF(HR_Cleaned[[#This Row],[MonthlyIncome]]&lt;7000,"Medium","High"))</f>
        <v>Low</v>
      </c>
      <c r="AH139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399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1970</v>
      </c>
      <c r="J1400">
        <v>4</v>
      </c>
      <c r="K1400" t="s">
        <v>46</v>
      </c>
      <c r="L1400">
        <v>36</v>
      </c>
      <c r="M1400">
        <v>3</v>
      </c>
      <c r="N1400">
        <v>2</v>
      </c>
      <c r="O1400" t="s">
        <v>54</v>
      </c>
      <c r="P1400">
        <v>3</v>
      </c>
      <c r="Q1400" t="s">
        <v>52</v>
      </c>
      <c r="R1400">
        <v>5968</v>
      </c>
      <c r="S1400">
        <v>18079</v>
      </c>
      <c r="T1400">
        <v>1</v>
      </c>
      <c r="U1400" t="s">
        <v>43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 t="str">
        <f>IF(HR_Cleaned[[#This Row],[MonthlyIncome]]&lt;3000,"Low",IF(HR_Cleaned[[#This Row],[MonthlyIncome]]&lt;7000,"Medium","High"))</f>
        <v>Medium</v>
      </c>
      <c r="AH140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0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1971</v>
      </c>
      <c r="J1401">
        <v>1</v>
      </c>
      <c r="K1401" t="s">
        <v>46</v>
      </c>
      <c r="L1401">
        <v>30</v>
      </c>
      <c r="M1401">
        <v>3</v>
      </c>
      <c r="N1401">
        <v>3</v>
      </c>
      <c r="O1401" t="s">
        <v>54</v>
      </c>
      <c r="P1401">
        <v>3</v>
      </c>
      <c r="Q1401" t="s">
        <v>48</v>
      </c>
      <c r="R1401">
        <v>7510</v>
      </c>
      <c r="S1401">
        <v>16873</v>
      </c>
      <c r="T1401">
        <v>1</v>
      </c>
      <c r="U1401" t="s">
        <v>43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 t="str">
        <f>IF(HR_Cleaned[[#This Row],[MonthlyIncome]]&lt;3000,"Low",IF(HR_Cleaned[[#This Row],[MonthlyIncome]]&lt;7000,"Medium","High"))</f>
        <v>High</v>
      </c>
      <c r="AH140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0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1972</v>
      </c>
      <c r="J1402">
        <v>4</v>
      </c>
      <c r="K1402" t="s">
        <v>46</v>
      </c>
      <c r="L1402">
        <v>88</v>
      </c>
      <c r="M1402">
        <v>3</v>
      </c>
      <c r="N1402">
        <v>1</v>
      </c>
      <c r="O1402" t="s">
        <v>61</v>
      </c>
      <c r="P1402">
        <v>2</v>
      </c>
      <c r="Q1402" t="s">
        <v>48</v>
      </c>
      <c r="R1402">
        <v>2991</v>
      </c>
      <c r="S1402">
        <v>5224</v>
      </c>
      <c r="T1402">
        <v>0</v>
      </c>
      <c r="U1402" t="s">
        <v>35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 t="str">
        <f>IF(HR_Cleaned[[#This Row],[MonthlyIncome]]&lt;3000,"Low",IF(HR_Cleaned[[#This Row],[MonthlyIncome]]&lt;7000,"Medium","High"))</f>
        <v>Low</v>
      </c>
      <c r="AH140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0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1973</v>
      </c>
      <c r="J1403">
        <v>3</v>
      </c>
      <c r="K1403" t="s">
        <v>46</v>
      </c>
      <c r="L1403">
        <v>71</v>
      </c>
      <c r="M1403">
        <v>4</v>
      </c>
      <c r="N1403">
        <v>5</v>
      </c>
      <c r="O1403" t="s">
        <v>56</v>
      </c>
      <c r="P1403">
        <v>2</v>
      </c>
      <c r="Q1403" t="s">
        <v>48</v>
      </c>
      <c r="R1403">
        <v>19636</v>
      </c>
      <c r="S1403">
        <v>25811</v>
      </c>
      <c r="T1403">
        <v>4</v>
      </c>
      <c r="U1403" t="s">
        <v>35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 t="str">
        <f>IF(HR_Cleaned[[#This Row],[MonthlyIncome]]&lt;3000,"Low",IF(HR_Cleaned[[#This Row],[MonthlyIncome]]&lt;7000,"Medium","High"))</f>
        <v>High</v>
      </c>
      <c r="AH140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03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1974</v>
      </c>
      <c r="J1404">
        <v>4</v>
      </c>
      <c r="K1404" t="s">
        <v>39</v>
      </c>
      <c r="L1404">
        <v>59</v>
      </c>
      <c r="M1404">
        <v>1</v>
      </c>
      <c r="N1404">
        <v>1</v>
      </c>
      <c r="O1404" t="s">
        <v>50</v>
      </c>
      <c r="P1404">
        <v>4</v>
      </c>
      <c r="Q1404" t="s">
        <v>52</v>
      </c>
      <c r="R1404">
        <v>1129</v>
      </c>
      <c r="S1404">
        <v>17536</v>
      </c>
      <c r="T1404">
        <v>1</v>
      </c>
      <c r="U1404" t="s">
        <v>35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t="str">
        <f>IF(HR_Cleaned[[#This Row],[MonthlyIncome]]&lt;3000,"Low",IF(HR_Cleaned[[#This Row],[MonthlyIncome]]&lt;7000,"Medium","High"))</f>
        <v>Low</v>
      </c>
      <c r="AH1404" t="str">
        <f>IF(HR_Cleaned[[#This Row],[YearsAtCompany]]&lt;2,"0-1 Years",IF(HR_Cleaned[[#This Row],[YearsAtCompany]]&lt;=5,"2-5 Years",IF(HR_Cleaned[[#This Row],[YearsAtCompany]]&lt;=10,"6-10 Years","10+ Years")))</f>
        <v>0-1 Years</v>
      </c>
      <c r="AI140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1975</v>
      </c>
      <c r="J1405">
        <v>2</v>
      </c>
      <c r="K1405" t="s">
        <v>46</v>
      </c>
      <c r="L1405">
        <v>77</v>
      </c>
      <c r="M1405">
        <v>3</v>
      </c>
      <c r="N1405">
        <v>4</v>
      </c>
      <c r="O1405" t="s">
        <v>40</v>
      </c>
      <c r="P1405">
        <v>1</v>
      </c>
      <c r="Q1405" t="s">
        <v>41</v>
      </c>
      <c r="R1405">
        <v>13341</v>
      </c>
      <c r="S1405">
        <v>25098</v>
      </c>
      <c r="T1405">
        <v>0</v>
      </c>
      <c r="U1405" t="s">
        <v>43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 t="str">
        <f>IF(HR_Cleaned[[#This Row],[MonthlyIncome]]&lt;3000,"Low",IF(HR_Cleaned[[#This Row],[MonthlyIncome]]&lt;7000,"Medium","High"))</f>
        <v>High</v>
      </c>
      <c r="AH1405" t="str">
        <f>IF(HR_Cleaned[[#This Row],[YearsAtCompany]]&lt;2,"0-1 Years",IF(HR_Cleaned[[#This Row],[YearsAtCompany]]&lt;=5,"2-5 Years",IF(HR_Cleaned[[#This Row],[YearsAtCompany]]&lt;=10,"6-10 Years","10+ Years")))</f>
        <v>10+ Years</v>
      </c>
      <c r="AI140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1976</v>
      </c>
      <c r="J1406">
        <v>4</v>
      </c>
      <c r="K1406" t="s">
        <v>46</v>
      </c>
      <c r="L1406">
        <v>37</v>
      </c>
      <c r="M1406">
        <v>2</v>
      </c>
      <c r="N1406">
        <v>2</v>
      </c>
      <c r="O1406" t="s">
        <v>47</v>
      </c>
      <c r="P1406">
        <v>3</v>
      </c>
      <c r="Q1406" t="s">
        <v>41</v>
      </c>
      <c r="R1406">
        <v>4332</v>
      </c>
      <c r="S1406">
        <v>14811</v>
      </c>
      <c r="T1406">
        <v>1</v>
      </c>
      <c r="U1406" t="s">
        <v>43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 t="str">
        <f>IF(HR_Cleaned[[#This Row],[MonthlyIncome]]&lt;3000,"Low",IF(HR_Cleaned[[#This Row],[MonthlyIncome]]&lt;7000,"Medium","High"))</f>
        <v>Medium</v>
      </c>
      <c r="AH1406" t="str">
        <f>IF(HR_Cleaned[[#This Row],[YearsAtCompany]]&lt;2,"0-1 Years",IF(HR_Cleaned[[#This Row],[YearsAtCompany]]&lt;=5,"2-5 Years",IF(HR_Cleaned[[#This Row],[YearsAtCompany]]&lt;=10,"6-10 Years","10+ Years")))</f>
        <v>10+ Years</v>
      </c>
      <c r="AI140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1979</v>
      </c>
      <c r="J1407">
        <v>3</v>
      </c>
      <c r="K1407" t="s">
        <v>39</v>
      </c>
      <c r="L1407">
        <v>40</v>
      </c>
      <c r="M1407">
        <v>3</v>
      </c>
      <c r="N1407">
        <v>3</v>
      </c>
      <c r="O1407" t="s">
        <v>58</v>
      </c>
      <c r="P1407">
        <v>3</v>
      </c>
      <c r="Q1407" t="s">
        <v>48</v>
      </c>
      <c r="R1407">
        <v>11031</v>
      </c>
      <c r="S1407">
        <v>26862</v>
      </c>
      <c r="T1407">
        <v>4</v>
      </c>
      <c r="U1407" t="s">
        <v>43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 t="str">
        <f>IF(HR_Cleaned[[#This Row],[MonthlyIncome]]&lt;3000,"Low",IF(HR_Cleaned[[#This Row],[MonthlyIncome]]&lt;7000,"Medium","High"))</f>
        <v>High</v>
      </c>
      <c r="AH1407" t="str">
        <f>IF(HR_Cleaned[[#This Row],[YearsAtCompany]]&lt;2,"0-1 Years",IF(HR_Cleaned[[#This Row],[YearsAtCompany]]&lt;=5,"2-5 Years",IF(HR_Cleaned[[#This Row],[YearsAtCompany]]&lt;=10,"6-10 Years","10+ Years")))</f>
        <v>10+ Years</v>
      </c>
      <c r="AI140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1980</v>
      </c>
      <c r="J1408">
        <v>3</v>
      </c>
      <c r="K1408" t="s">
        <v>39</v>
      </c>
      <c r="L1408">
        <v>77</v>
      </c>
      <c r="M1408">
        <v>3</v>
      </c>
      <c r="N1408">
        <v>2</v>
      </c>
      <c r="O1408" t="s">
        <v>53</v>
      </c>
      <c r="P1408">
        <v>1</v>
      </c>
      <c r="Q1408" t="s">
        <v>41</v>
      </c>
      <c r="R1408">
        <v>4440</v>
      </c>
      <c r="S1408">
        <v>25198</v>
      </c>
      <c r="T1408">
        <v>6</v>
      </c>
      <c r="U1408" t="s">
        <v>35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 t="str">
        <f>IF(HR_Cleaned[[#This Row],[MonthlyIncome]]&lt;3000,"Low",IF(HR_Cleaned[[#This Row],[MonthlyIncome]]&lt;7000,"Medium","High"))</f>
        <v>Medium</v>
      </c>
      <c r="AH140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08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1981</v>
      </c>
      <c r="J1409">
        <v>2</v>
      </c>
      <c r="K1409" t="s">
        <v>46</v>
      </c>
      <c r="L1409">
        <v>45</v>
      </c>
      <c r="M1409">
        <v>2</v>
      </c>
      <c r="N1409">
        <v>2</v>
      </c>
      <c r="O1409" t="s">
        <v>54</v>
      </c>
      <c r="P1409">
        <v>3</v>
      </c>
      <c r="Q1409" t="s">
        <v>41</v>
      </c>
      <c r="R1409">
        <v>4617</v>
      </c>
      <c r="S1409">
        <v>14120</v>
      </c>
      <c r="T1409">
        <v>1</v>
      </c>
      <c r="U1409" t="s">
        <v>43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 t="str">
        <f>IF(HR_Cleaned[[#This Row],[MonthlyIncome]]&lt;3000,"Low",IF(HR_Cleaned[[#This Row],[MonthlyIncome]]&lt;7000,"Medium","High"))</f>
        <v>Medium</v>
      </c>
      <c r="AH140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09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1982</v>
      </c>
      <c r="J1410">
        <v>4</v>
      </c>
      <c r="K1410" t="s">
        <v>46</v>
      </c>
      <c r="L1410">
        <v>78</v>
      </c>
      <c r="M1410">
        <v>3</v>
      </c>
      <c r="N1410">
        <v>1</v>
      </c>
      <c r="O1410" t="s">
        <v>50</v>
      </c>
      <c r="P1410">
        <v>4</v>
      </c>
      <c r="Q1410" t="s">
        <v>41</v>
      </c>
      <c r="R1410">
        <v>2647</v>
      </c>
      <c r="S1410">
        <v>13672</v>
      </c>
      <c r="T1410">
        <v>1</v>
      </c>
      <c r="U1410" t="s">
        <v>43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 t="str">
        <f>IF(HR_Cleaned[[#This Row],[MonthlyIncome]]&lt;3000,"Low",IF(HR_Cleaned[[#This Row],[MonthlyIncome]]&lt;7000,"Medium","High"))</f>
        <v>Low</v>
      </c>
      <c r="AH141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10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1985</v>
      </c>
      <c r="J1411">
        <v>4</v>
      </c>
      <c r="K1411" t="s">
        <v>39</v>
      </c>
      <c r="L1411">
        <v>73</v>
      </c>
      <c r="M1411">
        <v>3</v>
      </c>
      <c r="N1411">
        <v>2</v>
      </c>
      <c r="O1411" t="s">
        <v>50</v>
      </c>
      <c r="P1411">
        <v>3</v>
      </c>
      <c r="Q1411" t="s">
        <v>48</v>
      </c>
      <c r="R1411">
        <v>6323</v>
      </c>
      <c r="S1411">
        <v>26849</v>
      </c>
      <c r="T1411">
        <v>1</v>
      </c>
      <c r="U1411" t="s">
        <v>43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 t="str">
        <f>IF(HR_Cleaned[[#This Row],[MonthlyIncome]]&lt;3000,"Low",IF(HR_Cleaned[[#This Row],[MonthlyIncome]]&lt;7000,"Medium","High"))</f>
        <v>Medium</v>
      </c>
      <c r="AH141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1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1986</v>
      </c>
      <c r="J1412">
        <v>2</v>
      </c>
      <c r="K1412" t="s">
        <v>39</v>
      </c>
      <c r="L1412">
        <v>92</v>
      </c>
      <c r="M1412">
        <v>3</v>
      </c>
      <c r="N1412">
        <v>2</v>
      </c>
      <c r="O1412" t="s">
        <v>40</v>
      </c>
      <c r="P1412">
        <v>2</v>
      </c>
      <c r="Q1412" t="s">
        <v>48</v>
      </c>
      <c r="R1412">
        <v>5677</v>
      </c>
      <c r="S1412">
        <v>4258</v>
      </c>
      <c r="T1412">
        <v>3</v>
      </c>
      <c r="U1412" t="s">
        <v>43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 t="str">
        <f>IF(HR_Cleaned[[#This Row],[MonthlyIncome]]&lt;3000,"Low",IF(HR_Cleaned[[#This Row],[MonthlyIncome]]&lt;7000,"Medium","High"))</f>
        <v>Medium</v>
      </c>
      <c r="AH1412" t="str">
        <f>IF(HR_Cleaned[[#This Row],[YearsAtCompany]]&lt;2,"0-1 Years",IF(HR_Cleaned[[#This Row],[YearsAtCompany]]&lt;=5,"2-5 Years",IF(HR_Cleaned[[#This Row],[YearsAtCompany]]&lt;=10,"6-10 Years","10+ Years")))</f>
        <v>10+ Years</v>
      </c>
      <c r="AI141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1987</v>
      </c>
      <c r="J1413">
        <v>3</v>
      </c>
      <c r="K1413" t="s">
        <v>39</v>
      </c>
      <c r="L1413">
        <v>82</v>
      </c>
      <c r="M1413">
        <v>3</v>
      </c>
      <c r="N1413">
        <v>1</v>
      </c>
      <c r="O1413" t="s">
        <v>61</v>
      </c>
      <c r="P1413">
        <v>2</v>
      </c>
      <c r="Q1413" t="s">
        <v>48</v>
      </c>
      <c r="R1413">
        <v>2187</v>
      </c>
      <c r="S1413">
        <v>19655</v>
      </c>
      <c r="T1413">
        <v>4</v>
      </c>
      <c r="U1413" t="s">
        <v>43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 t="str">
        <f>IF(HR_Cleaned[[#This Row],[MonthlyIncome]]&lt;3000,"Low",IF(HR_Cleaned[[#This Row],[MonthlyIncome]]&lt;7000,"Medium","High"))</f>
        <v>Low</v>
      </c>
      <c r="AH1413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1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1989</v>
      </c>
      <c r="J1414">
        <v>4</v>
      </c>
      <c r="K1414" t="s">
        <v>46</v>
      </c>
      <c r="L1414">
        <v>76</v>
      </c>
      <c r="M1414">
        <v>3</v>
      </c>
      <c r="N1414">
        <v>1</v>
      </c>
      <c r="O1414" t="s">
        <v>50</v>
      </c>
      <c r="P1414">
        <v>2</v>
      </c>
      <c r="Q1414" t="s">
        <v>48</v>
      </c>
      <c r="R1414">
        <v>3748</v>
      </c>
      <c r="S1414">
        <v>4077</v>
      </c>
      <c r="T1414">
        <v>1</v>
      </c>
      <c r="U1414" t="s">
        <v>43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 t="str">
        <f>IF(HR_Cleaned[[#This Row],[MonthlyIncome]]&lt;3000,"Low",IF(HR_Cleaned[[#This Row],[MonthlyIncome]]&lt;7000,"Medium","High"))</f>
        <v>Medium</v>
      </c>
      <c r="AH1414" t="str">
        <f>IF(HR_Cleaned[[#This Row],[YearsAtCompany]]&lt;2,"0-1 Years",IF(HR_Cleaned[[#This Row],[YearsAtCompany]]&lt;=5,"2-5 Years",IF(HR_Cleaned[[#This Row],[YearsAtCompany]]&lt;=10,"6-10 Years","10+ Years")))</f>
        <v>10+ Years</v>
      </c>
      <c r="AI141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1992</v>
      </c>
      <c r="J1415">
        <v>4</v>
      </c>
      <c r="K1415" t="s">
        <v>46</v>
      </c>
      <c r="L1415">
        <v>57</v>
      </c>
      <c r="M1415">
        <v>3</v>
      </c>
      <c r="N1415">
        <v>1</v>
      </c>
      <c r="O1415" t="s">
        <v>50</v>
      </c>
      <c r="P1415">
        <v>3</v>
      </c>
      <c r="Q1415" t="s">
        <v>52</v>
      </c>
      <c r="R1415">
        <v>3977</v>
      </c>
      <c r="S1415">
        <v>7298</v>
      </c>
      <c r="T1415">
        <v>6</v>
      </c>
      <c r="U1415" t="s">
        <v>35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 t="str">
        <f>IF(HR_Cleaned[[#This Row],[MonthlyIncome]]&lt;3000,"Low",IF(HR_Cleaned[[#This Row],[MonthlyIncome]]&lt;7000,"Medium","High"))</f>
        <v>Medium</v>
      </c>
      <c r="AH141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1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1993</v>
      </c>
      <c r="J1416">
        <v>1</v>
      </c>
      <c r="K1416" t="s">
        <v>46</v>
      </c>
      <c r="L1416">
        <v>84</v>
      </c>
      <c r="M1416">
        <v>3</v>
      </c>
      <c r="N1416">
        <v>3</v>
      </c>
      <c r="O1416" t="s">
        <v>54</v>
      </c>
      <c r="P1416">
        <v>3</v>
      </c>
      <c r="Q1416" t="s">
        <v>41</v>
      </c>
      <c r="R1416">
        <v>8633</v>
      </c>
      <c r="S1416">
        <v>13084</v>
      </c>
      <c r="T1416">
        <v>2</v>
      </c>
      <c r="U1416" t="s">
        <v>43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 t="str">
        <f>IF(HR_Cleaned[[#This Row],[MonthlyIncome]]&lt;3000,"Low",IF(HR_Cleaned[[#This Row],[MonthlyIncome]]&lt;7000,"Medium","High"))</f>
        <v>High</v>
      </c>
      <c r="AH1416" t="str">
        <f>IF(HR_Cleaned[[#This Row],[YearsAtCompany]]&lt;2,"0-1 Years",IF(HR_Cleaned[[#This Row],[YearsAtCompany]]&lt;=5,"2-5 Years",IF(HR_Cleaned[[#This Row],[YearsAtCompany]]&lt;=10,"6-10 Years","10+ Years")))</f>
        <v>10+ Years</v>
      </c>
      <c r="AI141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1994</v>
      </c>
      <c r="J1417">
        <v>2</v>
      </c>
      <c r="K1417" t="s">
        <v>46</v>
      </c>
      <c r="L1417">
        <v>59</v>
      </c>
      <c r="M1417">
        <v>2</v>
      </c>
      <c r="N1417">
        <v>1</v>
      </c>
      <c r="O1417" t="s">
        <v>50</v>
      </c>
      <c r="P1417">
        <v>3</v>
      </c>
      <c r="Q1417" t="s">
        <v>52</v>
      </c>
      <c r="R1417">
        <v>2008</v>
      </c>
      <c r="S1417">
        <v>20439</v>
      </c>
      <c r="T1417">
        <v>1</v>
      </c>
      <c r="U1417" t="s">
        <v>43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 t="str">
        <f>IF(HR_Cleaned[[#This Row],[MonthlyIncome]]&lt;3000,"Low",IF(HR_Cleaned[[#This Row],[MonthlyIncome]]&lt;7000,"Medium","High"))</f>
        <v>Low</v>
      </c>
      <c r="AH1417" t="str">
        <f>IF(HR_Cleaned[[#This Row],[YearsAtCompany]]&lt;2,"0-1 Years",IF(HR_Cleaned[[#This Row],[YearsAtCompany]]&lt;=5,"2-5 Years",IF(HR_Cleaned[[#This Row],[YearsAtCompany]]&lt;=10,"6-10 Years","10+ Years")))</f>
        <v>0-1 Years</v>
      </c>
      <c r="AI141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1995</v>
      </c>
      <c r="J1418">
        <v>4</v>
      </c>
      <c r="K1418" t="s">
        <v>46</v>
      </c>
      <c r="L1418">
        <v>86</v>
      </c>
      <c r="M1418">
        <v>3</v>
      </c>
      <c r="N1418">
        <v>2</v>
      </c>
      <c r="O1418" t="s">
        <v>40</v>
      </c>
      <c r="P1418">
        <v>2</v>
      </c>
      <c r="Q1418" t="s">
        <v>48</v>
      </c>
      <c r="R1418">
        <v>4440</v>
      </c>
      <c r="S1418">
        <v>7636</v>
      </c>
      <c r="T1418">
        <v>0</v>
      </c>
      <c r="U1418" t="s">
        <v>43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 t="str">
        <f>IF(HR_Cleaned[[#This Row],[MonthlyIncome]]&lt;3000,"Low",IF(HR_Cleaned[[#This Row],[MonthlyIncome]]&lt;7000,"Medium","High"))</f>
        <v>Medium</v>
      </c>
      <c r="AH1418" t="str">
        <f>IF(HR_Cleaned[[#This Row],[YearsAtCompany]]&lt;2,"0-1 Years",IF(HR_Cleaned[[#This Row],[YearsAtCompany]]&lt;=5,"2-5 Years",IF(HR_Cleaned[[#This Row],[YearsAtCompany]]&lt;=10,"6-10 Years","10+ Years")))</f>
        <v>10+ Years</v>
      </c>
      <c r="AI141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1996</v>
      </c>
      <c r="J1419">
        <v>1</v>
      </c>
      <c r="K1419" t="s">
        <v>46</v>
      </c>
      <c r="L1419">
        <v>54</v>
      </c>
      <c r="M1419">
        <v>3</v>
      </c>
      <c r="N1419">
        <v>1</v>
      </c>
      <c r="O1419" t="s">
        <v>57</v>
      </c>
      <c r="P1419">
        <v>3</v>
      </c>
      <c r="Q1419" t="s">
        <v>48</v>
      </c>
      <c r="R1419">
        <v>3067</v>
      </c>
      <c r="S1419">
        <v>6393</v>
      </c>
      <c r="T1419">
        <v>0</v>
      </c>
      <c r="U1419" t="s">
        <v>43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 t="str">
        <f>IF(HR_Cleaned[[#This Row],[MonthlyIncome]]&lt;3000,"Low",IF(HR_Cleaned[[#This Row],[MonthlyIncome]]&lt;7000,"Medium","High"))</f>
        <v>Medium</v>
      </c>
      <c r="AH141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1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1997</v>
      </c>
      <c r="J1420">
        <v>1</v>
      </c>
      <c r="K1420" t="s">
        <v>46</v>
      </c>
      <c r="L1420">
        <v>72</v>
      </c>
      <c r="M1420">
        <v>2</v>
      </c>
      <c r="N1420">
        <v>2</v>
      </c>
      <c r="O1420" t="s">
        <v>53</v>
      </c>
      <c r="P1420">
        <v>3</v>
      </c>
      <c r="Q1420" t="s">
        <v>48</v>
      </c>
      <c r="R1420">
        <v>5321</v>
      </c>
      <c r="S1420">
        <v>14284</v>
      </c>
      <c r="T1420">
        <v>2</v>
      </c>
      <c r="U1420" t="s">
        <v>43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 t="str">
        <f>IF(HR_Cleaned[[#This Row],[MonthlyIncome]]&lt;3000,"Low",IF(HR_Cleaned[[#This Row],[MonthlyIncome]]&lt;7000,"Medium","High"))</f>
        <v>Medium</v>
      </c>
      <c r="AH142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2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1998</v>
      </c>
      <c r="J1421">
        <v>4</v>
      </c>
      <c r="K1421" t="s">
        <v>46</v>
      </c>
      <c r="L1421">
        <v>35</v>
      </c>
      <c r="M1421">
        <v>3</v>
      </c>
      <c r="N1421">
        <v>2</v>
      </c>
      <c r="O1421" t="s">
        <v>47</v>
      </c>
      <c r="P1421">
        <v>1</v>
      </c>
      <c r="Q1421" t="s">
        <v>52</v>
      </c>
      <c r="R1421">
        <v>5410</v>
      </c>
      <c r="S1421">
        <v>11189</v>
      </c>
      <c r="T1421">
        <v>6</v>
      </c>
      <c r="U1421" t="s">
        <v>35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 t="str">
        <f>IF(HR_Cleaned[[#This Row],[MonthlyIncome]]&lt;3000,"Low",IF(HR_Cleaned[[#This Row],[MonthlyIncome]]&lt;7000,"Medium","High"))</f>
        <v>Medium</v>
      </c>
      <c r="AH142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2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1999</v>
      </c>
      <c r="J1422">
        <v>4</v>
      </c>
      <c r="K1422" t="s">
        <v>46</v>
      </c>
      <c r="L1422">
        <v>76</v>
      </c>
      <c r="M1422">
        <v>3</v>
      </c>
      <c r="N1422">
        <v>1</v>
      </c>
      <c r="O1422" t="s">
        <v>47</v>
      </c>
      <c r="P1422">
        <v>4</v>
      </c>
      <c r="Q1422" t="s">
        <v>48</v>
      </c>
      <c r="R1422">
        <v>2782</v>
      </c>
      <c r="S1422">
        <v>21412</v>
      </c>
      <c r="T1422">
        <v>3</v>
      </c>
      <c r="U1422" t="s">
        <v>43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 t="str">
        <f>IF(HR_Cleaned[[#This Row],[MonthlyIncome]]&lt;3000,"Low",IF(HR_Cleaned[[#This Row],[MonthlyIncome]]&lt;7000,"Medium","High"))</f>
        <v>Low</v>
      </c>
      <c r="AH142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2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2000</v>
      </c>
      <c r="J1423">
        <v>3</v>
      </c>
      <c r="K1423" t="s">
        <v>39</v>
      </c>
      <c r="L1423">
        <v>98</v>
      </c>
      <c r="M1423">
        <v>3</v>
      </c>
      <c r="N1423">
        <v>3</v>
      </c>
      <c r="O1423" t="s">
        <v>58</v>
      </c>
      <c r="P1423">
        <v>2</v>
      </c>
      <c r="Q1423" t="s">
        <v>48</v>
      </c>
      <c r="R1423">
        <v>11957</v>
      </c>
      <c r="S1423">
        <v>17231</v>
      </c>
      <c r="T1423">
        <v>0</v>
      </c>
      <c r="U1423" t="s">
        <v>43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 t="str">
        <f>IF(HR_Cleaned[[#This Row],[MonthlyIncome]]&lt;3000,"Low",IF(HR_Cleaned[[#This Row],[MonthlyIncome]]&lt;7000,"Medium","High"))</f>
        <v>High</v>
      </c>
      <c r="AH1423" t="str">
        <f>IF(HR_Cleaned[[#This Row],[YearsAtCompany]]&lt;2,"0-1 Years",IF(HR_Cleaned[[#This Row],[YearsAtCompany]]&lt;=5,"2-5 Years",IF(HR_Cleaned[[#This Row],[YearsAtCompany]]&lt;=10,"6-10 Years","10+ Years")))</f>
        <v>10+ Years</v>
      </c>
      <c r="AI142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2003</v>
      </c>
      <c r="J1424">
        <v>4</v>
      </c>
      <c r="K1424" t="s">
        <v>46</v>
      </c>
      <c r="L1424">
        <v>43</v>
      </c>
      <c r="M1424">
        <v>3</v>
      </c>
      <c r="N1424">
        <v>1</v>
      </c>
      <c r="O1424" t="s">
        <v>50</v>
      </c>
      <c r="P1424">
        <v>3</v>
      </c>
      <c r="Q1424" t="s">
        <v>48</v>
      </c>
      <c r="R1424">
        <v>2660</v>
      </c>
      <c r="S1424">
        <v>20232</v>
      </c>
      <c r="T1424">
        <v>7</v>
      </c>
      <c r="U1424" t="s">
        <v>35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 t="str">
        <f>IF(HR_Cleaned[[#This Row],[MonthlyIncome]]&lt;3000,"Low",IF(HR_Cleaned[[#This Row],[MonthlyIncome]]&lt;7000,"Medium","High"))</f>
        <v>Low</v>
      </c>
      <c r="AH142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2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2007</v>
      </c>
      <c r="J1425">
        <v>4</v>
      </c>
      <c r="K1425" t="s">
        <v>46</v>
      </c>
      <c r="L1425">
        <v>63</v>
      </c>
      <c r="M1425">
        <v>3</v>
      </c>
      <c r="N1425">
        <v>1</v>
      </c>
      <c r="O1425" t="s">
        <v>47</v>
      </c>
      <c r="P1425">
        <v>3</v>
      </c>
      <c r="Q1425" t="s">
        <v>41</v>
      </c>
      <c r="R1425">
        <v>3375</v>
      </c>
      <c r="S1425">
        <v>17624</v>
      </c>
      <c r="T1425">
        <v>0</v>
      </c>
      <c r="U1425" t="s">
        <v>43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 t="str">
        <f>IF(HR_Cleaned[[#This Row],[MonthlyIncome]]&lt;3000,"Low",IF(HR_Cleaned[[#This Row],[MonthlyIncome]]&lt;7000,"Medium","High"))</f>
        <v>Medium</v>
      </c>
      <c r="AH142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25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2008</v>
      </c>
      <c r="J1426">
        <v>2</v>
      </c>
      <c r="K1426" t="s">
        <v>46</v>
      </c>
      <c r="L1426">
        <v>48</v>
      </c>
      <c r="M1426">
        <v>3</v>
      </c>
      <c r="N1426">
        <v>2</v>
      </c>
      <c r="O1426" t="s">
        <v>47</v>
      </c>
      <c r="P1426">
        <v>3</v>
      </c>
      <c r="Q1426" t="s">
        <v>41</v>
      </c>
      <c r="R1426">
        <v>5098</v>
      </c>
      <c r="S1426">
        <v>18698</v>
      </c>
      <c r="T1426">
        <v>1</v>
      </c>
      <c r="U1426" t="s">
        <v>43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 t="str">
        <f>IF(HR_Cleaned[[#This Row],[MonthlyIncome]]&lt;3000,"Low",IF(HR_Cleaned[[#This Row],[MonthlyIncome]]&lt;7000,"Medium","High"))</f>
        <v>Medium</v>
      </c>
      <c r="AH142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26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2009</v>
      </c>
      <c r="J1427">
        <v>2</v>
      </c>
      <c r="K1427" t="s">
        <v>39</v>
      </c>
      <c r="L1427">
        <v>95</v>
      </c>
      <c r="M1427">
        <v>3</v>
      </c>
      <c r="N1427">
        <v>2</v>
      </c>
      <c r="O1427" t="s">
        <v>54</v>
      </c>
      <c r="P1427">
        <v>4</v>
      </c>
      <c r="Q1427" t="s">
        <v>48</v>
      </c>
      <c r="R1427">
        <v>4878</v>
      </c>
      <c r="S1427">
        <v>21653</v>
      </c>
      <c r="T1427">
        <v>0</v>
      </c>
      <c r="U1427" t="s">
        <v>35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 t="str">
        <f>IF(HR_Cleaned[[#This Row],[MonthlyIncome]]&lt;3000,"Low",IF(HR_Cleaned[[#This Row],[MonthlyIncome]]&lt;7000,"Medium","High"))</f>
        <v>Medium</v>
      </c>
      <c r="AH1427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27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2010</v>
      </c>
      <c r="J1428">
        <v>3</v>
      </c>
      <c r="K1428" t="s">
        <v>39</v>
      </c>
      <c r="L1428">
        <v>49</v>
      </c>
      <c r="M1428">
        <v>2</v>
      </c>
      <c r="N1428">
        <v>1</v>
      </c>
      <c r="O1428" t="s">
        <v>50</v>
      </c>
      <c r="P1428">
        <v>2</v>
      </c>
      <c r="Q1428" t="s">
        <v>41</v>
      </c>
      <c r="R1428">
        <v>2837</v>
      </c>
      <c r="S1428">
        <v>15919</v>
      </c>
      <c r="T1428">
        <v>1</v>
      </c>
      <c r="U1428" t="s">
        <v>43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 t="str">
        <f>IF(HR_Cleaned[[#This Row],[MonthlyIncome]]&lt;3000,"Low",IF(HR_Cleaned[[#This Row],[MonthlyIncome]]&lt;7000,"Medium","High"))</f>
        <v>Low</v>
      </c>
      <c r="AH142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2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2012</v>
      </c>
      <c r="J1429">
        <v>1</v>
      </c>
      <c r="K1429" t="s">
        <v>46</v>
      </c>
      <c r="L1429">
        <v>83</v>
      </c>
      <c r="M1429">
        <v>3</v>
      </c>
      <c r="N1429">
        <v>1</v>
      </c>
      <c r="O1429" t="s">
        <v>50</v>
      </c>
      <c r="P1429">
        <v>4</v>
      </c>
      <c r="Q1429" t="s">
        <v>48</v>
      </c>
      <c r="R1429">
        <v>2406</v>
      </c>
      <c r="S1429">
        <v>4060</v>
      </c>
      <c r="T1429">
        <v>8</v>
      </c>
      <c r="U1429" t="s">
        <v>43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 t="str">
        <f>IF(HR_Cleaned[[#This Row],[MonthlyIncome]]&lt;3000,"Low",IF(HR_Cleaned[[#This Row],[MonthlyIncome]]&lt;7000,"Medium","High"))</f>
        <v>Low</v>
      </c>
      <c r="AH1429" t="str">
        <f>IF(HR_Cleaned[[#This Row],[YearsAtCompany]]&lt;2,"0-1 Years",IF(HR_Cleaned[[#This Row],[YearsAtCompany]]&lt;=5,"2-5 Years",IF(HR_Cleaned[[#This Row],[YearsAtCompany]]&lt;=10,"6-10 Years","10+ Years")))</f>
        <v>0-1 Years</v>
      </c>
      <c r="AI142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2013</v>
      </c>
      <c r="J1430">
        <v>2</v>
      </c>
      <c r="K1430" t="s">
        <v>46</v>
      </c>
      <c r="L1430">
        <v>68</v>
      </c>
      <c r="M1430">
        <v>2</v>
      </c>
      <c r="N1430">
        <v>1</v>
      </c>
      <c r="O1430" t="s">
        <v>57</v>
      </c>
      <c r="P1430">
        <v>2</v>
      </c>
      <c r="Q1430" t="s">
        <v>48</v>
      </c>
      <c r="R1430">
        <v>2269</v>
      </c>
      <c r="S1430">
        <v>18024</v>
      </c>
      <c r="T1430">
        <v>0</v>
      </c>
      <c r="U1430" t="s">
        <v>43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 t="str">
        <f>IF(HR_Cleaned[[#This Row],[MonthlyIncome]]&lt;3000,"Low",IF(HR_Cleaned[[#This Row],[MonthlyIncome]]&lt;7000,"Medium","High"))</f>
        <v>Low</v>
      </c>
      <c r="AH143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30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2014</v>
      </c>
      <c r="J1431">
        <v>1</v>
      </c>
      <c r="K1431" t="s">
        <v>46</v>
      </c>
      <c r="L1431">
        <v>52</v>
      </c>
      <c r="M1431">
        <v>3</v>
      </c>
      <c r="N1431">
        <v>2</v>
      </c>
      <c r="O1431" t="s">
        <v>47</v>
      </c>
      <c r="P1431">
        <v>4</v>
      </c>
      <c r="Q1431" t="s">
        <v>41</v>
      </c>
      <c r="R1431">
        <v>4108</v>
      </c>
      <c r="S1431">
        <v>5340</v>
      </c>
      <c r="T1431">
        <v>7</v>
      </c>
      <c r="U1431" t="s">
        <v>43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 t="str">
        <f>IF(HR_Cleaned[[#This Row],[MonthlyIncome]]&lt;3000,"Low",IF(HR_Cleaned[[#This Row],[MonthlyIncome]]&lt;7000,"Medium","High"))</f>
        <v>Medium</v>
      </c>
      <c r="AH143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3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2015</v>
      </c>
      <c r="J1432">
        <v>2</v>
      </c>
      <c r="K1432" t="s">
        <v>39</v>
      </c>
      <c r="L1432">
        <v>99</v>
      </c>
      <c r="M1432">
        <v>1</v>
      </c>
      <c r="N1432">
        <v>3</v>
      </c>
      <c r="O1432" t="s">
        <v>58</v>
      </c>
      <c r="P1432">
        <v>3</v>
      </c>
      <c r="Q1432" t="s">
        <v>48</v>
      </c>
      <c r="R1432">
        <v>13206</v>
      </c>
      <c r="S1432">
        <v>3376</v>
      </c>
      <c r="T1432">
        <v>3</v>
      </c>
      <c r="U1432" t="s">
        <v>43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 t="str">
        <f>IF(HR_Cleaned[[#This Row],[MonthlyIncome]]&lt;3000,"Low",IF(HR_Cleaned[[#This Row],[MonthlyIncome]]&lt;7000,"Medium","High"))</f>
        <v>High</v>
      </c>
      <c r="AH1432" t="str">
        <f>IF(HR_Cleaned[[#This Row],[YearsAtCompany]]&lt;2,"0-1 Years",IF(HR_Cleaned[[#This Row],[YearsAtCompany]]&lt;=5,"2-5 Years",IF(HR_Cleaned[[#This Row],[YearsAtCompany]]&lt;=10,"6-10 Years","10+ Years")))</f>
        <v>10+ Years</v>
      </c>
      <c r="AI143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2016</v>
      </c>
      <c r="J1433">
        <v>3</v>
      </c>
      <c r="K1433" t="s">
        <v>39</v>
      </c>
      <c r="L1433">
        <v>48</v>
      </c>
      <c r="M1433">
        <v>3</v>
      </c>
      <c r="N1433">
        <v>3</v>
      </c>
      <c r="O1433" t="s">
        <v>40</v>
      </c>
      <c r="P1433">
        <v>4</v>
      </c>
      <c r="Q1433" t="s">
        <v>48</v>
      </c>
      <c r="R1433">
        <v>10422</v>
      </c>
      <c r="S1433">
        <v>24032</v>
      </c>
      <c r="T1433">
        <v>1</v>
      </c>
      <c r="U1433" t="s">
        <v>43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 t="str">
        <f>IF(HR_Cleaned[[#This Row],[MonthlyIncome]]&lt;3000,"Low",IF(HR_Cleaned[[#This Row],[MonthlyIncome]]&lt;7000,"Medium","High"))</f>
        <v>High</v>
      </c>
      <c r="AH1433" t="str">
        <f>IF(HR_Cleaned[[#This Row],[YearsAtCompany]]&lt;2,"0-1 Years",IF(HR_Cleaned[[#This Row],[YearsAtCompany]]&lt;=5,"2-5 Years",IF(HR_Cleaned[[#This Row],[YearsAtCompany]]&lt;=10,"6-10 Years","10+ Years")))</f>
        <v>10+ Years</v>
      </c>
      <c r="AI1433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2017</v>
      </c>
      <c r="J1434">
        <v>3</v>
      </c>
      <c r="K1434" t="s">
        <v>39</v>
      </c>
      <c r="L1434">
        <v>42</v>
      </c>
      <c r="M1434">
        <v>4</v>
      </c>
      <c r="N1434">
        <v>3</v>
      </c>
      <c r="O1434" t="s">
        <v>58</v>
      </c>
      <c r="P1434">
        <v>4</v>
      </c>
      <c r="Q1434" t="s">
        <v>48</v>
      </c>
      <c r="R1434">
        <v>13744</v>
      </c>
      <c r="S1434">
        <v>15471</v>
      </c>
      <c r="T1434">
        <v>1</v>
      </c>
      <c r="U1434" t="s">
        <v>35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 t="str">
        <f>IF(HR_Cleaned[[#This Row],[MonthlyIncome]]&lt;3000,"Low",IF(HR_Cleaned[[#This Row],[MonthlyIncome]]&lt;7000,"Medium","High"))</f>
        <v>High</v>
      </c>
      <c r="AH1434" t="str">
        <f>IF(HR_Cleaned[[#This Row],[YearsAtCompany]]&lt;2,"0-1 Years",IF(HR_Cleaned[[#This Row],[YearsAtCompany]]&lt;=5,"2-5 Years",IF(HR_Cleaned[[#This Row],[YearsAtCompany]]&lt;=10,"6-10 Years","10+ Years")))</f>
        <v>10+ Years</v>
      </c>
      <c r="AI143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2018</v>
      </c>
      <c r="J1435">
        <v>1</v>
      </c>
      <c r="K1435" t="s">
        <v>39</v>
      </c>
      <c r="L1435">
        <v>85</v>
      </c>
      <c r="M1435">
        <v>3</v>
      </c>
      <c r="N1435">
        <v>2</v>
      </c>
      <c r="O1435" t="s">
        <v>40</v>
      </c>
      <c r="P1435">
        <v>3</v>
      </c>
      <c r="Q1435" t="s">
        <v>52</v>
      </c>
      <c r="R1435">
        <v>4907</v>
      </c>
      <c r="S1435">
        <v>13684</v>
      </c>
      <c r="T1435">
        <v>0</v>
      </c>
      <c r="U1435" t="s">
        <v>35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 t="str">
        <f>IF(HR_Cleaned[[#This Row],[MonthlyIncome]]&lt;3000,"Low",IF(HR_Cleaned[[#This Row],[MonthlyIncome]]&lt;7000,"Medium","High"))</f>
        <v>Medium</v>
      </c>
      <c r="AH1435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3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2019</v>
      </c>
      <c r="J1436">
        <v>1</v>
      </c>
      <c r="K1436" t="s">
        <v>46</v>
      </c>
      <c r="L1436">
        <v>40</v>
      </c>
      <c r="M1436">
        <v>3</v>
      </c>
      <c r="N1436">
        <v>1</v>
      </c>
      <c r="O1436" t="s">
        <v>57</v>
      </c>
      <c r="P1436">
        <v>4</v>
      </c>
      <c r="Q1436" t="s">
        <v>52</v>
      </c>
      <c r="R1436">
        <v>3482</v>
      </c>
      <c r="S1436">
        <v>19788</v>
      </c>
      <c r="T1436">
        <v>2</v>
      </c>
      <c r="U1436" t="s">
        <v>43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 t="str">
        <f>IF(HR_Cleaned[[#This Row],[MonthlyIncome]]&lt;3000,"Low",IF(HR_Cleaned[[#This Row],[MonthlyIncome]]&lt;7000,"Medium","High"))</f>
        <v>Medium</v>
      </c>
      <c r="AH143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3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2020</v>
      </c>
      <c r="J1437">
        <v>2</v>
      </c>
      <c r="K1437" t="s">
        <v>46</v>
      </c>
      <c r="L1437">
        <v>42</v>
      </c>
      <c r="M1437">
        <v>3</v>
      </c>
      <c r="N1437">
        <v>1</v>
      </c>
      <c r="O1437" t="s">
        <v>47</v>
      </c>
      <c r="P1437">
        <v>4</v>
      </c>
      <c r="Q1437" t="s">
        <v>41</v>
      </c>
      <c r="R1437">
        <v>2436</v>
      </c>
      <c r="S1437">
        <v>13422</v>
      </c>
      <c r="T1437">
        <v>6</v>
      </c>
      <c r="U1437" t="s">
        <v>35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 t="str">
        <f>IF(HR_Cleaned[[#This Row],[MonthlyIncome]]&lt;3000,"Low",IF(HR_Cleaned[[#This Row],[MonthlyIncome]]&lt;7000,"Medium","High"))</f>
        <v>Low</v>
      </c>
      <c r="AH143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3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2021</v>
      </c>
      <c r="J1438">
        <v>3</v>
      </c>
      <c r="K1438" t="s">
        <v>46</v>
      </c>
      <c r="L1438">
        <v>58</v>
      </c>
      <c r="M1438">
        <v>3</v>
      </c>
      <c r="N1438">
        <v>1</v>
      </c>
      <c r="O1438" t="s">
        <v>57</v>
      </c>
      <c r="P1438">
        <v>1</v>
      </c>
      <c r="Q1438" t="s">
        <v>41</v>
      </c>
      <c r="R1438">
        <v>2380</v>
      </c>
      <c r="S1438">
        <v>25479</v>
      </c>
      <c r="T1438">
        <v>1</v>
      </c>
      <c r="U1438" t="s">
        <v>35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 t="str">
        <f>IF(HR_Cleaned[[#This Row],[MonthlyIncome]]&lt;3000,"Low",IF(HR_Cleaned[[#This Row],[MonthlyIncome]]&lt;7000,"Medium","High"))</f>
        <v>Low</v>
      </c>
      <c r="AH1438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38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2022</v>
      </c>
      <c r="J1439">
        <v>4</v>
      </c>
      <c r="K1439" t="s">
        <v>46</v>
      </c>
      <c r="L1439">
        <v>87</v>
      </c>
      <c r="M1439">
        <v>3</v>
      </c>
      <c r="N1439">
        <v>5</v>
      </c>
      <c r="O1439" t="s">
        <v>56</v>
      </c>
      <c r="P1439">
        <v>4</v>
      </c>
      <c r="Q1439" t="s">
        <v>41</v>
      </c>
      <c r="R1439">
        <v>19431</v>
      </c>
      <c r="S1439">
        <v>15302</v>
      </c>
      <c r="T1439">
        <v>2</v>
      </c>
      <c r="U1439" t="s">
        <v>43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 t="str">
        <f>IF(HR_Cleaned[[#This Row],[MonthlyIncome]]&lt;3000,"Low",IF(HR_Cleaned[[#This Row],[MonthlyIncome]]&lt;7000,"Medium","High"))</f>
        <v>High</v>
      </c>
      <c r="AH143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3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2023</v>
      </c>
      <c r="J1440">
        <v>4</v>
      </c>
      <c r="K1440" t="s">
        <v>46</v>
      </c>
      <c r="L1440">
        <v>33</v>
      </c>
      <c r="M1440">
        <v>3</v>
      </c>
      <c r="N1440">
        <v>1</v>
      </c>
      <c r="O1440" t="s">
        <v>57</v>
      </c>
      <c r="P1440">
        <v>1</v>
      </c>
      <c r="Q1440" t="s">
        <v>48</v>
      </c>
      <c r="R1440">
        <v>1790</v>
      </c>
      <c r="S1440">
        <v>26956</v>
      </c>
      <c r="T1440">
        <v>1</v>
      </c>
      <c r="U1440" t="s">
        <v>43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 t="str">
        <f>IF(HR_Cleaned[[#This Row],[MonthlyIncome]]&lt;3000,"Low",IF(HR_Cleaned[[#This Row],[MonthlyIncome]]&lt;7000,"Medium","High"))</f>
        <v>Low</v>
      </c>
      <c r="AH1440" t="str">
        <f>IF(HR_Cleaned[[#This Row],[YearsAtCompany]]&lt;2,"0-1 Years",IF(HR_Cleaned[[#This Row],[YearsAtCompany]]&lt;=5,"2-5 Years",IF(HR_Cleaned[[#This Row],[YearsAtCompany]]&lt;=10,"6-10 Years","10+ Years")))</f>
        <v>0-1 Years</v>
      </c>
      <c r="AI1440" t="str">
        <f>IF(HR_Cleaned[[#This Row],[Age]]&lt;25,"Under 25",
IF(HR_Cleaned[[#This Row],[Age]]&lt;=34,"25-34",
IF(HR_Cleaned[[#This Row],[Age]]&lt;=44,"35-44",
IF(HR_Cleaned[[#This Row],[Age]]&lt;=54,"45-54","55+"))))</f>
        <v>Under 25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2024</v>
      </c>
      <c r="J1441">
        <v>1</v>
      </c>
      <c r="K1441" t="s">
        <v>39</v>
      </c>
      <c r="L1441">
        <v>94</v>
      </c>
      <c r="M1441">
        <v>2</v>
      </c>
      <c r="N1441">
        <v>3</v>
      </c>
      <c r="O1441" t="s">
        <v>40</v>
      </c>
      <c r="P1441">
        <v>4</v>
      </c>
      <c r="Q1441" t="s">
        <v>48</v>
      </c>
      <c r="R1441">
        <v>7644</v>
      </c>
      <c r="S1441">
        <v>12695</v>
      </c>
      <c r="T1441">
        <v>0</v>
      </c>
      <c r="U1441" t="s">
        <v>43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 t="str">
        <f>IF(HR_Cleaned[[#This Row],[MonthlyIncome]]&lt;3000,"Low",IF(HR_Cleaned[[#This Row],[MonthlyIncome]]&lt;7000,"Medium","High"))</f>
        <v>High</v>
      </c>
      <c r="AH1441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41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2025</v>
      </c>
      <c r="J1442">
        <v>4</v>
      </c>
      <c r="K1442" t="s">
        <v>39</v>
      </c>
      <c r="L1442">
        <v>97</v>
      </c>
      <c r="M1442">
        <v>3</v>
      </c>
      <c r="N1442">
        <v>2</v>
      </c>
      <c r="O1442" t="s">
        <v>53</v>
      </c>
      <c r="P1442">
        <v>2</v>
      </c>
      <c r="Q1442" t="s">
        <v>52</v>
      </c>
      <c r="R1442">
        <v>5131</v>
      </c>
      <c r="S1442">
        <v>9192</v>
      </c>
      <c r="T1442">
        <v>7</v>
      </c>
      <c r="U1442" t="s">
        <v>43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 t="str">
        <f>IF(HR_Cleaned[[#This Row],[MonthlyIncome]]&lt;3000,"Low",IF(HR_Cleaned[[#This Row],[MonthlyIncome]]&lt;7000,"Medium","High"))</f>
        <v>Medium</v>
      </c>
      <c r="AH144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4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2026</v>
      </c>
      <c r="J1443">
        <v>3</v>
      </c>
      <c r="K1443" t="s">
        <v>46</v>
      </c>
      <c r="L1443">
        <v>57</v>
      </c>
      <c r="M1443">
        <v>3</v>
      </c>
      <c r="N1443">
        <v>2</v>
      </c>
      <c r="O1443" t="s">
        <v>54</v>
      </c>
      <c r="P1443">
        <v>3</v>
      </c>
      <c r="Q1443" t="s">
        <v>52</v>
      </c>
      <c r="R1443">
        <v>6306</v>
      </c>
      <c r="S1443">
        <v>26236</v>
      </c>
      <c r="T1443">
        <v>1</v>
      </c>
      <c r="U1443" t="s">
        <v>43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 t="str">
        <f>IF(HR_Cleaned[[#This Row],[MonthlyIncome]]&lt;3000,"Low",IF(HR_Cleaned[[#This Row],[MonthlyIncome]]&lt;7000,"Medium","High"))</f>
        <v>Medium</v>
      </c>
      <c r="AH1443" t="str">
        <f>IF(HR_Cleaned[[#This Row],[YearsAtCompany]]&lt;2,"0-1 Years",IF(HR_Cleaned[[#This Row],[YearsAtCompany]]&lt;=5,"2-5 Years",IF(HR_Cleaned[[#This Row],[YearsAtCompany]]&lt;=10,"6-10 Years","10+ Years")))</f>
        <v>10+ Years</v>
      </c>
      <c r="AI1443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2027</v>
      </c>
      <c r="J1444">
        <v>1</v>
      </c>
      <c r="K1444" t="s">
        <v>46</v>
      </c>
      <c r="L1444">
        <v>36</v>
      </c>
      <c r="M1444">
        <v>3</v>
      </c>
      <c r="N1444">
        <v>1</v>
      </c>
      <c r="O1444" t="s">
        <v>47</v>
      </c>
      <c r="P1444">
        <v>4</v>
      </c>
      <c r="Q1444" t="s">
        <v>48</v>
      </c>
      <c r="R1444">
        <v>4787</v>
      </c>
      <c r="S1444">
        <v>26124</v>
      </c>
      <c r="T1444">
        <v>9</v>
      </c>
      <c r="U1444" t="s">
        <v>35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 t="str">
        <f>IF(HR_Cleaned[[#This Row],[MonthlyIncome]]&lt;3000,"Low",IF(HR_Cleaned[[#This Row],[MonthlyIncome]]&lt;7000,"Medium","High"))</f>
        <v>Medium</v>
      </c>
      <c r="AH1444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44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2031</v>
      </c>
      <c r="J1445">
        <v>1</v>
      </c>
      <c r="K1445" t="s">
        <v>46</v>
      </c>
      <c r="L1445">
        <v>56</v>
      </c>
      <c r="M1445">
        <v>3</v>
      </c>
      <c r="N1445">
        <v>5</v>
      </c>
      <c r="O1445" t="s">
        <v>56</v>
      </c>
      <c r="P1445">
        <v>3</v>
      </c>
      <c r="Q1445" t="s">
        <v>48</v>
      </c>
      <c r="R1445">
        <v>18880</v>
      </c>
      <c r="S1445">
        <v>17312</v>
      </c>
      <c r="T1445">
        <v>5</v>
      </c>
      <c r="U1445" t="s">
        <v>43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 t="str">
        <f>IF(HR_Cleaned[[#This Row],[MonthlyIncome]]&lt;3000,"Low",IF(HR_Cleaned[[#This Row],[MonthlyIncome]]&lt;7000,"Medium","High"))</f>
        <v>High</v>
      </c>
      <c r="AH1445" t="str">
        <f>IF(HR_Cleaned[[#This Row],[YearsAtCompany]]&lt;2,"0-1 Years",IF(HR_Cleaned[[#This Row],[YearsAtCompany]]&lt;=5,"2-5 Years",IF(HR_Cleaned[[#This Row],[YearsAtCompany]]&lt;=10,"6-10 Years","10+ Years")))</f>
        <v>10+ Years</v>
      </c>
      <c r="AI144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2032</v>
      </c>
      <c r="J1446">
        <v>4</v>
      </c>
      <c r="K1446" t="s">
        <v>46</v>
      </c>
      <c r="L1446">
        <v>72</v>
      </c>
      <c r="M1446">
        <v>3</v>
      </c>
      <c r="N1446">
        <v>1</v>
      </c>
      <c r="O1446" t="s">
        <v>50</v>
      </c>
      <c r="P1446">
        <v>3</v>
      </c>
      <c r="Q1446" t="s">
        <v>48</v>
      </c>
      <c r="R1446">
        <v>2339</v>
      </c>
      <c r="S1446">
        <v>3666</v>
      </c>
      <c r="T1446">
        <v>8</v>
      </c>
      <c r="U1446" t="s">
        <v>43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 t="str">
        <f>IF(HR_Cleaned[[#This Row],[MonthlyIncome]]&lt;3000,"Low",IF(HR_Cleaned[[#This Row],[MonthlyIncome]]&lt;7000,"Medium","High"))</f>
        <v>Low</v>
      </c>
      <c r="AH1446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46" t="str">
        <f>IF(HR_Cleaned[[#This Row],[Age]]&lt;25,"Under 25",
IF(HR_Cleaned[[#This Row],[Age]]&lt;=34,"25-34",
IF(HR_Cleaned[[#This Row],[Age]]&lt;=44,"35-44",
IF(HR_Cleaned[[#This Row],[Age]]&lt;=54,"45-54","55+"))))</f>
        <v>55+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2034</v>
      </c>
      <c r="J1447">
        <v>1</v>
      </c>
      <c r="K1447" t="s">
        <v>39</v>
      </c>
      <c r="L1447">
        <v>60</v>
      </c>
      <c r="M1447">
        <v>2</v>
      </c>
      <c r="N1447">
        <v>4</v>
      </c>
      <c r="O1447" t="s">
        <v>53</v>
      </c>
      <c r="P1447">
        <v>2</v>
      </c>
      <c r="Q1447" t="s">
        <v>48</v>
      </c>
      <c r="R1447">
        <v>13570</v>
      </c>
      <c r="S1447">
        <v>5640</v>
      </c>
      <c r="T1447">
        <v>0</v>
      </c>
      <c r="U1447" t="s">
        <v>43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 t="str">
        <f>IF(HR_Cleaned[[#This Row],[MonthlyIncome]]&lt;3000,"Low",IF(HR_Cleaned[[#This Row],[MonthlyIncome]]&lt;7000,"Medium","High"))</f>
        <v>High</v>
      </c>
      <c r="AH1447" t="str">
        <f>IF(HR_Cleaned[[#This Row],[YearsAtCompany]]&lt;2,"0-1 Years",IF(HR_Cleaned[[#This Row],[YearsAtCompany]]&lt;=5,"2-5 Years",IF(HR_Cleaned[[#This Row],[YearsAtCompany]]&lt;=10,"6-10 Years","10+ Years")))</f>
        <v>10+ Years</v>
      </c>
      <c r="AI144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2035</v>
      </c>
      <c r="J1448">
        <v>4</v>
      </c>
      <c r="K1448" t="s">
        <v>39</v>
      </c>
      <c r="L1448">
        <v>95</v>
      </c>
      <c r="M1448">
        <v>2</v>
      </c>
      <c r="N1448">
        <v>2</v>
      </c>
      <c r="O1448" t="s">
        <v>40</v>
      </c>
      <c r="P1448">
        <v>3</v>
      </c>
      <c r="Q1448" t="s">
        <v>48</v>
      </c>
      <c r="R1448">
        <v>6712</v>
      </c>
      <c r="S1448">
        <v>8978</v>
      </c>
      <c r="T1448">
        <v>1</v>
      </c>
      <c r="U1448" t="s">
        <v>43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 t="str">
        <f>IF(HR_Cleaned[[#This Row],[MonthlyIncome]]&lt;3000,"Low",IF(HR_Cleaned[[#This Row],[MonthlyIncome]]&lt;7000,"Medium","High"))</f>
        <v>Medium</v>
      </c>
      <c r="AH144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48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2036</v>
      </c>
      <c r="J1449">
        <v>4</v>
      </c>
      <c r="K1449" t="s">
        <v>46</v>
      </c>
      <c r="L1449">
        <v>88</v>
      </c>
      <c r="M1449">
        <v>1</v>
      </c>
      <c r="N1449">
        <v>2</v>
      </c>
      <c r="O1449" t="s">
        <v>40</v>
      </c>
      <c r="P1449">
        <v>4</v>
      </c>
      <c r="Q1449" t="s">
        <v>52</v>
      </c>
      <c r="R1449">
        <v>5406</v>
      </c>
      <c r="S1449">
        <v>10436</v>
      </c>
      <c r="T1449">
        <v>1</v>
      </c>
      <c r="U1449" t="s">
        <v>43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 t="str">
        <f>IF(HR_Cleaned[[#This Row],[MonthlyIncome]]&lt;3000,"Low",IF(HR_Cleaned[[#This Row],[MonthlyIncome]]&lt;7000,"Medium","High"))</f>
        <v>Medium</v>
      </c>
      <c r="AH1449" t="str">
        <f>IF(HR_Cleaned[[#This Row],[YearsAtCompany]]&lt;2,"0-1 Years",IF(HR_Cleaned[[#This Row],[YearsAtCompany]]&lt;=5,"2-5 Years",IF(HR_Cleaned[[#This Row],[YearsAtCompany]]&lt;=10,"6-10 Years","10+ Years")))</f>
        <v>10+ Years</v>
      </c>
      <c r="AI144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2037</v>
      </c>
      <c r="J1450">
        <v>3</v>
      </c>
      <c r="K1450" t="s">
        <v>46</v>
      </c>
      <c r="L1450">
        <v>57</v>
      </c>
      <c r="M1450">
        <v>2</v>
      </c>
      <c r="N1450">
        <v>2</v>
      </c>
      <c r="O1450" t="s">
        <v>40</v>
      </c>
      <c r="P1450">
        <v>2</v>
      </c>
      <c r="Q1450" t="s">
        <v>52</v>
      </c>
      <c r="R1450">
        <v>8938</v>
      </c>
      <c r="S1450">
        <v>12227</v>
      </c>
      <c r="T1450">
        <v>2</v>
      </c>
      <c r="U1450" t="s">
        <v>43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 t="str">
        <f>IF(HR_Cleaned[[#This Row],[MonthlyIncome]]&lt;3000,"Low",IF(HR_Cleaned[[#This Row],[MonthlyIncome]]&lt;7000,"Medium","High"))</f>
        <v>High</v>
      </c>
      <c r="AH145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5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2038</v>
      </c>
      <c r="J1451">
        <v>4</v>
      </c>
      <c r="K1451" t="s">
        <v>46</v>
      </c>
      <c r="L1451">
        <v>78</v>
      </c>
      <c r="M1451">
        <v>3</v>
      </c>
      <c r="N1451">
        <v>1</v>
      </c>
      <c r="O1451" t="s">
        <v>47</v>
      </c>
      <c r="P1451">
        <v>1</v>
      </c>
      <c r="Q1451" t="s">
        <v>41</v>
      </c>
      <c r="R1451">
        <v>2439</v>
      </c>
      <c r="S1451">
        <v>11288</v>
      </c>
      <c r="T1451">
        <v>1</v>
      </c>
      <c r="U1451" t="s">
        <v>43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 t="str">
        <f>IF(HR_Cleaned[[#This Row],[MonthlyIncome]]&lt;3000,"Low",IF(HR_Cleaned[[#This Row],[MonthlyIncome]]&lt;7000,"Medium","High"))</f>
        <v>Low</v>
      </c>
      <c r="AH145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5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2040</v>
      </c>
      <c r="J1452">
        <v>3</v>
      </c>
      <c r="K1452" t="s">
        <v>39</v>
      </c>
      <c r="L1452">
        <v>31</v>
      </c>
      <c r="M1452">
        <v>3</v>
      </c>
      <c r="N1452">
        <v>3</v>
      </c>
      <c r="O1452" t="s">
        <v>61</v>
      </c>
      <c r="P1452">
        <v>4</v>
      </c>
      <c r="Q1452" t="s">
        <v>41</v>
      </c>
      <c r="R1452">
        <v>8837</v>
      </c>
      <c r="S1452">
        <v>16642</v>
      </c>
      <c r="T1452">
        <v>1</v>
      </c>
      <c r="U1452" t="s">
        <v>35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 t="str">
        <f>IF(HR_Cleaned[[#This Row],[MonthlyIncome]]&lt;3000,"Low",IF(HR_Cleaned[[#This Row],[MonthlyIncome]]&lt;7000,"Medium","High"))</f>
        <v>High</v>
      </c>
      <c r="AH1452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52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2041</v>
      </c>
      <c r="J1453">
        <v>1</v>
      </c>
      <c r="K1453" t="s">
        <v>39</v>
      </c>
      <c r="L1453">
        <v>100</v>
      </c>
      <c r="M1453">
        <v>3</v>
      </c>
      <c r="N1453">
        <v>2</v>
      </c>
      <c r="O1453" t="s">
        <v>40</v>
      </c>
      <c r="P1453">
        <v>4</v>
      </c>
      <c r="Q1453" t="s">
        <v>48</v>
      </c>
      <c r="R1453">
        <v>5343</v>
      </c>
      <c r="S1453">
        <v>5982</v>
      </c>
      <c r="T1453">
        <v>1</v>
      </c>
      <c r="U1453" t="s">
        <v>43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 t="str">
        <f>IF(HR_Cleaned[[#This Row],[MonthlyIncome]]&lt;3000,"Low",IF(HR_Cleaned[[#This Row],[MonthlyIncome]]&lt;7000,"Medium","High"))</f>
        <v>Medium</v>
      </c>
      <c r="AH1453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53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2044</v>
      </c>
      <c r="J1454">
        <v>2</v>
      </c>
      <c r="K1454" t="s">
        <v>46</v>
      </c>
      <c r="L1454">
        <v>94</v>
      </c>
      <c r="M1454">
        <v>3</v>
      </c>
      <c r="N1454">
        <v>2</v>
      </c>
      <c r="O1454" t="s">
        <v>40</v>
      </c>
      <c r="P1454">
        <v>3</v>
      </c>
      <c r="Q1454" t="s">
        <v>52</v>
      </c>
      <c r="R1454">
        <v>6728</v>
      </c>
      <c r="S1454">
        <v>14255</v>
      </c>
      <c r="T1454">
        <v>7</v>
      </c>
      <c r="U1454" t="s">
        <v>43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 t="str">
        <f>IF(HR_Cleaned[[#This Row],[MonthlyIncome]]&lt;3000,"Low",IF(HR_Cleaned[[#This Row],[MonthlyIncome]]&lt;7000,"Medium","High"))</f>
        <v>Medium</v>
      </c>
      <c r="AH1454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54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2045</v>
      </c>
      <c r="J1455">
        <v>2</v>
      </c>
      <c r="K1455" t="s">
        <v>39</v>
      </c>
      <c r="L1455">
        <v>100</v>
      </c>
      <c r="M1455">
        <v>2</v>
      </c>
      <c r="N1455">
        <v>2</v>
      </c>
      <c r="O1455" t="s">
        <v>40</v>
      </c>
      <c r="P1455">
        <v>4</v>
      </c>
      <c r="Q1455" t="s">
        <v>48</v>
      </c>
      <c r="R1455">
        <v>6652</v>
      </c>
      <c r="S1455">
        <v>14369</v>
      </c>
      <c r="T1455">
        <v>4</v>
      </c>
      <c r="U1455" t="s">
        <v>43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 t="str">
        <f>IF(HR_Cleaned[[#This Row],[MonthlyIncome]]&lt;3000,"Low",IF(HR_Cleaned[[#This Row],[MonthlyIncome]]&lt;7000,"Medium","High"))</f>
        <v>Medium</v>
      </c>
      <c r="AH145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55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2046</v>
      </c>
      <c r="J1456">
        <v>4</v>
      </c>
      <c r="K1456" t="s">
        <v>39</v>
      </c>
      <c r="L1456">
        <v>50</v>
      </c>
      <c r="M1456">
        <v>3</v>
      </c>
      <c r="N1456">
        <v>2</v>
      </c>
      <c r="O1456" t="s">
        <v>40</v>
      </c>
      <c r="P1456">
        <v>3</v>
      </c>
      <c r="Q1456" t="s">
        <v>41</v>
      </c>
      <c r="R1456">
        <v>4850</v>
      </c>
      <c r="S1456">
        <v>23333</v>
      </c>
      <c r="T1456">
        <v>8</v>
      </c>
      <c r="U1456" t="s">
        <v>43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 t="str">
        <f>IF(HR_Cleaned[[#This Row],[MonthlyIncome]]&lt;3000,"Low",IF(HR_Cleaned[[#This Row],[MonthlyIncome]]&lt;7000,"Medium","High"))</f>
        <v>Medium</v>
      </c>
      <c r="AH1456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56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2048</v>
      </c>
      <c r="J1457">
        <v>3</v>
      </c>
      <c r="K1457" t="s">
        <v>46</v>
      </c>
      <c r="L1457">
        <v>52</v>
      </c>
      <c r="M1457">
        <v>2</v>
      </c>
      <c r="N1457">
        <v>1</v>
      </c>
      <c r="O1457" t="s">
        <v>47</v>
      </c>
      <c r="P1457">
        <v>3</v>
      </c>
      <c r="Q1457" t="s">
        <v>41</v>
      </c>
      <c r="R1457">
        <v>2809</v>
      </c>
      <c r="S1457">
        <v>2725</v>
      </c>
      <c r="T1457">
        <v>2</v>
      </c>
      <c r="U1457" t="s">
        <v>43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 t="str">
        <f>IF(HR_Cleaned[[#This Row],[MonthlyIncome]]&lt;3000,"Low",IF(HR_Cleaned[[#This Row],[MonthlyIncome]]&lt;7000,"Medium","High"))</f>
        <v>Low</v>
      </c>
      <c r="AH145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5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2049</v>
      </c>
      <c r="J1458">
        <v>3</v>
      </c>
      <c r="K1458" t="s">
        <v>46</v>
      </c>
      <c r="L1458">
        <v>80</v>
      </c>
      <c r="M1458">
        <v>3</v>
      </c>
      <c r="N1458">
        <v>2</v>
      </c>
      <c r="O1458" t="s">
        <v>54</v>
      </c>
      <c r="P1458">
        <v>3</v>
      </c>
      <c r="Q1458" t="s">
        <v>48</v>
      </c>
      <c r="R1458">
        <v>5689</v>
      </c>
      <c r="S1458">
        <v>24594</v>
      </c>
      <c r="T1458">
        <v>1</v>
      </c>
      <c r="U1458" t="s">
        <v>35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 t="str">
        <f>IF(HR_Cleaned[[#This Row],[MonthlyIncome]]&lt;3000,"Low",IF(HR_Cleaned[[#This Row],[MonthlyIncome]]&lt;7000,"Medium","High"))</f>
        <v>Medium</v>
      </c>
      <c r="AH145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5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2051</v>
      </c>
      <c r="J1459">
        <v>3</v>
      </c>
      <c r="K1459" t="s">
        <v>39</v>
      </c>
      <c r="L1459">
        <v>98</v>
      </c>
      <c r="M1459">
        <v>3</v>
      </c>
      <c r="N1459">
        <v>1</v>
      </c>
      <c r="O1459" t="s">
        <v>47</v>
      </c>
      <c r="P1459">
        <v>3</v>
      </c>
      <c r="Q1459" t="s">
        <v>48</v>
      </c>
      <c r="R1459">
        <v>2001</v>
      </c>
      <c r="S1459">
        <v>12549</v>
      </c>
      <c r="T1459">
        <v>2</v>
      </c>
      <c r="U1459" t="s">
        <v>43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 t="str">
        <f>IF(HR_Cleaned[[#This Row],[MonthlyIncome]]&lt;3000,"Low",IF(HR_Cleaned[[#This Row],[MonthlyIncome]]&lt;7000,"Medium","High"))</f>
        <v>Low</v>
      </c>
      <c r="AH1459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59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2052</v>
      </c>
      <c r="J1460">
        <v>3</v>
      </c>
      <c r="K1460" t="s">
        <v>39</v>
      </c>
      <c r="L1460">
        <v>62</v>
      </c>
      <c r="M1460">
        <v>1</v>
      </c>
      <c r="N1460">
        <v>1</v>
      </c>
      <c r="O1460" t="s">
        <v>47</v>
      </c>
      <c r="P1460">
        <v>4</v>
      </c>
      <c r="Q1460" t="s">
        <v>48</v>
      </c>
      <c r="R1460">
        <v>2977</v>
      </c>
      <c r="S1460">
        <v>8952</v>
      </c>
      <c r="T1460">
        <v>1</v>
      </c>
      <c r="U1460" t="s">
        <v>43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 t="str">
        <f>IF(HR_Cleaned[[#This Row],[MonthlyIncome]]&lt;3000,"Low",IF(HR_Cleaned[[#This Row],[MonthlyIncome]]&lt;7000,"Medium","High"))</f>
        <v>Low</v>
      </c>
      <c r="AH1460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60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2053</v>
      </c>
      <c r="J1461">
        <v>4</v>
      </c>
      <c r="K1461" t="s">
        <v>46</v>
      </c>
      <c r="L1461">
        <v>46</v>
      </c>
      <c r="M1461">
        <v>2</v>
      </c>
      <c r="N1461">
        <v>2</v>
      </c>
      <c r="O1461" t="s">
        <v>50</v>
      </c>
      <c r="P1461">
        <v>2</v>
      </c>
      <c r="Q1461" t="s">
        <v>48</v>
      </c>
      <c r="R1461">
        <v>4025</v>
      </c>
      <c r="S1461">
        <v>23679</v>
      </c>
      <c r="T1461">
        <v>4</v>
      </c>
      <c r="U1461" t="s">
        <v>35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 t="str">
        <f>IF(HR_Cleaned[[#This Row],[MonthlyIncome]]&lt;3000,"Low",IF(HR_Cleaned[[#This Row],[MonthlyIncome]]&lt;7000,"Medium","High"))</f>
        <v>Medium</v>
      </c>
      <c r="AH146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61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2054</v>
      </c>
      <c r="J1462">
        <v>4</v>
      </c>
      <c r="K1462" t="s">
        <v>39</v>
      </c>
      <c r="L1462">
        <v>73</v>
      </c>
      <c r="M1462">
        <v>2</v>
      </c>
      <c r="N1462">
        <v>1</v>
      </c>
      <c r="O1462" t="s">
        <v>47</v>
      </c>
      <c r="P1462">
        <v>1</v>
      </c>
      <c r="Q1462" t="s">
        <v>41</v>
      </c>
      <c r="R1462">
        <v>3785</v>
      </c>
      <c r="S1462">
        <v>8489</v>
      </c>
      <c r="T1462">
        <v>1</v>
      </c>
      <c r="U1462" t="s">
        <v>43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 t="str">
        <f>IF(HR_Cleaned[[#This Row],[MonthlyIncome]]&lt;3000,"Low",IF(HR_Cleaned[[#This Row],[MonthlyIncome]]&lt;7000,"Medium","High"))</f>
        <v>Medium</v>
      </c>
      <c r="AH1462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62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2055</v>
      </c>
      <c r="J1463">
        <v>4</v>
      </c>
      <c r="K1463" t="s">
        <v>46</v>
      </c>
      <c r="L1463">
        <v>39</v>
      </c>
      <c r="M1463">
        <v>2</v>
      </c>
      <c r="N1463">
        <v>3</v>
      </c>
      <c r="O1463" t="s">
        <v>40</v>
      </c>
      <c r="P1463">
        <v>1</v>
      </c>
      <c r="Q1463" t="s">
        <v>52</v>
      </c>
      <c r="R1463">
        <v>10854</v>
      </c>
      <c r="S1463">
        <v>16586</v>
      </c>
      <c r="T1463">
        <v>4</v>
      </c>
      <c r="U1463" t="s">
        <v>35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 t="str">
        <f>IF(HR_Cleaned[[#This Row],[MonthlyIncome]]&lt;3000,"Low",IF(HR_Cleaned[[#This Row],[MonthlyIncome]]&lt;7000,"Medium","High"))</f>
        <v>High</v>
      </c>
      <c r="AH1463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63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2056</v>
      </c>
      <c r="J1464">
        <v>2</v>
      </c>
      <c r="K1464" t="s">
        <v>39</v>
      </c>
      <c r="L1464">
        <v>60</v>
      </c>
      <c r="M1464">
        <v>2</v>
      </c>
      <c r="N1464">
        <v>4</v>
      </c>
      <c r="O1464" t="s">
        <v>40</v>
      </c>
      <c r="P1464">
        <v>4</v>
      </c>
      <c r="Q1464" t="s">
        <v>48</v>
      </c>
      <c r="R1464">
        <v>12031</v>
      </c>
      <c r="S1464">
        <v>8828</v>
      </c>
      <c r="T1464">
        <v>0</v>
      </c>
      <c r="U1464" t="s">
        <v>43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 t="str">
        <f>IF(HR_Cleaned[[#This Row],[MonthlyIncome]]&lt;3000,"Low",IF(HR_Cleaned[[#This Row],[MonthlyIncome]]&lt;7000,"Medium","High"))</f>
        <v>High</v>
      </c>
      <c r="AH1464" t="str">
        <f>IF(HR_Cleaned[[#This Row],[YearsAtCompany]]&lt;2,"0-1 Years",IF(HR_Cleaned[[#This Row],[YearsAtCompany]]&lt;=5,"2-5 Years",IF(HR_Cleaned[[#This Row],[YearsAtCompany]]&lt;=10,"6-10 Years","10+ Years")))</f>
        <v>10+ Years</v>
      </c>
      <c r="AI1464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2057</v>
      </c>
      <c r="J1465">
        <v>2</v>
      </c>
      <c r="K1465" t="s">
        <v>46</v>
      </c>
      <c r="L1465">
        <v>74</v>
      </c>
      <c r="M1465">
        <v>3</v>
      </c>
      <c r="N1465">
        <v>2</v>
      </c>
      <c r="O1465" t="s">
        <v>53</v>
      </c>
      <c r="P1465">
        <v>1</v>
      </c>
      <c r="Q1465" t="s">
        <v>41</v>
      </c>
      <c r="R1465">
        <v>9936</v>
      </c>
      <c r="S1465">
        <v>3787</v>
      </c>
      <c r="T1465">
        <v>0</v>
      </c>
      <c r="U1465" t="s">
        <v>43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 t="str">
        <f>IF(HR_Cleaned[[#This Row],[MonthlyIncome]]&lt;3000,"Low",IF(HR_Cleaned[[#This Row],[MonthlyIncome]]&lt;7000,"Medium","High"))</f>
        <v>High</v>
      </c>
      <c r="AH1465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65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2060</v>
      </c>
      <c r="J1466">
        <v>4</v>
      </c>
      <c r="K1466" t="s">
        <v>39</v>
      </c>
      <c r="L1466">
        <v>30</v>
      </c>
      <c r="M1466">
        <v>2</v>
      </c>
      <c r="N1466">
        <v>1</v>
      </c>
      <c r="O1466" t="s">
        <v>57</v>
      </c>
      <c r="P1466">
        <v>3</v>
      </c>
      <c r="Q1466" t="s">
        <v>41</v>
      </c>
      <c r="R1466">
        <v>2966</v>
      </c>
      <c r="S1466">
        <v>21378</v>
      </c>
      <c r="T1466">
        <v>0</v>
      </c>
      <c r="U1466" t="s">
        <v>43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 t="str">
        <f>IF(HR_Cleaned[[#This Row],[MonthlyIncome]]&lt;3000,"Low",IF(HR_Cleaned[[#This Row],[MonthlyIncome]]&lt;7000,"Medium","High"))</f>
        <v>Low</v>
      </c>
      <c r="AH1466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66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2061</v>
      </c>
      <c r="J1467">
        <v>3</v>
      </c>
      <c r="K1467" t="s">
        <v>46</v>
      </c>
      <c r="L1467">
        <v>41</v>
      </c>
      <c r="M1467">
        <v>4</v>
      </c>
      <c r="N1467">
        <v>2</v>
      </c>
      <c r="O1467" t="s">
        <v>50</v>
      </c>
      <c r="P1467">
        <v>4</v>
      </c>
      <c r="Q1467" t="s">
        <v>48</v>
      </c>
      <c r="R1467">
        <v>2571</v>
      </c>
      <c r="S1467">
        <v>12290</v>
      </c>
      <c r="T1467">
        <v>4</v>
      </c>
      <c r="U1467" t="s">
        <v>43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 t="str">
        <f>IF(HR_Cleaned[[#This Row],[MonthlyIncome]]&lt;3000,"Low",IF(HR_Cleaned[[#This Row],[MonthlyIncome]]&lt;7000,"Medium","High"))</f>
        <v>Low</v>
      </c>
      <c r="AH1467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67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2062</v>
      </c>
      <c r="J1468">
        <v>4</v>
      </c>
      <c r="K1468" t="s">
        <v>46</v>
      </c>
      <c r="L1468">
        <v>42</v>
      </c>
      <c r="M1468">
        <v>2</v>
      </c>
      <c r="N1468">
        <v>3</v>
      </c>
      <c r="O1468" t="s">
        <v>54</v>
      </c>
      <c r="P1468">
        <v>1</v>
      </c>
      <c r="Q1468" t="s">
        <v>48</v>
      </c>
      <c r="R1468">
        <v>9991</v>
      </c>
      <c r="S1468">
        <v>21457</v>
      </c>
      <c r="T1468">
        <v>4</v>
      </c>
      <c r="U1468" t="s">
        <v>43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 t="str">
        <f>IF(HR_Cleaned[[#This Row],[MonthlyIncome]]&lt;3000,"Low",IF(HR_Cleaned[[#This Row],[MonthlyIncome]]&lt;7000,"Medium","High"))</f>
        <v>High</v>
      </c>
      <c r="AH1468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68" t="str">
        <f>IF(HR_Cleaned[[#This Row],[Age]]&lt;25,"Under 25",
IF(HR_Cleaned[[#This Row],[Age]]&lt;=34,"25-34",
IF(HR_Cleaned[[#This Row],[Age]]&lt;=44,"35-44",
IF(HR_Cleaned[[#This Row],[Age]]&lt;=54,"45-54","55+"))))</f>
        <v>35-44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2064</v>
      </c>
      <c r="J1469">
        <v>2</v>
      </c>
      <c r="K1469" t="s">
        <v>46</v>
      </c>
      <c r="L1469">
        <v>87</v>
      </c>
      <c r="M1469">
        <v>4</v>
      </c>
      <c r="N1469">
        <v>2</v>
      </c>
      <c r="O1469" t="s">
        <v>53</v>
      </c>
      <c r="P1469">
        <v>2</v>
      </c>
      <c r="Q1469" t="s">
        <v>48</v>
      </c>
      <c r="R1469">
        <v>6142</v>
      </c>
      <c r="S1469">
        <v>5174</v>
      </c>
      <c r="T1469">
        <v>1</v>
      </c>
      <c r="U1469" t="s">
        <v>35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 t="str">
        <f>IF(HR_Cleaned[[#This Row],[MonthlyIncome]]&lt;3000,"Low",IF(HR_Cleaned[[#This Row],[MonthlyIncome]]&lt;7000,"Medium","High"))</f>
        <v>Medium</v>
      </c>
      <c r="AH1469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69" t="str">
        <f>IF(HR_Cleaned[[#This Row],[Age]]&lt;25,"Under 25",
IF(HR_Cleaned[[#This Row],[Age]]&lt;=34,"25-34",
IF(HR_Cleaned[[#This Row],[Age]]&lt;=44,"35-44",
IF(HR_Cleaned[[#This Row],[Age]]&lt;=54,"45-54","55+"))))</f>
        <v>25-34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2065</v>
      </c>
      <c r="J1470">
        <v>4</v>
      </c>
      <c r="K1470" t="s">
        <v>46</v>
      </c>
      <c r="L1470">
        <v>63</v>
      </c>
      <c r="M1470">
        <v>2</v>
      </c>
      <c r="N1470">
        <v>2</v>
      </c>
      <c r="O1470" t="s">
        <v>40</v>
      </c>
      <c r="P1470">
        <v>2</v>
      </c>
      <c r="Q1470" t="s">
        <v>48</v>
      </c>
      <c r="R1470">
        <v>5390</v>
      </c>
      <c r="S1470">
        <v>13243</v>
      </c>
      <c r="T1470">
        <v>2</v>
      </c>
      <c r="U1470" t="s">
        <v>43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 t="str">
        <f>IF(HR_Cleaned[[#This Row],[MonthlyIncome]]&lt;3000,"Low",IF(HR_Cleaned[[#This Row],[MonthlyIncome]]&lt;7000,"Medium","High"))</f>
        <v>Medium</v>
      </c>
      <c r="AH1470" t="str">
        <f>IF(HR_Cleaned[[#This Row],[YearsAtCompany]]&lt;2,"0-1 Years",IF(HR_Cleaned[[#This Row],[YearsAtCompany]]&lt;=5,"2-5 Years",IF(HR_Cleaned[[#This Row],[YearsAtCompany]]&lt;=10,"6-10 Years","10+ Years")))</f>
        <v>6-10 Years</v>
      </c>
      <c r="AI1470" t="str">
        <f>IF(HR_Cleaned[[#This Row],[Age]]&lt;25,"Under 25",
IF(HR_Cleaned[[#This Row],[Age]]&lt;=34,"25-34",
IF(HR_Cleaned[[#This Row],[Age]]&lt;=44,"35-44",
IF(HR_Cleaned[[#This Row],[Age]]&lt;=54,"45-54","55+"))))</f>
        <v>45-54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2068</v>
      </c>
      <c r="J1471">
        <v>2</v>
      </c>
      <c r="K1471" t="s">
        <v>46</v>
      </c>
      <c r="L1471">
        <v>82</v>
      </c>
      <c r="M1471">
        <v>4</v>
      </c>
      <c r="N1471">
        <v>2</v>
      </c>
      <c r="O1471" t="s">
        <v>50</v>
      </c>
      <c r="P1471">
        <v>3</v>
      </c>
      <c r="Q1471" t="s">
        <v>48</v>
      </c>
      <c r="R1471">
        <v>4404</v>
      </c>
      <c r="S1471">
        <v>10228</v>
      </c>
      <c r="T1471">
        <v>2</v>
      </c>
      <c r="U1471" t="s">
        <v>43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 t="str">
        <f>IF(HR_Cleaned[[#This Row],[MonthlyIncome]]&lt;3000,"Low",IF(HR_Cleaned[[#This Row],[MonthlyIncome]]&lt;7000,"Medium","High"))</f>
        <v>Medium</v>
      </c>
      <c r="AH1471" t="str">
        <f>IF(HR_Cleaned[[#This Row],[YearsAtCompany]]&lt;2,"0-1 Years",IF(HR_Cleaned[[#This Row],[YearsAtCompany]]&lt;=5,"2-5 Years",IF(HR_Cleaned[[#This Row],[YearsAtCompany]]&lt;=10,"6-10 Years","10+ Years")))</f>
        <v>2-5 Years</v>
      </c>
      <c r="AI1471" t="str">
        <f>IF(HR_Cleaned[[#This Row],[Age]]&lt;25,"Under 25",
IF(HR_Cleaned[[#This Row],[Age]]&lt;=34,"25-34",
IF(HR_Cleaned[[#This Row],[Age]]&lt;=44,"35-44",
IF(HR_Cleaned[[#This Row],[Age]]&lt;=54,"45-54","55+"))))</f>
        <v>25-34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Data_Quality</vt:lpstr>
      <vt:lpstr>Pivot_Tables</vt:lpstr>
      <vt:lpstr>Summary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2026-09-19T15:34:15Z</dcterms:created>
  <dcterms:modified xsi:type="dcterms:W3CDTF">2026-09-21T07:31:00Z</dcterms:modified>
</cp:coreProperties>
</file>