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996" yWindow="96" windowWidth="10500" windowHeight="7800"/>
  </bookViews>
  <sheets>
    <sheet name="Rotation" sheetId="1" r:id="rId1"/>
    <sheet name="Documentation" sheetId="2" r:id="rId2"/>
  </sheets>
  <calcPr calcId="145621"/>
</workbook>
</file>

<file path=xl/calcChain.xml><?xml version="1.0" encoding="utf-8"?>
<calcChain xmlns="http://schemas.openxmlformats.org/spreadsheetml/2006/main">
  <c r="A7" i="1" l="1"/>
  <c r="B7" i="1"/>
  <c r="C7" i="1"/>
  <c r="E7" i="1"/>
  <c r="D7" i="1"/>
  <c r="F7" i="1"/>
  <c r="B10" i="1" l="1"/>
  <c r="A10" i="1"/>
  <c r="D13" i="1" s="1"/>
  <c r="B13" i="1" l="1"/>
  <c r="C13" i="1"/>
  <c r="D14" i="1" l="1"/>
  <c r="B17" i="1" s="1"/>
  <c r="B20" i="1" s="1"/>
  <c r="C10" i="1"/>
  <c r="C14" i="1" l="1"/>
  <c r="B14" i="1"/>
  <c r="A17" i="1" l="1"/>
  <c r="C20" i="1" s="1"/>
  <c r="A20" i="1" l="1"/>
</calcChain>
</file>

<file path=xl/sharedStrings.xml><?xml version="1.0" encoding="utf-8"?>
<sst xmlns="http://schemas.openxmlformats.org/spreadsheetml/2006/main" count="68" uniqueCount="59">
  <si>
    <t xml:space="preserve">at the center of a sphere (O) with radius = 1, each vector head will "touch" the surface of the sphere at points S and A respectively. </t>
  </si>
  <si>
    <t>axis , and the amount and sense of rotation. The rotation sense is mathematical, therefore, a positive rotation angle will</t>
  </si>
  <si>
    <t>axis by a specified number of degrees. Input data includes the attitude of the data vector, the attitude of the rotational</t>
  </si>
  <si>
    <t>Axis vector</t>
  </si>
  <si>
    <t>Az. axis</t>
  </si>
  <si>
    <t>Az. data</t>
  </si>
  <si>
    <t>Azimuth</t>
  </si>
  <si>
    <t>be the positive x axis (S) of the circle. The cross product of the (OA) and (PS) vectors yield a perpendicular vector (PQ)</t>
  </si>
  <si>
    <t>Cos(alpha)</t>
  </si>
  <si>
    <t>Cos(beta)</t>
  </si>
  <si>
    <t>Cos(gamma)</t>
  </si>
  <si>
    <t>Data set</t>
  </si>
  <si>
    <t>Data vector</t>
  </si>
  <si>
    <t>Dip</t>
  </si>
  <si>
    <t>equal in magnitude to (PS) since (OA) is unit length. The rotational path of (S) can now be described as the</t>
  </si>
  <si>
    <t>equation of a circle beginning at (S) and rotating about the x and y axes (PS) and (PQ). By calculating the radius vector of</t>
  </si>
  <si>
    <t>follows this circle starting at the initial data vector position as a function of the rotation angle. The center of the circle is the projection</t>
  </si>
  <si>
    <t>Lower hemisphere</t>
  </si>
  <si>
    <t>of the data vector onto the rotation axis (P). A vector originating at this projection point and terminating at the head of the data vector will</t>
  </si>
  <si>
    <t>of the two vectors, and would be a maximum if the two vectors where perpendicular. The path of the head of the data vector (S)</t>
  </si>
  <si>
    <t>Pl. axis</t>
  </si>
  <si>
    <t>Pl. data</t>
  </si>
  <si>
    <t>Plunge</t>
  </si>
  <si>
    <t>rotate the data in an anticlockwise sense when the rotation is "viewed" down the plunge of the axis. If a plane needs to</t>
  </si>
  <si>
    <t>Rotated</t>
  </si>
  <si>
    <t>Rotation Calculator</t>
  </si>
  <si>
    <t>Strike</t>
  </si>
  <si>
    <t>the data vector and rotational axis vector are considered to have a unit length, and that the tails of each vector originate</t>
  </si>
  <si>
    <t>The rotation calculator may be used to solve a wide range of structural geology problems such as determination of paleocurrent</t>
  </si>
  <si>
    <t xml:space="preserve">The rotation of the data (OS) about the axis (OA) by 360 degrees inscribes a circle on the sphere. The size of the circle is determined by the dot product </t>
  </si>
  <si>
    <t>this circle (PV) as a function of the rotational vector, and then adding that vector head-to-tail to the (OP) vector while preserving</t>
  </si>
  <si>
    <t>Usage</t>
  </si>
  <si>
    <t xml:space="preserve">be rotated, convert the strike and dip to a pole attitude, and use that as data. The rotated data is reported both as a </t>
  </si>
  <si>
    <t>The rotation angle may be entered with any number of significant figures.</t>
  </si>
  <si>
    <t>Calculation Method Concept</t>
  </si>
  <si>
    <t>The calculation of the rotated data attitude is derived from the manipulation of vectors in a 3D orthogonal axes system. If</t>
  </si>
  <si>
    <t>the 3D coordinate system, the rotated attitude is calculated.</t>
  </si>
  <si>
    <t>This spreadsheet calculates the new orientation of a data vector after it has been rotated about an</t>
  </si>
  <si>
    <t>Graphical Plot</t>
  </si>
  <si>
    <t>The graphical plot displays the reference circle of an equal-area stereonet primitive. The point on the stereonet</t>
  </si>
  <si>
    <t>centered on the "Data" label is the position of the data vector. The "Axis" label is the position of the rotation axis,</t>
  </si>
  <si>
    <t>and the "Rotated" label is the rotated position of the data vector as calculated by the rotation worksheet when the</t>
  </si>
  <si>
    <t>amount and sense of rotation is entered. All labels are centered above their position marked by a filled diamond.</t>
  </si>
  <si>
    <t>quadrant</t>
  </si>
  <si>
    <t>Axis/Data</t>
  </si>
  <si>
    <t>Theta(rad.s)</t>
  </si>
  <si>
    <t>Theta(deg.s)</t>
  </si>
  <si>
    <t>3D</t>
  </si>
  <si>
    <t>linear azimuth and plunge, and as a strike and dip at the lower portion of the worksheet in a green color.</t>
  </si>
  <si>
    <t xml:space="preserve">The blue cells are for data entry, whereas the magenta cells contain labels or formulae. </t>
  </si>
  <si>
    <t>direction, rotational fault effects, and retrodeforming fold limbs. For convenience both the rotated position</t>
  </si>
  <si>
    <t>is converted to a strike and dip in the case that the pole to a plane was rotated.</t>
  </si>
  <si>
    <t xml:space="preserve">Rotated </t>
  </si>
  <si>
    <t>Rotated planar</t>
  </si>
  <si>
    <t>Rotated planar dip</t>
  </si>
  <si>
    <t>Rotation angle</t>
  </si>
  <si>
    <t>T-dot</t>
  </si>
  <si>
    <t>factor</t>
  </si>
  <si>
    <t>Unfolding: step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</si>
</sst>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0.000"/>
  </numFmts>
  <fonts count="10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2"/>
      <name val="Courier New"/>
      <family val="3"/>
    </font>
    <font>
      <sz val="14"/>
      <name val="Arial"/>
      <family val="2"/>
    </font>
    <font>
      <sz val="10"/>
      <color indexed="17"/>
      <name val="Courier New"/>
      <family val="3"/>
    </font>
    <font>
      <b/>
      <sz val="14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11">
    <xf numFmtId="0" fontId="0" fillId="0" borderId="0"/>
    <xf numFmtId="164" fontId="6" fillId="0" borderId="0"/>
    <xf numFmtId="3" fontId="9" fillId="0" borderId="0"/>
    <xf numFmtId="5" fontId="9" fillId="0" borderId="0"/>
    <xf numFmtId="164" fontId="4" fillId="0" borderId="0">
      <protection locked="0"/>
    </xf>
    <xf numFmtId="14" fontId="9" fillId="0" borderId="0"/>
    <xf numFmtId="2" fontId="9" fillId="0" borderId="0"/>
    <xf numFmtId="0" fontId="1" fillId="0" borderId="0"/>
    <xf numFmtId="0" fontId="2" fillId="0" borderId="0"/>
    <xf numFmtId="164" fontId="3" fillId="0" borderId="0"/>
    <xf numFmtId="0" fontId="9" fillId="0" borderId="1"/>
  </cellStyleXfs>
  <cellXfs count="13">
    <xf numFmtId="0" fontId="0" fillId="0" borderId="0" xfId="0"/>
    <xf numFmtId="164" fontId="3" fillId="0" borderId="0" xfId="9" applyFont="1"/>
    <xf numFmtId="0" fontId="3" fillId="0" borderId="0" xfId="0" applyFont="1"/>
    <xf numFmtId="0" fontId="5" fillId="0" borderId="0" xfId="0" applyFont="1"/>
    <xf numFmtId="164" fontId="3" fillId="0" borderId="0" xfId="9"/>
    <xf numFmtId="164" fontId="6" fillId="0" borderId="0" xfId="1"/>
    <xf numFmtId="164" fontId="4" fillId="0" borderId="0" xfId="4">
      <protection locked="0"/>
    </xf>
    <xf numFmtId="0" fontId="7" fillId="0" borderId="0" xfId="0" applyFont="1"/>
    <xf numFmtId="0" fontId="0" fillId="0" borderId="0" xfId="0" quotePrefix="1"/>
    <xf numFmtId="0" fontId="8" fillId="0" borderId="0" xfId="0" applyFont="1"/>
    <xf numFmtId="164" fontId="3" fillId="0" borderId="0" xfId="9" applyFont="1" applyFill="1"/>
    <xf numFmtId="164" fontId="6" fillId="0" borderId="0" xfId="1" applyNumberFormat="1"/>
    <xf numFmtId="49" fontId="4" fillId="0" borderId="0" xfId="4" applyNumberFormat="1" applyFont="1">
      <protection locked="0"/>
    </xf>
  </cellXfs>
  <cellStyles count="11">
    <cellStyle name="Answer" xfId="1"/>
    <cellStyle name="Comma0" xfId="2"/>
    <cellStyle name="Currency0" xfId="3"/>
    <cellStyle name="Data" xfId="4"/>
    <cellStyle name="Date" xfId="5"/>
    <cellStyle name="Fixed" xfId="6"/>
    <cellStyle name="Heading 1" xfId="7" builtinId="16" customBuiltin="1"/>
    <cellStyle name="Heading 2" xfId="8" builtinId="17" customBuiltin="1"/>
    <cellStyle name="Normal" xfId="0" builtinId="0"/>
    <cellStyle name="Protected" xfId="9"/>
    <cellStyle name="Total" xfId="1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0"/>
  <sheetViews>
    <sheetView tabSelected="1" workbookViewId="0">
      <selection activeCell="C1" sqref="C1"/>
    </sheetView>
  </sheetViews>
  <sheetFormatPr defaultRowHeight="13.2" x14ac:dyDescent="0.25"/>
  <cols>
    <col min="1" max="1" width="20" customWidth="1"/>
    <col min="2" max="2" width="19.5546875" customWidth="1"/>
    <col min="3" max="3" width="19.33203125" customWidth="1"/>
    <col min="4" max="4" width="12.88671875" customWidth="1"/>
    <col min="5" max="5" width="12.44140625" customWidth="1"/>
    <col min="6" max="6" width="12.109375" customWidth="1"/>
    <col min="8" max="8" width="10.6640625" customWidth="1"/>
    <col min="9" max="9" width="13.5546875" customWidth="1"/>
    <col min="11" max="11" width="12.5546875" customWidth="1"/>
    <col min="12" max="12" width="10.6640625" customWidth="1"/>
  </cols>
  <sheetData>
    <row r="1" spans="1:12" ht="17.399999999999999" x14ac:dyDescent="0.3">
      <c r="A1" s="7" t="s">
        <v>25</v>
      </c>
    </row>
    <row r="2" spans="1:12" ht="13.8" x14ac:dyDescent="0.3">
      <c r="A2" s="4" t="s">
        <v>55</v>
      </c>
      <c r="B2" s="6">
        <v>101.6</v>
      </c>
      <c r="C2" s="6"/>
      <c r="E2" s="4"/>
      <c r="I2" s="6"/>
      <c r="J2" s="6"/>
      <c r="K2" s="6"/>
      <c r="L2" s="6"/>
    </row>
    <row r="3" spans="1:12" x14ac:dyDescent="0.25">
      <c r="A3" s="4" t="s">
        <v>11</v>
      </c>
      <c r="B3" s="4" t="s">
        <v>5</v>
      </c>
      <c r="C3" s="4" t="s">
        <v>21</v>
      </c>
      <c r="D3" s="4" t="s">
        <v>4</v>
      </c>
      <c r="E3" s="4" t="s">
        <v>20</v>
      </c>
      <c r="I3" s="2"/>
    </row>
    <row r="4" spans="1:12" ht="13.8" x14ac:dyDescent="0.3">
      <c r="A4" s="12" t="s">
        <v>58</v>
      </c>
      <c r="B4" s="6">
        <v>0</v>
      </c>
      <c r="C4" s="6">
        <v>79.400000000000006</v>
      </c>
      <c r="D4" s="6">
        <v>64</v>
      </c>
      <c r="E4" s="6">
        <v>30</v>
      </c>
      <c r="I4" s="2"/>
    </row>
    <row r="5" spans="1:12" x14ac:dyDescent="0.25">
      <c r="A5" s="4" t="s">
        <v>12</v>
      </c>
      <c r="B5" s="4"/>
      <c r="C5" s="4"/>
      <c r="D5" s="4" t="s">
        <v>3</v>
      </c>
      <c r="E5" s="4"/>
      <c r="F5" s="4"/>
      <c r="G5" s="2"/>
      <c r="H5" s="2"/>
      <c r="I5" s="2"/>
    </row>
    <row r="6" spans="1:12" x14ac:dyDescent="0.25">
      <c r="A6" s="4" t="s">
        <v>8</v>
      </c>
      <c r="B6" s="4" t="s">
        <v>9</v>
      </c>
      <c r="C6" s="4" t="s">
        <v>10</v>
      </c>
      <c r="D6" s="4" t="s">
        <v>8</v>
      </c>
      <c r="E6" s="4" t="s">
        <v>9</v>
      </c>
      <c r="F6" s="4" t="s">
        <v>10</v>
      </c>
      <c r="G6" s="2"/>
      <c r="H6" s="2"/>
      <c r="I6" s="2"/>
    </row>
    <row r="7" spans="1:12" x14ac:dyDescent="0.25">
      <c r="A7" s="4">
        <f>SIN(RADIANS(B4))*SIN(RADIANS(90-C4))</f>
        <v>0</v>
      </c>
      <c r="B7" s="4">
        <f>COS(RADIANS(B4))*SIN(RADIANS(90-C4))</f>
        <v>0.18395135061272005</v>
      </c>
      <c r="C7" s="4">
        <f>COS(RADIANS(90-C4))</f>
        <v>0.98293534914955427</v>
      </c>
      <c r="D7" s="4">
        <f>SIN(RADIANS(D4))*SIN(RADIANS(90-E4))</f>
        <v>0.7783784768652855</v>
      </c>
      <c r="E7" s="4">
        <f>COS(RADIANS(D4))*SIN(RADIANS(90-E4))</f>
        <v>0.37964054940545822</v>
      </c>
      <c r="F7" s="4">
        <f>COS(RADIANS(90-E4))</f>
        <v>0.50000000000000011</v>
      </c>
      <c r="G7" s="2"/>
      <c r="H7" s="2"/>
    </row>
    <row r="8" spans="1:12" x14ac:dyDescent="0.25">
      <c r="A8" s="4" t="s">
        <v>56</v>
      </c>
      <c r="B8" s="4" t="s">
        <v>44</v>
      </c>
      <c r="C8" s="4" t="s">
        <v>44</v>
      </c>
      <c r="D8" s="4"/>
      <c r="E8" s="4"/>
      <c r="F8" s="4"/>
      <c r="G8" s="2"/>
      <c r="H8" s="2"/>
    </row>
    <row r="9" spans="1:12" x14ac:dyDescent="0.25">
      <c r="A9" s="4" t="s">
        <v>57</v>
      </c>
      <c r="B9" s="4" t="s">
        <v>45</v>
      </c>
      <c r="C9" s="4" t="s">
        <v>46</v>
      </c>
      <c r="D9" s="4"/>
      <c r="E9" s="4"/>
      <c r="F9" s="4"/>
      <c r="G9" s="2"/>
      <c r="H9" s="2"/>
    </row>
    <row r="10" spans="1:12" x14ac:dyDescent="0.25">
      <c r="A10" s="4">
        <f>(A7*D7+B7*E7+C7*F7)*(1-COS(RADIANS(B2)))</f>
        <v>0.67416872010687112</v>
      </c>
      <c r="B10" s="4">
        <f>ACOS(A7*D7+B7*E7+C7*F7)</f>
        <v>0.97483687326936463</v>
      </c>
      <c r="C10" s="4">
        <f>DEGREES(B10)</f>
        <v>55.85403855206409</v>
      </c>
      <c r="D10" s="4"/>
      <c r="E10" s="4"/>
      <c r="F10" s="4"/>
      <c r="G10" s="2"/>
      <c r="H10" s="2"/>
    </row>
    <row r="11" spans="1:12" x14ac:dyDescent="0.25">
      <c r="A11" s="1" t="s">
        <v>24</v>
      </c>
      <c r="B11" s="4"/>
      <c r="C11" s="4"/>
      <c r="F11" s="1"/>
      <c r="G11" s="2"/>
      <c r="H11" s="2"/>
    </row>
    <row r="12" spans="1:12" x14ac:dyDescent="0.25">
      <c r="B12" s="4" t="s">
        <v>8</v>
      </c>
      <c r="C12" s="4" t="s">
        <v>9</v>
      </c>
      <c r="D12" s="4" t="s">
        <v>10</v>
      </c>
      <c r="H12" s="4"/>
      <c r="I12" s="4"/>
    </row>
    <row r="13" spans="1:12" x14ac:dyDescent="0.25">
      <c r="A13" s="10" t="s">
        <v>47</v>
      </c>
      <c r="B13" s="4">
        <f>(COS(RADIANS(B2))*A7+A10*D7+(SIN(RADIANS(B2))*(E7*C7-F7*B7)))</f>
        <v>0.80020169931499585</v>
      </c>
      <c r="C13" s="4">
        <f>(COS(RADIANS(B2))*B7+A10*E7-(SIN(RADIANS(B2))*(D7*C7-F7*A7)))</f>
        <v>-0.53051560269578757</v>
      </c>
      <c r="D13" s="4">
        <f>(COS(RADIANS(B2))*C7+A10*F7+(SIN(RADIANS(B2))*(D7*B7-E7*A7)))</f>
        <v>0.27969704272608686</v>
      </c>
      <c r="H13" s="4"/>
      <c r="I13" s="4"/>
    </row>
    <row r="14" spans="1:12" x14ac:dyDescent="0.25">
      <c r="A14" s="10" t="s">
        <v>17</v>
      </c>
      <c r="B14" s="4">
        <f>B13*SIGN(D13)</f>
        <v>0.80020169931499585</v>
      </c>
      <c r="C14" s="4">
        <f>C13*SIGN(D13)</f>
        <v>-0.53051560269578757</v>
      </c>
      <c r="D14" s="4">
        <f>D13*SIGN(D13)</f>
        <v>0.27969704272608686</v>
      </c>
      <c r="H14" s="4"/>
      <c r="I14" s="4"/>
    </row>
    <row r="15" spans="1:12" ht="13.8" x14ac:dyDescent="0.3">
      <c r="A15" s="4" t="s">
        <v>52</v>
      </c>
      <c r="B15" s="4" t="s">
        <v>24</v>
      </c>
      <c r="H15" s="5"/>
      <c r="I15" s="5"/>
    </row>
    <row r="16" spans="1:12" ht="13.8" x14ac:dyDescent="0.3">
      <c r="A16" s="4" t="s">
        <v>6</v>
      </c>
      <c r="B16" s="4" t="s">
        <v>22</v>
      </c>
      <c r="H16" s="5"/>
      <c r="I16" s="5"/>
    </row>
    <row r="17" spans="1:3" ht="13.8" x14ac:dyDescent="0.3">
      <c r="A17" s="5">
        <f>IF(AND(B14&lt;0,C14&gt;=0),450-DEGREES(ATAN2(B14,C14)),90-DEGREES(ATAN2(B14,C14)))</f>
        <v>123.54347669225979</v>
      </c>
      <c r="B17" s="11">
        <f>90-DEGREES(ACOS(D14))</f>
        <v>16.242124109698352</v>
      </c>
    </row>
    <row r="18" spans="1:3" x14ac:dyDescent="0.25">
      <c r="A18" s="4" t="s">
        <v>53</v>
      </c>
      <c r="B18" s="4" t="s">
        <v>53</v>
      </c>
      <c r="C18" s="4" t="s">
        <v>54</v>
      </c>
    </row>
    <row r="19" spans="1:3" x14ac:dyDescent="0.25">
      <c r="A19" s="4" t="s">
        <v>26</v>
      </c>
      <c r="B19" s="4" t="s">
        <v>13</v>
      </c>
      <c r="C19" s="4" t="s">
        <v>43</v>
      </c>
    </row>
    <row r="20" spans="1:3" ht="13.8" x14ac:dyDescent="0.3">
      <c r="A20" s="5">
        <f>IF(AND(A17&gt;=0,A17&lt;=90),270+A17,IF(AND(A17&gt;90,A17&lt;=180),A17-90,IF(AND(A17&gt;180,A17&lt;=270),A17+90,IF(AND(A17&gt;270,A17&lt;=360),A17-270,"ERROR"))))</f>
        <v>33.543476692259787</v>
      </c>
      <c r="B20" s="5">
        <f>90-B17</f>
        <v>73.757875890301648</v>
      </c>
      <c r="C20" s="5" t="str">
        <f>IF(AND(A17&gt;=0,A17&lt;=90),"W",IF(AND(A17&gt;90,A17&lt;=180),"W",IF(AND(A17&gt;180,A17&lt;=270),"E",IF(AND(A17&gt;270,A17&lt;=360),"E","ERROR"))))</f>
        <v>W</v>
      </c>
    </row>
  </sheetData>
  <phoneticPr fontId="0" type="noConversion"/>
  <printOptions gridLines="1"/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B36"/>
  <sheetViews>
    <sheetView workbookViewId="0"/>
  </sheetViews>
  <sheetFormatPr defaultRowHeight="13.2" x14ac:dyDescent="0.25"/>
  <cols>
    <col min="2" max="2" width="22.109375" customWidth="1"/>
    <col min="3" max="3" width="64.6640625" customWidth="1"/>
  </cols>
  <sheetData>
    <row r="2" spans="2:2" ht="17.399999999999999" x14ac:dyDescent="0.3">
      <c r="B2" s="3" t="s">
        <v>34</v>
      </c>
    </row>
    <row r="3" spans="2:2" x14ac:dyDescent="0.25">
      <c r="B3" t="s">
        <v>35</v>
      </c>
    </row>
    <row r="4" spans="2:2" x14ac:dyDescent="0.25">
      <c r="B4" t="s">
        <v>27</v>
      </c>
    </row>
    <row r="5" spans="2:2" x14ac:dyDescent="0.25">
      <c r="B5" t="s">
        <v>0</v>
      </c>
    </row>
    <row r="6" spans="2:2" x14ac:dyDescent="0.25">
      <c r="B6" t="s">
        <v>29</v>
      </c>
    </row>
    <row r="7" spans="2:2" x14ac:dyDescent="0.25">
      <c r="B7" t="s">
        <v>19</v>
      </c>
    </row>
    <row r="8" spans="2:2" x14ac:dyDescent="0.25">
      <c r="B8" t="s">
        <v>16</v>
      </c>
    </row>
    <row r="9" spans="2:2" x14ac:dyDescent="0.25">
      <c r="B9" t="s">
        <v>18</v>
      </c>
    </row>
    <row r="10" spans="2:2" x14ac:dyDescent="0.25">
      <c r="B10" t="s">
        <v>7</v>
      </c>
    </row>
    <row r="11" spans="2:2" x14ac:dyDescent="0.25">
      <c r="B11" t="s">
        <v>14</v>
      </c>
    </row>
    <row r="12" spans="2:2" x14ac:dyDescent="0.25">
      <c r="B12" t="s">
        <v>15</v>
      </c>
    </row>
    <row r="13" spans="2:2" x14ac:dyDescent="0.25">
      <c r="B13" t="s">
        <v>30</v>
      </c>
    </row>
    <row r="14" spans="2:2" x14ac:dyDescent="0.25">
      <c r="B14" t="s">
        <v>36</v>
      </c>
    </row>
    <row r="15" spans="2:2" ht="17.399999999999999" x14ac:dyDescent="0.3">
      <c r="B15" s="3" t="s">
        <v>38</v>
      </c>
    </row>
    <row r="16" spans="2:2" x14ac:dyDescent="0.25">
      <c r="B16" t="s">
        <v>39</v>
      </c>
    </row>
    <row r="17" spans="2:2" x14ac:dyDescent="0.25">
      <c r="B17" t="s">
        <v>40</v>
      </c>
    </row>
    <row r="18" spans="2:2" x14ac:dyDescent="0.25">
      <c r="B18" t="s">
        <v>41</v>
      </c>
    </row>
    <row r="19" spans="2:2" x14ac:dyDescent="0.25">
      <c r="B19" t="s">
        <v>42</v>
      </c>
    </row>
    <row r="20" spans="2:2" ht="15.6" x14ac:dyDescent="0.3">
      <c r="B20" s="9" t="s">
        <v>31</v>
      </c>
    </row>
    <row r="21" spans="2:2" x14ac:dyDescent="0.25">
      <c r="B21" t="s">
        <v>37</v>
      </c>
    </row>
    <row r="22" spans="2:2" x14ac:dyDescent="0.25">
      <c r="B22" t="s">
        <v>2</v>
      </c>
    </row>
    <row r="23" spans="2:2" x14ac:dyDescent="0.25">
      <c r="B23" t="s">
        <v>1</v>
      </c>
    </row>
    <row r="24" spans="2:2" x14ac:dyDescent="0.25">
      <c r="B24" t="s">
        <v>23</v>
      </c>
    </row>
    <row r="25" spans="2:2" x14ac:dyDescent="0.25">
      <c r="B25" t="s">
        <v>32</v>
      </c>
    </row>
    <row r="26" spans="2:2" x14ac:dyDescent="0.25">
      <c r="B26" t="s">
        <v>48</v>
      </c>
    </row>
    <row r="27" spans="2:2" x14ac:dyDescent="0.25">
      <c r="B27" t="s">
        <v>49</v>
      </c>
    </row>
    <row r="28" spans="2:2" x14ac:dyDescent="0.25">
      <c r="B28" t="s">
        <v>33</v>
      </c>
    </row>
    <row r="29" spans="2:2" x14ac:dyDescent="0.25">
      <c r="B29" t="s">
        <v>28</v>
      </c>
    </row>
    <row r="30" spans="2:2" x14ac:dyDescent="0.25">
      <c r="B30" t="s">
        <v>50</v>
      </c>
    </row>
    <row r="31" spans="2:2" x14ac:dyDescent="0.25">
      <c r="B31" t="s">
        <v>51</v>
      </c>
    </row>
    <row r="32" spans="2:2" ht="15.6" x14ac:dyDescent="0.3">
      <c r="B32" s="9"/>
    </row>
    <row r="36" spans="2:2" x14ac:dyDescent="0.25">
      <c r="B36" s="8"/>
    </row>
  </sheetData>
  <phoneticPr fontId="0" type="noConversion"/>
  <printOptions gridLines="1"/>
  <pageMargins left="0.75" right="0.75" top="1" bottom="1" header="0.5" footer="0.5"/>
  <pageSetup scale="8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Rotation</vt:lpstr>
      <vt:lpstr>Documentation</vt:lpstr>
    </vt:vector>
  </TitlesOfParts>
  <Company>Allison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Rotation Calculator</dc:title>
  <dc:subject>Structural geology rotations</dc:subject>
  <dc:creator>David T. Allison</dc:creator>
  <cp:keywords>Rotation,Vector,Axis</cp:keywords>
  <cp:lastModifiedBy>David Allison</cp:lastModifiedBy>
  <cp:lastPrinted>2008-07-06T01:13:56Z</cp:lastPrinted>
  <dcterms:created xsi:type="dcterms:W3CDTF">2013-01-05T01:00:34Z</dcterms:created>
  <dcterms:modified xsi:type="dcterms:W3CDTF">2013-07-23T15:24:43Z</dcterms:modified>
  <cp:category>Structural Geology</cp:category>
</cp:coreProperties>
</file>