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Dell\Downloads\PROTFOLIO\"/>
    </mc:Choice>
  </mc:AlternateContent>
  <xr:revisionPtr revIDLastSave="0" documentId="13_ncr:1_{C48DA9D0-AE8E-4A24-9FEC-1DD92E483686}" xr6:coauthVersionLast="47" xr6:coauthVersionMax="47" xr10:uidLastSave="{00000000-0000-0000-0000-000000000000}"/>
  <bookViews>
    <workbookView xWindow="-120" yWindow="-120" windowWidth="20730" windowHeight="11160" tabRatio="618" activeTab="3" xr2:uid="{26D4546B-D2A1-4444-8EAF-A6228F96F0C1}"/>
  </bookViews>
  <sheets>
    <sheet name="Data" sheetId="2" r:id="rId1"/>
    <sheet name="pivots" sheetId="7" r:id="rId2"/>
    <sheet name="Assets" sheetId="4" r:id="rId3"/>
    <sheet name="customer centre report" sheetId="6"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0" r:id="rId8"/>
    <pivotCache cacheId="33" r:id="rId9"/>
    <pivotCache cacheId="36" r:id="rId10"/>
    <pivotCache cacheId="39" r:id="rId11"/>
    <pivotCache cacheId="42" r:id="rId12"/>
    <pivotCache cacheId="45"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3" i="7" l="1"/>
  <c r="M24" i="6" s="1"/>
  <c r="J52" i="7"/>
  <c r="J56" i="7" s="1"/>
  <c r="M32" i="6" s="1" a="1"/>
  <c r="M32" i="6" s="1"/>
  <c r="J51" i="7"/>
  <c r="J55" i="7" s="1"/>
  <c r="M52" i="7" s="1"/>
  <c r="J50" i="7"/>
  <c r="M51" i="7" s="1"/>
  <c r="M30" i="6" s="1" a="1"/>
  <c r="M30" i="6" s="1"/>
  <c r="R16" i="6" a="1"/>
  <c r="R16" i="6" s="1"/>
  <c r="Q17" i="6" a="1"/>
  <c r="Q17" i="6" s="1"/>
  <c r="K36" i="7"/>
  <c r="I40" i="7"/>
  <c r="H38" i="7"/>
  <c r="I38" i="7"/>
  <c r="H39" i="7"/>
  <c r="I39" i="7"/>
  <c r="H40" i="7"/>
  <c r="H41" i="7"/>
  <c r="I41" i="7"/>
  <c r="H42" i="7"/>
  <c r="I42" i="7"/>
  <c r="G39" i="7"/>
  <c r="G40" i="7"/>
  <c r="G41" i="7"/>
  <c r="G42" i="7"/>
  <c r="G38"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M31" i="6" l="1" a="1"/>
  <c r="M31" i="6" s="1"/>
  <c r="K39" i="7"/>
  <c r="J40" i="7"/>
  <c r="K42" i="7"/>
  <c r="J39" i="7"/>
  <c r="K41" i="7"/>
  <c r="J42" i="7"/>
  <c r="J38" i="7"/>
  <c r="K40" i="7"/>
  <c r="J41" i="7"/>
  <c r="K3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BC202A-B100-46B2-BBBF-E8DCAEC7F91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5A162AF-C924-4F4C-800C-E80B809FE74B}"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3888099-205E-4AAF-BD54-F1D3AA5988A8}"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<sst xmlns="http://schemas.openxmlformats.org/spreadsheetml/2006/main" count="3176" uniqueCount="1083">
  <si>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</si>
  <si>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</si>
  <si>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</si>
  <si>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</si>
  <si>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</si>
  <si>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</si>
  <si>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</si>
  <si>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</si>
  <si>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</si>
  <si>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</si>
  <si>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</si>
  <si>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</si>
  <si>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</si>
  <si>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</si>
  <si>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</si>
  <si>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</si>
  <si>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</si>
  <si>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</si>
  <si>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</si>
  <si>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</si>
  <si>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</si>
  <si>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</si>
  <si>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</si>
  <si>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</si>
  <si>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</si>
  <si>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</si>
  <si>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</si>
  <si>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</si>
  <si>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</si>
  <si>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</si>
  <si>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</si>
  <si>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</si>
  <si>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</si>
  <si>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</si>
  <si>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</si>
  <si>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</si>
  <si>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</si>
  <si>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</si>
  <si>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</si>
  <si>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</si>
  <si>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</si>
  <si>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</si>
  <si>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</si>
  <si>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</si>
  <si>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</si>
  <si>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</si>
  <si>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</si>
  <si>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</si>
  <si>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</si>
  <si>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</si>
  <si>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</si>
  <si>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</si>
  <si>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</si>
  <si>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</si>
  <si>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</si>
  <si>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</si>
  <si>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</si>
  <si>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</si>
  <si>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</si>
  <si>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</si>
  <si>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</si>
  <si>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</si>
  <si>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</si>
  <si>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</si>
  <si>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</si>
  <si>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</si>
  <si>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</si>
  <si>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</si>
  <si>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</si>
  <si>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</si>
  <si>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</si>
  <si>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</si>
  <si>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</si>
  <si>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</si>
  <si>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</si>
  <si>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</si>
  <si>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</si>
  <si>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</si>
  <si>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</si>
  <si>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</si>
  <si>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</si>
  <si>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</si>
  <si>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</si>
  <si>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</si>
  <si>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</si>
  <si>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</si>
  <si>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</si>
  <si>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</si>
  <si>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</si>
  <si>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</si>
  <si>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</si>
  <si>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</si>
  <si>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</si>
  <si>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</si>
  <si>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</si>
  <si>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</si>
  <si>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</si>
  <si>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</si>
  <si>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</si>
  <si>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</si>
  <si>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</si>
  <si>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</si>
  <si>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</si>
  <si>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</si>
  <si>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</si>
  <si>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</si>
  <si>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</si>
  <si>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</si>
  <si>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</si>
  <si>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</si>
  <si>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</si>
  <si>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</si>
  <si>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</si>
  <si>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</si>
  <si>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</si>
  <si>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</si>
  <si>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</si>
  <si>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</si>
  <si>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</si>
  <si>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</si>
  <si>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</si>
  <si>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</si>
  <si>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</si>
  <si>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</si>
  <si>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</si>
  <si>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</si>
  <si>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</si>
  <si>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</si>
  <si>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</si>
  <si>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</si>
  <si>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</si>
  <si>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</si>
  <si>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</si>
  <si>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</si>
  <si>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</si>
  <si>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</si>
  <si>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</si>
  <si>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</si>
  <si>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</si>
  <si>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</si>
  <si>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</si>
  <si>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</si>
  <si>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</si>
  <si>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</si>
  <si>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</si>
  <si>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</si>
  <si>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</si>
  <si>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</si>
  <si>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</si>
  <si>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</si>
  <si>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</si>
  <si>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</si>
  <si>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</si>
  <si>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</si>
  <si>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</si>
  <si>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</si>
  <si>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</si>
  <si>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</si>
  <si>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</si>
  <si>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</si>
  <si>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</si>
  <si>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</si>
  <si>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</si>
  <si>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</si>
  <si>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</si>
  <si>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</si>
  <si>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</si>
  <si>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</si>
  <si>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</si>
  <si>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</si>
  <si>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</si>
  <si>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</si>
  <si>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</si>
  <si>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</si>
  <si>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</si>
  <si>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</si>
  <si>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</si>
  <si>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</si>
  <si>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</si>
  <si>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</si>
  <si>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</si>
  <si>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</si>
  <si>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</si>
  <si>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</si>
  <si>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</si>
  <si>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</si>
  <si>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</si>
  <si>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</si>
  <si>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</si>
  <si>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</si>
  <si>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</si>
  <si>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</si>
  <si>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</si>
  <si>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</si>
  <si>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</si>
  <si>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</si>
  <si>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</si>
  <si>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</si>
  <si>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</si>
  <si>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</si>
  <si>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</si>
  <si>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</si>
  <si>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</si>
  <si>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</si>
  <si>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</si>
  <si>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</si>
  <si>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</si>
  <si>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</si>
  <si>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</si>
  <si>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</si>
  <si>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</si>
  <si>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</si>
  <si>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</si>
  <si>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</si>
  <si>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</si>
  <si>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</si>
  <si>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</si>
  <si>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</si>
  <si>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</si>
  <si>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</si>
  <si>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</si>
  <si>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</si>
  <si>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</si>
  <si>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</si>
  <si>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</si>
  <si>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</si>
  <si>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</si>
  <si>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</si>
  <si>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</si>
  <si>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</si>
  <si>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</si>
  <si>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</si>
  <si>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</si>
  <si>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</si>
  <si>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</si>
  <si>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</si>
  <si>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</si>
  <si>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</si>
  <si>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</si>
  <si>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</si>
  <si>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</si>
  <si>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</si>
  <si>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</si>
  <si>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</si>
  <si>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</si>
  <si>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</si>
  <si>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</si>
  <si>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</si>
  <si>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</si>
  <si>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</si>
  <si>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</si>
  <si>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</si>
  <si>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</si>
  <si>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</si>
  <si>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</si>
  <si>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</si>
  <si>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</si>
  <si>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</si>
  <si>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</si>
  <si>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</si>
  <si>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</si>
  <si>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</si>
  <si>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</si>
  <si>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</si>
  <si>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</si>
  <si>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</si>
  <si>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</si>
  <si>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</si>
  <si>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</si>
  <si>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</si>
  <si>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</si>
  <si>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</si>
  <si>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</si>
  <si>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</si>
  <si>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</si>
  <si>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</si>
  <si>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</si>
  <si>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</si>
  <si>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</si>
  <si>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</si>
  <si>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</si>
  <si>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</si>
  <si>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</si>
  <si>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</si>
  <si>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</si>
  <si>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</si>
  <si>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</si>
  <si>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</si>
  <si>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</si>
  <si>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</si>
  <si>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</si>
  <si>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</si>
  <si>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</si>
  <si>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</si>
  <si>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</si>
  <si>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</si>
  <si>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</si>
  <si>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</si>
  <si>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</si>
  <si>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</si>
  <si>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</si>
  <si>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</si>
  <si>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</si>
  <si>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</si>
  <si>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</si>
  <si>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</si>
  <si>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</si>
  <si>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</si>
  <si>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</si>
  <si>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</si>
  <si>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</si>
  <si>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</si>
  <si>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</si>
  <si>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</si>
  <si>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</si>
  <si>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</si>
  <si>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</si>
  <si>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</si>
  <si>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</si>
  <si>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</si>
  <si>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</si>
  <si>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</si>
  <si>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</si>
  <si>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</si>
  <si>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</si>
  <si>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</si>
  <si>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</si>
  <si>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</si>
  <si>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</si>
  <si>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</si>
  <si>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</si>
  <si>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</si>
  <si>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</si>
  <si>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</si>
  <si>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</si>
  <si>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</si>
  <si>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</si>
  <si>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</si>
  <si>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</si>
  <si>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</si>
  <si>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</si>
  <si>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</si>
  <si>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</si>
  <si>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</si>
  <si>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</si>
  <si>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</si>
  <si>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</si>
  <si>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</si>
  <si>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</si>
  <si>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</si>
  <si>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</si>
  <si>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</si>
  <si>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</si>
  <si>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</si>
  <si>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</si>
  <si>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</si>
  <si>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</si>
  <si>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</si>
  <si>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</si>
  <si>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</si>
  <si>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</si>
  <si>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</si>
  <si>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</si>
  <si>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</si>
  <si>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</si>
  <si>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</si>
  <si>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</si>
  <si>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</si>
  <si>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</si>
  <si>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</si>
  <si>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</si>
  <si>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</si>
  <si>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</si>
  <si>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</si>
  <si>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</si>
  <si>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</si>
  <si>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</si>
  <si>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</si>
  <si>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</si>
  <si>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</si>
  <si>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</si>
  <si>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</si>
  <si>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</si>
  <si>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</si>
  <si>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</si>
  <si>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</si>
  <si>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</si>
  <si>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</si>
  <si>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</si>
  <si>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</si>
  <si>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</si>
  <si>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</si>
  <si>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</si>
  <si>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</si>
  <si>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</si>
  <si>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</si>
  <si>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</si>
  <si>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</si>
  <si>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</si>
  <si>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</si>
  <si>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</si>
  <si>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</si>
  <si>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</si>
  <si>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</si>
  <si>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</si>
  <si>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</si>
  <si>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</si>
  <si>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</si>
  <si>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</si>
  <si>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</si>
  <si>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</si>
  <si>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</si>
  <si>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</si>
  <si>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</si>
  <si>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</si>
  <si>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</si>
  <si>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</si>
  <si>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</si>
  <si>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</si>
  <si>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</si>
  <si>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</si>
  <si>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</si>
  <si>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</si>
  <si>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</si>
  <si>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</si>
  <si>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</si>
  <si>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</si>
  <si>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</si>
  <si>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</si>
  <si>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</si>
  <si>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</si>
  <si>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</si>
  <si>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</si>
  <si>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</si>
  <si>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</si>
  <si>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</si>
  <si>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</si>
  <si>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</si>
  <si>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</si>
  <si>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</si>
  <si>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</si>
  <si>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</si>
  <si>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</si>
  <si>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</si>
  <si>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</si>
  <si>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</si>
  <si>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</si>
  <si>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</si>
  <si>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</si>
  <si>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</si>
  <si>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</si>
  <si>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</si>
  <si>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</si>
  <si>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</si>
  <si>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</si>
  <si>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</si>
  <si>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</si>
  <si>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</si>
  <si>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</si>
  <si>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</si>
  <si>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</si>
  <si>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</si>
  <si>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</si>
  <si>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</si>
  <si>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</si>
  <si>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</si>
  <si>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</si>
  <si>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</si>
  <si>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</si>
  <si>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</si>
  <si>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</si>
  <si>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</si>
  <si>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</si>
  <si>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</si>
  <si>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</si>
  <si>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</si>
  <si>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</si>
  <si>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</si>
  <si>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</si>
  <si>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</si>
  <si>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</si>
  <si>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</si>
  <si>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</si>
  <si>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</si>
  <si>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</si>
  <si>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</si>
  <si>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</si>
  <si>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</si>
  <si>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</si>
  <si>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</si>
  <si>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</si>
  <si>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</si>
  <si>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</si>
  <si>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</si>
  <si>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</si>
  <si>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</si>
  <si>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</si>
  <si>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</si>
  <si>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</si>
  <si>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</si>
  <si>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</si>
  <si>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</si>
  <si>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</si>
  <si>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</si>
  <si>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</si>
  <si>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</si>
  <si>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</si>
  <si>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</si>
  <si>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</si>
  <si>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</si>
  <si>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</si>
  <si>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</si>
  <si>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</si>
  <si>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</si>
  <si>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</si>
  <si>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</si>
  <si>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</si>
  <si>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</si>
  <si>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</si>
  <si>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</si>
  <si>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</si>
  <si>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</si>
  <si>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</si>
  <si>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</si>
  <si>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</si>
  <si>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</si>
  <si>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</si>
  <si>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</si>
  <si>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</si>
  <si>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</si>
  <si>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</si>
  <si>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</si>
  <si>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</si>
  <si>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</si>
  <si>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</si>
  <si>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</si>
  <si>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</si>
  <si>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</si>
  <si>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</si>
  <si>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</si>
  <si>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</si>
  <si>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</si>
  <si>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</si>
  <si>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</si>
  <si>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</si>
  <si>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</si>
  <si>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</si>
  <si>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</si>
  <si>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</si>
  <si>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</si>
  <si>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</si>
  <si>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</si>
  <si>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</si>
  <si>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</si>
  <si>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</si>
  <si>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</si>
  <si>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</si>
  <si>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</si>
  <si>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</si>
  <si>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</si>
  <si>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</si>
  <si>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</si>
  <si>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</si>
  <si>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</si>
  <si>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</si>
  <si>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</si>
  <si>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</si>
  <si>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</si>
  <si>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</si>
  <si>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</si>
  <si>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</si>
  <si>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</si>
  <si>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</si>
  <si>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</si>
  <si>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</si>
  <si>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</si>
  <si>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</si>
  <si>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</si>
  <si>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</si>
  <si>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</si>
  <si>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</si>
  <si>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</si>
  <si>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</si>
  <si>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</si>
  <si>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</si>
  <si>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</si>
  <si>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</si>
  <si>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</si>
  <si>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</si>
  <si>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</si>
  <si>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</si>
  <si>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</si>
  <si>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</si>
  <si>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</si>
  <si>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</si>
  <si>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</si>
  <si>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</si>
  <si>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</si>
  <si>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</si>
  <si>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</si>
  <si>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</si>
  <si>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</si>
  <si>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</si>
  <si>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</si>
  <si>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</si>
  <si>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</si>
  <si>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</si>
  <si>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</si>
  <si>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</si>
  <si>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</si>
  <si>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</si>
  <si>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</si>
  <si>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</si>
  <si>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</si>
  <si>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</si>
  <si>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</si>
  <si>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</si>
  <si>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</si>
  <si>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</si>
  <si>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</si>
  <si>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</si>
  <si>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</si>
  <si>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</si>
  <si>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</si>
  <si>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</si>
  <si>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</si>
  <si>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</si>
  <si>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</si>
  <si>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</si>
  <si>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</si>
  <si>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</si>
  <si>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</si>
  <si>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</si>
  <si>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</si>
  <si>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</si>
  <si>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</si>
  <si>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</si>
  <si>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</si>
  <si>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</si>
  <si>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</si>
  <si>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</si>
  <si>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</si>
  <si>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</si>
  <si>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</si>
  <si>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</si>
  <si>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</si>
  <si>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</si>
  <si>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</si>
  <si>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</si>
  <si>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</si>
  <si>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</si>
  <si>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</si>
  <si>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</si>
  <si>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</si>
  <si>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</si>
  <si>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</si>
  <si>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</si>
  <si>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</si>
  <si>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</si>
  <si>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</si>
  <si>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</si>
  <si>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</si>
  <si>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</si>
  <si>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</si>
  <si>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</si>
  <si>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</si>
  <si>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</si>
  <si>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</si>
  <si>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</si>
  <si>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</si>
  <si>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</si>
  <si>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</si>
  <si>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</si>
  <si>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</si>
  <si>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</si>
  <si>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</si>
  <si>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</si>
  <si>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</si>
  <si>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</si>
  <si>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</si>
  <si>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</si>
  <si>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</si>
  <si>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</si>
  <si>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</si>
  <si>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</si>
  <si>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</si>
  <si>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</si>
  <si>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</si>
  <si>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</si>
  <si>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</si>
  <si>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</si>
  <si>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</si>
  <si>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</si>
  <si>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</si>
  <si>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</si>
  <si>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</si>
  <si>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</si>
  <si>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</si>
  <si>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</si>
  <si>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</si>
  <si>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</si>
  <si>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</si>
  <si>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</si>
  <si>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</si>
  <si>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</si>
  <si>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</si>
  <si>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</si>
  <si>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</si>
  <si>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</si>
  <si>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</si>
  <si>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</si>
  <si>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</si>
  <si>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</si>
  <si>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</si>
  <si>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</si>
  <si>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</si>
  <si>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</si>
  <si>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</si>
  <si>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</si>
  <si>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</si>
  <si>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</si>
  <si>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</si>
  <si>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</si>
  <si>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</si>
  <si>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</si>
  <si>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</si>
  <si>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</si>
  <si>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</si>
  <si>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</si>
  <si>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</si>
  <si>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</si>
  <si>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</si>
  <si>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</si>
  <si>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</si>
  <si>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</si>
  <si>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</si>
  <si>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</si>
  <si>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</si>
  <si>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</si>
  <si>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</si>
  <si>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</si>
  <si>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</si>
  <si>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</si>
  <si>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</si>
  <si>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</si>
  <si>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</si>
  <si>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</si>
  <si>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</si>
  <si>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</si>
  <si>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</si>
  <si>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</si>
  <si>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</si>
  <si>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</si>
  <si>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</si>
  <si>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</si>
  <si>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</si>
  <si>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</si>
  <si>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</si>
  <si>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</si>
  <si>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</si>
  <si>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</si>
  <si>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</si>
  <si>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</si>
  <si>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</si>
  <si>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</si>
  <si>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</si>
  <si>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</si>
  <si>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</si>
  <si>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</si>
  <si>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</si>
  <si>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</si>
  <si>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</si>
  <si>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</si>
  <si>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</si>
  <si>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</si>
  <si>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</si>
  <si>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</si>
  <si>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</si>
  <si>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</si>
  <si>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</si>
  <si>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</si>
  <si>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</si>
  <si>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</si>
  <si>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</si>
  <si>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</si>
  <si>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</si>
  <si>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</si>
  <si>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</si>
  <si>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</si>
  <si>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</si>
  <si>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</si>
  <si>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</si>
  <si>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</si>
  <si>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</si>
  <si>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</si>
  <si>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</si>
  <si>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</si>
  <si>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</si>
  <si>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</si>
  <si>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</si>
  <si>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</si>
  <si>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</si>
  <si>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</si>
  <si>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</si>
  <si>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</si>
  <si>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</si>
  <si>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</si>
  <si>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</si>
  <si>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</si>
  <si>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</si>
  <si>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</si>
  <si>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</si>
  <si>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</si>
  <si>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</si>
  <si>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</si>
  <si>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</si>
  <si>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</si>
  <si>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</si>
  <si>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</si>
  <si>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</si>
  <si>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</si>
  <si>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</si>
  <si>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</si>
  <si>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</si>
  <si>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</si>
  <si>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</si>
  <si>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</si>
  <si>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</si>
  <si>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</si>
  <si>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</si>
  <si>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</si>
  <si>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</si>
  <si>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</si>
  <si>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</si>
  <si>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</si>
  <si>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</si>
  <si>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</si>
  <si>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</si>
  <si>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</si>
  <si>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</si>
  <si>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</si>
  <si>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</si>
  <si>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</si>
  <si>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</si>
  <si>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</si>
  <si>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</si>
  <si>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</si>
  <si>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</si>
  <si>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</si>
  <si>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</si>
  <si>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</si>
  <si>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</si>
  <si>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</si>
  <si>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</si>
  <si>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</si>
  <si>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</si>
  <si>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</si>
  <si>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</si>
  <si>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</si>
  <si>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</si>
  <si>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</si>
  <si>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</si>
  <si>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</si>
  <si>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</si>
  <si>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</si>
  <si>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</si>
  <si>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</si>
  <si>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</si>
  <si>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</si>
  <si>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</si>
  <si>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</si>
  <si>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</si>
  <si>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</si>
  <si>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</si>
  <si>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</si>
  <si>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</si>
  <si>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</si>
  <si>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</si>
  <si>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</si>
  <si>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</si>
  <si>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</si>
  <si>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</si>
  <si>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</si>
  <si>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</si>
  <si>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</si>
  <si>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</si>
  <si>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</si>
  <si>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</si>
  <si>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</si>
  <si>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</si>
  <si>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</si>
  <si>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</si>
  <si>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</si>
  <si>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</si>
  <si>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</si>
  <si>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</si>
  <si>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</si>
  <si>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</si>
  <si>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</si>
  <si>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</si>
  <si>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</si>
  <si>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</si>
  <si>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</si>
  <si>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</si>
  <si>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</si>
  <si>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</si>
  <si>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</si>
  <si>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</si>
  <si>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</si>
  <si>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</si>
  <si>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</si>
  <si>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</si>
  <si>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</si>
  <si>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</si>
  <si>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</si>
  <si>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</si>
  <si>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</si>
  <si>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</si>
  <si>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</si>
  <si>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</si>
  <si>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</si>
  <si>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</si>
  <si>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</si>
  <si>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</si>
  <si>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</si>
  <si>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</si>
  <si>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</si>
  <si>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</si>
  <si>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</si>
  <si>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</si>
  <si>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</si>
  <si>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</si>
  <si>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</si>
  <si>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</si>
  <si>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</si>
  <si>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</si>
  <si>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</si>
  <si>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</si>
  <si>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</si>
  <si>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</si>
  <si>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</si>
  <si>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</si>
  <si>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</si>
  <si>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</si>
  <si>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</si>
  <si>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</si>
  <si>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</si>
  <si>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</si>
  <si>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</si>
  <si>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</si>
  <si>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</si>
  <si>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</si>
  <si>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</si>
  <si>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</si>
  <si>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</si>
  <si>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</si>
  <si>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</si>
  <si>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</si>
  <si>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</si>
  <si>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</si>
  <si>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</si>
  <si>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</si>
  <si>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</si>
  <si>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</si>
  <si>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</si>
  <si>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</si>
  <si>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</si>
  <si>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</si>
  <si>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</si>
  <si>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</si>
  <si>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</si>
  <si>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</si>
  <si>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</si>
  <si>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</si>
  <si>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</si>
  <si>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</si>
  <si>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</si>
  <si>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</si>
  <si>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</si>
  <si>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</si>
  <si>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</si>
  <si>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</si>
  <si>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</si>
  <si>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</si>
  <si>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</si>
  <si>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</si>
  <si>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</si>
  <si>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</si>
  <si>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</si>
  <si>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</si>
  <si>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</si>
  <si>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</si>
  <si>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</si>
  <si>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</si>
  <si>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</si>
  <si>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</si>
  <si>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</si>
  <si>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</si>
  <si>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</si>
  <si>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</si>
  <si>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</si>
  <si>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</si>
  <si>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</si>
  <si>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</si>
  <si>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</si>
  <si>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</si>
  <si>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</si>
  <si>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</si>
  <si>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</si>
  <si>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</si>
  <si>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</si>
  <si>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</si>
  <si>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</si>
  <si>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</si>
  <si>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</si>
  <si>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</si>
  <si>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</si>
  <si>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</si>
  <si>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</si>
  <si>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</si>
  <si>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</si>
  <si>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</si>
  <si>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</si>
  <si>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</si>
  <si>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</si>
  <si>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</si>
  <si>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</si>
  <si>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</si>
  <si>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</si>
  <si>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</si>
  <si>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</si>
  <si>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</si>
  <si>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</si>
  <si>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</si>
  <si>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</si>
  <si>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</si>
  <si>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</si>
  <si>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</si>
  <si>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</si>
  <si>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</si>
  <si>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</si>
  <si>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</si>
  <si>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calls count</t>
  </si>
  <si>
    <t>Total amount</t>
  </si>
  <si>
    <t>average rating</t>
  </si>
  <si>
    <t>5*calls</t>
  </si>
  <si>
    <t>total Duration</t>
  </si>
  <si>
    <t>Grand Total</t>
  </si>
  <si>
    <t>Jan</t>
  </si>
  <si>
    <t>Feb</t>
  </si>
  <si>
    <t>Mar</t>
  </si>
  <si>
    <t>Apr</t>
  </si>
  <si>
    <t>May</t>
  </si>
  <si>
    <t>Jun</t>
  </si>
  <si>
    <t>Jul</t>
  </si>
  <si>
    <t>Aug</t>
  </si>
  <si>
    <t>Sep</t>
  </si>
  <si>
    <t>Oct</t>
  </si>
  <si>
    <t>Nov</t>
  </si>
  <si>
    <t>Dec</t>
  </si>
  <si>
    <t>Row Labels</t>
  </si>
  <si>
    <t>calls count2</t>
  </si>
  <si>
    <t>Friday</t>
  </si>
  <si>
    <t>Monday</t>
  </si>
  <si>
    <t>Saturday</t>
  </si>
  <si>
    <t>Sunday</t>
  </si>
  <si>
    <t>Thursday</t>
  </si>
  <si>
    <t>Tuesday</t>
  </si>
  <si>
    <t>Wednesday</t>
  </si>
  <si>
    <t>for graph</t>
  </si>
  <si>
    <t xml:space="preserve">Rep </t>
  </si>
  <si>
    <t>Calls</t>
  </si>
  <si>
    <t>Amount</t>
  </si>
  <si>
    <t>sel calls</t>
  </si>
  <si>
    <t>sel amount</t>
  </si>
  <si>
    <t xml:space="preserve">sel rep </t>
  </si>
  <si>
    <t>Column Labels</t>
  </si>
  <si>
    <t>Rep summary</t>
  </si>
  <si>
    <t xml:space="preserve">% of calls </t>
  </si>
  <si>
    <t>call rank</t>
  </si>
  <si>
    <t>labels</t>
  </si>
  <si>
    <t>image</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</si>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</sst>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1409]#,##0"/>
    <numFmt numFmtId="167" formatCode="&quot;₹&quot;\ #,##0;#,##0\ \-&quot;₹&quot;;&quot;₹&quot;\ #,##0"/>
  </numFmts>
  <fonts count="22" x14ac:knownFonts="1">
    <font>
      <sz val="11"/>
      <color theme="1"/>
      <name val="Aptos"/>
      <family val="2"/>
      <scheme val="minor"/>
    </font>
    <font>
      <sz val="11"/>
      <color theme="1"/>
      <name val="Aptos"/>
      <family val="2"/>
      <scheme val="minor"/>
    </font>
    <font>
      <sz val="18"/>
      <color theme="3"/>
      <name val="Aptos ExtraBold"/>
      <family val="2"/>
      <scheme val="major"/>
    </font>
    <font>
      <b/>
      <sz val="15"/>
      <color theme="3"/>
      <name val="Aptos"/>
      <family val="2"/>
      <scheme val="minor"/>
    </font>
    <font>
      <b/>
      <sz val="13"/>
      <color theme="3"/>
      <name val="Aptos"/>
      <family val="2"/>
      <scheme val="minor"/>
    </font>
    <font>
      <b/>
      <sz val="11"/>
      <color theme="3"/>
      <name val="Aptos"/>
      <family val="2"/>
      <scheme val="minor"/>
    </font>
    <font>
      <sz val="11"/>
      <color rgb="FF006100"/>
      <name val="Aptos"/>
      <family val="2"/>
      <scheme val="minor"/>
    </font>
    <font>
      <sz val="11"/>
      <color rgb="FF9C0006"/>
      <name val="Aptos"/>
      <family val="2"/>
      <scheme val="minor"/>
    </font>
    <font>
      <sz val="11"/>
      <color rgb="FF9C5700"/>
      <name val="Aptos"/>
      <family val="2"/>
      <scheme val="minor"/>
    </font>
    <font>
      <sz val="11"/>
      <color rgb="FF3F3F76"/>
      <name val="Aptos"/>
      <family val="2"/>
      <scheme val="minor"/>
    </font>
    <font>
      <b/>
      <sz val="11"/>
      <color rgb="FF3F3F3F"/>
      <name val="Aptos"/>
      <family val="2"/>
      <scheme val="minor"/>
    </font>
    <font>
      <b/>
      <sz val="11"/>
      <color rgb="FFFA7D00"/>
      <name val="Aptos"/>
      <family val="2"/>
      <scheme val="minor"/>
    </font>
    <font>
      <sz val="11"/>
      <color rgb="FFFA7D00"/>
      <name val="Aptos"/>
      <family val="2"/>
      <scheme val="minor"/>
    </font>
    <font>
      <b/>
      <sz val="11"/>
      <color theme="0"/>
      <name val="Aptos"/>
      <family val="2"/>
      <scheme val="minor"/>
    </font>
    <font>
      <sz val="11"/>
      <color rgb="FFFF0000"/>
      <name val="Aptos"/>
      <family val="2"/>
      <scheme val="minor"/>
    </font>
    <font>
      <i/>
      <sz val="11"/>
      <color rgb="FF7F7F7F"/>
      <name val="Aptos"/>
      <family val="2"/>
      <scheme val="minor"/>
    </font>
    <font>
      <b/>
      <sz val="11"/>
      <color theme="1"/>
      <name val="Aptos"/>
      <family val="2"/>
      <scheme val="minor"/>
    </font>
    <font>
      <sz val="11"/>
      <color theme="0"/>
      <name val="Aptos"/>
      <family val="2"/>
      <scheme val="minor"/>
    </font>
    <font>
      <sz val="10"/>
      <color theme="1"/>
      <name val="Aptos"/>
      <family val="2"/>
      <scheme val="minor"/>
    </font>
    <font>
      <sz val="11"/>
      <color theme="1"/>
      <name val="Aptos ExtraBold"/>
      <family val="2"/>
      <scheme val="major"/>
    </font>
    <font>
      <sz val="10"/>
      <color theme="1"/>
      <name val="Aptos ExtraBold"/>
      <family val="2"/>
      <scheme val="major"/>
    </font>
    <font>
      <sz val="24"/>
      <color theme="1"/>
      <name val="Aptos ExtraBold"/>
      <family val="2"/>
      <scheme val="maj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int="4.9989318521683403E-2"/>
      </top>
      <bottom/>
      <diagonal/>
    </border>
    <border>
      <left/>
      <right style="thin">
        <color indexed="64"/>
      </right>
      <top style="thin">
        <color theme="1" tint="4.9989318521683403E-2"/>
      </top>
      <bottom/>
      <diagonal/>
    </border>
    <border>
      <left/>
      <right style="thin">
        <color indexed="64"/>
      </right>
      <top/>
      <bottom/>
      <diagonal/>
    </border>
    <border>
      <left/>
      <right/>
      <top/>
      <bottom style="thin">
        <color theme="1" tint="4.9989318521683403E-2"/>
      </bottom>
      <diagonal/>
    </border>
    <border>
      <left/>
      <right style="thin">
        <color indexed="64"/>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bottom/>
      <diagonal/>
    </border>
    <border>
      <left style="thin">
        <color theme="1" tint="4.9989318521683403E-2"/>
      </left>
      <right/>
      <top/>
      <bottom style="thin">
        <color theme="1" tint="4.9989318521683403E-2"/>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0" fillId="33" borderId="0" xfId="0" applyFill="1" applyAlignment="1">
      <alignment horizontal="left" indent="1"/>
    </xf>
    <xf numFmtId="0" fontId="0" fillId="34" borderId="0" xfId="0" applyFill="1" applyAlignment="1">
      <alignment horizontal="left"/>
    </xf>
    <xf numFmtId="0" fontId="18" fillId="35" borderId="0" xfId="0" applyFont="1" applyFill="1"/>
    <xf numFmtId="165" fontId="18" fillId="35" borderId="0" xfId="0" applyNumberFormat="1" applyFont="1" applyFill="1"/>
    <xf numFmtId="0" fontId="18" fillId="35" borderId="12" xfId="0" applyFont="1" applyFill="1" applyBorder="1"/>
    <xf numFmtId="165" fontId="18" fillId="35" borderId="12" xfId="0" applyNumberFormat="1" applyFont="1" applyFill="1" applyBorder="1"/>
    <xf numFmtId="165" fontId="18" fillId="35" borderId="13" xfId="0" applyNumberFormat="1" applyFont="1" applyFill="1" applyBorder="1"/>
    <xf numFmtId="165" fontId="18" fillId="35" borderId="14" xfId="0" applyNumberFormat="1" applyFont="1" applyFill="1" applyBorder="1"/>
    <xf numFmtId="0" fontId="18" fillId="35" borderId="16" xfId="0" applyFont="1" applyFill="1" applyBorder="1" applyAlignment="1">
      <alignment horizontal="left" indent="1"/>
    </xf>
    <xf numFmtId="0" fontId="18" fillId="35" borderId="17" xfId="0" applyFont="1" applyFill="1" applyBorder="1" applyAlignment="1">
      <alignment horizontal="left" indent="1"/>
    </xf>
    <xf numFmtId="0" fontId="19" fillId="35" borderId="10" xfId="0" applyFont="1" applyFill="1" applyBorder="1"/>
    <xf numFmtId="0" fontId="19" fillId="35" borderId="11" xfId="0" applyFont="1" applyFill="1" applyBorder="1"/>
    <xf numFmtId="0" fontId="19" fillId="35" borderId="15" xfId="0" applyFont="1" applyFill="1" applyBorder="1"/>
    <xf numFmtId="0" fontId="20" fillId="35" borderId="16" xfId="0" applyFont="1" applyFill="1" applyBorder="1"/>
    <xf numFmtId="0" fontId="16" fillId="0" borderId="0" xfId="0" applyFont="1"/>
    <xf numFmtId="9" fontId="0" fillId="0" borderId="0" xfId="1" applyFont="1"/>
    <xf numFmtId="0" fontId="21" fillId="33" borderId="0" xfId="0" applyFont="1" applyFill="1" applyAlignment="1">
      <alignment horizontal="center"/>
    </xf>
    <xf numFmtId="0" fontId="0" fillId="33" borderId="0" xfId="0" applyFill="1" applyAlignment="1">
      <alignment horizontal="center"/>
    </xf>
    <xf numFmtId="167" fontId="0" fillId="0" borderId="0" xfId="0" applyNumberForma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6">
    <dxf>
      <fill>
        <patternFill patternType="solid">
          <bgColor theme="7" tint="0.39997558519241921"/>
        </patternFill>
      </fill>
    </dxf>
    <dxf>
      <fill>
        <patternFill patternType="solid">
          <bgColor theme="7" tint="0.39997558519241921"/>
        </patternFill>
      </fill>
    </dxf>
    <dxf>
      <fill>
        <patternFill>
          <bgColor theme="5" tint="0.39994506668294322"/>
        </patternFill>
      </fill>
      <border>
        <left style="thin">
          <color theme="1" tint="0.14996795556505021"/>
        </left>
        <right style="thin">
          <color theme="1" tint="0.14996795556505021"/>
        </right>
        <vertical/>
        <horizontal/>
      </border>
    </dxf>
    <dxf>
      <fill>
        <patternFill patternType="solid">
          <bgColor theme="7" tint="0.39997558519241921"/>
        </patternFill>
      </fill>
    </dxf>
    <dxf>
      <font>
        <b/>
        <color theme="1"/>
      </font>
      <border>
        <bottom style="thin">
          <color theme="5"/>
        </bottom>
        <vertical/>
        <horizontal/>
      </border>
    </dxf>
    <dxf>
      <font>
        <b/>
        <i val="0"/>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Dark2 2" pivot="0" table="0" count="10" xr9:uid="{D7CF77F5-232A-4700-9050-E0EB484B7F32}">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0" tint="-0.24994659260841701"/>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protfolio.xlsx]pivots!weak day trend</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757793764988008E-2"/>
          <c:y val="5.3097345132743362E-2"/>
          <c:w val="0.89448441247002397"/>
          <c:h val="0.87020648967551617"/>
        </c:manualLayout>
      </c:layout>
      <c:barChart>
        <c:barDir val="bar"/>
        <c:grouping val="clustered"/>
        <c:varyColors val="0"/>
        <c:ser>
          <c:idx val="0"/>
          <c:order val="0"/>
          <c:tx>
            <c:strRef>
              <c:f>pivots!$G$16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pivots!$F$17:$F$24</c:f>
              <c:strCache>
                <c:ptCount val="7"/>
                <c:pt idx="0">
                  <c:v>Monday</c:v>
                </c:pt>
                <c:pt idx="1">
                  <c:v>Tuesday</c:v>
                </c:pt>
                <c:pt idx="2">
                  <c:v>Wednesday</c:v>
                </c:pt>
                <c:pt idx="3">
                  <c:v>Thursday</c:v>
                </c:pt>
                <c:pt idx="4">
                  <c:v>Friday</c:v>
                </c:pt>
                <c:pt idx="5">
                  <c:v>Saturday</c:v>
                </c:pt>
                <c:pt idx="6">
                  <c:v>Sunday</c:v>
                </c:pt>
              </c:strCache>
            </c:strRef>
          </c:cat>
          <c:val>
            <c:numRef>
              <c:f>pivots!$G$17:$G$24</c:f>
              <c:numCache>
                <c:formatCode>#,##0</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E743-4173-B2DD-00BAFC54B938}"/>
            </c:ext>
          </c:extLst>
        </c:ser>
        <c:dLbls>
          <c:showLegendKey val="0"/>
          <c:showVal val="0"/>
          <c:showCatName val="0"/>
          <c:showSerName val="0"/>
          <c:showPercent val="0"/>
          <c:showBubbleSize val="0"/>
        </c:dLbls>
        <c:gapWidth val="25"/>
        <c:axId val="2024249216"/>
        <c:axId val="2024249696"/>
      </c:barChart>
      <c:catAx>
        <c:axId val="20242492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249696"/>
        <c:crosses val="autoZero"/>
        <c:auto val="1"/>
        <c:lblAlgn val="ctr"/>
        <c:lblOffset val="100"/>
        <c:noMultiLvlLbl val="0"/>
      </c:catAx>
      <c:valAx>
        <c:axId val="2024249696"/>
        <c:scaling>
          <c:orientation val="minMax"/>
        </c:scaling>
        <c:delete val="1"/>
        <c:axPos val="b"/>
        <c:numFmt formatCode="#,##0" sourceLinked="1"/>
        <c:majorTickMark val="out"/>
        <c:minorTickMark val="none"/>
        <c:tickLblPos val="nextTo"/>
        <c:crossAx val="202424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protfolio.xlsx]pivots!monthly trends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Call</a:t>
            </a:r>
            <a:r>
              <a:rPr lang="en-IN" baseline="0">
                <a:solidFill>
                  <a:srgbClr val="FF0000"/>
                </a:solidFill>
              </a:rPr>
              <a:t> Trend</a:t>
            </a:r>
            <a:endParaRPr lang="en-IN">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60000"/>
                  <a:lumOff val="40000"/>
                  <a:alpha val="50000"/>
                </a:schemeClr>
              </a:gs>
              <a:gs pos="100000">
                <a:srgbClr val="FF0000"/>
              </a:gs>
            </a:gsLst>
            <a:lin ang="135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7"/>
          <c:spPr>
            <a:solidFill>
              <a:schemeClr val="bg1">
                <a:lumMod val="95000"/>
              </a:schemeClr>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calls count2</c:v>
                </c:pt>
              </c:strCache>
            </c:strRef>
          </c:tx>
          <c:spPr>
            <a:gradFill flip="none" rotWithShape="1">
              <a:gsLst>
                <a:gs pos="0">
                  <a:schemeClr val="accent2">
                    <a:lumMod val="60000"/>
                    <a:lumOff val="40000"/>
                    <a:alpha val="50000"/>
                  </a:schemeClr>
                </a:gs>
                <a:gs pos="100000">
                  <a:srgbClr val="FF0000"/>
                </a:gs>
              </a:gsLst>
              <a:lin ang="13500000" scaled="1"/>
              <a:tileRect/>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CE76-4B4B-8880-F5C7ACFB374B}"/>
            </c:ext>
          </c:extLst>
        </c:ser>
        <c:dLbls>
          <c:showLegendKey val="0"/>
          <c:showVal val="0"/>
          <c:showCatName val="0"/>
          <c:showSerName val="0"/>
          <c:showPercent val="0"/>
          <c:showBubbleSize val="0"/>
        </c:dLbls>
        <c:axId val="2118264064"/>
        <c:axId val="2118260704"/>
      </c:areaChart>
      <c:lineChart>
        <c:grouping val="standard"/>
        <c:varyColors val="0"/>
        <c:ser>
          <c:idx val="0"/>
          <c:order val="0"/>
          <c:tx>
            <c:strRef>
              <c:f>pivots!$B$15</c:f>
              <c:strCache>
                <c:ptCount val="1"/>
                <c:pt idx="0">
                  <c:v>calls count</c:v>
                </c:pt>
              </c:strCache>
            </c:strRef>
          </c:tx>
          <c:spPr>
            <a:ln w="28575" cap="rnd">
              <a:solidFill>
                <a:srgbClr val="FF0000"/>
              </a:solidFill>
              <a:round/>
            </a:ln>
            <a:effectLst/>
          </c:spPr>
          <c:marker>
            <c:symbol val="circle"/>
            <c:size val="7"/>
            <c:spPr>
              <a:solidFill>
                <a:schemeClr val="bg1">
                  <a:lumMod val="95000"/>
                </a:schemeClr>
              </a:solidFill>
              <a:ln w="25400">
                <a:solidFill>
                  <a:schemeClr val="tx1">
                    <a:lumMod val="95000"/>
                    <a:lumOff val="5000"/>
                  </a:schemeClr>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CE76-4B4B-8880-F5C7ACFB374B}"/>
            </c:ext>
          </c:extLst>
        </c:ser>
        <c:dLbls>
          <c:showLegendKey val="0"/>
          <c:showVal val="0"/>
          <c:showCatName val="0"/>
          <c:showSerName val="0"/>
          <c:showPercent val="0"/>
          <c:showBubbleSize val="0"/>
        </c:dLbls>
        <c:marker val="1"/>
        <c:smooth val="0"/>
        <c:axId val="2118264064"/>
        <c:axId val="2118260704"/>
      </c:lineChart>
      <c:catAx>
        <c:axId val="211826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260704"/>
        <c:crosses val="autoZero"/>
        <c:auto val="1"/>
        <c:lblAlgn val="ctr"/>
        <c:lblOffset val="100"/>
        <c:noMultiLvlLbl val="0"/>
      </c:catAx>
      <c:valAx>
        <c:axId val="2118260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26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a:solidFill>
                  <a:srgbClr val="FF0000"/>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pivots!$G$38:$G$42</c:f>
              <c:strCache>
                <c:ptCount val="5"/>
                <c:pt idx="0">
                  <c:v>R01</c:v>
                </c:pt>
                <c:pt idx="1">
                  <c:v>R02</c:v>
                </c:pt>
                <c:pt idx="2">
                  <c:v>R03</c:v>
                </c:pt>
                <c:pt idx="3">
                  <c:v>R04</c:v>
                </c:pt>
                <c:pt idx="4">
                  <c:v>R05</c:v>
                </c:pt>
              </c:strCache>
            </c:strRef>
          </c:cat>
          <c:val>
            <c:numRef>
              <c:f>pivots!$H$38:$H$42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9BD-4AF4-AE40-ACD9AE32F281}"/>
            </c:ext>
          </c:extLst>
        </c:ser>
        <c:ser>
          <c:idx val="1"/>
          <c:order val="1"/>
          <c:tx>
            <c:strRef>
              <c:f>pivots!$J$37</c:f>
              <c:strCache>
                <c:ptCount val="1"/>
                <c:pt idx="0">
                  <c:v>sel calls</c:v>
                </c:pt>
              </c:strCache>
            </c:strRef>
          </c:tx>
          <c:spPr>
            <a:gradFill>
              <a:gsLst>
                <a:gs pos="0">
                  <a:schemeClr val="accent2">
                    <a:lumMod val="40000"/>
                    <a:lumOff val="60000"/>
                  </a:schemeClr>
                </a:gs>
                <a:gs pos="100000">
                  <a:srgbClr val="FF0000"/>
                </a:gs>
              </a:gsLst>
              <a:lin ang="2700000" scaled="1"/>
            </a:gradFill>
            <a:ln>
              <a:noFill/>
            </a:ln>
            <a:effectLst/>
          </c:spPr>
          <c:invertIfNegative val="0"/>
          <c:val>
            <c:numRef>
              <c:f>pivots!$J$38:$J$42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59BD-4AF4-AE40-ACD9AE32F281}"/>
            </c:ext>
          </c:extLst>
        </c:ser>
        <c:dLbls>
          <c:showLegendKey val="0"/>
          <c:showVal val="0"/>
          <c:showCatName val="0"/>
          <c:showSerName val="0"/>
          <c:showPercent val="0"/>
          <c:showBubbleSize val="0"/>
        </c:dLbls>
        <c:gapWidth val="25"/>
        <c:overlap val="100"/>
        <c:axId val="988568223"/>
        <c:axId val="988563423"/>
      </c:barChart>
      <c:catAx>
        <c:axId val="988568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563423"/>
        <c:crosses val="autoZero"/>
        <c:auto val="1"/>
        <c:lblAlgn val="ctr"/>
        <c:lblOffset val="100"/>
        <c:noMultiLvlLbl val="0"/>
      </c:catAx>
      <c:valAx>
        <c:axId val="988563423"/>
        <c:scaling>
          <c:orientation val="minMax"/>
          <c:min val="0"/>
        </c:scaling>
        <c:delete val="1"/>
        <c:axPos val="t"/>
        <c:numFmt formatCode="General" sourceLinked="1"/>
        <c:majorTickMark val="none"/>
        <c:minorTickMark val="none"/>
        <c:tickLblPos val="nextTo"/>
        <c:crossAx val="98856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rgbClr val="FF0000"/>
                </a:solidFill>
                <a:latin typeface="+mj-lt"/>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pivots!$G$38:$G$42</c:f>
              <c:strCache>
                <c:ptCount val="5"/>
                <c:pt idx="0">
                  <c:v>R01</c:v>
                </c:pt>
                <c:pt idx="1">
                  <c:v>R02</c:v>
                </c:pt>
                <c:pt idx="2">
                  <c:v>R03</c:v>
                </c:pt>
                <c:pt idx="3">
                  <c:v>R04</c:v>
                </c:pt>
                <c:pt idx="4">
                  <c:v>R05</c:v>
                </c:pt>
              </c:strCache>
            </c:strRef>
          </c:cat>
          <c:val>
            <c:numRef>
              <c:f>pivots!$I$38:$I$42</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92F-4708-AC1E-1F034EDF42D6}"/>
            </c:ext>
          </c:extLst>
        </c:ser>
        <c:ser>
          <c:idx val="1"/>
          <c:order val="1"/>
          <c:tx>
            <c:strRef>
              <c:f>pivots!$K$37</c:f>
              <c:strCache>
                <c:ptCount val="1"/>
                <c:pt idx="0">
                  <c:v>sel amount</c:v>
                </c:pt>
              </c:strCache>
            </c:strRef>
          </c:tx>
          <c:spPr>
            <a:gradFill>
              <a:gsLst>
                <a:gs pos="0">
                  <a:schemeClr val="accent2">
                    <a:lumMod val="40000"/>
                    <a:lumOff val="60000"/>
                  </a:schemeClr>
                </a:gs>
                <a:gs pos="100000">
                  <a:schemeClr val="accent2">
                    <a:lumMod val="75000"/>
                  </a:schemeClr>
                </a:gs>
              </a:gsLst>
              <a:lin ang="2700000" scaled="1"/>
            </a:gradFill>
            <a:ln>
              <a:noFill/>
            </a:ln>
            <a:effectLst/>
          </c:spPr>
          <c:invertIfNegative val="0"/>
          <c:val>
            <c:numRef>
              <c:f>pivots!$K$38:$K$42</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E92F-4708-AC1E-1F034EDF42D6}"/>
            </c:ext>
          </c:extLst>
        </c:ser>
        <c:dLbls>
          <c:showLegendKey val="0"/>
          <c:showVal val="0"/>
          <c:showCatName val="0"/>
          <c:showSerName val="0"/>
          <c:showPercent val="0"/>
          <c:showBubbleSize val="0"/>
        </c:dLbls>
        <c:gapWidth val="25"/>
        <c:overlap val="100"/>
        <c:axId val="988568223"/>
        <c:axId val="988563423"/>
      </c:barChart>
      <c:catAx>
        <c:axId val="988568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563423"/>
        <c:crosses val="autoZero"/>
        <c:auto val="1"/>
        <c:lblAlgn val="ctr"/>
        <c:lblOffset val="100"/>
        <c:noMultiLvlLbl val="0"/>
      </c:catAx>
      <c:valAx>
        <c:axId val="988563423"/>
        <c:scaling>
          <c:orientation val="minMax"/>
          <c:min val="0"/>
        </c:scaling>
        <c:delete val="1"/>
        <c:axPos val="t"/>
        <c:numFmt formatCode="General" sourceLinked="1"/>
        <c:majorTickMark val="none"/>
        <c:minorTickMark val="none"/>
        <c:tickLblPos val="nextTo"/>
        <c:crossAx val="98856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protfolio.xlsx]pivots!PivotTable3</c:name>
    <c:fmtId val="1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a:solidFill>
                  <a:schemeClr val="accent2"/>
                </a:solidFill>
              </a:rPr>
              <a:t>Female</a:t>
            </a:r>
            <a:r>
              <a:rPr lang="en-IN" baseline="0"/>
              <a:t> </a:t>
            </a:r>
            <a:r>
              <a:rPr lang="en-IN" baseline="0">
                <a:solidFill>
                  <a:schemeClr val="tx1"/>
                </a:solidFill>
              </a:rPr>
              <a:t>vs</a:t>
            </a:r>
            <a:r>
              <a:rPr lang="en-IN" baseline="0">
                <a:solidFill>
                  <a:schemeClr val="accent6"/>
                </a:solidFill>
              </a:rPr>
              <a:t> Male </a:t>
            </a:r>
            <a:r>
              <a:rPr lang="en-IN" baseline="0">
                <a:solidFill>
                  <a:schemeClr val="tx1">
                    <a:lumMod val="95000"/>
                    <a:lumOff val="5000"/>
                  </a:schemeClr>
                </a:solidFill>
              </a:rPr>
              <a:t>Callers</a:t>
            </a:r>
            <a:endParaRPr lang="en-IN">
              <a:solidFill>
                <a:schemeClr val="tx1">
                  <a:lumMod val="95000"/>
                  <a:lumOff val="5000"/>
                </a:schemeClr>
              </a:solidFill>
            </a:endParaRPr>
          </a:p>
        </c:rich>
      </c:tx>
      <c:layout>
        <c:manualLayout>
          <c:xMode val="edge"/>
          <c:yMode val="edge"/>
          <c:x val="0.12761154855643048"/>
          <c:y val="3.360038510470034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6"/>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2"/>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6"/>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2"/>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pivots!$D$50:$D$51</c:f>
              <c:strCache>
                <c:ptCount val="1"/>
                <c:pt idx="0">
                  <c:v>Female</c:v>
                </c:pt>
              </c:strCache>
            </c:strRef>
          </c:tx>
          <c:spPr>
            <a:solidFill>
              <a:schemeClr val="accent2"/>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pivots!$C$52:$C$55</c:f>
              <c:strCache>
                <c:ptCount val="3"/>
                <c:pt idx="0">
                  <c:v>Cincinnati</c:v>
                </c:pt>
                <c:pt idx="1">
                  <c:v>Cleveland</c:v>
                </c:pt>
                <c:pt idx="2">
                  <c:v>Columbus</c:v>
                </c:pt>
              </c:strCache>
            </c:strRef>
          </c:cat>
          <c:val>
            <c:numRef>
              <c:f>pivots!$D$52:$D$55</c:f>
              <c:numCache>
                <c:formatCode>General</c:formatCode>
                <c:ptCount val="3"/>
                <c:pt idx="0">
                  <c:v>144</c:v>
                </c:pt>
                <c:pt idx="1">
                  <c:v>326</c:v>
                </c:pt>
                <c:pt idx="2">
                  <c:v>129</c:v>
                </c:pt>
              </c:numCache>
            </c:numRef>
          </c:val>
          <c:extLst>
            <c:ext xmlns:c16="http://schemas.microsoft.com/office/drawing/2014/chart" uri="{C3380CC4-5D6E-409C-BE32-E72D297353CC}">
              <c16:uniqueId val="{00000000-5F2D-4A50-AA9F-5D4998F91583}"/>
            </c:ext>
          </c:extLst>
        </c:ser>
        <c:ser>
          <c:idx val="1"/>
          <c:order val="1"/>
          <c:tx>
            <c:strRef>
              <c:f>pivots!$E$50:$E$51</c:f>
              <c:strCache>
                <c:ptCount val="1"/>
                <c:pt idx="0">
                  <c:v>Male</c:v>
                </c:pt>
              </c:strCache>
            </c:strRef>
          </c:tx>
          <c:spPr>
            <a:solidFill>
              <a:schemeClr val="accent6"/>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pivots!$C$52:$C$55</c:f>
              <c:strCache>
                <c:ptCount val="3"/>
                <c:pt idx="0">
                  <c:v>Cincinnati</c:v>
                </c:pt>
                <c:pt idx="1">
                  <c:v>Cleveland</c:v>
                </c:pt>
                <c:pt idx="2">
                  <c:v>Columbus</c:v>
                </c:pt>
              </c:strCache>
            </c:strRef>
          </c:cat>
          <c:val>
            <c:numRef>
              <c:f>pivots!$E$52:$E$55</c:f>
              <c:numCache>
                <c:formatCode>General</c:formatCode>
                <c:ptCount val="3"/>
                <c:pt idx="0">
                  <c:v>132</c:v>
                </c:pt>
                <c:pt idx="1">
                  <c:v>63</c:v>
                </c:pt>
                <c:pt idx="2">
                  <c:v>206</c:v>
                </c:pt>
              </c:numCache>
            </c:numRef>
          </c:val>
          <c:extLst>
            <c:ext xmlns:c16="http://schemas.microsoft.com/office/drawing/2014/chart" uri="{C3380CC4-5D6E-409C-BE32-E72D297353CC}">
              <c16:uniqueId val="{00000001-5F2D-4A50-AA9F-5D4998F91583}"/>
            </c:ext>
          </c:extLst>
        </c:ser>
        <c:dLbls>
          <c:showLegendKey val="0"/>
          <c:showVal val="0"/>
          <c:showCatName val="0"/>
          <c:showSerName val="0"/>
          <c:showPercent val="0"/>
          <c:showBubbleSize val="0"/>
        </c:dLbls>
        <c:gapWidth val="25"/>
        <c:overlap val="100"/>
        <c:axId val="1093787759"/>
        <c:axId val="1093786799"/>
      </c:barChart>
      <c:catAx>
        <c:axId val="109378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786799"/>
        <c:crosses val="autoZero"/>
        <c:auto val="1"/>
        <c:lblAlgn val="ctr"/>
        <c:lblOffset val="100"/>
        <c:noMultiLvlLbl val="0"/>
      </c:catAx>
      <c:valAx>
        <c:axId val="1093786799"/>
        <c:scaling>
          <c:orientation val="minMax"/>
        </c:scaling>
        <c:delete val="1"/>
        <c:axPos val="l"/>
        <c:numFmt formatCode="0%" sourceLinked="1"/>
        <c:majorTickMark val="none"/>
        <c:minorTickMark val="none"/>
        <c:tickLblPos val="nextTo"/>
        <c:crossAx val="109378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protfolio.xlsx]pivots!rep satisfaction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1"/>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pivots!$E$61</c:f>
              <c:strCache>
                <c:ptCount val="1"/>
                <c:pt idx="0">
                  <c:v>Total</c:v>
                </c:pt>
              </c:strCache>
            </c:strRef>
          </c:tx>
          <c:spPr>
            <a:solidFill>
              <a:schemeClr val="accent1"/>
            </a:solidFill>
            <a:ln>
              <a:noFill/>
            </a:ln>
            <a:effectLst/>
          </c:spPr>
          <c:invertIfNegative val="0"/>
          <c:cat>
            <c:strRef>
              <c:f>pivots!$D$62:$D$68</c:f>
              <c:strCache>
                <c:ptCount val="6"/>
                <c:pt idx="0">
                  <c:v>0</c:v>
                </c:pt>
                <c:pt idx="1">
                  <c:v>1</c:v>
                </c:pt>
                <c:pt idx="2">
                  <c:v>2</c:v>
                </c:pt>
                <c:pt idx="3">
                  <c:v>3</c:v>
                </c:pt>
                <c:pt idx="4">
                  <c:v>4</c:v>
                </c:pt>
                <c:pt idx="5">
                  <c:v>5</c:v>
                </c:pt>
              </c:strCache>
            </c:strRef>
          </c:cat>
          <c:val>
            <c:numRef>
              <c:f>pivots!$E$62:$E$68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0670-4DC9-A4FF-7399918DCB09}"/>
            </c:ext>
          </c:extLst>
        </c:ser>
        <c:dLbls>
          <c:showLegendKey val="0"/>
          <c:showVal val="0"/>
          <c:showCatName val="0"/>
          <c:showSerName val="0"/>
          <c:showPercent val="0"/>
          <c:showBubbleSize val="0"/>
        </c:dLbls>
        <c:gapWidth val="10"/>
        <c:axId val="1912008127"/>
        <c:axId val="1912016767"/>
      </c:barChart>
      <c:catAx>
        <c:axId val="1912008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016767"/>
        <c:crosses val="autoZero"/>
        <c:auto val="1"/>
        <c:lblAlgn val="ctr"/>
        <c:lblOffset val="100"/>
        <c:noMultiLvlLbl val="0"/>
      </c:catAx>
      <c:valAx>
        <c:axId val="19120167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00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svg"/><Relationship Id="rId4" Type="http://schemas.openxmlformats.org/officeDocument/2006/relationships/image" Target="../media/image10.svg"/><Relationship Id="rId9" Type="http://schemas.openxmlformats.org/officeDocument/2006/relationships/image" Target="../media/image15.png"/></Relationships>
</file>

<file path=xl/drawings/_rels/drawing2.xml.rels><?xml version="1.0" encoding="UTF-8" standalone="yes"?>
<Relationships xmlns="http://schemas.openxmlformats.org/package/2006/relationships"><Relationship Id="rId8" Type="http://schemas.openxmlformats.org/officeDocument/2006/relationships/image" Target="../media/image26.svg"/><Relationship Id="rId13" Type="http://schemas.openxmlformats.org/officeDocument/2006/relationships/chart" Target="../charts/chart3.xml"/><Relationship Id="rId3" Type="http://schemas.openxmlformats.org/officeDocument/2006/relationships/image" Target="../media/image21.png"/><Relationship Id="rId7" Type="http://schemas.openxmlformats.org/officeDocument/2006/relationships/image" Target="../media/image25.png"/><Relationship Id="rId12" Type="http://schemas.openxmlformats.org/officeDocument/2006/relationships/chart" Target="../charts/chart2.xml"/><Relationship Id="rId2" Type="http://schemas.openxmlformats.org/officeDocument/2006/relationships/image" Target="../media/image20.svg"/><Relationship Id="rId16" Type="http://schemas.openxmlformats.org/officeDocument/2006/relationships/chart" Target="../charts/chart6.xml"/><Relationship Id="rId1" Type="http://schemas.openxmlformats.org/officeDocument/2006/relationships/image" Target="../media/image19.png"/><Relationship Id="rId6" Type="http://schemas.openxmlformats.org/officeDocument/2006/relationships/image" Target="../media/image24.svg"/><Relationship Id="rId11" Type="http://schemas.openxmlformats.org/officeDocument/2006/relationships/chart" Target="../charts/chart1.xml"/><Relationship Id="rId5" Type="http://schemas.openxmlformats.org/officeDocument/2006/relationships/image" Target="../media/image23.png"/><Relationship Id="rId15" Type="http://schemas.openxmlformats.org/officeDocument/2006/relationships/chart" Target="../charts/chart5.xml"/><Relationship Id="rId10" Type="http://schemas.openxmlformats.org/officeDocument/2006/relationships/image" Target="../media/image28.svg"/><Relationship Id="rId4" Type="http://schemas.openxmlformats.org/officeDocument/2006/relationships/image" Target="../media/image22.svg"/><Relationship Id="rId9" Type="http://schemas.openxmlformats.org/officeDocument/2006/relationships/image" Target="../media/image27.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238124</xdr:colOff>
      <xdr:row>3</xdr:row>
      <xdr:rowOff>19050</xdr:rowOff>
    </xdr:from>
    <xdr:to>
      <xdr:col>4</xdr:col>
      <xdr:colOff>95249</xdr:colOff>
      <xdr:row>7</xdr:row>
      <xdr:rowOff>171450</xdr:rowOff>
    </xdr:to>
    <xdr:sp macro="" textlink="pivots!A4">
      <xdr:nvSpPr>
        <xdr:cNvPr id="2" name="Rectangle 1">
          <a:extLst>
            <a:ext uri="{FF2B5EF4-FFF2-40B4-BE49-F238E27FC236}">
              <a16:creationId xmlns:a16="http://schemas.microsoft.com/office/drawing/2014/main" id="{1B90091A-24D5-6491-D122-61BF657BDB03}"/>
            </a:ext>
          </a:extLst>
        </xdr:cNvPr>
        <xdr:cNvSpPr/>
      </xdr:nvSpPr>
      <xdr:spPr>
        <a:xfrm>
          <a:off x="466724" y="590550"/>
          <a:ext cx="1228725" cy="914400"/>
        </a:xfrm>
        <a:prstGeom prst="rect">
          <a:avLst/>
        </a:prstGeom>
        <a:solidFill>
          <a:srgbClr val="FF0000"/>
        </a:solidFill>
        <a:ln>
          <a:noFill/>
        </a:ln>
        <a:effectLst>
          <a:outerShdw blurRad="254000" dist="127000" dir="2700000" sx="96000" sy="96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940CA58-E202-44D9-9171-82A87F6F0884}" type="TxLink">
            <a:rPr lang="en-US" sz="2800" b="0" i="0" u="none" strike="noStrike">
              <a:solidFill>
                <a:schemeClr val="bg1"/>
              </a:solidFill>
              <a:latin typeface="Aptos ExtraBold" panose="020B0004020202020204" pitchFamily="34" charset="0"/>
            </a:rPr>
            <a:pPr algn="ctr"/>
            <a:t>1000</a:t>
          </a:fld>
          <a:endParaRPr lang="en-US" sz="2800">
            <a:solidFill>
              <a:schemeClr val="bg1"/>
            </a:solidFill>
            <a:latin typeface="Aptos ExtraBold" panose="020B0004020202020204" pitchFamily="34" charset="0"/>
          </a:endParaRPr>
        </a:p>
      </xdr:txBody>
    </xdr:sp>
    <xdr:clientData/>
  </xdr:twoCellAnchor>
  <xdr:twoCellAnchor>
    <xdr:from>
      <xdr:col>2</xdr:col>
      <xdr:colOff>390525</xdr:colOff>
      <xdr:row>3</xdr:row>
      <xdr:rowOff>47625</xdr:rowOff>
    </xdr:from>
    <xdr:to>
      <xdr:col>3</xdr:col>
      <xdr:colOff>628650</xdr:colOff>
      <xdr:row>4</xdr:row>
      <xdr:rowOff>76200</xdr:rowOff>
    </xdr:to>
    <xdr:sp macro="" textlink="">
      <xdr:nvSpPr>
        <xdr:cNvPr id="5" name="TextBox 4">
          <a:extLst>
            <a:ext uri="{FF2B5EF4-FFF2-40B4-BE49-F238E27FC236}">
              <a16:creationId xmlns:a16="http://schemas.microsoft.com/office/drawing/2014/main" id="{AB980455-BB0F-991F-C752-0736F002D6F6}"/>
            </a:ext>
          </a:extLst>
        </xdr:cNvPr>
        <xdr:cNvSpPr txBox="1"/>
      </xdr:nvSpPr>
      <xdr:spPr>
        <a:xfrm>
          <a:off x="619125" y="619125"/>
          <a:ext cx="923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calls</a:t>
          </a:r>
        </a:p>
      </xdr:txBody>
    </xdr:sp>
    <xdr:clientData/>
  </xdr:twoCellAnchor>
  <xdr:twoCellAnchor editAs="oneCell">
    <xdr:from>
      <xdr:col>2</xdr:col>
      <xdr:colOff>238125</xdr:colOff>
      <xdr:row>3</xdr:row>
      <xdr:rowOff>38101</xdr:rowOff>
    </xdr:from>
    <xdr:to>
      <xdr:col>2</xdr:col>
      <xdr:colOff>495300</xdr:colOff>
      <xdr:row>4</xdr:row>
      <xdr:rowOff>104776</xdr:rowOff>
    </xdr:to>
    <xdr:pic>
      <xdr:nvPicPr>
        <xdr:cNvPr id="6" name="Graphic 5" descr="Receiver with solid fill">
          <a:extLst>
            <a:ext uri="{FF2B5EF4-FFF2-40B4-BE49-F238E27FC236}">
              <a16:creationId xmlns:a16="http://schemas.microsoft.com/office/drawing/2014/main" id="{75EE5C4C-0DBE-4E44-B0C8-DE00A6B7081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457795">
          <a:off x="466725" y="609601"/>
          <a:ext cx="257175" cy="257175"/>
        </a:xfrm>
        <a:prstGeom prst="rect">
          <a:avLst/>
        </a:prstGeom>
      </xdr:spPr>
    </xdr:pic>
    <xdr:clientData/>
  </xdr:twoCellAnchor>
  <xdr:twoCellAnchor>
    <xdr:from>
      <xdr:col>2</xdr:col>
      <xdr:colOff>638175</xdr:colOff>
      <xdr:row>6</xdr:row>
      <xdr:rowOff>114300</xdr:rowOff>
    </xdr:from>
    <xdr:to>
      <xdr:col>4</xdr:col>
      <xdr:colOff>57150</xdr:colOff>
      <xdr:row>7</xdr:row>
      <xdr:rowOff>133350</xdr:rowOff>
    </xdr:to>
    <xdr:sp macro="" textlink="pivots!A10">
      <xdr:nvSpPr>
        <xdr:cNvPr id="8" name="TextBox 7">
          <a:extLst>
            <a:ext uri="{FF2B5EF4-FFF2-40B4-BE49-F238E27FC236}">
              <a16:creationId xmlns:a16="http://schemas.microsoft.com/office/drawing/2014/main" id="{24925809-168E-0CC6-CE19-890B20FA75F3}"/>
            </a:ext>
          </a:extLst>
        </xdr:cNvPr>
        <xdr:cNvSpPr txBox="1"/>
      </xdr:nvSpPr>
      <xdr:spPr>
        <a:xfrm>
          <a:off x="866775" y="1257300"/>
          <a:ext cx="790575" cy="2095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253083-0AEC-4F34-89E8-D457DF78BC81}" type="TxLink">
            <a:rPr lang="en-US" sz="1100" b="0" i="0" u="none" strike="noStrike">
              <a:solidFill>
                <a:schemeClr val="bg1"/>
              </a:solidFill>
              <a:latin typeface="Aptos"/>
            </a:rPr>
            <a:pPr/>
            <a:t>307</a:t>
          </a:fld>
          <a:endParaRPr lang="en-IN" sz="1100">
            <a:solidFill>
              <a:schemeClr val="bg1"/>
            </a:solidFill>
          </a:endParaRPr>
        </a:p>
      </xdr:txBody>
    </xdr:sp>
    <xdr:clientData/>
  </xdr:twoCellAnchor>
  <xdr:twoCellAnchor>
    <xdr:from>
      <xdr:col>2</xdr:col>
      <xdr:colOff>257175</xdr:colOff>
      <xdr:row>9</xdr:row>
      <xdr:rowOff>104775</xdr:rowOff>
    </xdr:from>
    <xdr:to>
      <xdr:col>4</xdr:col>
      <xdr:colOff>114300</xdr:colOff>
      <xdr:row>14</xdr:row>
      <xdr:rowOff>66675</xdr:rowOff>
    </xdr:to>
    <xdr:sp macro="" textlink="">
      <xdr:nvSpPr>
        <xdr:cNvPr id="9" name="Rectangle 8">
          <a:extLst>
            <a:ext uri="{FF2B5EF4-FFF2-40B4-BE49-F238E27FC236}">
              <a16:creationId xmlns:a16="http://schemas.microsoft.com/office/drawing/2014/main" id="{F89B14CF-B676-47CE-AD04-7E30CBCDCAC1}"/>
            </a:ext>
          </a:extLst>
        </xdr:cNvPr>
        <xdr:cNvSpPr/>
      </xdr:nvSpPr>
      <xdr:spPr>
        <a:xfrm>
          <a:off x="485775" y="1819275"/>
          <a:ext cx="1228725" cy="914400"/>
        </a:xfrm>
        <a:prstGeom prst="rect">
          <a:avLst/>
        </a:prstGeom>
        <a:solidFill>
          <a:srgbClr val="FF0000"/>
        </a:solidFill>
        <a:ln>
          <a:noFill/>
        </a:ln>
        <a:effectLst>
          <a:outerShdw blurRad="254000" dist="127000" dir="2700000" sx="96000" sy="96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800" b="0" i="0" u="none" strike="noStrike">
              <a:solidFill>
                <a:schemeClr val="bg1"/>
              </a:solidFill>
              <a:latin typeface="Aptos ExtraBold" panose="020B0004020202020204" pitchFamily="34" charset="0"/>
              <a:ea typeface="+mn-ea"/>
              <a:cs typeface="+mn-cs"/>
            </a:rPr>
            <a:t>₹ </a:t>
          </a:r>
          <a:r>
            <a:rPr lang="en-US" sz="1800" b="0" i="0" u="none" strike="noStrike">
              <a:solidFill>
                <a:schemeClr val="bg1"/>
              </a:solidFill>
              <a:latin typeface="Aptos ExtraBold" panose="020B0004020202020204" pitchFamily="34" charset="0"/>
              <a:ea typeface="+mn-ea"/>
              <a:cs typeface="+mn-cs"/>
            </a:rPr>
            <a:t>96,623</a:t>
          </a:r>
        </a:p>
      </xdr:txBody>
    </xdr:sp>
    <xdr:clientData/>
  </xdr:twoCellAnchor>
  <xdr:twoCellAnchor>
    <xdr:from>
      <xdr:col>2</xdr:col>
      <xdr:colOff>409576</xdr:colOff>
      <xdr:row>9</xdr:row>
      <xdr:rowOff>133350</xdr:rowOff>
    </xdr:from>
    <xdr:to>
      <xdr:col>3</xdr:col>
      <xdr:colOff>647701</xdr:colOff>
      <xdr:row>10</xdr:row>
      <xdr:rowOff>161925</xdr:rowOff>
    </xdr:to>
    <xdr:sp macro="" textlink="">
      <xdr:nvSpPr>
        <xdr:cNvPr id="10" name="TextBox 9">
          <a:extLst>
            <a:ext uri="{FF2B5EF4-FFF2-40B4-BE49-F238E27FC236}">
              <a16:creationId xmlns:a16="http://schemas.microsoft.com/office/drawing/2014/main" id="{B7EC6D8E-6C59-42C4-BB8F-E13669F3980A}"/>
            </a:ext>
          </a:extLst>
        </xdr:cNvPr>
        <xdr:cNvSpPr txBox="1"/>
      </xdr:nvSpPr>
      <xdr:spPr>
        <a:xfrm>
          <a:off x="638176" y="1847850"/>
          <a:ext cx="923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Amount</a:t>
          </a:r>
        </a:p>
      </xdr:txBody>
    </xdr:sp>
    <xdr:clientData/>
  </xdr:twoCellAnchor>
  <xdr:twoCellAnchor editAs="oneCell">
    <xdr:from>
      <xdr:col>2</xdr:col>
      <xdr:colOff>257176</xdr:colOff>
      <xdr:row>9</xdr:row>
      <xdr:rowOff>123826</xdr:rowOff>
    </xdr:from>
    <xdr:to>
      <xdr:col>2</xdr:col>
      <xdr:colOff>514351</xdr:colOff>
      <xdr:row>11</xdr:row>
      <xdr:rowOff>1</xdr:rowOff>
    </xdr:to>
    <xdr:pic>
      <xdr:nvPicPr>
        <xdr:cNvPr id="11" name="Graphic 10">
          <a:extLst>
            <a:ext uri="{FF2B5EF4-FFF2-40B4-BE49-F238E27FC236}">
              <a16:creationId xmlns:a16="http://schemas.microsoft.com/office/drawing/2014/main" id="{CE643033-706C-46A5-8512-95906F8B4D5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324234">
          <a:off x="485776" y="1838326"/>
          <a:ext cx="257175" cy="257175"/>
        </a:xfrm>
        <a:prstGeom prst="rect">
          <a:avLst/>
        </a:prstGeom>
      </xdr:spPr>
    </xdr:pic>
    <xdr:clientData/>
  </xdr:twoCellAnchor>
  <xdr:twoCellAnchor>
    <xdr:from>
      <xdr:col>2</xdr:col>
      <xdr:colOff>657226</xdr:colOff>
      <xdr:row>13</xdr:row>
      <xdr:rowOff>9525</xdr:rowOff>
    </xdr:from>
    <xdr:to>
      <xdr:col>4</xdr:col>
      <xdr:colOff>76201</xdr:colOff>
      <xdr:row>14</xdr:row>
      <xdr:rowOff>28575</xdr:rowOff>
    </xdr:to>
    <xdr:sp macro="" textlink="pivots!B10">
      <xdr:nvSpPr>
        <xdr:cNvPr id="12" name="TextBox 11">
          <a:extLst>
            <a:ext uri="{FF2B5EF4-FFF2-40B4-BE49-F238E27FC236}">
              <a16:creationId xmlns:a16="http://schemas.microsoft.com/office/drawing/2014/main" id="{8D644CB0-9FA7-4EA3-9311-B254FE0179EA}"/>
            </a:ext>
          </a:extLst>
        </xdr:cNvPr>
        <xdr:cNvSpPr txBox="1"/>
      </xdr:nvSpPr>
      <xdr:spPr>
        <a:xfrm>
          <a:off x="885826" y="2486025"/>
          <a:ext cx="790575" cy="2095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C4D674-7590-4D5A-8C36-1393AFE177C6}" type="TxLink">
            <a:rPr lang="en-US" sz="1100" b="0" i="0" u="none" strike="noStrike">
              <a:solidFill>
                <a:schemeClr val="bg1"/>
              </a:solidFill>
              <a:latin typeface="Aptos"/>
            </a:rPr>
            <a:pPr/>
            <a:t>1,000</a:t>
          </a:fld>
          <a:endParaRPr lang="en-IN" sz="1100">
            <a:solidFill>
              <a:schemeClr val="bg1"/>
            </a:solidFill>
          </a:endParaRPr>
        </a:p>
      </xdr:txBody>
    </xdr:sp>
    <xdr:clientData/>
  </xdr:twoCellAnchor>
  <xdr:twoCellAnchor>
    <xdr:from>
      <xdr:col>2</xdr:col>
      <xdr:colOff>257175</xdr:colOff>
      <xdr:row>15</xdr:row>
      <xdr:rowOff>142875</xdr:rowOff>
    </xdr:from>
    <xdr:to>
      <xdr:col>4</xdr:col>
      <xdr:colOff>114300</xdr:colOff>
      <xdr:row>20</xdr:row>
      <xdr:rowOff>104775</xdr:rowOff>
    </xdr:to>
    <xdr:sp macro="" textlink="pivots!C4">
      <xdr:nvSpPr>
        <xdr:cNvPr id="13" name="Rectangle 12">
          <a:extLst>
            <a:ext uri="{FF2B5EF4-FFF2-40B4-BE49-F238E27FC236}">
              <a16:creationId xmlns:a16="http://schemas.microsoft.com/office/drawing/2014/main" id="{A5ACCED3-E24E-4866-80BF-AA6C6C2316CB}"/>
            </a:ext>
          </a:extLst>
        </xdr:cNvPr>
        <xdr:cNvSpPr/>
      </xdr:nvSpPr>
      <xdr:spPr>
        <a:xfrm>
          <a:off x="485775" y="3000375"/>
          <a:ext cx="1228725" cy="914400"/>
        </a:xfrm>
        <a:prstGeom prst="rect">
          <a:avLst/>
        </a:prstGeom>
        <a:solidFill>
          <a:srgbClr val="FF0000"/>
        </a:solidFill>
        <a:ln>
          <a:noFill/>
        </a:ln>
        <a:effectLst>
          <a:outerShdw blurRad="254000" dist="127000" dir="2700000" sx="96000" sy="96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38D2EA2-26A1-4868-A06F-4C35E1405DE6}" type="TxLink">
            <a:rPr lang="en-US" sz="1800" b="0" i="0" u="none" strike="noStrike">
              <a:solidFill>
                <a:schemeClr val="bg1"/>
              </a:solidFill>
              <a:latin typeface="Aptos ExtraBold" panose="020B0004020202020204" pitchFamily="34" charset="0"/>
              <a:ea typeface="+mn-ea"/>
              <a:cs typeface="+mn-cs"/>
            </a:rPr>
            <a:pPr marL="0" indent="0" algn="ctr"/>
            <a:t>89850</a:t>
          </a:fld>
          <a:endParaRPr lang="en-US" sz="18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409576</xdr:colOff>
      <xdr:row>15</xdr:row>
      <xdr:rowOff>171450</xdr:rowOff>
    </xdr:from>
    <xdr:to>
      <xdr:col>3</xdr:col>
      <xdr:colOff>647701</xdr:colOff>
      <xdr:row>17</xdr:row>
      <xdr:rowOff>9525</xdr:rowOff>
    </xdr:to>
    <xdr:sp macro="" textlink="">
      <xdr:nvSpPr>
        <xdr:cNvPr id="14" name="TextBox 13">
          <a:extLst>
            <a:ext uri="{FF2B5EF4-FFF2-40B4-BE49-F238E27FC236}">
              <a16:creationId xmlns:a16="http://schemas.microsoft.com/office/drawing/2014/main" id="{D092EC26-422E-478F-9AEE-E9A82CAB611E}"/>
            </a:ext>
          </a:extLst>
        </xdr:cNvPr>
        <xdr:cNvSpPr txBox="1"/>
      </xdr:nvSpPr>
      <xdr:spPr>
        <a:xfrm>
          <a:off x="638176" y="3028950"/>
          <a:ext cx="923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Duration</a:t>
          </a:r>
        </a:p>
      </xdr:txBody>
    </xdr:sp>
    <xdr:clientData/>
  </xdr:twoCellAnchor>
  <xdr:twoCellAnchor editAs="oneCell">
    <xdr:from>
      <xdr:col>2</xdr:col>
      <xdr:colOff>257176</xdr:colOff>
      <xdr:row>15</xdr:row>
      <xdr:rowOff>161926</xdr:rowOff>
    </xdr:from>
    <xdr:to>
      <xdr:col>2</xdr:col>
      <xdr:colOff>514351</xdr:colOff>
      <xdr:row>17</xdr:row>
      <xdr:rowOff>38101</xdr:rowOff>
    </xdr:to>
    <xdr:pic>
      <xdr:nvPicPr>
        <xdr:cNvPr id="15" name="Graphic 14">
          <a:extLst>
            <a:ext uri="{FF2B5EF4-FFF2-40B4-BE49-F238E27FC236}">
              <a16:creationId xmlns:a16="http://schemas.microsoft.com/office/drawing/2014/main" id="{EF812630-D1B7-4922-ADD8-8B9A1DA4940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457795">
          <a:off x="485776" y="3019426"/>
          <a:ext cx="257175" cy="257175"/>
        </a:xfrm>
        <a:prstGeom prst="rect">
          <a:avLst/>
        </a:prstGeom>
      </xdr:spPr>
    </xdr:pic>
    <xdr:clientData/>
  </xdr:twoCellAnchor>
  <xdr:twoCellAnchor>
    <xdr:from>
      <xdr:col>2</xdr:col>
      <xdr:colOff>657226</xdr:colOff>
      <xdr:row>19</xdr:row>
      <xdr:rowOff>47625</xdr:rowOff>
    </xdr:from>
    <xdr:to>
      <xdr:col>4</xdr:col>
      <xdr:colOff>76201</xdr:colOff>
      <xdr:row>20</xdr:row>
      <xdr:rowOff>66675</xdr:rowOff>
    </xdr:to>
    <xdr:sp macro="" textlink="pivots!C10">
      <xdr:nvSpPr>
        <xdr:cNvPr id="16" name="TextBox 15">
          <a:extLst>
            <a:ext uri="{FF2B5EF4-FFF2-40B4-BE49-F238E27FC236}">
              <a16:creationId xmlns:a16="http://schemas.microsoft.com/office/drawing/2014/main" id="{5F42390C-B0D4-4C13-AA5A-8B432ADE766C}"/>
            </a:ext>
          </a:extLst>
        </xdr:cNvPr>
        <xdr:cNvSpPr txBox="1"/>
      </xdr:nvSpPr>
      <xdr:spPr>
        <a:xfrm>
          <a:off x="885826" y="3667125"/>
          <a:ext cx="790575" cy="2095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92E2266-E79B-490D-AB40-E0081AE3B134}" type="TxLink">
            <a:rPr lang="en-US" sz="1100" b="0" i="0" u="none" strike="noStrike">
              <a:solidFill>
                <a:schemeClr val="bg1"/>
              </a:solidFill>
              <a:latin typeface="Aptos"/>
              <a:ea typeface="+mn-ea"/>
              <a:cs typeface="+mn-cs"/>
            </a:rPr>
            <a:pPr marL="0" indent="0"/>
            <a:t>₹ 96,623</a:t>
          </a:fld>
          <a:endParaRPr lang="en-IN" sz="1100" b="0" i="0" u="none" strike="noStrike">
            <a:solidFill>
              <a:schemeClr val="bg1"/>
            </a:solidFill>
            <a:latin typeface="Aptos"/>
            <a:ea typeface="+mn-ea"/>
            <a:cs typeface="+mn-cs"/>
          </a:endParaRPr>
        </a:p>
      </xdr:txBody>
    </xdr:sp>
    <xdr:clientData/>
  </xdr:twoCellAnchor>
  <xdr:twoCellAnchor>
    <xdr:from>
      <xdr:col>2</xdr:col>
      <xdr:colOff>295275</xdr:colOff>
      <xdr:row>22</xdr:row>
      <xdr:rowOff>104775</xdr:rowOff>
    </xdr:from>
    <xdr:to>
      <xdr:col>4</xdr:col>
      <xdr:colOff>152400</xdr:colOff>
      <xdr:row>27</xdr:row>
      <xdr:rowOff>66675</xdr:rowOff>
    </xdr:to>
    <xdr:sp macro="" textlink="pivots!D4">
      <xdr:nvSpPr>
        <xdr:cNvPr id="17" name="Rectangle 16">
          <a:extLst>
            <a:ext uri="{FF2B5EF4-FFF2-40B4-BE49-F238E27FC236}">
              <a16:creationId xmlns:a16="http://schemas.microsoft.com/office/drawing/2014/main" id="{4A0183E4-2992-40FC-A41C-0A08B588D8B4}"/>
            </a:ext>
          </a:extLst>
        </xdr:cNvPr>
        <xdr:cNvSpPr/>
      </xdr:nvSpPr>
      <xdr:spPr>
        <a:xfrm>
          <a:off x="523875" y="4295775"/>
          <a:ext cx="1228725" cy="914400"/>
        </a:xfrm>
        <a:prstGeom prst="rect">
          <a:avLst/>
        </a:prstGeom>
        <a:solidFill>
          <a:srgbClr val="FF0000"/>
        </a:solidFill>
        <a:ln>
          <a:noFill/>
        </a:ln>
        <a:effectLst>
          <a:outerShdw blurRad="254000" dist="127000" dir="2700000" sx="96000" sy="96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B9EB427-DF4E-44AF-99DD-4928A77E9B2A}" type="TxLink">
            <a:rPr lang="en-US" sz="2400" b="0" i="0" u="none" strike="noStrike">
              <a:solidFill>
                <a:schemeClr val="bg1"/>
              </a:solidFill>
              <a:latin typeface="Aptos ExtraBold" panose="020B0004020202020204" pitchFamily="34" charset="0"/>
              <a:ea typeface="+mn-ea"/>
              <a:cs typeface="+mn-cs"/>
            </a:rPr>
            <a:pPr marL="0" indent="0" algn="ctr"/>
            <a:t>3.8854</a:t>
          </a:fld>
          <a:endParaRPr lang="en-US"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447676</xdr:colOff>
      <xdr:row>22</xdr:row>
      <xdr:rowOff>133350</xdr:rowOff>
    </xdr:from>
    <xdr:to>
      <xdr:col>4</xdr:col>
      <xdr:colOff>1</xdr:colOff>
      <xdr:row>23</xdr:row>
      <xdr:rowOff>161925</xdr:rowOff>
    </xdr:to>
    <xdr:sp macro="" textlink="">
      <xdr:nvSpPr>
        <xdr:cNvPr id="18" name="TextBox 17">
          <a:extLst>
            <a:ext uri="{FF2B5EF4-FFF2-40B4-BE49-F238E27FC236}">
              <a16:creationId xmlns:a16="http://schemas.microsoft.com/office/drawing/2014/main" id="{06E2FED4-70E3-4066-AB0D-0B62C660C5DA}"/>
            </a:ext>
          </a:extLst>
        </xdr:cNvPr>
        <xdr:cNvSpPr txBox="1"/>
      </xdr:nvSpPr>
      <xdr:spPr>
        <a:xfrm>
          <a:off x="676276" y="4324350"/>
          <a:ext cx="923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Avg</a:t>
          </a:r>
          <a:r>
            <a:rPr lang="en-IN" sz="1100" baseline="0">
              <a:solidFill>
                <a:schemeClr val="bg1"/>
              </a:solidFill>
              <a:latin typeface="+mj-lt"/>
            </a:rPr>
            <a:t> Rating</a:t>
          </a:r>
          <a:endParaRPr lang="en-IN" sz="1100">
            <a:solidFill>
              <a:schemeClr val="bg1"/>
            </a:solidFill>
            <a:latin typeface="+mj-lt"/>
          </a:endParaRPr>
        </a:p>
      </xdr:txBody>
    </xdr:sp>
    <xdr:clientData/>
  </xdr:twoCellAnchor>
  <xdr:twoCellAnchor editAs="oneCell">
    <xdr:from>
      <xdr:col>2</xdr:col>
      <xdr:colOff>295276</xdr:colOff>
      <xdr:row>22</xdr:row>
      <xdr:rowOff>123826</xdr:rowOff>
    </xdr:from>
    <xdr:to>
      <xdr:col>2</xdr:col>
      <xdr:colOff>552451</xdr:colOff>
      <xdr:row>24</xdr:row>
      <xdr:rowOff>2</xdr:rowOff>
    </xdr:to>
    <xdr:pic>
      <xdr:nvPicPr>
        <xdr:cNvPr id="19" name="Graphic 18">
          <a:extLst>
            <a:ext uri="{FF2B5EF4-FFF2-40B4-BE49-F238E27FC236}">
              <a16:creationId xmlns:a16="http://schemas.microsoft.com/office/drawing/2014/main" id="{CFC65BB8-1E47-46EE-9965-75DED52C4BC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63712">
          <a:off x="523876" y="4314826"/>
          <a:ext cx="257175" cy="257175"/>
        </a:xfrm>
        <a:prstGeom prst="rect">
          <a:avLst/>
        </a:prstGeom>
      </xdr:spPr>
    </xdr:pic>
    <xdr:clientData/>
  </xdr:twoCellAnchor>
  <xdr:twoCellAnchor>
    <xdr:from>
      <xdr:col>3</xdr:col>
      <xdr:colOff>9526</xdr:colOff>
      <xdr:row>26</xdr:row>
      <xdr:rowOff>9525</xdr:rowOff>
    </xdr:from>
    <xdr:to>
      <xdr:col>4</xdr:col>
      <xdr:colOff>114301</xdr:colOff>
      <xdr:row>27</xdr:row>
      <xdr:rowOff>28575</xdr:rowOff>
    </xdr:to>
    <xdr:sp macro="" textlink="pivots!D10">
      <xdr:nvSpPr>
        <xdr:cNvPr id="20" name="TextBox 19">
          <a:extLst>
            <a:ext uri="{FF2B5EF4-FFF2-40B4-BE49-F238E27FC236}">
              <a16:creationId xmlns:a16="http://schemas.microsoft.com/office/drawing/2014/main" id="{C12CBE63-4619-4178-BE4C-95CCE028E0B0}"/>
            </a:ext>
          </a:extLst>
        </xdr:cNvPr>
        <xdr:cNvSpPr txBox="1"/>
      </xdr:nvSpPr>
      <xdr:spPr>
        <a:xfrm>
          <a:off x="923926" y="4962525"/>
          <a:ext cx="790575" cy="2095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E08D7A-0297-43F0-8058-24240B8172FD}" type="TxLink">
            <a:rPr lang="en-US" sz="1100" b="0" i="0" u="none" strike="noStrike">
              <a:solidFill>
                <a:schemeClr val="bg1"/>
              </a:solidFill>
              <a:latin typeface="Aptos"/>
              <a:ea typeface="+mn-ea"/>
              <a:cs typeface="+mn-cs"/>
            </a:rPr>
            <a:pPr marL="0" indent="0"/>
            <a:t>89,850</a:t>
          </a:fld>
          <a:endParaRPr lang="en-IN" sz="1100" b="0" i="0" u="none" strike="noStrike">
            <a:solidFill>
              <a:schemeClr val="bg1"/>
            </a:solidFill>
            <a:latin typeface="Aptos"/>
            <a:ea typeface="+mn-ea"/>
            <a:cs typeface="+mn-cs"/>
          </a:endParaRPr>
        </a:p>
      </xdr:txBody>
    </xdr:sp>
    <xdr:clientData/>
  </xdr:twoCellAnchor>
  <xdr:twoCellAnchor>
    <xdr:from>
      <xdr:col>2</xdr:col>
      <xdr:colOff>323850</xdr:colOff>
      <xdr:row>28</xdr:row>
      <xdr:rowOff>180975</xdr:rowOff>
    </xdr:from>
    <xdr:to>
      <xdr:col>4</xdr:col>
      <xdr:colOff>180975</xdr:colOff>
      <xdr:row>33</xdr:row>
      <xdr:rowOff>142875</xdr:rowOff>
    </xdr:to>
    <xdr:sp macro="" textlink="pivots!E4">
      <xdr:nvSpPr>
        <xdr:cNvPr id="21" name="Rectangle 20">
          <a:extLst>
            <a:ext uri="{FF2B5EF4-FFF2-40B4-BE49-F238E27FC236}">
              <a16:creationId xmlns:a16="http://schemas.microsoft.com/office/drawing/2014/main" id="{6DD569ED-F3A5-4E3C-BAF6-578B9B5BF693}"/>
            </a:ext>
          </a:extLst>
        </xdr:cNvPr>
        <xdr:cNvSpPr/>
      </xdr:nvSpPr>
      <xdr:spPr>
        <a:xfrm>
          <a:off x="552450" y="5514975"/>
          <a:ext cx="1228725" cy="914400"/>
        </a:xfrm>
        <a:prstGeom prst="rect">
          <a:avLst/>
        </a:prstGeom>
        <a:solidFill>
          <a:srgbClr val="FF0000"/>
        </a:solidFill>
        <a:ln>
          <a:noFill/>
        </a:ln>
        <a:effectLst>
          <a:outerShdw blurRad="254000" dist="127000" dir="2700000" sx="96000" sy="96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A398394-D283-4BC2-A2FF-A7EECFE56EA0}" type="TxLink">
            <a:rPr lang="en-US" sz="2800" b="0" i="0" u="none" strike="noStrike">
              <a:solidFill>
                <a:schemeClr val="bg1"/>
              </a:solidFill>
              <a:latin typeface="Aptos ExtraBold" panose="020B0004020202020204" pitchFamily="34" charset="0"/>
              <a:ea typeface="+mn-ea"/>
              <a:cs typeface="+mn-cs"/>
            </a:rPr>
            <a:pPr marL="0" indent="0" algn="ctr"/>
            <a:t>307</a:t>
          </a:fld>
          <a:endParaRPr lang="en-US" sz="28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476251</xdr:colOff>
      <xdr:row>29</xdr:row>
      <xdr:rowOff>19050</xdr:rowOff>
    </xdr:from>
    <xdr:to>
      <xdr:col>4</xdr:col>
      <xdr:colOff>38100</xdr:colOff>
      <xdr:row>30</xdr:row>
      <xdr:rowOff>104775</xdr:rowOff>
    </xdr:to>
    <xdr:sp macro="" textlink="">
      <xdr:nvSpPr>
        <xdr:cNvPr id="22" name="TextBox 21">
          <a:extLst>
            <a:ext uri="{FF2B5EF4-FFF2-40B4-BE49-F238E27FC236}">
              <a16:creationId xmlns:a16="http://schemas.microsoft.com/office/drawing/2014/main" id="{508D58D1-6AF2-4A07-B219-19115E312ADF}"/>
            </a:ext>
          </a:extLst>
        </xdr:cNvPr>
        <xdr:cNvSpPr txBox="1"/>
      </xdr:nvSpPr>
      <xdr:spPr>
        <a:xfrm>
          <a:off x="704851" y="5543550"/>
          <a:ext cx="9334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happy</a:t>
          </a:r>
          <a:r>
            <a:rPr lang="en-IN" sz="1100" baseline="0">
              <a:solidFill>
                <a:schemeClr val="bg1"/>
              </a:solidFill>
              <a:latin typeface="+mj-lt"/>
            </a:rPr>
            <a:t> calls</a:t>
          </a:r>
          <a:endParaRPr lang="en-IN" sz="1100">
            <a:solidFill>
              <a:schemeClr val="bg1"/>
            </a:solidFill>
            <a:latin typeface="+mj-lt"/>
          </a:endParaRPr>
        </a:p>
      </xdr:txBody>
    </xdr:sp>
    <xdr:clientData/>
  </xdr:twoCellAnchor>
  <xdr:twoCellAnchor editAs="oneCell">
    <xdr:from>
      <xdr:col>2</xdr:col>
      <xdr:colOff>323851</xdr:colOff>
      <xdr:row>29</xdr:row>
      <xdr:rowOff>9526</xdr:rowOff>
    </xdr:from>
    <xdr:to>
      <xdr:col>2</xdr:col>
      <xdr:colOff>581026</xdr:colOff>
      <xdr:row>30</xdr:row>
      <xdr:rowOff>76200</xdr:rowOff>
    </xdr:to>
    <xdr:pic>
      <xdr:nvPicPr>
        <xdr:cNvPr id="23" name="Graphic 22">
          <a:extLst>
            <a:ext uri="{FF2B5EF4-FFF2-40B4-BE49-F238E27FC236}">
              <a16:creationId xmlns:a16="http://schemas.microsoft.com/office/drawing/2014/main" id="{D43B1749-2BDB-492E-844E-21BF64AC2B8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397260">
          <a:off x="552451" y="5534026"/>
          <a:ext cx="257175" cy="257175"/>
        </a:xfrm>
        <a:prstGeom prst="rect">
          <a:avLst/>
        </a:prstGeom>
      </xdr:spPr>
    </xdr:pic>
    <xdr:clientData/>
  </xdr:twoCellAnchor>
  <xdr:twoCellAnchor>
    <xdr:from>
      <xdr:col>3</xdr:col>
      <xdr:colOff>38101</xdr:colOff>
      <xdr:row>32</xdr:row>
      <xdr:rowOff>85725</xdr:rowOff>
    </xdr:from>
    <xdr:to>
      <xdr:col>4</xdr:col>
      <xdr:colOff>142876</xdr:colOff>
      <xdr:row>33</xdr:row>
      <xdr:rowOff>104775</xdr:rowOff>
    </xdr:to>
    <xdr:sp macro="" textlink="pivots!E10">
      <xdr:nvSpPr>
        <xdr:cNvPr id="24" name="TextBox 23">
          <a:extLst>
            <a:ext uri="{FF2B5EF4-FFF2-40B4-BE49-F238E27FC236}">
              <a16:creationId xmlns:a16="http://schemas.microsoft.com/office/drawing/2014/main" id="{E38A29AD-C1C4-4722-B058-B160E76DC482}"/>
            </a:ext>
          </a:extLst>
        </xdr:cNvPr>
        <xdr:cNvSpPr txBox="1"/>
      </xdr:nvSpPr>
      <xdr:spPr>
        <a:xfrm>
          <a:off x="952501" y="6181725"/>
          <a:ext cx="790575" cy="2095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A5D067C-E2A8-4DBD-B97F-08601902C8C9}" type="TxLink">
            <a:rPr lang="en-US" sz="1100" b="0" i="0" u="none" strike="noStrike">
              <a:solidFill>
                <a:schemeClr val="bg1"/>
              </a:solidFill>
              <a:latin typeface="Aptos"/>
              <a:ea typeface="+mn-ea"/>
              <a:cs typeface="+mn-cs"/>
            </a:rPr>
            <a:pPr marL="0" indent="0"/>
            <a:t>3.9</a:t>
          </a:fld>
          <a:endParaRPr lang="en-IN" sz="1100" b="0" i="0" u="none" strike="noStrike">
            <a:solidFill>
              <a:schemeClr val="bg1"/>
            </a:solidFill>
            <a:latin typeface="Aptos"/>
            <a:ea typeface="+mn-ea"/>
            <a:cs typeface="+mn-cs"/>
          </a:endParaRPr>
        </a:p>
      </xdr:txBody>
    </xdr:sp>
    <xdr:clientData/>
  </xdr:twoCellAnchor>
  <xdr:twoCellAnchor editAs="oneCell">
    <xdr:from>
      <xdr:col>11</xdr:col>
      <xdr:colOff>676274</xdr:colOff>
      <xdr:row>13</xdr:row>
      <xdr:rowOff>38100</xdr:rowOff>
    </xdr:from>
    <xdr:to>
      <xdr:col>14</xdr:col>
      <xdr:colOff>152399</xdr:colOff>
      <xdr:row>22</xdr:row>
      <xdr:rowOff>123825</xdr:rowOff>
    </xdr:to>
    <mc:AlternateContent xmlns:mc="http://schemas.openxmlformats.org/markup-compatibility/2006" xmlns:a14="http://schemas.microsoft.com/office/drawing/2010/main">
      <mc:Choice Requires="a14">
        <xdr:graphicFrame macro="">
          <xdr:nvGraphicFramePr>
            <xdr:cNvPr id="26" name="Representative">
              <a:extLst>
                <a:ext uri="{FF2B5EF4-FFF2-40B4-BE49-F238E27FC236}">
                  <a16:creationId xmlns:a16="http://schemas.microsoft.com/office/drawing/2014/main" id="{29C860B4-6658-436C-84A3-1A219EAB5D2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485477" y="2539721"/>
              <a:ext cx="1548598" cy="1781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552450</xdr:colOff>
      <xdr:row>3</xdr:row>
      <xdr:rowOff>104775</xdr:rowOff>
    </xdr:from>
    <xdr:to>
      <xdr:col>14</xdr:col>
      <xdr:colOff>495300</xdr:colOff>
      <xdr:row>12</xdr:row>
      <xdr:rowOff>104775</xdr:rowOff>
    </xdr:to>
    <xdr:graphicFrame macro="">
      <xdr:nvGraphicFramePr>
        <xdr:cNvPr id="3" name="Chart 2">
          <a:extLst>
            <a:ext uri="{FF2B5EF4-FFF2-40B4-BE49-F238E27FC236}">
              <a16:creationId xmlns:a16="http://schemas.microsoft.com/office/drawing/2014/main" id="{6661295D-81A3-4DFA-8F67-CC7E45A833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142875</xdr:colOff>
      <xdr:row>3</xdr:row>
      <xdr:rowOff>114299</xdr:rowOff>
    </xdr:from>
    <xdr:to>
      <xdr:col>11</xdr:col>
      <xdr:colOff>561975</xdr:colOff>
      <xdr:row>15</xdr:row>
      <xdr:rowOff>47624</xdr:rowOff>
    </xdr:to>
    <xdr:graphicFrame macro="">
      <xdr:nvGraphicFramePr>
        <xdr:cNvPr id="27" name="Chart 26">
          <a:extLst>
            <a:ext uri="{FF2B5EF4-FFF2-40B4-BE49-F238E27FC236}">
              <a16:creationId xmlns:a16="http://schemas.microsoft.com/office/drawing/2014/main" id="{0F691286-B13C-4EB7-ACBF-8A72D437DF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171450</xdr:colOff>
      <xdr:row>15</xdr:row>
      <xdr:rowOff>161925</xdr:rowOff>
    </xdr:from>
    <xdr:to>
      <xdr:col>11</xdr:col>
      <xdr:colOff>552450</xdr:colOff>
      <xdr:row>33</xdr:row>
      <xdr:rowOff>66675</xdr:rowOff>
    </xdr:to>
    <xdr:sp macro="" textlink="">
      <xdr:nvSpPr>
        <xdr:cNvPr id="25" name="Rectangle 24">
          <a:extLst>
            <a:ext uri="{FF2B5EF4-FFF2-40B4-BE49-F238E27FC236}">
              <a16:creationId xmlns:a16="http://schemas.microsoft.com/office/drawing/2014/main" id="{B3CE1DFF-C7FA-81A3-7E81-59D2530EB5B0}"/>
            </a:ext>
          </a:extLst>
        </xdr:cNvPr>
        <xdr:cNvSpPr/>
      </xdr:nvSpPr>
      <xdr:spPr>
        <a:xfrm>
          <a:off x="1981200" y="3019425"/>
          <a:ext cx="4495800" cy="33337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15</xdr:row>
      <xdr:rowOff>104774</xdr:rowOff>
    </xdr:from>
    <xdr:to>
      <xdr:col>9</xdr:col>
      <xdr:colOff>9525</xdr:colOff>
      <xdr:row>33</xdr:row>
      <xdr:rowOff>114300</xdr:rowOff>
    </xdr:to>
    <xdr:graphicFrame macro="">
      <xdr:nvGraphicFramePr>
        <xdr:cNvPr id="30" name="Chart 29">
          <a:extLst>
            <a:ext uri="{FF2B5EF4-FFF2-40B4-BE49-F238E27FC236}">
              <a16:creationId xmlns:a16="http://schemas.microsoft.com/office/drawing/2014/main" id="{9F9BD42F-A1D6-4039-BEF3-4A4AE63EC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304800</xdr:colOff>
      <xdr:row>15</xdr:row>
      <xdr:rowOff>76199</xdr:rowOff>
    </xdr:from>
    <xdr:to>
      <xdr:col>12</xdr:col>
      <xdr:colOff>47625</xdr:colOff>
      <xdr:row>33</xdr:row>
      <xdr:rowOff>85724</xdr:rowOff>
    </xdr:to>
    <xdr:graphicFrame macro="">
      <xdr:nvGraphicFramePr>
        <xdr:cNvPr id="31" name="Chart 30">
          <a:extLst>
            <a:ext uri="{FF2B5EF4-FFF2-40B4-BE49-F238E27FC236}">
              <a16:creationId xmlns:a16="http://schemas.microsoft.com/office/drawing/2014/main" id="{B30AE67A-ADB0-4573-B9B3-EB71EC278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19049</xdr:colOff>
      <xdr:row>3</xdr:row>
      <xdr:rowOff>76199</xdr:rowOff>
    </xdr:from>
    <xdr:to>
      <xdr:col>19</xdr:col>
      <xdr:colOff>161925</xdr:colOff>
      <xdr:row>13</xdr:row>
      <xdr:rowOff>171450</xdr:rowOff>
    </xdr:to>
    <xdr:graphicFrame macro="">
      <xdr:nvGraphicFramePr>
        <xdr:cNvPr id="37" name="Chart 36">
          <a:extLst>
            <a:ext uri="{FF2B5EF4-FFF2-40B4-BE49-F238E27FC236}">
              <a16:creationId xmlns:a16="http://schemas.microsoft.com/office/drawing/2014/main" id="{C6F06229-C65D-48B8-B634-690628622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257175</xdr:colOff>
      <xdr:row>3</xdr:row>
      <xdr:rowOff>85726</xdr:rowOff>
    </xdr:from>
    <xdr:to>
      <xdr:col>22</xdr:col>
      <xdr:colOff>523875</xdr:colOff>
      <xdr:row>14</xdr:row>
      <xdr:rowOff>9526</xdr:rowOff>
    </xdr:to>
    <xdr:graphicFrame macro="">
      <xdr:nvGraphicFramePr>
        <xdr:cNvPr id="7" name="Chart 6">
          <a:extLst>
            <a:ext uri="{FF2B5EF4-FFF2-40B4-BE49-F238E27FC236}">
              <a16:creationId xmlns:a16="http://schemas.microsoft.com/office/drawing/2014/main" id="{F70ED389-C4C6-4EB5-BBD9-DBFF9952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57.686027546297" backgroundQuery="1" createdVersion="8" refreshedVersion="8" minRefreshableVersion="3" recordCount="0" supportSubquery="1" supportAdvancedDrill="1" xr:uid="{279659CE-DD74-47DF-90D7-BEFBDE7DB3F0}">
  <cacheSource type="external" connectionId="1"/>
  <cacheFields count="3">
    <cacheField name="[Measures].[calls count]" caption="calls count" numFmtId="0" hierarchy="17" level="32767"/>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57.686030092591" backgroundQuery="1" createdVersion="8" refreshedVersion="8" minRefreshableVersion="3" recordCount="0" supportSubquery="1" supportAdvancedDrill="1" xr:uid="{07DB1179-A49A-420A-97B5-DFF7451794F2}">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57.686028819444" backgroundQuery="1" createdVersion="8" refreshedVersion="8" minRefreshableVersion="3" recordCount="0" supportSubquery="1" supportAdvancedDrill="1" xr:uid="{7F27E9CC-1542-45D8-BAD1-70B8D22BF485}">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7916669" backgroundQuery="1" createdVersion="8" refreshedVersion="8" minRefreshableVersion="3" recordCount="0" supportSubquery="1" supportAdvancedDrill="1" xr:uid="{4319DFEA-92A9-4A77-8DAF-2F7C24CEF1C7}">
  <cacheSource type="external" connectionId="1"/>
  <cacheFields count="6">
    <cacheField name="[Measures].[5*calls]" caption="5*calls" numFmtId="0" hierarchy="21" level="32767"/>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erage rating]" caption="average rating" measure="1" displayFolder="" measureGroup="calls" count="0" oneField="1">
      <fieldsUsage count="1">
        <fieldUsage x="4"/>
      </fieldsUsage>
    </cacheHierarchy>
    <cacheHierarchy uniqueName="[Measures].[5*calls]" caption="5*cal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8263892" backgroundQuery="1" createdVersion="8" refreshedVersion="8" minRefreshableVersion="3" recordCount="0" supportSubquery="1" supportAdvancedDrill="1" xr:uid="{39D8DC85-6C8C-42CB-8F91-BA94647EB414}">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8611108" backgroundQuery="1" createdVersion="8" refreshedVersion="8" minRefreshableVersion="3" recordCount="0" supportSubquery="1" supportAdvancedDrill="1" xr:uid="{388683C8-4173-427D-A13F-FD76D9F13CE6}">
  <cacheSource type="external" connectionId="1"/>
  <cacheFields count="3">
    <cacheField name="[Measures].[calls count]" caption="calls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8958331" backgroundQuery="1" createdVersion="8" refreshedVersion="8" minRefreshableVersion="3" recordCount="0" supportSubquery="1" supportAdvancedDrill="1" xr:uid="{5469E203-FA70-4E4B-BA76-1106D21BC583}">
  <cacheSource type="external" connectionId="1"/>
  <cacheFields count="1">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9305555" backgroundQuery="1" createdVersion="8" refreshedVersion="8" minRefreshableVersion="3" recordCount="0" supportSubquery="1" supportAdvancedDrill="1" xr:uid="{F18F5739-DC08-4B1E-AAA3-6B64D0E816A5}">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9.652749652778" backgroundQuery="1" createdVersion="8" refreshedVersion="8" minRefreshableVersion="3" recordCount="0" supportSubquery="1" supportAdvancedDrill="1" xr:uid="{8955C007-A06B-4EB9-8E7E-84A1ADCB2CA8}">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57.686030787037" backgroundQuery="1" createdVersion="3" refreshedVersion="8" minRefreshableVersion="3" recordCount="0" supportSubquery="1" supportAdvancedDrill="1" xr:uid="{F4FFD34C-0A4A-4ED7-8E0D-742663325DAF}">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149738834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7A644A-0177-4A0D-87C0-6263C74E77E4}" name="rep pivot" cacheId="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D8EEBE-B795-4AB0-B4F7-5BCE48B23FF6}" name="rep satisfaction" cacheId="4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D61:E68"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1D036-7802-427A-AFF5-32173AEBB18A}" name="monthly trends" cacheId="3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5:C28"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s count2" fld="3" subtotal="count" baseField="0" baseItem="0">
      <extLst>
        <ext xmlns:x14="http://schemas.microsoft.com/office/spreadsheetml/2009/9/main" uri="{E15A36E0-9728-4e99-A89B-3F7291B0FE68}">
          <x14:dataField sourceField="1" uniqueName="[__Xl2].[Measures].[calls count]"/>
        </ext>
      </extLst>
    </dataField>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8F57C2-3846-444F-AF6D-C0832EDBC07E}" name="weak day trend" cacheId="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F16:G24"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3">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5576A4-D62C-48D7-B4A9-14A0DD0AFDB6}" name="rep amounts" cacheId="4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I61:O8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3E3B54-09CC-4D3A-B9DF-3768DD3D2CF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C50:F55"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1"/>
  </colFields>
  <colItems count="3">
    <i>
      <x/>
    </i>
    <i>
      <x v="1"/>
    </i>
    <i t="grand">
      <x/>
    </i>
  </colItems>
  <dataFields count="1">
    <dataField fld="0" subtotal="count" baseField="0" baseItem="0"/>
  </dataFields>
  <chartFormats count="8">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 chart="13" format="0" series="1">
      <pivotArea type="data" outline="0" fieldPosition="0">
        <references count="2">
          <reference field="4294967294" count="1" selected="0">
            <x v="0"/>
          </reference>
          <reference field="1" count="1" selected="0">
            <x v="0"/>
          </reference>
        </references>
      </pivotArea>
    </chartFormat>
    <chartFormat chart="13" format="1" series="1">
      <pivotArea type="data" outline="0" fieldPosition="0">
        <references count="2">
          <reference field="4294967294" count="1" selected="0">
            <x v="0"/>
          </reference>
          <reference field="1" count="1" selected="0">
            <x v="1"/>
          </reference>
        </references>
      </pivotArea>
    </chartFormat>
    <chartFormat chart="14" format="2" series="1">
      <pivotArea type="data" outline="0" fieldPosition="0">
        <references count="2">
          <reference field="4294967294" count="1" selected="0">
            <x v="0"/>
          </reference>
          <reference field="1" count="1" selected="0">
            <x v="0"/>
          </reference>
        </references>
      </pivotArea>
    </chartFormat>
    <chartFormat chart="14" format="3" series="1">
      <pivotArea type="data" outline="0" fieldPosition="0">
        <references count="2">
          <reference field="4294967294" count="1" selected="0">
            <x v="0"/>
          </reference>
          <reference field="1" count="1" selected="0">
            <x v="1"/>
          </reference>
        </references>
      </pivotArea>
    </chartFormat>
    <chartFormat chart="15" format="4" series="1">
      <pivotArea type="data" outline="0" fieldPosition="0">
        <references count="2">
          <reference field="4294967294" count="1" selected="0">
            <x v="0"/>
          </reference>
          <reference field="1" count="1" selected="0">
            <x v="0"/>
          </reference>
        </references>
      </pivotArea>
    </chartFormat>
    <chartFormat chart="15"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688774-A424-440F-92BD-D727BEDCDEFC}" name="reps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7:D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938D47-233E-40FE-B364-235EFBE3DB99}" name="sel rep pivot 5" cacheId="3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5"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3">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038E29-E25D-4C2A-BE76-1F544EF4A904}"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Doctor thumb up</v>
  </rv>
  <rv s="0">
    <v>5</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2CE7A82-9D4C-4A11-A9DA-99CE7AD2054A}" sourceName="[calls].[Representative]">
  <pivotTables>
    <pivotTable tabId="7" name="rep pivot"/>
    <pivotTable tabId="7" name="monthly trends"/>
    <pivotTable tabId="7" name="weak day trend"/>
    <pivotTable tabId="7" name="sel rep pivot 5"/>
    <pivotTable tabId="7" name="rep satisfaction"/>
    <pivotTable tabId="7" name="rep amounts"/>
  </pivotTables>
  <data>
    <olap pivotCacheId="149738834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9D9E7AC-99A3-4D21-BE57-319053F66840}" cache="Slicer_Representative" caption="Representative" level="1"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tableColumn id="5" xr3:uid="{5A35565E-8707-4DED-AD15-A0669D67B382}" name="Date of Call"/>
    <tableColumn id="6" xr3:uid="{F2E4F158-B41F-47BC-8DF8-DFCADFEE4E40}" name="Purchase Amount"/>
    <tableColumn id="7" xr3:uid="{04B291B5-47BD-4F78-8FD8-D1551CCA6BD9}" name="Satisfaction Rating"/>
    <tableColumn id="8" xr3:uid="{6E4123C0-0B17-43B8-A142-A1E540CE974C}" name="FY">
      <calculatedColumnFormula>IF(MONTH(calls[[#This Row],[Date of Call]])&lt;=6, YEAR(calls[[#This Row],[Date of Call]]), YEAR(calls[[#This Row],[Date of Call]])+1)</calculatedColumnFormula>
    </tableColumn>
    <tableColumn id="9" xr3:uid="{199FA271-5E9B-46CE-9BC6-2801F92CD17E}" name="Day of week">
      <calculatedColumnFormula>TEXT(calls[[#This Row],[Date of Call]],"DDDD")</calculatedColumnFormula>
    </tableColumn>
    <tableColumn id="10" xr3:uid="{328CDB09-95B8-4D5E-9ED9-EF0D363735A1}" name="Duration Bucket">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autoFilter ref="Q3:T18" xr:uid="{27158F51-A707-4171-8A04-81FB0AABCBA5}"/>
  <tableColumns count="4">
    <tableColumn id="1" xr3:uid="{02688061-6A8C-4E23-B7FF-D00CD8B58CAC}" name="Customer ID"/>
    <tableColumn id="2" xr3:uid="{771678B6-DB44-426B-9874-B4E421A440D5}" name="Gedner"/>
    <tableColumn id="3" xr3:uid="{B0D41C62-587E-494D-B49A-603F2C05F8D3}" name="Age"/>
    <tableColumn id="4" xr3:uid="{663F92D6-FE31-4D81-9E01-8D066DDC8A88}" name="C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S13" sqref="S13"/>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ht="48" customHeight="1" x14ac:dyDescent="0.25">
      <c r="B1" t="s">
        <v>1003</v>
      </c>
    </row>
    <row r="3" spans="2:20" x14ac:dyDescent="0.25">
      <c r="B3" t="s">
        <v>25</v>
      </c>
      <c r="C3" t="s">
        <v>0</v>
      </c>
      <c r="D3" t="s">
        <v>1</v>
      </c>
      <c r="E3" t="s">
        <v>3</v>
      </c>
      <c r="F3" t="s">
        <v>4</v>
      </c>
      <c r="G3" t="s">
        <v>2</v>
      </c>
      <c r="H3" t="s">
        <v>994</v>
      </c>
      <c r="I3" t="s">
        <v>1036</v>
      </c>
      <c r="J3" t="s">
        <v>1037</v>
      </c>
      <c r="K3" t="s">
        <v>1038</v>
      </c>
      <c r="L3" t="s">
        <v>1039</v>
      </c>
      <c r="Q3" t="s">
        <v>0</v>
      </c>
      <c r="R3" t="s">
        <v>995</v>
      </c>
      <c r="S3" t="s">
        <v>996</v>
      </c>
      <c r="T3" t="s">
        <v>997</v>
      </c>
    </row>
    <row r="4" spans="2:20" x14ac:dyDescent="0.25">
      <c r="B4" t="s">
        <v>26</v>
      </c>
      <c r="C4" t="s">
        <v>20</v>
      </c>
      <c r="D4">
        <v>116</v>
      </c>
      <c r="E4" t="s">
        <v>10</v>
      </c>
      <c r="F4">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t="s">
        <v>17</v>
      </c>
      <c r="R4" t="s">
        <v>998</v>
      </c>
      <c r="S4">
        <v>41</v>
      </c>
      <c r="T4" t="s">
        <v>1000</v>
      </c>
    </row>
    <row r="5" spans="2:20" x14ac:dyDescent="0.25">
      <c r="B5" t="s">
        <v>27</v>
      </c>
      <c r="C5" t="s">
        <v>12</v>
      </c>
      <c r="D5">
        <v>119</v>
      </c>
      <c r="E5" t="s">
        <v>10</v>
      </c>
      <c r="F5">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t="s">
        <v>24</v>
      </c>
      <c r="R5" t="s">
        <v>998</v>
      </c>
      <c r="S5">
        <v>31</v>
      </c>
      <c r="T5" t="s">
        <v>1001</v>
      </c>
    </row>
    <row r="6" spans="2:20" x14ac:dyDescent="0.25">
      <c r="B6" t="s">
        <v>28</v>
      </c>
      <c r="C6" t="s">
        <v>23</v>
      </c>
      <c r="D6">
        <v>68</v>
      </c>
      <c r="E6" t="s">
        <v>9</v>
      </c>
      <c r="F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t="s">
        <v>20</v>
      </c>
      <c r="R6" t="s">
        <v>998</v>
      </c>
      <c r="S6">
        <v>26</v>
      </c>
      <c r="T6" t="s">
        <v>1002</v>
      </c>
    </row>
    <row r="7" spans="2:20" x14ac:dyDescent="0.25">
      <c r="B7" t="s">
        <v>29</v>
      </c>
      <c r="C7" t="s">
        <v>21</v>
      </c>
      <c r="D7">
        <v>119</v>
      </c>
      <c r="E7" t="s">
        <v>9</v>
      </c>
      <c r="F7">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t="s">
        <v>12</v>
      </c>
      <c r="R7" t="s">
        <v>998</v>
      </c>
      <c r="S7">
        <v>36</v>
      </c>
      <c r="T7" t="s">
        <v>1002</v>
      </c>
    </row>
    <row r="8" spans="2:20" x14ac:dyDescent="0.25">
      <c r="B8" t="s">
        <v>30</v>
      </c>
      <c r="C8" t="s">
        <v>8</v>
      </c>
      <c r="D8">
        <v>128</v>
      </c>
      <c r="E8" t="s">
        <v>11</v>
      </c>
      <c r="F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t="s">
        <v>23</v>
      </c>
      <c r="R8" t="s">
        <v>998</v>
      </c>
      <c r="S8">
        <v>37</v>
      </c>
      <c r="T8" t="s">
        <v>1000</v>
      </c>
    </row>
    <row r="9" spans="2:20" x14ac:dyDescent="0.25">
      <c r="B9" t="s">
        <v>31</v>
      </c>
      <c r="C9" t="s">
        <v>8</v>
      </c>
      <c r="D9">
        <v>49</v>
      </c>
      <c r="E9" t="s">
        <v>9</v>
      </c>
      <c r="F9">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t="s">
        <v>7</v>
      </c>
      <c r="R9" t="s">
        <v>998</v>
      </c>
      <c r="S9">
        <v>23</v>
      </c>
      <c r="T9" t="s">
        <v>1000</v>
      </c>
    </row>
    <row r="10" spans="2:20" x14ac:dyDescent="0.25">
      <c r="B10" t="s">
        <v>32</v>
      </c>
      <c r="C10" t="s">
        <v>15</v>
      </c>
      <c r="D10">
        <v>84</v>
      </c>
      <c r="E10" t="s">
        <v>10</v>
      </c>
      <c r="F10">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t="s">
        <v>15</v>
      </c>
      <c r="R10" t="s">
        <v>999</v>
      </c>
      <c r="S10">
        <v>22</v>
      </c>
      <c r="T10" t="s">
        <v>1001</v>
      </c>
    </row>
    <row r="11" spans="2:20" x14ac:dyDescent="0.25">
      <c r="B11" t="s">
        <v>33</v>
      </c>
      <c r="C11" t="s">
        <v>20</v>
      </c>
      <c r="D11">
        <v>103</v>
      </c>
      <c r="E11" t="s">
        <v>13</v>
      </c>
      <c r="F1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t="s">
        <v>5</v>
      </c>
      <c r="R11" t="s">
        <v>999</v>
      </c>
      <c r="S11">
        <v>42</v>
      </c>
      <c r="T11" t="s">
        <v>1001</v>
      </c>
    </row>
    <row r="12" spans="2:20" x14ac:dyDescent="0.25">
      <c r="B12" t="s">
        <v>34</v>
      </c>
      <c r="C12" t="s">
        <v>23</v>
      </c>
      <c r="D12">
        <v>31</v>
      </c>
      <c r="E12" t="s">
        <v>9</v>
      </c>
      <c r="F12">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t="s">
        <v>22</v>
      </c>
      <c r="R12" t="s">
        <v>999</v>
      </c>
      <c r="S12">
        <v>25</v>
      </c>
      <c r="T12" t="s">
        <v>1000</v>
      </c>
    </row>
    <row r="13" spans="2:20" x14ac:dyDescent="0.25">
      <c r="B13" t="s">
        <v>35</v>
      </c>
      <c r="C13" t="s">
        <v>18</v>
      </c>
      <c r="D13">
        <v>44</v>
      </c>
      <c r="E13" t="s">
        <v>6</v>
      </c>
      <c r="F13">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t="s">
        <v>18</v>
      </c>
      <c r="R13" t="s">
        <v>999</v>
      </c>
      <c r="S13">
        <v>30</v>
      </c>
      <c r="T13" t="s">
        <v>1001</v>
      </c>
    </row>
    <row r="14" spans="2:20" x14ac:dyDescent="0.25">
      <c r="B14" t="s">
        <v>36</v>
      </c>
      <c r="C14" t="s">
        <v>8</v>
      </c>
      <c r="D14">
        <v>102</v>
      </c>
      <c r="E14" t="s">
        <v>9</v>
      </c>
      <c r="F14">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t="s">
        <v>8</v>
      </c>
      <c r="R14" t="s">
        <v>999</v>
      </c>
      <c r="S14">
        <v>30</v>
      </c>
      <c r="T14" t="s">
        <v>1002</v>
      </c>
    </row>
    <row r="15" spans="2:20" x14ac:dyDescent="0.25">
      <c r="B15" t="s">
        <v>37</v>
      </c>
      <c r="C15" t="s">
        <v>14</v>
      </c>
      <c r="D15">
        <v>135</v>
      </c>
      <c r="E15" t="s">
        <v>10</v>
      </c>
      <c r="F15">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t="s">
        <v>16</v>
      </c>
      <c r="R15" t="s">
        <v>999</v>
      </c>
      <c r="S15">
        <v>28</v>
      </c>
      <c r="T15" t="s">
        <v>1002</v>
      </c>
    </row>
    <row r="16" spans="2:20" x14ac:dyDescent="0.25">
      <c r="B16" t="s">
        <v>38</v>
      </c>
      <c r="C16" t="s">
        <v>24</v>
      </c>
      <c r="D16">
        <v>98</v>
      </c>
      <c r="E16" t="s">
        <v>9</v>
      </c>
      <c r="F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t="s">
        <v>14</v>
      </c>
      <c r="R16" t="s">
        <v>999</v>
      </c>
      <c r="S16">
        <v>37</v>
      </c>
      <c r="T16" t="s">
        <v>1001</v>
      </c>
    </row>
    <row r="17" spans="2:20" x14ac:dyDescent="0.25">
      <c r="B17" t="s">
        <v>39</v>
      </c>
      <c r="C17" t="s">
        <v>18</v>
      </c>
      <c r="D17">
        <v>139</v>
      </c>
      <c r="E17" t="s">
        <v>9</v>
      </c>
      <c r="F17">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t="s">
        <v>21</v>
      </c>
      <c r="R17" t="s">
        <v>999</v>
      </c>
      <c r="S17">
        <v>38</v>
      </c>
      <c r="T17" t="s">
        <v>1000</v>
      </c>
    </row>
    <row r="18" spans="2:20" x14ac:dyDescent="0.25">
      <c r="B18" t="s">
        <v>40</v>
      </c>
      <c r="C18" t="s">
        <v>14</v>
      </c>
      <c r="D18">
        <v>48</v>
      </c>
      <c r="E18" t="s">
        <v>11</v>
      </c>
      <c r="F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t="s">
        <v>19</v>
      </c>
      <c r="R18" t="s">
        <v>999</v>
      </c>
      <c r="S18">
        <v>43</v>
      </c>
      <c r="T18" t="s">
        <v>1001</v>
      </c>
    </row>
    <row r="19" spans="2:20" x14ac:dyDescent="0.25">
      <c r="B19" t="s">
        <v>41</v>
      </c>
      <c r="C19" t="s">
        <v>18</v>
      </c>
      <c r="D19">
        <v>176</v>
      </c>
      <c r="E19" t="s">
        <v>10</v>
      </c>
      <c r="F19">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t="s">
        <v>11</v>
      </c>
      <c r="F20">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t="s">
        <v>6</v>
      </c>
      <c r="F2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t="s">
        <v>9</v>
      </c>
      <c r="F22">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t="s">
        <v>10</v>
      </c>
      <c r="F23">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t="s">
        <v>10</v>
      </c>
      <c r="F24">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t="s">
        <v>13</v>
      </c>
      <c r="F25">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t="s">
        <v>13</v>
      </c>
      <c r="F2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t="s">
        <v>9</v>
      </c>
      <c r="F27">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t="s">
        <v>11</v>
      </c>
      <c r="F2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t="s">
        <v>10</v>
      </c>
      <c r="F29">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t="s">
        <v>10</v>
      </c>
      <c r="F30">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t="s">
        <v>10</v>
      </c>
      <c r="F3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t="s">
        <v>13</v>
      </c>
      <c r="F32">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t="s">
        <v>11</v>
      </c>
      <c r="F33">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t="s">
        <v>10</v>
      </c>
      <c r="F34">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t="s">
        <v>10</v>
      </c>
      <c r="F35">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t="s">
        <v>11</v>
      </c>
      <c r="F3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t="s">
        <v>9</v>
      </c>
      <c r="F37">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t="s">
        <v>10</v>
      </c>
      <c r="F3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t="s">
        <v>6</v>
      </c>
      <c r="F39">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t="s">
        <v>6</v>
      </c>
      <c r="F40">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t="s">
        <v>9</v>
      </c>
      <c r="F4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t="s">
        <v>13</v>
      </c>
      <c r="F42">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t="s">
        <v>10</v>
      </c>
      <c r="F43">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t="s">
        <v>13</v>
      </c>
      <c r="F44">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t="s">
        <v>9</v>
      </c>
      <c r="F45">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t="s">
        <v>10</v>
      </c>
      <c r="F4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t="s">
        <v>6</v>
      </c>
      <c r="F47">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t="s">
        <v>11</v>
      </c>
      <c r="F4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t="s">
        <v>6</v>
      </c>
      <c r="F49">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t="s">
        <v>11</v>
      </c>
      <c r="F50">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t="s">
        <v>10</v>
      </c>
      <c r="F5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t="s">
        <v>9</v>
      </c>
      <c r="F52">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t="s">
        <v>9</v>
      </c>
      <c r="F53">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t="s">
        <v>11</v>
      </c>
      <c r="F54">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t="s">
        <v>13</v>
      </c>
      <c r="F55">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t="s">
        <v>6</v>
      </c>
      <c r="F5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t="s">
        <v>11</v>
      </c>
      <c r="F57">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t="s">
        <v>10</v>
      </c>
      <c r="F5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t="s">
        <v>11</v>
      </c>
      <c r="F59">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t="s">
        <v>9</v>
      </c>
      <c r="F60">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t="s">
        <v>9</v>
      </c>
      <c r="F6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t="s">
        <v>10</v>
      </c>
      <c r="F62">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t="s">
        <v>9</v>
      </c>
      <c r="F63">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t="s">
        <v>11</v>
      </c>
      <c r="F64">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t="s">
        <v>13</v>
      </c>
      <c r="F65">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t="s">
        <v>6</v>
      </c>
      <c r="F6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t="s">
        <v>10</v>
      </c>
      <c r="F67">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t="s">
        <v>13</v>
      </c>
      <c r="F6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t="s">
        <v>9</v>
      </c>
      <c r="F69">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t="s">
        <v>10</v>
      </c>
      <c r="F70">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t="s">
        <v>13</v>
      </c>
      <c r="F7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t="s">
        <v>11</v>
      </c>
      <c r="F72">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t="s">
        <v>6</v>
      </c>
      <c r="F73">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t="s">
        <v>6</v>
      </c>
      <c r="F74">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t="s">
        <v>11</v>
      </c>
      <c r="F75">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t="s">
        <v>11</v>
      </c>
      <c r="F7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t="s">
        <v>6</v>
      </c>
      <c r="F77">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t="s">
        <v>11</v>
      </c>
      <c r="F7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t="s">
        <v>6</v>
      </c>
      <c r="F79">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t="s">
        <v>9</v>
      </c>
      <c r="F80">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t="s">
        <v>6</v>
      </c>
      <c r="F8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t="s">
        <v>10</v>
      </c>
      <c r="F82">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t="s">
        <v>6</v>
      </c>
      <c r="F83">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t="s">
        <v>13</v>
      </c>
      <c r="F84">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t="s">
        <v>6</v>
      </c>
      <c r="F85">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t="s">
        <v>10</v>
      </c>
      <c r="F8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t="s">
        <v>10</v>
      </c>
      <c r="F87">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t="s">
        <v>13</v>
      </c>
      <c r="F8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t="s">
        <v>10</v>
      </c>
      <c r="F89">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t="s">
        <v>10</v>
      </c>
      <c r="F90">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t="s">
        <v>9</v>
      </c>
      <c r="F9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t="s">
        <v>11</v>
      </c>
      <c r="F92">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t="s">
        <v>11</v>
      </c>
      <c r="F93">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t="s">
        <v>10</v>
      </c>
      <c r="F94">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t="s">
        <v>11</v>
      </c>
      <c r="F95">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t="s">
        <v>13</v>
      </c>
      <c r="F9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t="s">
        <v>9</v>
      </c>
      <c r="F97">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t="s">
        <v>9</v>
      </c>
      <c r="F9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t="s">
        <v>10</v>
      </c>
      <c r="F99">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t="s">
        <v>9</v>
      </c>
      <c r="F100">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t="s">
        <v>6</v>
      </c>
      <c r="F10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t="s">
        <v>10</v>
      </c>
      <c r="F102">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t="s">
        <v>6</v>
      </c>
      <c r="F103">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t="s">
        <v>10</v>
      </c>
      <c r="F104">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t="s">
        <v>11</v>
      </c>
      <c r="F105">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t="s">
        <v>13</v>
      </c>
      <c r="F10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t="s">
        <v>11</v>
      </c>
      <c r="F107">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t="s">
        <v>9</v>
      </c>
      <c r="F10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t="s">
        <v>6</v>
      </c>
      <c r="F109">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t="s">
        <v>13</v>
      </c>
      <c r="F110">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t="s">
        <v>11</v>
      </c>
      <c r="F11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t="s">
        <v>6</v>
      </c>
      <c r="F112">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t="s">
        <v>13</v>
      </c>
      <c r="F113">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t="s">
        <v>9</v>
      </c>
      <c r="F114">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t="s">
        <v>6</v>
      </c>
      <c r="F115">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t="s">
        <v>11</v>
      </c>
      <c r="F1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t="s">
        <v>13</v>
      </c>
      <c r="F117">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t="s">
        <v>11</v>
      </c>
      <c r="F1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t="s">
        <v>6</v>
      </c>
      <c r="F119">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t="s">
        <v>6</v>
      </c>
      <c r="F120">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t="s">
        <v>10</v>
      </c>
      <c r="F12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t="s">
        <v>9</v>
      </c>
      <c r="F122">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t="s">
        <v>6</v>
      </c>
      <c r="F123">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t="s">
        <v>10</v>
      </c>
      <c r="F124">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t="s">
        <v>10</v>
      </c>
      <c r="F125">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t="s">
        <v>9</v>
      </c>
      <c r="F12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t="s">
        <v>9</v>
      </c>
      <c r="F127">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t="s">
        <v>10</v>
      </c>
      <c r="F12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t="s">
        <v>11</v>
      </c>
      <c r="F129">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t="s">
        <v>11</v>
      </c>
      <c r="F130">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t="s">
        <v>10</v>
      </c>
      <c r="F13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t="s">
        <v>13</v>
      </c>
      <c r="F132">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t="s">
        <v>10</v>
      </c>
      <c r="F133">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t="s">
        <v>6</v>
      </c>
      <c r="F134">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t="s">
        <v>11</v>
      </c>
      <c r="F135">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t="s">
        <v>13</v>
      </c>
      <c r="F13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t="s">
        <v>9</v>
      </c>
      <c r="F137">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t="s">
        <v>10</v>
      </c>
      <c r="F13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t="s">
        <v>6</v>
      </c>
      <c r="F139">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t="s">
        <v>10</v>
      </c>
      <c r="F140">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t="s">
        <v>13</v>
      </c>
      <c r="F14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t="s">
        <v>11</v>
      </c>
      <c r="F142">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t="s">
        <v>10</v>
      </c>
      <c r="F143">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t="s">
        <v>11</v>
      </c>
      <c r="F144">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t="s">
        <v>10</v>
      </c>
      <c r="F145">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t="s">
        <v>13</v>
      </c>
      <c r="F14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t="s">
        <v>6</v>
      </c>
      <c r="F147">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t="s">
        <v>11</v>
      </c>
      <c r="F14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t="s">
        <v>6</v>
      </c>
      <c r="F149">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t="s">
        <v>13</v>
      </c>
      <c r="F150">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t="s">
        <v>9</v>
      </c>
      <c r="F15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t="s">
        <v>6</v>
      </c>
      <c r="F152">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t="s">
        <v>11</v>
      </c>
      <c r="F153">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t="s">
        <v>13</v>
      </c>
      <c r="F154">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t="s">
        <v>13</v>
      </c>
      <c r="F155">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t="s">
        <v>13</v>
      </c>
      <c r="F15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t="s">
        <v>6</v>
      </c>
      <c r="F157">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t="s">
        <v>11</v>
      </c>
      <c r="F15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t="s">
        <v>9</v>
      </c>
      <c r="F159">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t="s">
        <v>9</v>
      </c>
      <c r="F160">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t="s">
        <v>9</v>
      </c>
      <c r="F16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t="s">
        <v>10</v>
      </c>
      <c r="F162">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t="s">
        <v>10</v>
      </c>
      <c r="F163">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t="s">
        <v>11</v>
      </c>
      <c r="F164">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t="s">
        <v>9</v>
      </c>
      <c r="F165">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t="s">
        <v>10</v>
      </c>
      <c r="F16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t="s">
        <v>9</v>
      </c>
      <c r="F167">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t="s">
        <v>6</v>
      </c>
      <c r="F16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t="s">
        <v>11</v>
      </c>
      <c r="F169">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t="s">
        <v>6</v>
      </c>
      <c r="F170">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t="s">
        <v>9</v>
      </c>
      <c r="F17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t="s">
        <v>11</v>
      </c>
      <c r="F172">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t="s">
        <v>6</v>
      </c>
      <c r="F173">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t="s">
        <v>13</v>
      </c>
      <c r="F174">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t="s">
        <v>6</v>
      </c>
      <c r="F175">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t="s">
        <v>9</v>
      </c>
      <c r="F17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t="s">
        <v>10</v>
      </c>
      <c r="F177">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t="s">
        <v>11</v>
      </c>
      <c r="F17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t="s">
        <v>6</v>
      </c>
      <c r="F179">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t="s">
        <v>10</v>
      </c>
      <c r="F180">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t="s">
        <v>9</v>
      </c>
      <c r="F18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t="s">
        <v>11</v>
      </c>
      <c r="F182">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t="s">
        <v>13</v>
      </c>
      <c r="F183">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t="s">
        <v>13</v>
      </c>
      <c r="F184">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t="s">
        <v>9</v>
      </c>
      <c r="F185">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t="s">
        <v>9</v>
      </c>
      <c r="F18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t="s">
        <v>10</v>
      </c>
      <c r="F187">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t="s">
        <v>10</v>
      </c>
      <c r="F18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t="s">
        <v>10</v>
      </c>
      <c r="F189">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t="s">
        <v>13</v>
      </c>
      <c r="F190">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t="s">
        <v>11</v>
      </c>
      <c r="F19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t="s">
        <v>6</v>
      </c>
      <c r="F192">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t="s">
        <v>9</v>
      </c>
      <c r="F193">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t="s">
        <v>10</v>
      </c>
      <c r="F194">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t="s">
        <v>6</v>
      </c>
      <c r="F195">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t="s">
        <v>11</v>
      </c>
      <c r="F19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t="s">
        <v>13</v>
      </c>
      <c r="F197">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t="s">
        <v>10</v>
      </c>
      <c r="F19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t="s">
        <v>13</v>
      </c>
      <c r="F199">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t="s">
        <v>9</v>
      </c>
      <c r="F200">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t="s">
        <v>13</v>
      </c>
      <c r="F20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t="s">
        <v>13</v>
      </c>
      <c r="F202">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t="s">
        <v>11</v>
      </c>
      <c r="F203">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t="s">
        <v>10</v>
      </c>
      <c r="F204">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t="s">
        <v>6</v>
      </c>
      <c r="F205">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t="s">
        <v>13</v>
      </c>
      <c r="F20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t="s">
        <v>13</v>
      </c>
      <c r="F207">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t="s">
        <v>10</v>
      </c>
      <c r="F20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t="s">
        <v>13</v>
      </c>
      <c r="F209">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t="s">
        <v>6</v>
      </c>
      <c r="F210">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t="s">
        <v>9</v>
      </c>
      <c r="F21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t="s">
        <v>13</v>
      </c>
      <c r="F212">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t="s">
        <v>11</v>
      </c>
      <c r="F213">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t="s">
        <v>10</v>
      </c>
      <c r="F214">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t="s">
        <v>10</v>
      </c>
      <c r="F215">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t="s">
        <v>6</v>
      </c>
      <c r="F2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t="s">
        <v>11</v>
      </c>
      <c r="F217">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t="s">
        <v>13</v>
      </c>
      <c r="F2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t="s">
        <v>9</v>
      </c>
      <c r="F219">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t="s">
        <v>13</v>
      </c>
      <c r="F220">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t="s">
        <v>6</v>
      </c>
      <c r="F22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t="s">
        <v>6</v>
      </c>
      <c r="F222">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t="s">
        <v>9</v>
      </c>
      <c r="F223">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t="s">
        <v>10</v>
      </c>
      <c r="F224">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t="s">
        <v>13</v>
      </c>
      <c r="F225">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t="s">
        <v>13</v>
      </c>
      <c r="F22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t="s">
        <v>10</v>
      </c>
      <c r="F227">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t="s">
        <v>9</v>
      </c>
      <c r="F22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t="s">
        <v>9</v>
      </c>
      <c r="F229">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t="s">
        <v>9</v>
      </c>
      <c r="F230">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t="s">
        <v>6</v>
      </c>
      <c r="F23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t="s">
        <v>13</v>
      </c>
      <c r="F232">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t="s">
        <v>10</v>
      </c>
      <c r="F233">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t="s">
        <v>9</v>
      </c>
      <c r="F234">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t="s">
        <v>10</v>
      </c>
      <c r="F235">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t="s">
        <v>9</v>
      </c>
      <c r="F23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t="s">
        <v>9</v>
      </c>
      <c r="F237">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t="s">
        <v>9</v>
      </c>
      <c r="F23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t="s">
        <v>9</v>
      </c>
      <c r="F239">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t="s">
        <v>11</v>
      </c>
      <c r="F240">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t="s">
        <v>10</v>
      </c>
      <c r="F24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t="s">
        <v>13</v>
      </c>
      <c r="F242">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t="s">
        <v>9</v>
      </c>
      <c r="F243">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t="s">
        <v>6</v>
      </c>
      <c r="F244">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t="s">
        <v>11</v>
      </c>
      <c r="F245">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t="s">
        <v>9</v>
      </c>
      <c r="F24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t="s">
        <v>11</v>
      </c>
      <c r="F247">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t="s">
        <v>11</v>
      </c>
      <c r="F24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t="s">
        <v>11</v>
      </c>
      <c r="F249">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t="s">
        <v>11</v>
      </c>
      <c r="F250">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t="s">
        <v>9</v>
      </c>
      <c r="F25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t="s">
        <v>10</v>
      </c>
      <c r="F252">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t="s">
        <v>9</v>
      </c>
      <c r="F253">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t="s">
        <v>10</v>
      </c>
      <c r="F254">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t="s">
        <v>6</v>
      </c>
      <c r="F255">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t="s">
        <v>11</v>
      </c>
      <c r="F25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t="s">
        <v>6</v>
      </c>
      <c r="F257">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t="s">
        <v>6</v>
      </c>
      <c r="F25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t="s">
        <v>11</v>
      </c>
      <c r="F259">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t="s">
        <v>9</v>
      </c>
      <c r="F260">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t="s">
        <v>13</v>
      </c>
      <c r="F26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t="s">
        <v>10</v>
      </c>
      <c r="F262">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t="s">
        <v>11</v>
      </c>
      <c r="F263">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t="s">
        <v>6</v>
      </c>
      <c r="F264">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t="s">
        <v>9</v>
      </c>
      <c r="F265">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t="s">
        <v>6</v>
      </c>
      <c r="F26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t="s">
        <v>13</v>
      </c>
      <c r="F267">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t="s">
        <v>9</v>
      </c>
      <c r="F26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t="s">
        <v>9</v>
      </c>
      <c r="F269">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t="s">
        <v>13</v>
      </c>
      <c r="F270">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t="s">
        <v>13</v>
      </c>
      <c r="F27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t="s">
        <v>6</v>
      </c>
      <c r="F272">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t="s">
        <v>10</v>
      </c>
      <c r="F273">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t="s">
        <v>9</v>
      </c>
      <c r="F274">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t="s">
        <v>6</v>
      </c>
      <c r="F275">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t="s">
        <v>10</v>
      </c>
      <c r="F27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t="s">
        <v>6</v>
      </c>
      <c r="F277">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t="s">
        <v>9</v>
      </c>
      <c r="F27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t="s">
        <v>10</v>
      </c>
      <c r="F279">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t="s">
        <v>11</v>
      </c>
      <c r="F280">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t="s">
        <v>10</v>
      </c>
      <c r="F28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t="s">
        <v>13</v>
      </c>
      <c r="F282">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t="s">
        <v>9</v>
      </c>
      <c r="F283">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t="s">
        <v>10</v>
      </c>
      <c r="F284">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t="s">
        <v>13</v>
      </c>
      <c r="F285">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t="s">
        <v>11</v>
      </c>
      <c r="F28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t="s">
        <v>9</v>
      </c>
      <c r="F287">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t="s">
        <v>6</v>
      </c>
      <c r="F28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t="s">
        <v>13</v>
      </c>
      <c r="F289">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t="s">
        <v>11</v>
      </c>
      <c r="F290">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t="s">
        <v>9</v>
      </c>
      <c r="F29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t="s">
        <v>9</v>
      </c>
      <c r="F292">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t="s">
        <v>9</v>
      </c>
      <c r="F293">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t="s">
        <v>11</v>
      </c>
      <c r="F294">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t="s">
        <v>6</v>
      </c>
      <c r="F295">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t="s">
        <v>9</v>
      </c>
      <c r="F29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t="s">
        <v>10</v>
      </c>
      <c r="F297">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t="s">
        <v>13</v>
      </c>
      <c r="F29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t="s">
        <v>10</v>
      </c>
      <c r="F299">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t="s">
        <v>6</v>
      </c>
      <c r="F300">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t="s">
        <v>10</v>
      </c>
      <c r="F30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t="s">
        <v>11</v>
      </c>
      <c r="F302">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t="s">
        <v>10</v>
      </c>
      <c r="F303">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t="s">
        <v>9</v>
      </c>
      <c r="F304">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t="s">
        <v>11</v>
      </c>
      <c r="F305">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t="s">
        <v>9</v>
      </c>
      <c r="F30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t="s">
        <v>11</v>
      </c>
      <c r="F307">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t="s">
        <v>9</v>
      </c>
      <c r="F30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t="s">
        <v>10</v>
      </c>
      <c r="F309">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t="s">
        <v>6</v>
      </c>
      <c r="F310">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t="s">
        <v>13</v>
      </c>
      <c r="F31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t="s">
        <v>13</v>
      </c>
      <c r="F312">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t="s">
        <v>6</v>
      </c>
      <c r="F313">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t="s">
        <v>9</v>
      </c>
      <c r="F314">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t="s">
        <v>9</v>
      </c>
      <c r="F315">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t="s">
        <v>11</v>
      </c>
      <c r="F3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t="s">
        <v>9</v>
      </c>
      <c r="F317">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t="s">
        <v>6</v>
      </c>
      <c r="F3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t="s">
        <v>11</v>
      </c>
      <c r="F319">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t="s">
        <v>9</v>
      </c>
      <c r="F320">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t="s">
        <v>9</v>
      </c>
      <c r="F32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t="s">
        <v>10</v>
      </c>
      <c r="F322">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t="s">
        <v>6</v>
      </c>
      <c r="F323">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t="s">
        <v>6</v>
      </c>
      <c r="F324">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t="s">
        <v>6</v>
      </c>
      <c r="F325">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t="s">
        <v>10</v>
      </c>
      <c r="F32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t="s">
        <v>9</v>
      </c>
      <c r="F327">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t="s">
        <v>9</v>
      </c>
      <c r="F32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t="s">
        <v>9</v>
      </c>
      <c r="F329">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t="s">
        <v>13</v>
      </c>
      <c r="F330">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t="s">
        <v>6</v>
      </c>
      <c r="F33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t="s">
        <v>11</v>
      </c>
      <c r="F332">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t="s">
        <v>13</v>
      </c>
      <c r="F333">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t="s">
        <v>10</v>
      </c>
      <c r="F334">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t="s">
        <v>6</v>
      </c>
      <c r="F335">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t="s">
        <v>10</v>
      </c>
      <c r="F33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t="s">
        <v>9</v>
      </c>
      <c r="F337">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t="s">
        <v>13</v>
      </c>
      <c r="F33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t="s">
        <v>9</v>
      </c>
      <c r="F339">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t="s">
        <v>9</v>
      </c>
      <c r="F340">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t="s">
        <v>9</v>
      </c>
      <c r="F34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t="s">
        <v>9</v>
      </c>
      <c r="F342">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t="s">
        <v>10</v>
      </c>
      <c r="F343">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t="s">
        <v>13</v>
      </c>
      <c r="F344">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t="s">
        <v>13</v>
      </c>
      <c r="F345">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t="s">
        <v>9</v>
      </c>
      <c r="F34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t="s">
        <v>13</v>
      </c>
      <c r="F347">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t="s">
        <v>13</v>
      </c>
      <c r="F34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t="s">
        <v>13</v>
      </c>
      <c r="F349">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t="s">
        <v>10</v>
      </c>
      <c r="F350">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t="s">
        <v>6</v>
      </c>
      <c r="F35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t="s">
        <v>10</v>
      </c>
      <c r="F352">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t="s">
        <v>9</v>
      </c>
      <c r="F353">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t="s">
        <v>9</v>
      </c>
      <c r="F354">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t="s">
        <v>9</v>
      </c>
      <c r="F355">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t="s">
        <v>13</v>
      </c>
      <c r="F35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t="s">
        <v>13</v>
      </c>
      <c r="F357">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t="s">
        <v>9</v>
      </c>
      <c r="F35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t="s">
        <v>9</v>
      </c>
      <c r="F359">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t="s">
        <v>10</v>
      </c>
      <c r="F360">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t="s">
        <v>10</v>
      </c>
      <c r="F36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t="s">
        <v>11</v>
      </c>
      <c r="F362">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t="s">
        <v>9</v>
      </c>
      <c r="F363">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t="s">
        <v>10</v>
      </c>
      <c r="F364">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t="s">
        <v>11</v>
      </c>
      <c r="F365">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t="s">
        <v>6</v>
      </c>
      <c r="F36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t="s">
        <v>6</v>
      </c>
      <c r="F367">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t="s">
        <v>11</v>
      </c>
      <c r="F36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t="s">
        <v>6</v>
      </c>
      <c r="F369">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t="s">
        <v>6</v>
      </c>
      <c r="F370">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t="s">
        <v>13</v>
      </c>
      <c r="F37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t="s">
        <v>11</v>
      </c>
      <c r="F372">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t="s">
        <v>9</v>
      </c>
      <c r="F373">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t="s">
        <v>11</v>
      </c>
      <c r="F374">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t="s">
        <v>13</v>
      </c>
      <c r="F375">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t="s">
        <v>10</v>
      </c>
      <c r="F37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t="s">
        <v>6</v>
      </c>
      <c r="F377">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t="s">
        <v>9</v>
      </c>
      <c r="F37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t="s">
        <v>9</v>
      </c>
      <c r="F379">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t="s">
        <v>10</v>
      </c>
      <c r="F380">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t="s">
        <v>10</v>
      </c>
      <c r="F38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t="s">
        <v>11</v>
      </c>
      <c r="F382">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t="s">
        <v>11</v>
      </c>
      <c r="F383">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t="s">
        <v>9</v>
      </c>
      <c r="F384">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t="s">
        <v>6</v>
      </c>
      <c r="F385">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t="s">
        <v>11</v>
      </c>
      <c r="F38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t="s">
        <v>6</v>
      </c>
      <c r="F387">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t="s">
        <v>9</v>
      </c>
      <c r="F38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t="s">
        <v>11</v>
      </c>
      <c r="F389">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t="s">
        <v>11</v>
      </c>
      <c r="F390">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t="s">
        <v>11</v>
      </c>
      <c r="F39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t="s">
        <v>10</v>
      </c>
      <c r="F392">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t="s">
        <v>9</v>
      </c>
      <c r="F393">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t="s">
        <v>10</v>
      </c>
      <c r="F394">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t="s">
        <v>6</v>
      </c>
      <c r="F395">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t="s">
        <v>13</v>
      </c>
      <c r="F39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t="s">
        <v>11</v>
      </c>
      <c r="F397">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t="s">
        <v>6</v>
      </c>
      <c r="F39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t="s">
        <v>11</v>
      </c>
      <c r="F399">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t="s">
        <v>9</v>
      </c>
      <c r="F400">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t="s">
        <v>11</v>
      </c>
      <c r="F40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t="s">
        <v>11</v>
      </c>
      <c r="F402">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t="s">
        <v>13</v>
      </c>
      <c r="F403">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t="s">
        <v>10</v>
      </c>
      <c r="F404">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t="s">
        <v>11</v>
      </c>
      <c r="F405">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t="s">
        <v>13</v>
      </c>
      <c r="F40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t="s">
        <v>11</v>
      </c>
      <c r="F407">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t="s">
        <v>11</v>
      </c>
      <c r="F40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t="s">
        <v>6</v>
      </c>
      <c r="F409">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t="s">
        <v>9</v>
      </c>
      <c r="F410">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t="s">
        <v>11</v>
      </c>
      <c r="F41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t="s">
        <v>9</v>
      </c>
      <c r="F412">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t="s">
        <v>13</v>
      </c>
      <c r="F413">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t="s">
        <v>6</v>
      </c>
      <c r="F414">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t="s">
        <v>6</v>
      </c>
      <c r="F415">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t="s">
        <v>11</v>
      </c>
      <c r="F4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t="s">
        <v>6</v>
      </c>
      <c r="F417">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t="s">
        <v>6</v>
      </c>
      <c r="F4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t="s">
        <v>9</v>
      </c>
      <c r="F419">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t="s">
        <v>9</v>
      </c>
      <c r="F420">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t="s">
        <v>9</v>
      </c>
      <c r="F42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t="s">
        <v>9</v>
      </c>
      <c r="F422">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t="s">
        <v>11</v>
      </c>
      <c r="F423">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t="s">
        <v>10</v>
      </c>
      <c r="F424">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t="s">
        <v>11</v>
      </c>
      <c r="F425">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t="s">
        <v>11</v>
      </c>
      <c r="F42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t="s">
        <v>9</v>
      </c>
      <c r="F427">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t="s">
        <v>13</v>
      </c>
      <c r="F42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t="s">
        <v>10</v>
      </c>
      <c r="F429">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t="s">
        <v>10</v>
      </c>
      <c r="F430">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t="s">
        <v>13</v>
      </c>
      <c r="F43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t="s">
        <v>9</v>
      </c>
      <c r="F432">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t="s">
        <v>6</v>
      </c>
      <c r="F433">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t="s">
        <v>9</v>
      </c>
      <c r="F434">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t="s">
        <v>13</v>
      </c>
      <c r="F435">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t="s">
        <v>11</v>
      </c>
      <c r="F43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t="s">
        <v>9</v>
      </c>
      <c r="F437">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t="s">
        <v>13</v>
      </c>
      <c r="F43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t="s">
        <v>13</v>
      </c>
      <c r="F439">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t="s">
        <v>9</v>
      </c>
      <c r="F440">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t="s">
        <v>11</v>
      </c>
      <c r="F44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t="s">
        <v>6</v>
      </c>
      <c r="F442">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t="s">
        <v>10</v>
      </c>
      <c r="F443">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t="s">
        <v>9</v>
      </c>
      <c r="F444">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t="s">
        <v>11</v>
      </c>
      <c r="F445">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t="s">
        <v>13</v>
      </c>
      <c r="F44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t="s">
        <v>6</v>
      </c>
      <c r="F447">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t="s">
        <v>13</v>
      </c>
      <c r="F44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t="s">
        <v>9</v>
      </c>
      <c r="F449">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t="s">
        <v>6</v>
      </c>
      <c r="F450">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t="s">
        <v>6</v>
      </c>
      <c r="F45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t="s">
        <v>6</v>
      </c>
      <c r="F452">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t="s">
        <v>11</v>
      </c>
      <c r="F453">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t="s">
        <v>9</v>
      </c>
      <c r="F454">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t="s">
        <v>13</v>
      </c>
      <c r="F455">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t="s">
        <v>13</v>
      </c>
      <c r="F45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t="s">
        <v>13</v>
      </c>
      <c r="F457">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t="s">
        <v>13</v>
      </c>
      <c r="F45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t="s">
        <v>9</v>
      </c>
      <c r="F459">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t="s">
        <v>11</v>
      </c>
      <c r="F460">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t="s">
        <v>6</v>
      </c>
      <c r="F46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t="s">
        <v>10</v>
      </c>
      <c r="F462">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t="s">
        <v>11</v>
      </c>
      <c r="F463">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t="s">
        <v>6</v>
      </c>
      <c r="F464">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t="s">
        <v>9</v>
      </c>
      <c r="F465">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t="s">
        <v>13</v>
      </c>
      <c r="F46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t="s">
        <v>11</v>
      </c>
      <c r="F467">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t="s">
        <v>11</v>
      </c>
      <c r="F46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t="s">
        <v>13</v>
      </c>
      <c r="F469">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t="s">
        <v>6</v>
      </c>
      <c r="F470">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t="s">
        <v>9</v>
      </c>
      <c r="F47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t="s">
        <v>11</v>
      </c>
      <c r="F472">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t="s">
        <v>13</v>
      </c>
      <c r="F473">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t="s">
        <v>13</v>
      </c>
      <c r="F474">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t="s">
        <v>11</v>
      </c>
      <c r="F475">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t="s">
        <v>13</v>
      </c>
      <c r="F47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t="s">
        <v>9</v>
      </c>
      <c r="F477">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t="s">
        <v>13</v>
      </c>
      <c r="F47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t="s">
        <v>11</v>
      </c>
      <c r="F479">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t="s">
        <v>9</v>
      </c>
      <c r="F480">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t="s">
        <v>13</v>
      </c>
      <c r="F48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t="s">
        <v>6</v>
      </c>
      <c r="F482">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t="s">
        <v>6</v>
      </c>
      <c r="F483">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t="s">
        <v>11</v>
      </c>
      <c r="F484">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t="s">
        <v>6</v>
      </c>
      <c r="F485">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t="s">
        <v>6</v>
      </c>
      <c r="F48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t="s">
        <v>11</v>
      </c>
      <c r="F487">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t="s">
        <v>13</v>
      </c>
      <c r="F48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t="s">
        <v>6</v>
      </c>
      <c r="F489">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t="s">
        <v>6</v>
      </c>
      <c r="F490">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t="s">
        <v>11</v>
      </c>
      <c r="F49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t="s">
        <v>13</v>
      </c>
      <c r="F492">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t="s">
        <v>13</v>
      </c>
      <c r="F493">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t="s">
        <v>13</v>
      </c>
      <c r="F494">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t="s">
        <v>10</v>
      </c>
      <c r="F495">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t="s">
        <v>6</v>
      </c>
      <c r="F49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t="s">
        <v>9</v>
      </c>
      <c r="F497">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t="s">
        <v>13</v>
      </c>
      <c r="F49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t="s">
        <v>6</v>
      </c>
      <c r="F499">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t="s">
        <v>6</v>
      </c>
      <c r="F500">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t="s">
        <v>6</v>
      </c>
      <c r="F50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t="s">
        <v>6</v>
      </c>
      <c r="F502">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t="s">
        <v>13</v>
      </c>
      <c r="F503">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t="s">
        <v>11</v>
      </c>
      <c r="F504">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t="s">
        <v>10</v>
      </c>
      <c r="F505">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t="s">
        <v>10</v>
      </c>
      <c r="F50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t="s">
        <v>9</v>
      </c>
      <c r="F507">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t="s">
        <v>11</v>
      </c>
      <c r="F50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t="s">
        <v>13</v>
      </c>
      <c r="F509">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t="s">
        <v>13</v>
      </c>
      <c r="F510">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t="s">
        <v>11</v>
      </c>
      <c r="F51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t="s">
        <v>10</v>
      </c>
      <c r="F512">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t="s">
        <v>6</v>
      </c>
      <c r="F513">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t="s">
        <v>13</v>
      </c>
      <c r="F514">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t="s">
        <v>10</v>
      </c>
      <c r="F515">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t="s">
        <v>11</v>
      </c>
      <c r="F5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t="s">
        <v>6</v>
      </c>
      <c r="F517">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t="s">
        <v>9</v>
      </c>
      <c r="F5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t="s">
        <v>10</v>
      </c>
      <c r="F519">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t="s">
        <v>6</v>
      </c>
      <c r="F520">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t="s">
        <v>6</v>
      </c>
      <c r="F52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t="s">
        <v>9</v>
      </c>
      <c r="F522">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t="s">
        <v>9</v>
      </c>
      <c r="F523">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t="s">
        <v>9</v>
      </c>
      <c r="F524">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t="s">
        <v>6</v>
      </c>
      <c r="F525">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t="s">
        <v>11</v>
      </c>
      <c r="F52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t="s">
        <v>6</v>
      </c>
      <c r="F527">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t="s">
        <v>9</v>
      </c>
      <c r="F52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t="s">
        <v>6</v>
      </c>
      <c r="F529">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t="s">
        <v>11</v>
      </c>
      <c r="F530">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t="s">
        <v>11</v>
      </c>
      <c r="F53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t="s">
        <v>9</v>
      </c>
      <c r="F532">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t="s">
        <v>9</v>
      </c>
      <c r="F533">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t="s">
        <v>6</v>
      </c>
      <c r="F534">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t="s">
        <v>11</v>
      </c>
      <c r="F535">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t="s">
        <v>6</v>
      </c>
      <c r="F53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t="s">
        <v>10</v>
      </c>
      <c r="F537">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t="s">
        <v>6</v>
      </c>
      <c r="F53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t="s">
        <v>6</v>
      </c>
      <c r="F539">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t="s">
        <v>11</v>
      </c>
      <c r="F540">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t="s">
        <v>13</v>
      </c>
      <c r="F54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t="s">
        <v>10</v>
      </c>
      <c r="F542">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t="s">
        <v>11</v>
      </c>
      <c r="F543">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t="s">
        <v>6</v>
      </c>
      <c r="F544">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t="s">
        <v>10</v>
      </c>
      <c r="F545">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t="s">
        <v>10</v>
      </c>
      <c r="F54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t="s">
        <v>11</v>
      </c>
      <c r="F547">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t="s">
        <v>9</v>
      </c>
      <c r="F54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t="s">
        <v>6</v>
      </c>
      <c r="F549">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t="s">
        <v>13</v>
      </c>
      <c r="F550">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t="s">
        <v>6</v>
      </c>
      <c r="F55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t="s">
        <v>11</v>
      </c>
      <c r="F552">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t="s">
        <v>10</v>
      </c>
      <c r="F553">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t="s">
        <v>11</v>
      </c>
      <c r="F554">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t="s">
        <v>6</v>
      </c>
      <c r="F555">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t="s">
        <v>13</v>
      </c>
      <c r="F55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t="s">
        <v>6</v>
      </c>
      <c r="F557">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t="s">
        <v>13</v>
      </c>
      <c r="F55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t="s">
        <v>6</v>
      </c>
      <c r="F559">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t="s">
        <v>11</v>
      </c>
      <c r="F560">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t="s">
        <v>13</v>
      </c>
      <c r="F56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t="s">
        <v>9</v>
      </c>
      <c r="F562">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t="s">
        <v>9</v>
      </c>
      <c r="F563">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t="s">
        <v>6</v>
      </c>
      <c r="F564">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t="s">
        <v>11</v>
      </c>
      <c r="F565">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t="s">
        <v>10</v>
      </c>
      <c r="F56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t="s">
        <v>10</v>
      </c>
      <c r="F567">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t="s">
        <v>11</v>
      </c>
      <c r="F56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t="s">
        <v>9</v>
      </c>
      <c r="F569">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t="s">
        <v>10</v>
      </c>
      <c r="F570">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t="s">
        <v>6</v>
      </c>
      <c r="F57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t="s">
        <v>10</v>
      </c>
      <c r="F572">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t="s">
        <v>13</v>
      </c>
      <c r="F573">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t="s">
        <v>11</v>
      </c>
      <c r="F574">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t="s">
        <v>6</v>
      </c>
      <c r="F575">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t="s">
        <v>11</v>
      </c>
      <c r="F57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t="s">
        <v>9</v>
      </c>
      <c r="F577">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t="s">
        <v>10</v>
      </c>
      <c r="F57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t="s">
        <v>6</v>
      </c>
      <c r="F579">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t="s">
        <v>11</v>
      </c>
      <c r="F580">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t="s">
        <v>13</v>
      </c>
      <c r="F58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t="s">
        <v>9</v>
      </c>
      <c r="F582">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t="s">
        <v>13</v>
      </c>
      <c r="F583">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t="s">
        <v>9</v>
      </c>
      <c r="F584">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t="s">
        <v>10</v>
      </c>
      <c r="F585">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t="s">
        <v>10</v>
      </c>
      <c r="F58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t="s">
        <v>13</v>
      </c>
      <c r="F587">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t="s">
        <v>13</v>
      </c>
      <c r="F58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t="s">
        <v>13</v>
      </c>
      <c r="F589">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t="s">
        <v>10</v>
      </c>
      <c r="F590">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t="s">
        <v>13</v>
      </c>
      <c r="F59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t="s">
        <v>13</v>
      </c>
      <c r="F592">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t="s">
        <v>10</v>
      </c>
      <c r="F593">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t="s">
        <v>11</v>
      </c>
      <c r="F594">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t="s">
        <v>9</v>
      </c>
      <c r="F595">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t="s">
        <v>9</v>
      </c>
      <c r="F59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t="s">
        <v>13</v>
      </c>
      <c r="F597">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t="s">
        <v>6</v>
      </c>
      <c r="F59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t="s">
        <v>10</v>
      </c>
      <c r="F599">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t="s">
        <v>13</v>
      </c>
      <c r="F600">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t="s">
        <v>13</v>
      </c>
      <c r="F60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t="s">
        <v>10</v>
      </c>
      <c r="F602">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t="s">
        <v>11</v>
      </c>
      <c r="F603">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t="s">
        <v>9</v>
      </c>
      <c r="F604">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t="s">
        <v>13</v>
      </c>
      <c r="F605">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t="s">
        <v>11</v>
      </c>
      <c r="F60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t="s">
        <v>11</v>
      </c>
      <c r="F607">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t="s">
        <v>10</v>
      </c>
      <c r="F60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t="s">
        <v>10</v>
      </c>
      <c r="F609">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t="s">
        <v>13</v>
      </c>
      <c r="F610">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t="s">
        <v>6</v>
      </c>
      <c r="F61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t="s">
        <v>6</v>
      </c>
      <c r="F612">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t="s">
        <v>6</v>
      </c>
      <c r="F613">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t="s">
        <v>11</v>
      </c>
      <c r="F614">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t="s">
        <v>9</v>
      </c>
      <c r="F615">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t="s">
        <v>9</v>
      </c>
      <c r="F6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t="s">
        <v>6</v>
      </c>
      <c r="F617">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t="s">
        <v>13</v>
      </c>
      <c r="F6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t="s">
        <v>9</v>
      </c>
      <c r="F619">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t="s">
        <v>11</v>
      </c>
      <c r="F620">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t="s">
        <v>10</v>
      </c>
      <c r="F62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t="s">
        <v>11</v>
      </c>
      <c r="F622">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t="s">
        <v>13</v>
      </c>
      <c r="F623">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t="s">
        <v>11</v>
      </c>
      <c r="F624">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t="s">
        <v>11</v>
      </c>
      <c r="F625">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t="s">
        <v>11</v>
      </c>
      <c r="F62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t="s">
        <v>13</v>
      </c>
      <c r="F627">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t="s">
        <v>13</v>
      </c>
      <c r="F62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t="s">
        <v>6</v>
      </c>
      <c r="F629">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t="s">
        <v>6</v>
      </c>
      <c r="F630">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t="s">
        <v>10</v>
      </c>
      <c r="F63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t="s">
        <v>11</v>
      </c>
      <c r="F632">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t="s">
        <v>13</v>
      </c>
      <c r="F633">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t="s">
        <v>9</v>
      </c>
      <c r="F634">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t="s">
        <v>13</v>
      </c>
      <c r="F635">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t="s">
        <v>11</v>
      </c>
      <c r="F63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t="s">
        <v>11</v>
      </c>
      <c r="F637">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t="s">
        <v>11</v>
      </c>
      <c r="F63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t="s">
        <v>10</v>
      </c>
      <c r="F639">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t="s">
        <v>9</v>
      </c>
      <c r="F640">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t="s">
        <v>6</v>
      </c>
      <c r="F64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t="s">
        <v>6</v>
      </c>
      <c r="F642">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t="s">
        <v>6</v>
      </c>
      <c r="F643">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t="s">
        <v>10</v>
      </c>
      <c r="F644">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t="s">
        <v>10</v>
      </c>
      <c r="F645">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t="s">
        <v>13</v>
      </c>
      <c r="F64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t="s">
        <v>13</v>
      </c>
      <c r="F647">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t="s">
        <v>13</v>
      </c>
      <c r="F64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t="s">
        <v>13</v>
      </c>
      <c r="F649">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t="s">
        <v>6</v>
      </c>
      <c r="F650">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t="s">
        <v>11</v>
      </c>
      <c r="F65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t="s">
        <v>10</v>
      </c>
      <c r="F652">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t="s">
        <v>9</v>
      </c>
      <c r="F653">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t="s">
        <v>10</v>
      </c>
      <c r="F654">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t="s">
        <v>6</v>
      </c>
      <c r="F655">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t="s">
        <v>9</v>
      </c>
      <c r="F65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t="s">
        <v>6</v>
      </c>
      <c r="F657">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t="s">
        <v>9</v>
      </c>
      <c r="F65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t="s">
        <v>13</v>
      </c>
      <c r="F659">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t="s">
        <v>9</v>
      </c>
      <c r="F660">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t="s">
        <v>13</v>
      </c>
      <c r="F66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t="s">
        <v>11</v>
      </c>
      <c r="F662">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t="s">
        <v>11</v>
      </c>
      <c r="F663">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t="s">
        <v>6</v>
      </c>
      <c r="F664">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t="s">
        <v>9</v>
      </c>
      <c r="F665">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t="s">
        <v>9</v>
      </c>
      <c r="F66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t="s">
        <v>10</v>
      </c>
      <c r="F667">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t="s">
        <v>6</v>
      </c>
      <c r="F66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t="s">
        <v>6</v>
      </c>
      <c r="F669">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t="s">
        <v>6</v>
      </c>
      <c r="F670">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t="s">
        <v>13</v>
      </c>
      <c r="F67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t="s">
        <v>9</v>
      </c>
      <c r="F672">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t="s">
        <v>10</v>
      </c>
      <c r="F673">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t="s">
        <v>9</v>
      </c>
      <c r="F674">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t="s">
        <v>13</v>
      </c>
      <c r="F675">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t="s">
        <v>10</v>
      </c>
      <c r="F67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t="s">
        <v>13</v>
      </c>
      <c r="F677">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t="s">
        <v>11</v>
      </c>
      <c r="F67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t="s">
        <v>11</v>
      </c>
      <c r="F679">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t="s">
        <v>10</v>
      </c>
      <c r="F680">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t="s">
        <v>11</v>
      </c>
      <c r="F68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t="s">
        <v>6</v>
      </c>
      <c r="F682">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t="s">
        <v>9</v>
      </c>
      <c r="F683">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t="s">
        <v>13</v>
      </c>
      <c r="F684">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t="s">
        <v>13</v>
      </c>
      <c r="F685">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t="s">
        <v>13</v>
      </c>
      <c r="F68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t="s">
        <v>9</v>
      </c>
      <c r="F687">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t="s">
        <v>11</v>
      </c>
      <c r="F68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t="s">
        <v>13</v>
      </c>
      <c r="F689">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t="s">
        <v>9</v>
      </c>
      <c r="F690">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t="s">
        <v>9</v>
      </c>
      <c r="F69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t="s">
        <v>6</v>
      </c>
      <c r="F692">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t="s">
        <v>13</v>
      </c>
      <c r="F693">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t="s">
        <v>11</v>
      </c>
      <c r="F694">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t="s">
        <v>6</v>
      </c>
      <c r="F695">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t="s">
        <v>13</v>
      </c>
      <c r="F69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t="s">
        <v>13</v>
      </c>
      <c r="F697">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t="s">
        <v>6</v>
      </c>
      <c r="F69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t="s">
        <v>10</v>
      </c>
      <c r="F699">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t="s">
        <v>6</v>
      </c>
      <c r="F700">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t="s">
        <v>9</v>
      </c>
      <c r="F70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t="s">
        <v>10</v>
      </c>
      <c r="F702">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t="s">
        <v>9</v>
      </c>
      <c r="F703">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t="s">
        <v>10</v>
      </c>
      <c r="F704">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t="s">
        <v>6</v>
      </c>
      <c r="F705">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t="s">
        <v>13</v>
      </c>
      <c r="F70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t="s">
        <v>9</v>
      </c>
      <c r="F707">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t="s">
        <v>9</v>
      </c>
      <c r="F70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t="s">
        <v>10</v>
      </c>
      <c r="F709">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t="s">
        <v>11</v>
      </c>
      <c r="F710">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t="s">
        <v>13</v>
      </c>
      <c r="F71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t="s">
        <v>13</v>
      </c>
      <c r="F712">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t="s">
        <v>10</v>
      </c>
      <c r="F713">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t="s">
        <v>13</v>
      </c>
      <c r="F714">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t="s">
        <v>10</v>
      </c>
      <c r="F715">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t="s">
        <v>6</v>
      </c>
      <c r="F7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t="s">
        <v>6</v>
      </c>
      <c r="F717">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t="s">
        <v>11</v>
      </c>
      <c r="F7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t="s">
        <v>9</v>
      </c>
      <c r="F719">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t="s">
        <v>6</v>
      </c>
      <c r="F720">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t="s">
        <v>10</v>
      </c>
      <c r="F72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t="s">
        <v>6</v>
      </c>
      <c r="F722">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t="s">
        <v>13</v>
      </c>
      <c r="F723">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t="s">
        <v>9</v>
      </c>
      <c r="F724">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t="s">
        <v>11</v>
      </c>
      <c r="F725">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t="s">
        <v>10</v>
      </c>
      <c r="F72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t="s">
        <v>6</v>
      </c>
      <c r="F727">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t="s">
        <v>9</v>
      </c>
      <c r="F72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t="s">
        <v>9</v>
      </c>
      <c r="F729">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t="s">
        <v>9</v>
      </c>
      <c r="F730">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t="s">
        <v>6</v>
      </c>
      <c r="F73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t="s">
        <v>9</v>
      </c>
      <c r="F732">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t="s">
        <v>6</v>
      </c>
      <c r="F733">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t="s">
        <v>6</v>
      </c>
      <c r="F734">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t="s">
        <v>11</v>
      </c>
      <c r="F735">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t="s">
        <v>11</v>
      </c>
      <c r="F73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t="s">
        <v>10</v>
      </c>
      <c r="F737">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t="s">
        <v>9</v>
      </c>
      <c r="F73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t="s">
        <v>10</v>
      </c>
      <c r="F739">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t="s">
        <v>6</v>
      </c>
      <c r="F740">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t="s">
        <v>10</v>
      </c>
      <c r="F74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t="s">
        <v>9</v>
      </c>
      <c r="F742">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t="s">
        <v>10</v>
      </c>
      <c r="F743">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t="s">
        <v>9</v>
      </c>
      <c r="F744">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t="s">
        <v>10</v>
      </c>
      <c r="F745">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t="s">
        <v>11</v>
      </c>
      <c r="F74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t="s">
        <v>10</v>
      </c>
      <c r="F747">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t="s">
        <v>11</v>
      </c>
      <c r="F74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t="s">
        <v>10</v>
      </c>
      <c r="F749">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t="s">
        <v>11</v>
      </c>
      <c r="F750">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t="s">
        <v>10</v>
      </c>
      <c r="F75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t="s">
        <v>10</v>
      </c>
      <c r="F752">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t="s">
        <v>13</v>
      </c>
      <c r="F753">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t="s">
        <v>9</v>
      </c>
      <c r="F754">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t="s">
        <v>6</v>
      </c>
      <c r="F755">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t="s">
        <v>6</v>
      </c>
      <c r="F75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t="s">
        <v>11</v>
      </c>
      <c r="F757">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t="s">
        <v>10</v>
      </c>
      <c r="F75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t="s">
        <v>9</v>
      </c>
      <c r="F759">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t="s">
        <v>13</v>
      </c>
      <c r="F760">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t="s">
        <v>13</v>
      </c>
      <c r="F76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t="s">
        <v>9</v>
      </c>
      <c r="F762">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t="s">
        <v>13</v>
      </c>
      <c r="F763">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t="s">
        <v>9</v>
      </c>
      <c r="F764">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t="s">
        <v>13</v>
      </c>
      <c r="F765">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t="s">
        <v>10</v>
      </c>
      <c r="F76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t="s">
        <v>13</v>
      </c>
      <c r="F767">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t="s">
        <v>9</v>
      </c>
      <c r="F76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t="s">
        <v>11</v>
      </c>
      <c r="F769">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t="s">
        <v>9</v>
      </c>
      <c r="F770">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t="s">
        <v>9</v>
      </c>
      <c r="F77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t="s">
        <v>13</v>
      </c>
      <c r="F772">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t="s">
        <v>6</v>
      </c>
      <c r="F773">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t="s">
        <v>10</v>
      </c>
      <c r="F774">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t="s">
        <v>10</v>
      </c>
      <c r="F775">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t="s">
        <v>10</v>
      </c>
      <c r="F77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t="s">
        <v>11</v>
      </c>
      <c r="F777">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t="s">
        <v>13</v>
      </c>
      <c r="F77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t="s">
        <v>6</v>
      </c>
      <c r="F779">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t="s">
        <v>10</v>
      </c>
      <c r="F780">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t="s">
        <v>6</v>
      </c>
      <c r="F78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t="s">
        <v>13</v>
      </c>
      <c r="F782">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t="s">
        <v>9</v>
      </c>
      <c r="F783">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t="s">
        <v>11</v>
      </c>
      <c r="F784">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t="s">
        <v>6</v>
      </c>
      <c r="F785">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t="s">
        <v>11</v>
      </c>
      <c r="F78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t="s">
        <v>10</v>
      </c>
      <c r="F787">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t="s">
        <v>10</v>
      </c>
      <c r="F78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t="s">
        <v>10</v>
      </c>
      <c r="F789">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t="s">
        <v>6</v>
      </c>
      <c r="F790">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t="s">
        <v>11</v>
      </c>
      <c r="F79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t="s">
        <v>11</v>
      </c>
      <c r="F792">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t="s">
        <v>13</v>
      </c>
      <c r="F793">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t="s">
        <v>10</v>
      </c>
      <c r="F794">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t="s">
        <v>9</v>
      </c>
      <c r="F795">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t="s">
        <v>10</v>
      </c>
      <c r="F79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t="s">
        <v>13</v>
      </c>
      <c r="F797">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t="s">
        <v>6</v>
      </c>
      <c r="F79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t="s">
        <v>13</v>
      </c>
      <c r="F799">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t="s">
        <v>9</v>
      </c>
      <c r="F800">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t="s">
        <v>11</v>
      </c>
      <c r="F80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t="s">
        <v>10</v>
      </c>
      <c r="F802">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t="s">
        <v>6</v>
      </c>
      <c r="F803">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t="s">
        <v>10</v>
      </c>
      <c r="F804">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t="s">
        <v>13</v>
      </c>
      <c r="F805">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t="s">
        <v>10</v>
      </c>
      <c r="F80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t="s">
        <v>11</v>
      </c>
      <c r="F807">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t="s">
        <v>6</v>
      </c>
      <c r="F80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t="s">
        <v>6</v>
      </c>
      <c r="F809">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t="s">
        <v>6</v>
      </c>
      <c r="F810">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t="s">
        <v>6</v>
      </c>
      <c r="F81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t="s">
        <v>11</v>
      </c>
      <c r="F812">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t="s">
        <v>11</v>
      </c>
      <c r="F813">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t="s">
        <v>6</v>
      </c>
      <c r="F814">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t="s">
        <v>6</v>
      </c>
      <c r="F815">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t="s">
        <v>9</v>
      </c>
      <c r="F8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t="s">
        <v>13</v>
      </c>
      <c r="F817">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t="s">
        <v>6</v>
      </c>
      <c r="F8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t="s">
        <v>10</v>
      </c>
      <c r="F819">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t="s">
        <v>6</v>
      </c>
      <c r="F820">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t="s">
        <v>9</v>
      </c>
      <c r="F82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t="s">
        <v>9</v>
      </c>
      <c r="F822">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t="s">
        <v>13</v>
      </c>
      <c r="F823">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t="s">
        <v>11</v>
      </c>
      <c r="F824">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t="s">
        <v>6</v>
      </c>
      <c r="F825">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t="s">
        <v>9</v>
      </c>
      <c r="F82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t="s">
        <v>13</v>
      </c>
      <c r="F827">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t="s">
        <v>10</v>
      </c>
      <c r="F82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t="s">
        <v>9</v>
      </c>
      <c r="F829">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t="s">
        <v>6</v>
      </c>
      <c r="F830">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t="s">
        <v>10</v>
      </c>
      <c r="F83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t="s">
        <v>11</v>
      </c>
      <c r="F832">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t="s">
        <v>11</v>
      </c>
      <c r="F833">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t="s">
        <v>11</v>
      </c>
      <c r="F834">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t="s">
        <v>10</v>
      </c>
      <c r="F835">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t="s">
        <v>6</v>
      </c>
      <c r="F83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t="s">
        <v>9</v>
      </c>
      <c r="F837">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t="s">
        <v>6</v>
      </c>
      <c r="F83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t="s">
        <v>11</v>
      </c>
      <c r="F839">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t="s">
        <v>9</v>
      </c>
      <c r="F840">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t="s">
        <v>6</v>
      </c>
      <c r="F84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t="s">
        <v>9</v>
      </c>
      <c r="F842">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t="s">
        <v>6</v>
      </c>
      <c r="F843">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t="s">
        <v>9</v>
      </c>
      <c r="F844">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t="s">
        <v>6</v>
      </c>
      <c r="F845">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t="s">
        <v>13</v>
      </c>
      <c r="F84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t="s">
        <v>10</v>
      </c>
      <c r="F847">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t="s">
        <v>6</v>
      </c>
      <c r="F84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t="s">
        <v>6</v>
      </c>
      <c r="F849">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t="s">
        <v>11</v>
      </c>
      <c r="F850">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t="s">
        <v>6</v>
      </c>
      <c r="F85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t="s">
        <v>11</v>
      </c>
      <c r="F852">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t="s">
        <v>9</v>
      </c>
      <c r="F853">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t="s">
        <v>13</v>
      </c>
      <c r="F854">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t="s">
        <v>11</v>
      </c>
      <c r="F855">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t="s">
        <v>9</v>
      </c>
      <c r="F85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t="s">
        <v>6</v>
      </c>
      <c r="F857">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t="s">
        <v>6</v>
      </c>
      <c r="F85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t="s">
        <v>13</v>
      </c>
      <c r="F859">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t="s">
        <v>11</v>
      </c>
      <c r="F860">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t="s">
        <v>10</v>
      </c>
      <c r="F86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t="s">
        <v>11</v>
      </c>
      <c r="F862">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t="s">
        <v>11</v>
      </c>
      <c r="F863">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t="s">
        <v>13</v>
      </c>
      <c r="F864">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t="s">
        <v>9</v>
      </c>
      <c r="F865">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t="s">
        <v>6</v>
      </c>
      <c r="F86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t="s">
        <v>10</v>
      </c>
      <c r="F867">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t="s">
        <v>13</v>
      </c>
      <c r="F86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t="s">
        <v>6</v>
      </c>
      <c r="F869">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t="s">
        <v>10</v>
      </c>
      <c r="F870">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t="s">
        <v>9</v>
      </c>
      <c r="F87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t="s">
        <v>9</v>
      </c>
      <c r="F872">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t="s">
        <v>9</v>
      </c>
      <c r="F873">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t="s">
        <v>9</v>
      </c>
      <c r="F874">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t="s">
        <v>10</v>
      </c>
      <c r="F875">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t="s">
        <v>11</v>
      </c>
      <c r="F87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t="s">
        <v>10</v>
      </c>
      <c r="F877">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t="s">
        <v>10</v>
      </c>
      <c r="F87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t="s">
        <v>10</v>
      </c>
      <c r="F879">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t="s">
        <v>11</v>
      </c>
      <c r="F880">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t="s">
        <v>11</v>
      </c>
      <c r="F88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t="s">
        <v>13</v>
      </c>
      <c r="F882">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t="s">
        <v>11</v>
      </c>
      <c r="F883">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t="s">
        <v>11</v>
      </c>
      <c r="F884">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t="s">
        <v>6</v>
      </c>
      <c r="F885">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t="s">
        <v>13</v>
      </c>
      <c r="F88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t="s">
        <v>9</v>
      </c>
      <c r="F887">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t="s">
        <v>10</v>
      </c>
      <c r="F88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t="s">
        <v>9</v>
      </c>
      <c r="F889">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t="s">
        <v>6</v>
      </c>
      <c r="F890">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t="s">
        <v>10</v>
      </c>
      <c r="F89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t="s">
        <v>10</v>
      </c>
      <c r="F892">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t="s">
        <v>6</v>
      </c>
      <c r="F893">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t="s">
        <v>13</v>
      </c>
      <c r="F894">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t="s">
        <v>9</v>
      </c>
      <c r="F895">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t="s">
        <v>13</v>
      </c>
      <c r="F89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t="s">
        <v>6</v>
      </c>
      <c r="F897">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t="s">
        <v>10</v>
      </c>
      <c r="F89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t="s">
        <v>11</v>
      </c>
      <c r="F899">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t="s">
        <v>9</v>
      </c>
      <c r="F900">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t="s">
        <v>13</v>
      </c>
      <c r="F90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t="s">
        <v>6</v>
      </c>
      <c r="F902">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t="s">
        <v>10</v>
      </c>
      <c r="F903">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t="s">
        <v>6</v>
      </c>
      <c r="F904">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t="s">
        <v>9</v>
      </c>
      <c r="F905">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t="s">
        <v>11</v>
      </c>
      <c r="F90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t="s">
        <v>13</v>
      </c>
      <c r="F907">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t="s">
        <v>10</v>
      </c>
      <c r="F90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t="s">
        <v>9</v>
      </c>
      <c r="F909">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t="s">
        <v>13</v>
      </c>
      <c r="F910">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t="s">
        <v>9</v>
      </c>
      <c r="F91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t="s">
        <v>13</v>
      </c>
      <c r="F912">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t="s">
        <v>10</v>
      </c>
      <c r="F913">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t="s">
        <v>10</v>
      </c>
      <c r="F914">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t="s">
        <v>6</v>
      </c>
      <c r="F915">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t="s">
        <v>10</v>
      </c>
      <c r="F9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t="s">
        <v>11</v>
      </c>
      <c r="F917">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t="s">
        <v>10</v>
      </c>
      <c r="F9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t="s">
        <v>9</v>
      </c>
      <c r="F919">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t="s">
        <v>6</v>
      </c>
      <c r="F920">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t="s">
        <v>9</v>
      </c>
      <c r="F92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t="s">
        <v>10</v>
      </c>
      <c r="F922">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t="s">
        <v>6</v>
      </c>
      <c r="F923">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t="s">
        <v>6</v>
      </c>
      <c r="F924">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t="s">
        <v>9</v>
      </c>
      <c r="F925">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t="s">
        <v>9</v>
      </c>
      <c r="F92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t="s">
        <v>10</v>
      </c>
      <c r="F927">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t="s">
        <v>6</v>
      </c>
      <c r="F92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t="s">
        <v>10</v>
      </c>
      <c r="F929">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t="s">
        <v>9</v>
      </c>
      <c r="F930">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t="s">
        <v>11</v>
      </c>
      <c r="F93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t="s">
        <v>6</v>
      </c>
      <c r="F932">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t="s">
        <v>11</v>
      </c>
      <c r="F933">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t="s">
        <v>6</v>
      </c>
      <c r="F934">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t="s">
        <v>9</v>
      </c>
      <c r="F935">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t="s">
        <v>6</v>
      </c>
      <c r="F93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t="s">
        <v>6</v>
      </c>
      <c r="F937">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t="s">
        <v>11</v>
      </c>
      <c r="F93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t="s">
        <v>9</v>
      </c>
      <c r="F939">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t="s">
        <v>13</v>
      </c>
      <c r="F940">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t="s">
        <v>6</v>
      </c>
      <c r="F94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t="s">
        <v>10</v>
      </c>
      <c r="F942">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t="s">
        <v>13</v>
      </c>
      <c r="F943">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t="s">
        <v>11</v>
      </c>
      <c r="F944">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t="s">
        <v>9</v>
      </c>
      <c r="F945">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t="s">
        <v>10</v>
      </c>
      <c r="F94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t="s">
        <v>9</v>
      </c>
      <c r="F947">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t="s">
        <v>11</v>
      </c>
      <c r="F94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t="s">
        <v>6</v>
      </c>
      <c r="F949">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t="s">
        <v>11</v>
      </c>
      <c r="F950">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t="s">
        <v>13</v>
      </c>
      <c r="F95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t="s">
        <v>6</v>
      </c>
      <c r="F952">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t="s">
        <v>13</v>
      </c>
      <c r="F953">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t="s">
        <v>10</v>
      </c>
      <c r="F954">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t="s">
        <v>9</v>
      </c>
      <c r="F955">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t="s">
        <v>10</v>
      </c>
      <c r="F95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t="s">
        <v>9</v>
      </c>
      <c r="F957">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t="s">
        <v>10</v>
      </c>
      <c r="F95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t="s">
        <v>6</v>
      </c>
      <c r="F959">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t="s">
        <v>10</v>
      </c>
      <c r="F960">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t="s">
        <v>13</v>
      </c>
      <c r="F96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t="s">
        <v>13</v>
      </c>
      <c r="F962">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t="s">
        <v>9</v>
      </c>
      <c r="F963">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t="s">
        <v>6</v>
      </c>
      <c r="F964">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t="s">
        <v>9</v>
      </c>
      <c r="F965">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t="s">
        <v>11</v>
      </c>
      <c r="F96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t="s">
        <v>6</v>
      </c>
      <c r="F967">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t="s">
        <v>9</v>
      </c>
      <c r="F96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t="s">
        <v>13</v>
      </c>
      <c r="F969">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t="s">
        <v>6</v>
      </c>
      <c r="F970">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t="s">
        <v>13</v>
      </c>
      <c r="F97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t="s">
        <v>9</v>
      </c>
      <c r="F972">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t="s">
        <v>10</v>
      </c>
      <c r="F973">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t="s">
        <v>10</v>
      </c>
      <c r="F974">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t="s">
        <v>10</v>
      </c>
      <c r="F975">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t="s">
        <v>13</v>
      </c>
      <c r="F97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t="s">
        <v>13</v>
      </c>
      <c r="F977">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t="s">
        <v>11</v>
      </c>
      <c r="F97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t="s">
        <v>13</v>
      </c>
      <c r="F979">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t="s">
        <v>6</v>
      </c>
      <c r="F980">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t="s">
        <v>11</v>
      </c>
      <c r="F98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t="s">
        <v>13</v>
      </c>
      <c r="F982">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t="s">
        <v>9</v>
      </c>
      <c r="F983">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t="s">
        <v>13</v>
      </c>
      <c r="F984">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t="s">
        <v>6</v>
      </c>
      <c r="F985">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t="s">
        <v>10</v>
      </c>
      <c r="F98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t="s">
        <v>10</v>
      </c>
      <c r="F987">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t="s">
        <v>11</v>
      </c>
      <c r="F98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t="s">
        <v>9</v>
      </c>
      <c r="F989">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t="s">
        <v>13</v>
      </c>
      <c r="F990">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t="s">
        <v>10</v>
      </c>
      <c r="F99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t="s">
        <v>10</v>
      </c>
      <c r="F992">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t="s">
        <v>6</v>
      </c>
      <c r="F993">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t="s">
        <v>6</v>
      </c>
      <c r="F994">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t="s">
        <v>9</v>
      </c>
      <c r="F995">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t="s">
        <v>11</v>
      </c>
      <c r="F99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t="s">
        <v>13</v>
      </c>
      <c r="F997">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t="s">
        <v>10</v>
      </c>
      <c r="F99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t="s">
        <v>10</v>
      </c>
      <c r="F999">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t="s">
        <v>13</v>
      </c>
      <c r="F1000">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t="s">
        <v>10</v>
      </c>
      <c r="F100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t="s">
        <v>10</v>
      </c>
      <c r="F1002">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t="s">
        <v>11</v>
      </c>
      <c r="F1003">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0"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74CA-657D-48D3-B274-8CADF89E86E8}">
  <dimension ref="A3:O80"/>
  <sheetViews>
    <sheetView topLeftCell="A38" workbookViewId="0">
      <selection activeCell="M54" sqref="M54"/>
    </sheetView>
  </sheetViews>
  <sheetFormatPr defaultRowHeight="15" x14ac:dyDescent="0.25"/>
  <cols>
    <col min="1" max="1" width="12.625" bestFit="1" customWidth="1"/>
    <col min="2" max="2" width="10.25" bestFit="1" customWidth="1"/>
    <col min="3" max="3" width="11.25" bestFit="1" customWidth="1"/>
    <col min="4" max="4" width="12.625" bestFit="1" customWidth="1"/>
    <col min="5" max="5" width="10.25" bestFit="1" customWidth="1"/>
    <col min="6" max="6" width="12.625" bestFit="1" customWidth="1"/>
    <col min="7" max="7" width="10.25" bestFit="1" customWidth="1"/>
    <col min="8" max="8" width="15" bestFit="1" customWidth="1"/>
    <col min="9" max="9" width="12.625" bestFit="1" customWidth="1"/>
    <col min="10" max="10" width="15.875" customWidth="1"/>
    <col min="11" max="12" width="6.75" bestFit="1" customWidth="1"/>
    <col min="13" max="13" width="6.75" customWidth="1"/>
    <col min="14" max="14" width="6.75" bestFit="1" customWidth="1"/>
    <col min="15" max="15" width="10.875" bestFit="1" customWidth="1"/>
    <col min="16" max="330" width="15.875" bestFit="1" customWidth="1"/>
    <col min="331" max="331" width="10.875" bestFit="1" customWidth="1"/>
  </cols>
  <sheetData>
    <row r="3" spans="1:7" x14ac:dyDescent="0.25">
      <c r="A3" t="s">
        <v>1042</v>
      </c>
      <c r="B3" t="s">
        <v>1043</v>
      </c>
      <c r="C3" t="s">
        <v>1046</v>
      </c>
      <c r="D3" t="s">
        <v>1044</v>
      </c>
      <c r="E3" t="s">
        <v>1045</v>
      </c>
    </row>
    <row r="4" spans="1:7" x14ac:dyDescent="0.25">
      <c r="A4">
        <v>1000</v>
      </c>
      <c r="B4">
        <v>96623</v>
      </c>
      <c r="C4">
        <v>89850</v>
      </c>
      <c r="D4">
        <v>3.8854000000000033</v>
      </c>
      <c r="E4">
        <v>307</v>
      </c>
    </row>
    <row r="9" spans="1:7" x14ac:dyDescent="0.25">
      <c r="A9" t="s">
        <v>1045</v>
      </c>
      <c r="B9" t="s">
        <v>1042</v>
      </c>
      <c r="C9" t="s">
        <v>1043</v>
      </c>
      <c r="D9" t="s">
        <v>1046</v>
      </c>
      <c r="E9" t="s">
        <v>1044</v>
      </c>
    </row>
    <row r="10" spans="1:7" x14ac:dyDescent="0.25">
      <c r="A10" s="1">
        <v>307</v>
      </c>
      <c r="B10" s="1">
        <v>1000</v>
      </c>
      <c r="C10" s="25">
        <v>96623</v>
      </c>
      <c r="D10" s="1">
        <v>89850</v>
      </c>
      <c r="E10" s="2">
        <v>3.8854000000000033</v>
      </c>
    </row>
    <row r="15" spans="1:7" x14ac:dyDescent="0.25">
      <c r="A15" s="3" t="s">
        <v>1060</v>
      </c>
      <c r="B15" t="s">
        <v>1042</v>
      </c>
      <c r="C15" t="s">
        <v>1061</v>
      </c>
    </row>
    <row r="16" spans="1:7" x14ac:dyDescent="0.25">
      <c r="A16" s="4" t="s">
        <v>1048</v>
      </c>
      <c r="B16" s="1">
        <v>79</v>
      </c>
      <c r="C16" s="1">
        <v>79</v>
      </c>
      <c r="F16" s="3" t="s">
        <v>1060</v>
      </c>
      <c r="G16" t="s">
        <v>1042</v>
      </c>
    </row>
    <row r="17" spans="1:7" x14ac:dyDescent="0.25">
      <c r="A17" s="4" t="s">
        <v>1049</v>
      </c>
      <c r="B17" s="1">
        <v>66</v>
      </c>
      <c r="C17" s="1">
        <v>66</v>
      </c>
      <c r="F17" s="4" t="s">
        <v>1063</v>
      </c>
      <c r="G17" s="1">
        <v>133</v>
      </c>
    </row>
    <row r="18" spans="1:7" x14ac:dyDescent="0.25">
      <c r="A18" s="4" t="s">
        <v>1050</v>
      </c>
      <c r="B18" s="1">
        <v>155</v>
      </c>
      <c r="C18" s="1">
        <v>155</v>
      </c>
      <c r="F18" s="4" t="s">
        <v>1067</v>
      </c>
      <c r="G18" s="1">
        <v>138</v>
      </c>
    </row>
    <row r="19" spans="1:7" x14ac:dyDescent="0.25">
      <c r="A19" s="4" t="s">
        <v>1051</v>
      </c>
      <c r="B19" s="1">
        <v>136</v>
      </c>
      <c r="C19" s="1">
        <v>136</v>
      </c>
      <c r="F19" s="4" t="s">
        <v>1068</v>
      </c>
      <c r="G19" s="1">
        <v>153</v>
      </c>
    </row>
    <row r="20" spans="1:7" x14ac:dyDescent="0.25">
      <c r="A20" s="4" t="s">
        <v>1052</v>
      </c>
      <c r="B20" s="1">
        <v>83</v>
      </c>
      <c r="C20" s="1">
        <v>83</v>
      </c>
      <c r="F20" s="4" t="s">
        <v>1066</v>
      </c>
      <c r="G20" s="1">
        <v>128</v>
      </c>
    </row>
    <row r="21" spans="1:7" x14ac:dyDescent="0.25">
      <c r="A21" s="4" t="s">
        <v>1053</v>
      </c>
      <c r="B21" s="1">
        <v>67</v>
      </c>
      <c r="C21" s="1">
        <v>67</v>
      </c>
      <c r="F21" s="4" t="s">
        <v>1062</v>
      </c>
      <c r="G21" s="1">
        <v>141</v>
      </c>
    </row>
    <row r="22" spans="1:7" x14ac:dyDescent="0.25">
      <c r="A22" s="4" t="s">
        <v>1054</v>
      </c>
      <c r="B22" s="1">
        <v>64</v>
      </c>
      <c r="C22" s="1">
        <v>64</v>
      </c>
      <c r="F22" s="4" t="s">
        <v>1064</v>
      </c>
      <c r="G22" s="1">
        <v>161</v>
      </c>
    </row>
    <row r="23" spans="1:7" x14ac:dyDescent="0.25">
      <c r="A23" s="4" t="s">
        <v>1055</v>
      </c>
      <c r="B23" s="1">
        <v>50</v>
      </c>
      <c r="C23" s="1">
        <v>50</v>
      </c>
      <c r="F23" s="4" t="s">
        <v>1065</v>
      </c>
      <c r="G23" s="1">
        <v>146</v>
      </c>
    </row>
    <row r="24" spans="1:7" x14ac:dyDescent="0.25">
      <c r="A24" s="4" t="s">
        <v>1056</v>
      </c>
      <c r="B24" s="1">
        <v>76</v>
      </c>
      <c r="C24" s="1">
        <v>76</v>
      </c>
      <c r="F24" s="4" t="s">
        <v>1047</v>
      </c>
      <c r="G24" s="1">
        <v>1000</v>
      </c>
    </row>
    <row r="25" spans="1:7" x14ac:dyDescent="0.25">
      <c r="A25" s="4" t="s">
        <v>1057</v>
      </c>
      <c r="B25" s="1">
        <v>114</v>
      </c>
      <c r="C25" s="1">
        <v>114</v>
      </c>
    </row>
    <row r="26" spans="1:7" x14ac:dyDescent="0.25">
      <c r="A26" s="4" t="s">
        <v>1058</v>
      </c>
      <c r="B26" s="1">
        <v>57</v>
      </c>
      <c r="C26" s="1">
        <v>57</v>
      </c>
    </row>
    <row r="27" spans="1:7" x14ac:dyDescent="0.25">
      <c r="A27" s="4" t="s">
        <v>1059</v>
      </c>
      <c r="B27" s="1">
        <v>53</v>
      </c>
      <c r="C27" s="1">
        <v>53</v>
      </c>
    </row>
    <row r="28" spans="1:7" x14ac:dyDescent="0.25">
      <c r="A28" s="4" t="s">
        <v>1047</v>
      </c>
      <c r="B28" s="1">
        <v>1000</v>
      </c>
      <c r="C28" s="1">
        <v>1000</v>
      </c>
    </row>
    <row r="33" spans="2:11" x14ac:dyDescent="0.25">
      <c r="G33" t="s">
        <v>1069</v>
      </c>
    </row>
    <row r="36" spans="2:11" x14ac:dyDescent="0.25">
      <c r="J36" t="s">
        <v>1075</v>
      </c>
      <c r="K36" t="str">
        <f>A51</f>
        <v>R01</v>
      </c>
    </row>
    <row r="37" spans="2:11" x14ac:dyDescent="0.25">
      <c r="B37" t="s">
        <v>1060</v>
      </c>
      <c r="C37" t="s">
        <v>1042</v>
      </c>
      <c r="D37" t="s">
        <v>1043</v>
      </c>
      <c r="G37" t="s">
        <v>1070</v>
      </c>
      <c r="H37" t="s">
        <v>1071</v>
      </c>
      <c r="I37" t="s">
        <v>1072</v>
      </c>
      <c r="J37" t="s">
        <v>1073</v>
      </c>
      <c r="K37" t="s">
        <v>1074</v>
      </c>
    </row>
    <row r="38" spans="2:11" x14ac:dyDescent="0.25">
      <c r="B38" t="s">
        <v>11</v>
      </c>
      <c r="C38">
        <v>189</v>
      </c>
      <c r="D38">
        <v>18415</v>
      </c>
      <c r="G38" t="str">
        <f>B38</f>
        <v>R01</v>
      </c>
      <c r="H38">
        <f t="shared" ref="H38:I42" si="0">C38</f>
        <v>189</v>
      </c>
      <c r="I38">
        <f t="shared" si="0"/>
        <v>18415</v>
      </c>
      <c r="J38">
        <f>IF(G38=$K$36,H38,NA())</f>
        <v>189</v>
      </c>
      <c r="K38">
        <f>IF(G38=$K$36,I38,NA())</f>
        <v>18415</v>
      </c>
    </row>
    <row r="39" spans="2:11" x14ac:dyDescent="0.25">
      <c r="B39" t="s">
        <v>9</v>
      </c>
      <c r="C39">
        <v>218</v>
      </c>
      <c r="D39">
        <v>20581</v>
      </c>
      <c r="G39" t="str">
        <f t="shared" ref="G39:G42" si="1">B39</f>
        <v>R02</v>
      </c>
      <c r="H39">
        <f t="shared" si="0"/>
        <v>218</v>
      </c>
      <c r="I39">
        <f t="shared" si="0"/>
        <v>20581</v>
      </c>
      <c r="J39" t="e">
        <f t="shared" ref="J39:J42" si="2">IF(G39=$K$36,H39,NA())</f>
        <v>#N/A</v>
      </c>
      <c r="K39" t="e">
        <f t="shared" ref="K39:K42" si="3">IF(G39=$K$36,I39,NA())</f>
        <v>#N/A</v>
      </c>
    </row>
    <row r="40" spans="2:11" x14ac:dyDescent="0.25">
      <c r="B40" t="s">
        <v>6</v>
      </c>
      <c r="C40">
        <v>207</v>
      </c>
      <c r="D40">
        <v>20872</v>
      </c>
      <c r="G40" t="str">
        <f t="shared" si="1"/>
        <v>R03</v>
      </c>
      <c r="H40">
        <f t="shared" si="0"/>
        <v>207</v>
      </c>
      <c r="I40">
        <f>D40</f>
        <v>20872</v>
      </c>
      <c r="J40" t="e">
        <f t="shared" si="2"/>
        <v>#N/A</v>
      </c>
      <c r="K40" t="e">
        <f t="shared" si="3"/>
        <v>#N/A</v>
      </c>
    </row>
    <row r="41" spans="2:11" x14ac:dyDescent="0.25">
      <c r="B41" t="s">
        <v>13</v>
      </c>
      <c r="C41">
        <v>186</v>
      </c>
      <c r="D41">
        <v>16651</v>
      </c>
      <c r="G41" t="str">
        <f t="shared" si="1"/>
        <v>R04</v>
      </c>
      <c r="H41">
        <f t="shared" si="0"/>
        <v>186</v>
      </c>
      <c r="I41">
        <f t="shared" si="0"/>
        <v>16651</v>
      </c>
      <c r="J41" t="e">
        <f t="shared" si="2"/>
        <v>#N/A</v>
      </c>
      <c r="K41" t="e">
        <f t="shared" si="3"/>
        <v>#N/A</v>
      </c>
    </row>
    <row r="42" spans="2:11" x14ac:dyDescent="0.25">
      <c r="B42" t="s">
        <v>10</v>
      </c>
      <c r="C42">
        <v>200</v>
      </c>
      <c r="D42">
        <v>20104</v>
      </c>
      <c r="G42" t="str">
        <f t="shared" si="1"/>
        <v>R05</v>
      </c>
      <c r="H42">
        <f t="shared" si="0"/>
        <v>200</v>
      </c>
      <c r="I42">
        <f t="shared" si="0"/>
        <v>20104</v>
      </c>
      <c r="J42" t="e">
        <f t="shared" si="2"/>
        <v>#N/A</v>
      </c>
      <c r="K42" t="e">
        <f t="shared" si="3"/>
        <v>#N/A</v>
      </c>
    </row>
    <row r="43" spans="2:11" x14ac:dyDescent="0.25">
      <c r="B43" t="s">
        <v>1047</v>
      </c>
      <c r="C43">
        <v>1000</v>
      </c>
      <c r="D43">
        <v>96623</v>
      </c>
    </row>
    <row r="48" spans="2:11" x14ac:dyDescent="0.25">
      <c r="I48" s="21" t="s">
        <v>1077</v>
      </c>
    </row>
    <row r="50" spans="1:15" x14ac:dyDescent="0.25">
      <c r="A50" s="3" t="s">
        <v>1060</v>
      </c>
      <c r="C50" t="s">
        <v>1042</v>
      </c>
      <c r="D50" t="s">
        <v>1076</v>
      </c>
      <c r="I50" t="s">
        <v>1078</v>
      </c>
      <c r="J50" s="22">
        <f>A10/A4</f>
        <v>0.307</v>
      </c>
      <c r="L50" t="s">
        <v>1080</v>
      </c>
    </row>
    <row r="51" spans="1:15" x14ac:dyDescent="0.25">
      <c r="A51" s="8" t="s">
        <v>11</v>
      </c>
      <c r="C51" t="s">
        <v>1060</v>
      </c>
      <c r="D51" t="s">
        <v>999</v>
      </c>
      <c r="E51" t="s">
        <v>998</v>
      </c>
      <c r="F51" t="s">
        <v>1047</v>
      </c>
      <c r="I51" t="s">
        <v>1071</v>
      </c>
      <c r="J51">
        <f>_xlfn.XLOOKUP(A54,G38:G42,H38:H42,,0)</f>
        <v>186</v>
      </c>
      <c r="M51" t="str">
        <f>"% of calls:"&amp;TEXT(J50,"0%")</f>
        <v>% of calls:31%</v>
      </c>
    </row>
    <row r="52" spans="1:15" x14ac:dyDescent="0.25">
      <c r="A52" s="8" t="s">
        <v>9</v>
      </c>
      <c r="C52" t="s">
        <v>1002</v>
      </c>
      <c r="D52">
        <v>144</v>
      </c>
      <c r="E52">
        <v>132</v>
      </c>
      <c r="F52">
        <v>276</v>
      </c>
      <c r="I52" t="s">
        <v>1072</v>
      </c>
      <c r="J52">
        <f>_xlfn.XLOOKUP(A54,G38:G42,I38:I42)</f>
        <v>16651</v>
      </c>
      <c r="M52" t="str">
        <f>IF(COUNTA(A51:A55)&gt;1,"","call rank:"&amp;J55)</f>
        <v/>
      </c>
    </row>
    <row r="53" spans="1:15" x14ac:dyDescent="0.25">
      <c r="A53" s="8" t="s">
        <v>6</v>
      </c>
      <c r="C53" t="s">
        <v>1001</v>
      </c>
      <c r="D53">
        <v>326</v>
      </c>
      <c r="E53">
        <v>63</v>
      </c>
      <c r="F53">
        <v>389</v>
      </c>
      <c r="L53" t="s">
        <v>1081</v>
      </c>
      <c r="M53" t="e" vm="1">
        <f>_xlfn.XLOOKUP(A51,Assets!E3:E7,Assets!F3:F7)</f>
        <v>#VALUE!</v>
      </c>
    </row>
    <row r="54" spans="1:15" x14ac:dyDescent="0.25">
      <c r="A54" s="8" t="s">
        <v>13</v>
      </c>
      <c r="C54" t="s">
        <v>1000</v>
      </c>
      <c r="D54">
        <v>129</v>
      </c>
      <c r="E54">
        <v>206</v>
      </c>
      <c r="F54">
        <v>335</v>
      </c>
    </row>
    <row r="55" spans="1:15" x14ac:dyDescent="0.25">
      <c r="A55" s="8" t="s">
        <v>10</v>
      </c>
      <c r="C55" t="s">
        <v>1047</v>
      </c>
      <c r="D55">
        <v>599</v>
      </c>
      <c r="E55">
        <v>401</v>
      </c>
      <c r="F55">
        <v>1000</v>
      </c>
      <c r="I55" t="s">
        <v>1079</v>
      </c>
      <c r="J55">
        <f>_xlfn.RANK.AVG(J51,H38:H42)</f>
        <v>5</v>
      </c>
    </row>
    <row r="56" spans="1:15" x14ac:dyDescent="0.25">
      <c r="I56" t="s">
        <v>1072</v>
      </c>
      <c r="J56">
        <f>_xlfn.RANK.AVG(J52,I38:I42)</f>
        <v>5</v>
      </c>
    </row>
    <row r="61" spans="1:15" x14ac:dyDescent="0.25">
      <c r="D61" s="3" t="s">
        <v>1060</v>
      </c>
      <c r="E61" t="s">
        <v>1042</v>
      </c>
      <c r="I61" s="3" t="s">
        <v>1043</v>
      </c>
      <c r="J61" s="3" t="s">
        <v>1076</v>
      </c>
    </row>
    <row r="62" spans="1:15" x14ac:dyDescent="0.25">
      <c r="D62" s="4">
        <v>0</v>
      </c>
      <c r="E62" s="1">
        <v>1</v>
      </c>
      <c r="I62" s="3" t="s">
        <v>1060</v>
      </c>
      <c r="J62" t="s">
        <v>11</v>
      </c>
      <c r="K62" t="s">
        <v>9</v>
      </c>
      <c r="L62" t="s">
        <v>6</v>
      </c>
      <c r="M62" t="s">
        <v>13</v>
      </c>
      <c r="N62" t="s">
        <v>10</v>
      </c>
      <c r="O62" t="s">
        <v>1047</v>
      </c>
    </row>
    <row r="63" spans="1:15" x14ac:dyDescent="0.25">
      <c r="D63" s="4">
        <v>1</v>
      </c>
      <c r="E63" s="1">
        <v>8</v>
      </c>
      <c r="I63" s="4" t="s">
        <v>1002</v>
      </c>
      <c r="J63" s="26"/>
      <c r="K63" s="26"/>
      <c r="L63" s="26"/>
      <c r="M63" s="26"/>
      <c r="N63" s="26"/>
      <c r="O63" s="26"/>
    </row>
    <row r="64" spans="1:15" x14ac:dyDescent="0.25">
      <c r="D64" s="4">
        <v>2</v>
      </c>
      <c r="E64" s="1">
        <v>59</v>
      </c>
      <c r="I64" s="5" t="s">
        <v>20</v>
      </c>
      <c r="J64" s="25">
        <v>891</v>
      </c>
      <c r="K64" s="25">
        <v>1332</v>
      </c>
      <c r="L64" s="25">
        <v>1282</v>
      </c>
      <c r="M64" s="25">
        <v>739</v>
      </c>
      <c r="N64" s="25">
        <v>560</v>
      </c>
      <c r="O64" s="25">
        <v>4804</v>
      </c>
    </row>
    <row r="65" spans="4:15" x14ac:dyDescent="0.25">
      <c r="D65" s="4">
        <v>3</v>
      </c>
      <c r="E65" s="1">
        <v>197</v>
      </c>
      <c r="I65" s="5" t="s">
        <v>12</v>
      </c>
      <c r="J65" s="25">
        <v>1991</v>
      </c>
      <c r="K65" s="25">
        <v>1886</v>
      </c>
      <c r="L65" s="25">
        <v>1206</v>
      </c>
      <c r="M65" s="25">
        <v>884</v>
      </c>
      <c r="N65" s="25">
        <v>1722</v>
      </c>
      <c r="O65" s="25">
        <v>7689</v>
      </c>
    </row>
    <row r="66" spans="4:15" x14ac:dyDescent="0.25">
      <c r="D66" s="4">
        <v>4</v>
      </c>
      <c r="E66" s="1">
        <v>428</v>
      </c>
      <c r="I66" s="5" t="s">
        <v>8</v>
      </c>
      <c r="J66" s="25">
        <v>1163</v>
      </c>
      <c r="K66" s="25">
        <v>1180</v>
      </c>
      <c r="L66" s="25">
        <v>1616</v>
      </c>
      <c r="M66" s="25">
        <v>1043</v>
      </c>
      <c r="N66" s="25">
        <v>1747</v>
      </c>
      <c r="O66" s="25">
        <v>6749</v>
      </c>
    </row>
    <row r="67" spans="4:15" x14ac:dyDescent="0.25">
      <c r="D67" s="4">
        <v>5</v>
      </c>
      <c r="E67" s="1">
        <v>307</v>
      </c>
      <c r="I67" s="5" t="s">
        <v>16</v>
      </c>
      <c r="J67" s="25">
        <v>1438</v>
      </c>
      <c r="K67" s="25">
        <v>1616</v>
      </c>
      <c r="L67" s="25">
        <v>866</v>
      </c>
      <c r="M67" s="25">
        <v>829</v>
      </c>
      <c r="N67" s="25">
        <v>2070</v>
      </c>
      <c r="O67" s="25">
        <v>6819</v>
      </c>
    </row>
    <row r="68" spans="4:15" x14ac:dyDescent="0.25">
      <c r="D68" s="4" t="s">
        <v>1047</v>
      </c>
      <c r="E68" s="1">
        <v>1000</v>
      </c>
      <c r="I68" s="4" t="s">
        <v>1001</v>
      </c>
      <c r="J68" s="26"/>
      <c r="K68" s="26"/>
      <c r="L68" s="26"/>
      <c r="M68" s="26"/>
      <c r="N68" s="26"/>
      <c r="O68" s="26"/>
    </row>
    <row r="69" spans="4:15" x14ac:dyDescent="0.25">
      <c r="I69" s="5" t="s">
        <v>24</v>
      </c>
      <c r="J69" s="25">
        <v>1233</v>
      </c>
      <c r="K69" s="25">
        <v>223</v>
      </c>
      <c r="L69" s="25">
        <v>1680</v>
      </c>
      <c r="M69" s="25">
        <v>990</v>
      </c>
      <c r="N69" s="25">
        <v>1508</v>
      </c>
      <c r="O69" s="25">
        <v>5634</v>
      </c>
    </row>
    <row r="70" spans="4:15" x14ac:dyDescent="0.25">
      <c r="I70" s="5" t="s">
        <v>15</v>
      </c>
      <c r="J70" s="25">
        <v>1598</v>
      </c>
      <c r="K70" s="25">
        <v>1907</v>
      </c>
      <c r="L70" s="25">
        <v>869</v>
      </c>
      <c r="M70" s="25">
        <v>1426</v>
      </c>
      <c r="N70" s="25">
        <v>1416</v>
      </c>
      <c r="O70" s="25">
        <v>7216</v>
      </c>
    </row>
    <row r="71" spans="4:15" x14ac:dyDescent="0.25">
      <c r="I71" s="5" t="s">
        <v>5</v>
      </c>
      <c r="J71" s="25">
        <v>900</v>
      </c>
      <c r="K71" s="25">
        <v>1016</v>
      </c>
      <c r="L71" s="25">
        <v>960</v>
      </c>
      <c r="M71" s="25">
        <v>940</v>
      </c>
      <c r="N71" s="25">
        <v>1193</v>
      </c>
      <c r="O71" s="25">
        <v>5009</v>
      </c>
    </row>
    <row r="72" spans="4:15" x14ac:dyDescent="0.25">
      <c r="I72" s="5" t="s">
        <v>18</v>
      </c>
      <c r="J72" s="25">
        <v>900</v>
      </c>
      <c r="K72" s="25">
        <v>1470</v>
      </c>
      <c r="L72" s="25">
        <v>1617</v>
      </c>
      <c r="M72" s="25">
        <v>1314</v>
      </c>
      <c r="N72" s="25">
        <v>941</v>
      </c>
      <c r="O72" s="25">
        <v>6242</v>
      </c>
    </row>
    <row r="73" spans="4:15" x14ac:dyDescent="0.25">
      <c r="I73" s="5" t="s">
        <v>14</v>
      </c>
      <c r="J73" s="25">
        <v>1255</v>
      </c>
      <c r="K73" s="25">
        <v>516</v>
      </c>
      <c r="L73" s="25">
        <v>1874</v>
      </c>
      <c r="M73" s="25">
        <v>1863</v>
      </c>
      <c r="N73" s="25">
        <v>1722</v>
      </c>
      <c r="O73" s="25">
        <v>7230</v>
      </c>
    </row>
    <row r="74" spans="4:15" x14ac:dyDescent="0.25">
      <c r="I74" s="5" t="s">
        <v>19</v>
      </c>
      <c r="J74" s="25">
        <v>1138</v>
      </c>
      <c r="K74" s="25">
        <v>1898</v>
      </c>
      <c r="L74" s="25">
        <v>1482</v>
      </c>
      <c r="M74" s="25">
        <v>846</v>
      </c>
      <c r="N74" s="25">
        <v>1154</v>
      </c>
      <c r="O74" s="25">
        <v>6518</v>
      </c>
    </row>
    <row r="75" spans="4:15" x14ac:dyDescent="0.25">
      <c r="I75" s="4" t="s">
        <v>1000</v>
      </c>
      <c r="J75" s="26"/>
      <c r="K75" s="26"/>
      <c r="L75" s="26"/>
      <c r="M75" s="26"/>
      <c r="N75" s="26"/>
      <c r="O75" s="26"/>
    </row>
    <row r="76" spans="4:15" x14ac:dyDescent="0.25">
      <c r="I76" s="5" t="s">
        <v>17</v>
      </c>
      <c r="J76" s="25">
        <v>1655</v>
      </c>
      <c r="K76" s="25">
        <v>805</v>
      </c>
      <c r="L76" s="25">
        <v>2263</v>
      </c>
      <c r="M76" s="25">
        <v>987</v>
      </c>
      <c r="N76" s="25">
        <v>1075</v>
      </c>
      <c r="O76" s="25">
        <v>6785</v>
      </c>
    </row>
    <row r="77" spans="4:15" x14ac:dyDescent="0.25">
      <c r="I77" s="5" t="s">
        <v>23</v>
      </c>
      <c r="J77" s="25">
        <v>1104</v>
      </c>
      <c r="K77" s="25">
        <v>2280</v>
      </c>
      <c r="L77" s="25">
        <v>1445</v>
      </c>
      <c r="M77" s="25">
        <v>1722</v>
      </c>
      <c r="N77" s="25">
        <v>1196</v>
      </c>
      <c r="O77" s="25">
        <v>7747</v>
      </c>
    </row>
    <row r="78" spans="4:15" x14ac:dyDescent="0.25">
      <c r="I78" s="5" t="s">
        <v>7</v>
      </c>
      <c r="J78" s="25">
        <v>372</v>
      </c>
      <c r="K78" s="25">
        <v>1818</v>
      </c>
      <c r="L78" s="25">
        <v>1346</v>
      </c>
      <c r="M78" s="25">
        <v>1156</v>
      </c>
      <c r="N78" s="25">
        <v>1484</v>
      </c>
      <c r="O78" s="25">
        <v>6176</v>
      </c>
    </row>
    <row r="79" spans="4:15" x14ac:dyDescent="0.25">
      <c r="I79" s="5" t="s">
        <v>22</v>
      </c>
      <c r="J79" s="25">
        <v>1415</v>
      </c>
      <c r="K79" s="25">
        <v>1271</v>
      </c>
      <c r="L79" s="25">
        <v>1214</v>
      </c>
      <c r="M79" s="25">
        <v>1135</v>
      </c>
      <c r="N79" s="25">
        <v>1566</v>
      </c>
      <c r="O79" s="25">
        <v>6601</v>
      </c>
    </row>
    <row r="80" spans="4:15" x14ac:dyDescent="0.25">
      <c r="I80" s="5" t="s">
        <v>21</v>
      </c>
      <c r="J80" s="25">
        <v>1362</v>
      </c>
      <c r="K80" s="25">
        <v>1363</v>
      </c>
      <c r="L80" s="25">
        <v>1152</v>
      </c>
      <c r="M80" s="25">
        <v>777</v>
      </c>
      <c r="N80" s="25">
        <v>750</v>
      </c>
      <c r="O80" s="25">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I7"/>
  <sheetViews>
    <sheetView zoomScale="115" zoomScaleNormal="115" workbookViewId="0">
      <selection activeCell="I6" sqref="I6"/>
    </sheetView>
  </sheetViews>
  <sheetFormatPr defaultRowHeight="15" x14ac:dyDescent="0.25"/>
  <cols>
    <col min="5" max="5" width="10.875" customWidth="1"/>
    <col min="6" max="6" width="9.875" customWidth="1"/>
  </cols>
  <sheetData>
    <row r="2" spans="5:9" x14ac:dyDescent="0.25">
      <c r="E2" t="s">
        <v>1040</v>
      </c>
      <c r="F2" t="s">
        <v>1041</v>
      </c>
    </row>
    <row r="3" spans="5:9" ht="25.5" customHeight="1" x14ac:dyDescent="0.25">
      <c r="E3" t="s">
        <v>11</v>
      </c>
      <c r="F3" t="e" vm="2">
        <v>#VALUE!</v>
      </c>
    </row>
    <row r="4" spans="5:9" ht="25.5" customHeight="1" x14ac:dyDescent="0.25">
      <c r="E4" t="s">
        <v>9</v>
      </c>
      <c r="F4" t="e" vm="3">
        <v>#VALUE!</v>
      </c>
    </row>
    <row r="5" spans="5:9" ht="25.5" customHeight="1" x14ac:dyDescent="0.25">
      <c r="E5" t="s">
        <v>6</v>
      </c>
      <c r="F5" t="e" vm="4">
        <v>#VALUE!</v>
      </c>
    </row>
    <row r="6" spans="5:9" ht="25.5" customHeight="1" x14ac:dyDescent="0.25">
      <c r="E6" t="s">
        <v>13</v>
      </c>
      <c r="F6" t="e" vm="5">
        <v>#VALUE!</v>
      </c>
      <c r="I6" t="e" vm="6">
        <v>#VALUE!</v>
      </c>
    </row>
    <row r="7" spans="5:9" ht="25.5" customHeight="1" x14ac:dyDescent="0.25">
      <c r="E7" t="s">
        <v>10</v>
      </c>
      <c r="F7" t="e" vm="7">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FDFD7-0D9D-4EDE-B74A-DD3F853F6039}">
  <dimension ref="B1:W34"/>
  <sheetViews>
    <sheetView showGridLines="0" tabSelected="1" topLeftCell="A3" zoomScale="91" zoomScaleNormal="91" workbookViewId="0">
      <selection activeCell="G3" sqref="G3"/>
    </sheetView>
  </sheetViews>
  <sheetFormatPr defaultRowHeight="15" x14ac:dyDescent="0.25"/>
  <cols>
    <col min="1" max="1" width="1" style="6" customWidth="1"/>
    <col min="2" max="2" width="1.5" style="6" hidden="1" customWidth="1"/>
    <col min="3" max="3" width="9" style="6" customWidth="1"/>
    <col min="4" max="4" width="9" style="6"/>
    <col min="5" max="5" width="2.75" style="6" customWidth="1"/>
    <col min="6" max="14" width="9" style="6"/>
    <col min="15" max="15" width="6.75" style="6" customWidth="1"/>
    <col min="16" max="16" width="0.25" style="6" customWidth="1"/>
    <col min="17" max="17" width="13.375" style="6" customWidth="1"/>
    <col min="18" max="16384" width="9" style="6"/>
  </cols>
  <sheetData>
    <row r="1" spans="2:23" ht="34.5" customHeight="1" x14ac:dyDescent="0.25">
      <c r="B1" s="23" t="s">
        <v>1082</v>
      </c>
      <c r="C1" s="23"/>
      <c r="D1" s="23"/>
      <c r="E1" s="23"/>
      <c r="F1" s="23"/>
      <c r="G1" s="23"/>
      <c r="H1" s="23"/>
      <c r="I1" s="23"/>
      <c r="J1" s="23"/>
      <c r="K1" s="23"/>
      <c r="L1" s="23"/>
      <c r="M1" s="23"/>
      <c r="N1" s="23"/>
      <c r="O1" s="23"/>
      <c r="P1" s="23"/>
      <c r="Q1" s="23"/>
      <c r="R1" s="23"/>
      <c r="S1" s="23"/>
      <c r="T1" s="23"/>
      <c r="U1" s="23"/>
      <c r="V1" s="23"/>
      <c r="W1" s="23"/>
    </row>
    <row r="2" spans="2:23" ht="11.25" hidden="1" customHeight="1" x14ac:dyDescent="0.25">
      <c r="B2" s="23"/>
      <c r="C2" s="23"/>
      <c r="D2" s="23"/>
      <c r="E2" s="23"/>
      <c r="F2" s="23"/>
      <c r="G2" s="23"/>
      <c r="H2" s="23"/>
      <c r="I2" s="23"/>
      <c r="J2" s="23"/>
      <c r="K2" s="23"/>
      <c r="L2" s="23"/>
      <c r="M2" s="23"/>
      <c r="N2" s="23"/>
      <c r="O2" s="23"/>
      <c r="P2" s="23"/>
      <c r="Q2" s="23"/>
      <c r="R2" s="23"/>
      <c r="S2" s="23"/>
      <c r="T2" s="23"/>
      <c r="U2" s="23"/>
      <c r="V2" s="23"/>
      <c r="W2" s="23"/>
    </row>
    <row r="16" spans="2:23" x14ac:dyDescent="0.25">
      <c r="Q16" s="19"/>
      <c r="R16" s="17" t="str" cm="1">
        <f t="array" ref="R16:V16">pivots!J62:N62</f>
        <v>R01</v>
      </c>
      <c r="S16" s="17" t="str">
        <v>R02</v>
      </c>
      <c r="T16" s="17" t="str">
        <v>R03</v>
      </c>
      <c r="U16" s="17" t="str">
        <v>R04</v>
      </c>
      <c r="V16" s="17" t="str">
        <v>R05</v>
      </c>
      <c r="W16" s="18" t="s">
        <v>1047</v>
      </c>
    </row>
    <row r="17" spans="13:23" x14ac:dyDescent="0.25">
      <c r="O17" s="7"/>
      <c r="Q17" s="20" t="str" cm="1">
        <f t="array" ref="Q17:W34">IF(pivots!I63:O80="","",pivots!I63:O80)</f>
        <v>Cincinnati</v>
      </c>
      <c r="R17" s="9" t="str">
        <v/>
      </c>
      <c r="S17" s="9" t="str">
        <v/>
      </c>
      <c r="T17" s="9" t="str">
        <v/>
      </c>
      <c r="U17" s="9" t="str">
        <v/>
      </c>
      <c r="V17" s="9" t="str">
        <v/>
      </c>
      <c r="W17" s="11" t="str">
        <v/>
      </c>
    </row>
    <row r="18" spans="13:23" x14ac:dyDescent="0.25">
      <c r="Q18" s="15" t="str">
        <v>C0003</v>
      </c>
      <c r="R18" s="10">
        <v>891</v>
      </c>
      <c r="S18" s="10">
        <v>1332</v>
      </c>
      <c r="T18" s="10">
        <v>1282</v>
      </c>
      <c r="U18" s="10">
        <v>739</v>
      </c>
      <c r="V18" s="10">
        <v>560</v>
      </c>
      <c r="W18" s="12">
        <v>4804</v>
      </c>
    </row>
    <row r="19" spans="13:23" x14ac:dyDescent="0.25">
      <c r="Q19" s="15" t="str">
        <v>C0004</v>
      </c>
      <c r="R19" s="10">
        <v>1991</v>
      </c>
      <c r="S19" s="10">
        <v>1886</v>
      </c>
      <c r="T19" s="10">
        <v>1206</v>
      </c>
      <c r="U19" s="10">
        <v>884</v>
      </c>
      <c r="V19" s="10">
        <v>1722</v>
      </c>
      <c r="W19" s="12">
        <v>7689</v>
      </c>
    </row>
    <row r="20" spans="13:23" x14ac:dyDescent="0.25">
      <c r="Q20" s="15" t="str">
        <v>C0011</v>
      </c>
      <c r="R20" s="10">
        <v>1163</v>
      </c>
      <c r="S20" s="10">
        <v>1180</v>
      </c>
      <c r="T20" s="10">
        <v>1616</v>
      </c>
      <c r="U20" s="10">
        <v>1043</v>
      </c>
      <c r="V20" s="10">
        <v>1747</v>
      </c>
      <c r="W20" s="12">
        <v>6749</v>
      </c>
    </row>
    <row r="21" spans="13:23" x14ac:dyDescent="0.25">
      <c r="Q21" s="15" t="str">
        <v>C0012</v>
      </c>
      <c r="R21" s="10">
        <v>1438</v>
      </c>
      <c r="S21" s="10">
        <v>1616</v>
      </c>
      <c r="T21" s="10">
        <v>866</v>
      </c>
      <c r="U21" s="10">
        <v>829</v>
      </c>
      <c r="V21" s="10">
        <v>2070</v>
      </c>
      <c r="W21" s="12">
        <v>6819</v>
      </c>
    </row>
    <row r="22" spans="13:23" x14ac:dyDescent="0.25">
      <c r="Q22" s="20" t="str">
        <v>Cleveland</v>
      </c>
      <c r="R22" s="10" t="str">
        <v/>
      </c>
      <c r="S22" s="10" t="str">
        <v/>
      </c>
      <c r="T22" s="10" t="str">
        <v/>
      </c>
      <c r="U22" s="10" t="str">
        <v/>
      </c>
      <c r="V22" s="10" t="str">
        <v/>
      </c>
      <c r="W22" s="12" t="str">
        <v/>
      </c>
    </row>
    <row r="23" spans="13:23" x14ac:dyDescent="0.25">
      <c r="Q23" s="15" t="str">
        <v>C0002</v>
      </c>
      <c r="R23" s="10">
        <v>1233</v>
      </c>
      <c r="S23" s="10">
        <v>223</v>
      </c>
      <c r="T23" s="10">
        <v>1680</v>
      </c>
      <c r="U23" s="10">
        <v>990</v>
      </c>
      <c r="V23" s="10">
        <v>1508</v>
      </c>
      <c r="W23" s="12">
        <v>5634</v>
      </c>
    </row>
    <row r="24" spans="13:23" x14ac:dyDescent="0.25">
      <c r="M24" s="24" t="e" vm="1">
        <f>pivots!M53</f>
        <v>#VALUE!</v>
      </c>
      <c r="N24" s="24"/>
      <c r="Q24" s="15" t="str">
        <v>C0007</v>
      </c>
      <c r="R24" s="10">
        <v>1598</v>
      </c>
      <c r="S24" s="10">
        <v>1907</v>
      </c>
      <c r="T24" s="10">
        <v>869</v>
      </c>
      <c r="U24" s="10">
        <v>1426</v>
      </c>
      <c r="V24" s="10">
        <v>1416</v>
      </c>
      <c r="W24" s="12">
        <v>7216</v>
      </c>
    </row>
    <row r="25" spans="13:23" x14ac:dyDescent="0.25">
      <c r="M25" s="24"/>
      <c r="N25" s="24"/>
      <c r="Q25" s="15" t="str">
        <v>C0008</v>
      </c>
      <c r="R25" s="10">
        <v>900</v>
      </c>
      <c r="S25" s="10">
        <v>1016</v>
      </c>
      <c r="T25" s="10">
        <v>960</v>
      </c>
      <c r="U25" s="10">
        <v>940</v>
      </c>
      <c r="V25" s="10">
        <v>1193</v>
      </c>
      <c r="W25" s="12">
        <v>5009</v>
      </c>
    </row>
    <row r="26" spans="13:23" x14ac:dyDescent="0.25">
      <c r="M26" s="24"/>
      <c r="N26" s="24"/>
      <c r="Q26" s="15" t="str">
        <v>C0010</v>
      </c>
      <c r="R26" s="10">
        <v>900</v>
      </c>
      <c r="S26" s="10">
        <v>1470</v>
      </c>
      <c r="T26" s="10">
        <v>1617</v>
      </c>
      <c r="U26" s="10">
        <v>1314</v>
      </c>
      <c r="V26" s="10">
        <v>941</v>
      </c>
      <c r="W26" s="12">
        <v>6242</v>
      </c>
    </row>
    <row r="27" spans="13:23" x14ac:dyDescent="0.25">
      <c r="M27" s="24"/>
      <c r="N27" s="24"/>
      <c r="Q27" s="15" t="str">
        <v>C0013</v>
      </c>
      <c r="R27" s="10">
        <v>1255</v>
      </c>
      <c r="S27" s="10">
        <v>516</v>
      </c>
      <c r="T27" s="10">
        <v>1874</v>
      </c>
      <c r="U27" s="10">
        <v>1863</v>
      </c>
      <c r="V27" s="10">
        <v>1722</v>
      </c>
      <c r="W27" s="12">
        <v>7230</v>
      </c>
    </row>
    <row r="28" spans="13:23" x14ac:dyDescent="0.25">
      <c r="M28" s="24"/>
      <c r="N28" s="24"/>
      <c r="Q28" s="15" t="str">
        <v>C0015</v>
      </c>
      <c r="R28" s="10">
        <v>1138</v>
      </c>
      <c r="S28" s="10">
        <v>1898</v>
      </c>
      <c r="T28" s="10">
        <v>1482</v>
      </c>
      <c r="U28" s="10">
        <v>846</v>
      </c>
      <c r="V28" s="10">
        <v>1154</v>
      </c>
      <c r="W28" s="12">
        <v>6518</v>
      </c>
    </row>
    <row r="29" spans="13:23" x14ac:dyDescent="0.25">
      <c r="M29" s="24"/>
      <c r="N29" s="24"/>
      <c r="Q29" s="20" t="str">
        <v>Columbus</v>
      </c>
      <c r="R29" s="10" t="str">
        <v/>
      </c>
      <c r="S29" s="10" t="str">
        <v/>
      </c>
      <c r="T29" s="10" t="str">
        <v/>
      </c>
      <c r="U29" s="10" t="str">
        <v/>
      </c>
      <c r="V29" s="10" t="str">
        <v/>
      </c>
      <c r="W29" s="12" t="str">
        <v/>
      </c>
    </row>
    <row r="30" spans="13:23" x14ac:dyDescent="0.25">
      <c r="M30" s="6" t="str" cm="1">
        <f t="array" ref="M30:N30">pivots!M51:N51</f>
        <v>% of calls:31%</v>
      </c>
      <c r="N30" s="6">
        <v>0</v>
      </c>
      <c r="Q30" s="15" t="str">
        <v>C0001</v>
      </c>
      <c r="R30" s="10">
        <v>1655</v>
      </c>
      <c r="S30" s="10">
        <v>805</v>
      </c>
      <c r="T30" s="10">
        <v>2263</v>
      </c>
      <c r="U30" s="10">
        <v>987</v>
      </c>
      <c r="V30" s="10">
        <v>1075</v>
      </c>
      <c r="W30" s="12">
        <v>6785</v>
      </c>
    </row>
    <row r="31" spans="13:23" x14ac:dyDescent="0.25">
      <c r="M31" s="6" t="str" cm="1">
        <f t="array" ref="M31:N31">pivots!I55:J55</f>
        <v>call rank</v>
      </c>
      <c r="N31" s="6">
        <v>5</v>
      </c>
      <c r="Q31" s="15" t="str">
        <v>C0005</v>
      </c>
      <c r="R31" s="10">
        <v>1104</v>
      </c>
      <c r="S31" s="10">
        <v>2280</v>
      </c>
      <c r="T31" s="10">
        <v>1445</v>
      </c>
      <c r="U31" s="10">
        <v>1722</v>
      </c>
      <c r="V31" s="10">
        <v>1196</v>
      </c>
      <c r="W31" s="12">
        <v>7747</v>
      </c>
    </row>
    <row r="32" spans="13:23" x14ac:dyDescent="0.25">
      <c r="M32" s="6" t="str" cm="1">
        <f t="array" ref="M32:N32">pivots!I56:J56</f>
        <v>Amount</v>
      </c>
      <c r="N32" s="6">
        <v>5</v>
      </c>
      <c r="Q32" s="15" t="str">
        <v>C0006</v>
      </c>
      <c r="R32" s="10">
        <v>372</v>
      </c>
      <c r="S32" s="10">
        <v>1818</v>
      </c>
      <c r="T32" s="10">
        <v>1346</v>
      </c>
      <c r="U32" s="10">
        <v>1156</v>
      </c>
      <c r="V32" s="10">
        <v>1484</v>
      </c>
      <c r="W32" s="12">
        <v>6176</v>
      </c>
    </row>
    <row r="33" spans="17:23" x14ac:dyDescent="0.25">
      <c r="Q33" s="15" t="str">
        <v>C0009</v>
      </c>
      <c r="R33" s="10">
        <v>1415</v>
      </c>
      <c r="S33" s="10">
        <v>1271</v>
      </c>
      <c r="T33" s="10">
        <v>1214</v>
      </c>
      <c r="U33" s="10">
        <v>1135</v>
      </c>
      <c r="V33" s="10">
        <v>1566</v>
      </c>
      <c r="W33" s="12">
        <v>6601</v>
      </c>
    </row>
    <row r="34" spans="17:23" x14ac:dyDescent="0.25">
      <c r="Q34" s="16" t="str">
        <v>C0014</v>
      </c>
      <c r="R34" s="13">
        <v>1362</v>
      </c>
      <c r="S34" s="13">
        <v>1363</v>
      </c>
      <c r="T34" s="13">
        <v>1152</v>
      </c>
      <c r="U34" s="13">
        <v>777</v>
      </c>
      <c r="V34" s="13">
        <v>750</v>
      </c>
      <c r="W34" s="14">
        <v>5404</v>
      </c>
    </row>
  </sheetData>
  <mergeCells count="2">
    <mergeCell ref="B1:W2"/>
    <mergeCell ref="M24:N29"/>
  </mergeCells>
  <conditionalFormatting sqref="R18:V34">
    <cfRule type="dataBar" priority="2">
      <dataBar>
        <cfvo type="num" val="0"/>
        <cfvo type="formula" val="MAX($R$18:$V$34)*2"/>
        <color theme="1" tint="4.9989318521683403E-2"/>
      </dataBar>
      <extLst>
        <ext xmlns:x14="http://schemas.microsoft.com/office/spreadsheetml/2009/9/main" uri="{B025F937-C7B1-47D3-B67F-A62EFF666E3E}">
          <x14:id>{4E3DFD5D-47A7-42B9-BD93-C49382ADECA2}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56969BEE-37F3-479D-ACE1-D770B64DE2E0}">
            <xm:f>S$16=pivots!$A$55</xm:f>
            <x14:dxf>
              <fill>
                <patternFill>
                  <bgColor theme="5" tint="0.39994506668294322"/>
                </patternFill>
              </fill>
              <border>
                <left style="thin">
                  <color theme="1" tint="0.14996795556505021"/>
                </left>
                <right style="thin">
                  <color theme="1" tint="0.14996795556505021"/>
                </right>
                <vertical/>
                <horizontal/>
              </border>
            </x14:dxf>
          </x14:cfRule>
          <xm:sqref>R16:V34</xm:sqref>
        </x14:conditionalFormatting>
        <x14:conditionalFormatting xmlns:xm="http://schemas.microsoft.com/office/excel/2006/main">
          <x14:cfRule type="dataBar" id="{4E3DFD5D-47A7-42B9-BD93-C49382ADECA2}">
            <x14:dataBar minLength="0" maxLength="100" border="1" negativeBarBorderColorSameAsPositive="0">
              <x14:cfvo type="num">
                <xm:f>0</xm:f>
              </x14:cfvo>
              <x14:cfvo type="formula">
                <xm:f>MAX($R$18:$V$34)*2</xm:f>
              </x14:cfvo>
              <x14:borderColor theme="1" tint="4.9989318521683403E-2"/>
              <x14:negativeFillColor rgb="FFFF0000"/>
              <x14:negativeBorderColor rgb="FFFF0000"/>
              <x14:axisColor rgb="FF000000"/>
            </x14:dataBar>
          </x14:cfRule>
          <xm:sqref>R18:V34</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Assets</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Msoffice193</cp:lastModifiedBy>
  <dcterms:created xsi:type="dcterms:W3CDTF">2021-03-14T20:21:32Z</dcterms:created>
  <dcterms:modified xsi:type="dcterms:W3CDTF">2024-10-04T10:10:07Z</dcterms:modified>
</cp:coreProperties>
</file>