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cer\Downloads\"/>
    </mc:Choice>
  </mc:AlternateContent>
  <xr:revisionPtr revIDLastSave="0" documentId="13_ncr:1_{FC7F0A6B-EE09-493E-BEFA-C3C79E799C52}" xr6:coauthVersionLast="47" xr6:coauthVersionMax="47" xr10:uidLastSave="{00000000-0000-0000-0000-000000000000}"/>
  <bookViews>
    <workbookView xWindow="-120" yWindow="-120" windowWidth="20730" windowHeight="11160" tabRatio="990"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shboard" sheetId="10" r:id="rId8"/>
    <sheet name="Data" sheetId="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chart'!$F$3</definedName>
    <definedName name="_xlchart.v5.11" hidden="1">'Map chart'!$F$4:$F$52</definedName>
    <definedName name="_xlchart.v5.12" hidden="1">'Map chart'!$G$3</definedName>
    <definedName name="_xlchart.v5.13" hidden="1">'Map chart'!$G$4:$G$52</definedName>
    <definedName name="_xlchart.v5.3" hidden="1">'Map chart'!$F$3</definedName>
    <definedName name="_xlchart.v5.4" hidden="1">'Map chart'!$F$4:$F$52</definedName>
    <definedName name="_xlchart.v5.5" hidden="1">'Map chart'!$G$3</definedName>
    <definedName name="_xlchart.v5.6" hidden="1">'Map chart'!$G$4:$G$52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F4" i="6" l="1"/>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7" i="9"/>
  <c r="J7" i="9"/>
  <c r="G36" i="6"/>
  <c r="G48" i="6"/>
  <c r="G12" i="6"/>
  <c r="G34" i="6"/>
  <c r="G39" i="6"/>
  <c r="G9" i="6"/>
  <c r="G26" i="6"/>
  <c r="G37" i="6"/>
  <c r="G22" i="6"/>
  <c r="G27" i="6"/>
  <c r="G49" i="6"/>
  <c r="K16" i="8"/>
  <c r="G29" i="6"/>
  <c r="E5" i="4"/>
  <c r="I7" i="9"/>
  <c r="G19" i="6"/>
  <c r="G41" i="6"/>
  <c r="G8" i="6"/>
  <c r="G20" i="6"/>
  <c r="G6" i="6"/>
  <c r="G32" i="6"/>
  <c r="G17" i="6"/>
  <c r="G43" i="6"/>
  <c r="G13" i="6"/>
  <c r="G14" i="6"/>
  <c r="E4" i="4"/>
  <c r="G30" i="6"/>
  <c r="G35" i="6"/>
  <c r="E16" i="8"/>
  <c r="G25" i="6"/>
  <c r="G31" i="6"/>
  <c r="G24" i="6"/>
  <c r="G10" i="6"/>
  <c r="B17" i="8"/>
  <c r="K7" i="9"/>
  <c r="G51" i="6"/>
  <c r="G16" i="6"/>
  <c r="G45" i="6"/>
  <c r="G40" i="6"/>
  <c r="N16" i="8"/>
  <c r="G33" i="6"/>
  <c r="H16" i="8"/>
  <c r="G50" i="6"/>
  <c r="G38" i="6"/>
  <c r="G42" i="6"/>
  <c r="L7" i="9"/>
  <c r="G5" i="6"/>
  <c r="G44" i="6"/>
  <c r="G7" i="6"/>
  <c r="G15" i="6"/>
  <c r="G28" i="6"/>
  <c r="G21" i="6"/>
  <c r="E7" i="4"/>
  <c r="G46" i="6"/>
  <c r="G18" i="6"/>
  <c r="G23" i="6"/>
  <c r="G4" i="6"/>
  <c r="G52" i="6"/>
  <c r="G11" i="6"/>
  <c r="E6" i="4"/>
  <c r="G47" i="6"/>
</calcChain>
</file>

<file path=xl/sharedStrings.xml><?xml version="1.0" encoding="utf-8"?>
<sst xmlns="http://schemas.openxmlformats.org/spreadsheetml/2006/main" count="130133" uniqueCount="10961">
  <si>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</si>
  <si>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</si>
  <si>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</si>
  <si>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</si>
  <si>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</si>
  <si>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</si>
  <si>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</si>
  <si>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</si>
  <si>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</si>
  <si>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</si>
  <si>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</si>
  <si>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</si>
  <si>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</si>
  <si>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</si>
  <si>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</si>
  <si>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</si>
  <si>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</si>
  <si>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</si>
  <si>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</si>
  <si>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</si>
  <si>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</si>
  <si>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</si>
  <si>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</si>
  <si>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</si>
  <si>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</si>
  <si>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</si>
  <si>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</si>
  <si>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</si>
  <si>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</si>
  <si>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</si>
  <si>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</si>
  <si>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</si>
  <si>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</si>
  <si>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</si>
  <si>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</si>
  <si>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</si>
  <si>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</si>
  <si>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</si>
  <si>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</si>
  <si>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</si>
  <si>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</si>
  <si>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</si>
  <si>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</si>
  <si>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</si>
  <si>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</si>
  <si>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</si>
  <si>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</si>
  <si>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</si>
  <si>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</si>
  <si>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</si>
  <si>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</si>
  <si>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</si>
  <si>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</si>
  <si>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</si>
  <si>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</si>
  <si>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</si>
  <si>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</si>
  <si>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</si>
  <si>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</si>
  <si>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</si>
  <si>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</si>
  <si>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</si>
  <si>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</si>
  <si>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</si>
  <si>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</si>
  <si>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</si>
  <si>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</si>
  <si>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</si>
  <si>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</si>
  <si>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</si>
  <si>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</si>
  <si>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</si>
  <si>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</si>
  <si>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</si>
  <si>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</si>
  <si>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</si>
  <si>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</si>
  <si>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</si>
  <si>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</si>
  <si>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</si>
  <si>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</si>
  <si>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</si>
  <si>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</si>
  <si>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</si>
  <si>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</si>
  <si>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</si>
  <si>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</si>
  <si>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</si>
  <si>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</si>
  <si>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</si>
  <si>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</si>
  <si>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</si>
  <si>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</si>
  <si>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</si>
  <si>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</si>
  <si>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</si>
  <si>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</si>
  <si>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</si>
  <si>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</si>
  <si>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</si>
  <si>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</si>
  <si>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</si>
  <si>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</si>
  <si>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</si>
  <si>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</si>
  <si>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</si>
  <si>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</si>
  <si>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</si>
  <si>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</si>
  <si>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</si>
  <si>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</si>
  <si>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</si>
  <si>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</si>
  <si>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</si>
  <si>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</si>
  <si>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</si>
  <si>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</si>
  <si>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</si>
  <si>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</si>
  <si>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</si>
  <si>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</si>
  <si>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</si>
  <si>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</si>
  <si>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</si>
  <si>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</si>
  <si>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</si>
  <si>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</si>
  <si>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</si>
  <si>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</si>
  <si>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</si>
  <si>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</si>
  <si>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</si>
  <si>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</si>
  <si>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</si>
  <si>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</si>
  <si>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</si>
  <si>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</si>
  <si>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</si>
  <si>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</si>
  <si>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</si>
  <si>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</si>
  <si>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</si>
  <si>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</si>
  <si>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</si>
  <si>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</si>
  <si>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</si>
  <si>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</si>
  <si>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</si>
  <si>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</si>
  <si>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</si>
  <si>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</si>
  <si>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</si>
  <si>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</si>
  <si>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</si>
  <si>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</si>
  <si>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</si>
  <si>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</si>
  <si>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</si>
  <si>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</si>
  <si>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</si>
  <si>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</si>
  <si>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</si>
  <si>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</si>
  <si>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</si>
  <si>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</si>
  <si>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</si>
  <si>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</si>
  <si>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</si>
  <si>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</si>
  <si>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</si>
  <si>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</si>
  <si>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</si>
  <si>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</si>
  <si>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</si>
  <si>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</si>
  <si>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</si>
  <si>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</si>
  <si>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</si>
  <si>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</si>
  <si>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</si>
  <si>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</si>
  <si>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</si>
  <si>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</si>
  <si>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</si>
  <si>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</si>
  <si>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</si>
  <si>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</si>
  <si>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</si>
  <si>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</si>
  <si>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</si>
  <si>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</si>
  <si>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</si>
  <si>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</si>
  <si>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</si>
  <si>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</si>
  <si>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</si>
  <si>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</si>
  <si>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</si>
  <si>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</si>
  <si>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</si>
  <si>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</si>
  <si>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</si>
  <si>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</si>
  <si>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</si>
  <si>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</si>
  <si>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</si>
  <si>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</si>
  <si>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</si>
  <si>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</si>
  <si>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</si>
  <si>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</si>
  <si>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</si>
  <si>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</si>
  <si>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</si>
  <si>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</si>
  <si>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</si>
  <si>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</si>
  <si>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</si>
  <si>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</si>
  <si>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</si>
  <si>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</si>
  <si>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</si>
  <si>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</si>
  <si>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</si>
  <si>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</si>
  <si>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</si>
  <si>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</si>
  <si>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</si>
  <si>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</si>
  <si>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</si>
  <si>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</si>
  <si>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</si>
  <si>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</si>
  <si>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</si>
  <si>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</si>
  <si>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</si>
  <si>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</si>
  <si>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</si>
  <si>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</si>
  <si>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</si>
  <si>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</si>
  <si>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</si>
  <si>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</si>
  <si>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</si>
  <si>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</si>
  <si>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</si>
  <si>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</si>
  <si>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</si>
  <si>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</si>
  <si>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</si>
  <si>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</si>
  <si>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</si>
  <si>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</si>
  <si>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</si>
  <si>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</si>
  <si>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</si>
  <si>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</si>
  <si>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</si>
  <si>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</si>
  <si>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</si>
  <si>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</si>
  <si>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</si>
  <si>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</si>
  <si>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</si>
  <si>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</si>
  <si>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</si>
  <si>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</si>
  <si>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</si>
  <si>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</si>
  <si>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</si>
  <si>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</si>
  <si>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</si>
  <si>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</si>
  <si>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</si>
  <si>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</si>
  <si>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</si>
  <si>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</si>
  <si>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</si>
  <si>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</si>
  <si>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</si>
  <si>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</si>
  <si>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</si>
  <si>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</si>
  <si>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</si>
  <si>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</si>
  <si>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</si>
  <si>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</si>
  <si>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</si>
  <si>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</si>
  <si>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</si>
  <si>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</si>
  <si>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</si>
  <si>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</si>
  <si>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</si>
  <si>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</si>
  <si>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</si>
  <si>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</si>
  <si>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</si>
  <si>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</si>
  <si>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</si>
  <si>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</si>
  <si>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</si>
  <si>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</si>
  <si>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</si>
  <si>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</si>
  <si>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</si>
  <si>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</si>
  <si>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</si>
  <si>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</si>
  <si>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</si>
  <si>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</si>
  <si>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</si>
  <si>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</si>
  <si>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</si>
  <si>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</si>
  <si>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</si>
  <si>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</si>
  <si>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</si>
  <si>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</si>
  <si>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</si>
  <si>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</si>
  <si>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</si>
  <si>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</si>
  <si>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</si>
  <si>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</si>
  <si>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</si>
  <si>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</si>
  <si>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</si>
  <si>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</si>
  <si>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</si>
  <si>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</si>
  <si>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</si>
  <si>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</si>
  <si>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</si>
  <si>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</si>
  <si>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</si>
  <si>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</si>
  <si>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</si>
  <si>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</si>
  <si>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</si>
  <si>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</si>
  <si>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</si>
  <si>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</si>
  <si>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</si>
  <si>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</si>
  <si>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</si>
  <si>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</si>
  <si>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</si>
  <si>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</si>
  <si>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</si>
  <si>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</si>
  <si>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</si>
  <si>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</si>
  <si>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</si>
  <si>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</si>
  <si>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</si>
  <si>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</si>
  <si>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</si>
  <si>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</si>
  <si>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</si>
  <si>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</si>
  <si>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</si>
  <si>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</si>
  <si>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</si>
  <si>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</si>
  <si>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</si>
  <si>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</si>
  <si>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</si>
  <si>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</si>
  <si>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</si>
  <si>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</si>
  <si>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</si>
  <si>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</si>
  <si>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</si>
  <si>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</si>
  <si>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</si>
  <si>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</si>
  <si>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</si>
  <si>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</si>
  <si>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</si>
  <si>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</si>
  <si>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</si>
  <si>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</si>
  <si>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</si>
  <si>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</si>
  <si>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</si>
  <si>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</si>
  <si>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</si>
  <si>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</si>
  <si>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</si>
  <si>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</si>
  <si>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</si>
  <si>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</si>
  <si>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</si>
  <si>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</si>
  <si>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</si>
  <si>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</si>
  <si>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</si>
  <si>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</si>
  <si>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</si>
  <si>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</si>
  <si>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</si>
  <si>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</si>
  <si>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</si>
  <si>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</si>
  <si>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</si>
  <si>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</si>
  <si>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</si>
  <si>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</si>
  <si>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</si>
  <si>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</si>
  <si>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</si>
  <si>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</si>
  <si>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</si>
  <si>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</si>
  <si>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</si>
  <si>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</si>
  <si>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</si>
  <si>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</si>
  <si>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</si>
  <si>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</si>
  <si>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</si>
  <si>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</si>
  <si>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</si>
  <si>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</si>
  <si>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</si>
  <si>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</si>
  <si>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</si>
  <si>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</si>
  <si>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</si>
  <si>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</si>
  <si>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</si>
  <si>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</si>
  <si>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</si>
  <si>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</si>
  <si>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</si>
  <si>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</si>
  <si>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</si>
  <si>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</si>
  <si>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</si>
  <si>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</si>
  <si>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</si>
  <si>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</si>
  <si>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</si>
  <si>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</si>
  <si>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</si>
  <si>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</si>
  <si>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</si>
  <si>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</si>
  <si>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</si>
  <si>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</si>
  <si>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</si>
  <si>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</si>
  <si>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</si>
  <si>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</si>
  <si>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</si>
  <si>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</si>
  <si>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</si>
  <si>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</si>
  <si>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</si>
  <si>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</si>
  <si>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</si>
  <si>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</si>
  <si>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</si>
  <si>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</si>
  <si>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</si>
  <si>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</si>
  <si>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</si>
  <si>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</si>
  <si>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</si>
  <si>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</si>
  <si>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</si>
  <si>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</si>
  <si>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</si>
  <si>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</si>
  <si>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</si>
  <si>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</si>
  <si>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</si>
  <si>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</si>
  <si>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</si>
  <si>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</si>
  <si>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</si>
  <si>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</si>
  <si>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</si>
  <si>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</si>
  <si>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</si>
  <si>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</si>
  <si>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</si>
  <si>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</si>
  <si>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</si>
  <si>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</si>
  <si>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</si>
  <si>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</si>
  <si>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</si>
  <si>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</si>
  <si>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</si>
  <si>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</si>
  <si>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</si>
  <si>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</si>
  <si>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</si>
  <si>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</si>
  <si>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</si>
  <si>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</si>
  <si>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</si>
  <si>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</si>
  <si>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</si>
  <si>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</si>
  <si>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</si>
  <si>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</si>
  <si>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</si>
  <si>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</si>
  <si>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</si>
  <si>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</si>
  <si>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</si>
  <si>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</si>
  <si>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</si>
  <si>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</si>
  <si>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</si>
  <si>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</si>
  <si>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</si>
  <si>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</si>
  <si>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</si>
  <si>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</si>
  <si>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</si>
  <si>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</si>
  <si>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</si>
  <si>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</si>
  <si>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</si>
  <si>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</si>
  <si>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</si>
  <si>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</si>
  <si>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</si>
  <si>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</si>
  <si>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</si>
  <si>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</si>
  <si>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</si>
  <si>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</si>
  <si>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</si>
  <si>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</si>
  <si>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</si>
  <si>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</si>
  <si>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</si>
  <si>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</si>
  <si>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</si>
  <si>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</si>
  <si>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</si>
  <si>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</si>
  <si>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</si>
  <si>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</si>
  <si>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</si>
  <si>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</si>
  <si>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</si>
  <si>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</si>
  <si>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</si>
  <si>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</si>
  <si>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</si>
  <si>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</si>
  <si>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</si>
  <si>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</si>
  <si>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</si>
  <si>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</si>
  <si>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</si>
  <si>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</si>
  <si>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</si>
  <si>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</si>
  <si>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</si>
  <si>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</si>
  <si>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</si>
  <si>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</si>
  <si>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</si>
  <si>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</si>
  <si>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</si>
  <si>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</si>
  <si>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</si>
  <si>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</si>
  <si>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</si>
  <si>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</si>
  <si>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</si>
  <si>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</si>
  <si>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</si>
  <si>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</si>
  <si>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</si>
  <si>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</si>
  <si>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</si>
  <si>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</si>
  <si>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</si>
  <si>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</si>
  <si>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</si>
  <si>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</si>
  <si>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</si>
  <si>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</si>
  <si>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</si>
  <si>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</si>
  <si>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</si>
  <si>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</si>
  <si>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</si>
  <si>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</si>
  <si>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</si>
  <si>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</si>
  <si>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</si>
  <si>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</si>
  <si>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</si>
  <si>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</si>
  <si>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</si>
  <si>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</si>
  <si>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</si>
  <si>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</si>
  <si>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</si>
  <si>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</si>
  <si>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</si>
  <si>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</si>
  <si>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</si>
  <si>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</si>
  <si>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</si>
  <si>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</si>
  <si>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</si>
  <si>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</si>
  <si>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</si>
  <si>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</si>
  <si>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</si>
  <si>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</si>
  <si>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</si>
  <si>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</si>
  <si>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</si>
  <si>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</si>
  <si>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</si>
  <si>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</si>
  <si>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</si>
  <si>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</si>
  <si>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</si>
  <si>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</si>
  <si>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</si>
  <si>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</si>
  <si>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</si>
  <si>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</si>
  <si>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</si>
  <si>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</si>
  <si>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</si>
  <si>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</si>
  <si>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</si>
  <si>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</si>
  <si>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</si>
  <si>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</si>
  <si>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</si>
  <si>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</si>
  <si>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</si>
  <si>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</si>
  <si>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</si>
  <si>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</si>
  <si>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</si>
  <si>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</si>
  <si>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</si>
  <si>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</si>
  <si>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</si>
  <si>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</si>
  <si>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</si>
  <si>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</si>
  <si>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</si>
  <si>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</si>
  <si>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</si>
  <si>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</si>
  <si>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</si>
  <si>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</si>
  <si>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</si>
  <si>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</si>
  <si>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</si>
  <si>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</si>
  <si>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</si>
  <si>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</si>
  <si>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</si>
  <si>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</si>
  <si>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</si>
  <si>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</si>
  <si>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</si>
  <si>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</si>
  <si>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</si>
  <si>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</si>
  <si>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</si>
  <si>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</si>
  <si>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</si>
  <si>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</si>
  <si>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</si>
  <si>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</si>
  <si>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</si>
  <si>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</si>
  <si>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</si>
  <si>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</si>
  <si>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</si>
  <si>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</si>
  <si>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</si>
  <si>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</si>
  <si>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</si>
  <si>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</si>
  <si>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</si>
  <si>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</si>
  <si>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</si>
  <si>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</si>
  <si>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</si>
  <si>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</si>
  <si>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</si>
  <si>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</si>
  <si>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</si>
  <si>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</si>
  <si>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</si>
  <si>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</si>
  <si>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</si>
  <si>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</si>
  <si>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</si>
  <si>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</si>
  <si>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</si>
  <si>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</si>
  <si>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</si>
  <si>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</si>
  <si>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</si>
  <si>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</si>
  <si>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</si>
  <si>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</si>
  <si>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</si>
  <si>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</si>
  <si>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</si>
  <si>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</si>
  <si>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</si>
  <si>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</si>
  <si>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</si>
  <si>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</si>
  <si>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</si>
  <si>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</si>
  <si>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</si>
  <si>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</si>
  <si>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</si>
  <si>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</si>
  <si>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</si>
  <si>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</si>
  <si>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</si>
  <si>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</si>
  <si>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</si>
  <si>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</si>
  <si>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</si>
  <si>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</si>
  <si>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</si>
  <si>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</si>
  <si>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</si>
  <si>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</si>
  <si>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</si>
  <si>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</si>
  <si>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</si>
  <si>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</si>
  <si>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</si>
  <si>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</si>
  <si>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</si>
  <si>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</si>
  <si>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</si>
  <si>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</si>
  <si>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</si>
  <si>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</si>
  <si>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</si>
  <si>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</si>
  <si>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</si>
  <si>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</si>
  <si>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</si>
  <si>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</si>
  <si>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</si>
  <si>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</si>
  <si>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</si>
  <si>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</si>
  <si>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</si>
  <si>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</si>
  <si>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</si>
  <si>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</si>
  <si>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</si>
  <si>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</si>
  <si>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</si>
  <si>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</si>
  <si>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</si>
  <si>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</si>
  <si>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</si>
  <si>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</si>
  <si>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</si>
  <si>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</si>
  <si>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</si>
  <si>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</si>
  <si>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</si>
  <si>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</si>
  <si>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</si>
  <si>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</si>
  <si>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</si>
  <si>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</si>
  <si>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</si>
  <si>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</si>
  <si>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</si>
  <si>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</si>
  <si>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</si>
  <si>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</si>
  <si>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</si>
  <si>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</si>
  <si>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</si>
  <si>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</si>
  <si>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</si>
  <si>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</si>
  <si>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</si>
  <si>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</si>
  <si>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</si>
  <si>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</si>
  <si>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</si>
  <si>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</si>
  <si>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</si>
  <si>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</si>
  <si>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</si>
  <si>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</si>
  <si>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</si>
  <si>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</si>
  <si>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</si>
  <si>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</si>
  <si>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</si>
  <si>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</si>
  <si>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</si>
  <si>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</si>
  <si>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</si>
  <si>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</si>
  <si>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</si>
  <si>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</si>
  <si>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</si>
  <si>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</si>
  <si>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</si>
  <si>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</si>
  <si>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</si>
  <si>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</si>
  <si>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</si>
  <si>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</si>
  <si>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</si>
  <si>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</si>
  <si>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</si>
  <si>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</si>
  <si>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</si>
  <si>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</si>
  <si>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</si>
  <si>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</si>
  <si>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</si>
  <si>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</si>
  <si>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</si>
  <si>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</si>
  <si>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</si>
  <si>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</si>
  <si>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</si>
  <si>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</si>
  <si>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</si>
  <si>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</si>
  <si>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</si>
  <si>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</si>
  <si>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</si>
  <si>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</si>
  <si>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</si>
  <si>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</si>
  <si>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</si>
  <si>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</si>
  <si>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</si>
  <si>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</si>
  <si>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</si>
  <si>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</si>
  <si>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</si>
  <si>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</si>
  <si>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</si>
  <si>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</si>
  <si>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</si>
  <si>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</si>
  <si>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</si>
  <si>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</si>
  <si>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</si>
  <si>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</si>
  <si>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</si>
  <si>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</si>
  <si>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</si>
  <si>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</si>
  <si>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</si>
  <si>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</si>
  <si>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</si>
  <si>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</si>
  <si>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</si>
  <si>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</si>
  <si>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</si>
  <si>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</si>
  <si>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</si>
  <si>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</si>
  <si>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</si>
  <si>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</si>
  <si>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</si>
  <si>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</si>
  <si>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</si>
  <si>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</si>
  <si>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</si>
  <si>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</si>
  <si>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</si>
  <si>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</si>
  <si>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</si>
  <si>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</si>
  <si>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</si>
  <si>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</si>
  <si>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</si>
  <si>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</si>
  <si>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</si>
  <si>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</si>
  <si>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</si>
  <si>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</si>
  <si>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</si>
  <si>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</si>
  <si>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</si>
  <si>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</si>
  <si>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</si>
  <si>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</si>
  <si>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</si>
  <si>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</si>
  <si>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</si>
  <si>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</si>
  <si>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</si>
  <si>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</si>
  <si>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</si>
  <si>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</si>
  <si>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</si>
  <si>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</si>
  <si>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</si>
  <si>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</si>
  <si>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</si>
  <si>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</si>
  <si>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</si>
  <si>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</si>
  <si>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</si>
  <si>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</si>
  <si>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</si>
  <si>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</si>
  <si>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</si>
  <si>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</si>
  <si>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</si>
  <si>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</si>
  <si>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</si>
  <si>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</si>
  <si>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</si>
  <si>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</si>
  <si>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</si>
  <si>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</si>
  <si>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</si>
  <si>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</si>
  <si>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</si>
  <si>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</si>
  <si>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</si>
  <si>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</si>
  <si>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</si>
  <si>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</si>
  <si>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</si>
  <si>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</si>
  <si>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</si>
  <si>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</si>
  <si>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</si>
  <si>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</si>
  <si>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</si>
  <si>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</si>
  <si>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</si>
  <si>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</si>
  <si>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</si>
  <si>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</si>
  <si>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</si>
  <si>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</si>
  <si>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</si>
  <si>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</si>
  <si>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</si>
  <si>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</si>
  <si>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</si>
  <si>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</si>
  <si>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</si>
  <si>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</si>
  <si>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</si>
  <si>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</si>
  <si>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</si>
  <si>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</si>
  <si>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</si>
  <si>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</si>
  <si>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</si>
  <si>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</si>
  <si>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</si>
  <si>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</si>
  <si>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</si>
  <si>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</si>
  <si>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</si>
  <si>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</si>
  <si>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</si>
  <si>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</si>
  <si>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</si>
  <si>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</si>
  <si>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</si>
  <si>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</si>
  <si>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</si>
  <si>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</si>
  <si>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</si>
  <si>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</si>
  <si>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</si>
  <si>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</si>
  <si>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</si>
  <si>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</si>
  <si>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</si>
  <si>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</si>
  <si>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</si>
  <si>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</si>
  <si>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</si>
  <si>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</si>
  <si>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</si>
  <si>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</si>
  <si>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</si>
  <si>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</si>
  <si>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</si>
  <si>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</si>
  <si>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</si>
  <si>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</si>
  <si>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</si>
  <si>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</si>
  <si>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</si>
  <si>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</si>
  <si>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</si>
  <si>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</si>
  <si>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</si>
  <si>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</si>
  <si>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</si>
  <si>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</si>
  <si>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</si>
  <si>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</si>
  <si>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</si>
  <si>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</si>
  <si>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</si>
  <si>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</si>
  <si>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</si>
  <si>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</si>
  <si>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</si>
  <si>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</si>
  <si>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</si>
  <si>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</si>
  <si>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</si>
  <si>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</si>
  <si>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</si>
  <si>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</si>
  <si>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</si>
  <si>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</si>
  <si>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</si>
  <si>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</si>
  <si>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</si>
  <si>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</si>
  <si>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</si>
  <si>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</si>
  <si>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</si>
  <si>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</si>
  <si>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</si>
  <si>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</si>
  <si>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</si>
  <si>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</si>
  <si>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</si>
  <si>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</si>
  <si>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</si>
  <si>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</si>
  <si>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</si>
  <si>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</si>
  <si>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</si>
  <si>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</si>
  <si>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</si>
  <si>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</si>
  <si>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</si>
  <si>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</si>
  <si>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</si>
  <si>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</si>
  <si>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</si>
  <si>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</si>
  <si>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</si>
  <si>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</si>
  <si>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</si>
  <si>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</si>
  <si>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</si>
  <si>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</si>
  <si>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</si>
  <si>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</si>
  <si>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</si>
  <si>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</si>
  <si>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</si>
  <si>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</si>
  <si>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</si>
  <si>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</si>
  <si>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</si>
  <si>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</si>
  <si>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</si>
  <si>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</si>
  <si>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</si>
  <si>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</si>
  <si>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</si>
  <si>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</si>
  <si>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</si>
  <si>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</si>
  <si>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</si>
  <si>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</si>
  <si>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</si>
  <si>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</si>
  <si>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</si>
  <si>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</si>
  <si>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</si>
  <si>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</si>
  <si>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</si>
  <si>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</si>
  <si>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</si>
  <si>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</si>
  <si>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</si>
  <si>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</si>
  <si>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</si>
  <si>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</si>
  <si>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</si>
  <si>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</si>
  <si>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</si>
  <si>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</si>
  <si>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</si>
  <si>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</si>
  <si>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</si>
  <si>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</si>
  <si>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</si>
  <si>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</si>
  <si>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</si>
  <si>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</si>
  <si>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</si>
  <si>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</si>
  <si>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</si>
  <si>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</si>
  <si>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</si>
  <si>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</si>
  <si>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</si>
  <si>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</si>
  <si>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</si>
  <si>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</si>
  <si>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</si>
  <si>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</si>
  <si>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</si>
  <si>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</si>
  <si>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</si>
  <si>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</si>
  <si>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</si>
  <si>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</si>
  <si>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</si>
  <si>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</si>
  <si>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</si>
  <si>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</si>
  <si>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</si>
  <si>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</si>
  <si>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</si>
  <si>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</si>
  <si>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</si>
  <si>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</si>
  <si>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</si>
  <si>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</si>
  <si>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</si>
  <si>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</si>
  <si>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</si>
  <si>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</si>
  <si>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</si>
  <si>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</si>
  <si>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</si>
  <si>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</si>
  <si>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</si>
  <si>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</si>
  <si>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</si>
  <si>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</si>
  <si>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</si>
  <si>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</si>
  <si>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</si>
  <si>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</si>
  <si>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</si>
  <si>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</si>
  <si>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</si>
  <si>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</si>
  <si>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</si>
  <si>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</si>
  <si>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</si>
  <si>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</si>
  <si>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</si>
  <si>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</si>
  <si>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</si>
  <si>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</si>
  <si>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</si>
  <si>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</si>
  <si>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</si>
  <si>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</si>
  <si>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</si>
  <si>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</si>
  <si>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</si>
  <si>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</si>
  <si>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</si>
  <si>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</si>
  <si>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</si>
  <si>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</si>
  <si>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</si>
  <si>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</si>
  <si>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</si>
  <si>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</si>
  <si>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</si>
  <si>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</si>
  <si>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</si>
  <si>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</si>
  <si>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</si>
  <si>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</si>
  <si>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</si>
  <si>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</si>
  <si>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</si>
  <si>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</si>
  <si>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</si>
  <si>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</si>
  <si>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</si>
  <si>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</si>
  <si>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</si>
  <si>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</si>
  <si>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</si>
  <si>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</si>
  <si>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</si>
  <si>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</si>
  <si>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</si>
  <si>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</si>
  <si>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</si>
  <si>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</si>
  <si>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</si>
  <si>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</si>
  <si>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</si>
  <si>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</si>
  <si>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</si>
  <si>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</si>
  <si>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</si>
  <si>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</si>
  <si>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</si>
  <si>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</si>
  <si>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</si>
  <si>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</si>
  <si>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</si>
  <si>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</si>
  <si>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</si>
  <si>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</si>
  <si>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</si>
  <si>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</si>
  <si>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</si>
  <si>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</si>
  <si>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</si>
  <si>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</si>
  <si>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</si>
  <si>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</si>
  <si>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</si>
  <si>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</si>
  <si>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</si>
  <si>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</si>
  <si>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</si>
  <si>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</si>
  <si>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</si>
  <si>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</si>
  <si>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</si>
  <si>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</si>
  <si>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</si>
  <si>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</si>
  <si>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</si>
  <si>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</si>
  <si>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</si>
  <si>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</si>
  <si>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</si>
  <si>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</si>
  <si>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</si>
  <si>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</si>
  <si>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</si>
  <si>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</si>
  <si>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</si>
  <si>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</si>
  <si>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</si>
  <si>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</si>
  <si>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</si>
  <si>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</si>
  <si>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</si>
  <si>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</si>
  <si>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</si>
  <si>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</si>
  <si>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</si>
  <si>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</si>
  <si>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</si>
  <si>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</si>
  <si>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</si>
  <si>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</si>
  <si>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</si>
  <si>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</si>
  <si>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</si>
  <si>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</si>
  <si>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</si>
  <si>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</si>
  <si>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</si>
  <si>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</si>
  <si>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</si>
  <si>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</si>
  <si>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</si>
  <si>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</si>
  <si>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</si>
  <si>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</si>
  <si>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</si>
  <si>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</si>
  <si>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</si>
  <si>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</si>
  <si>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</si>
  <si>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</si>
  <si>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</si>
  <si>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</si>
  <si>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</si>
  <si>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</si>
  <si>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</si>
  <si>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</si>
  <si>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</si>
  <si>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</si>
  <si>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</si>
  <si>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</si>
  <si>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</si>
  <si>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</si>
  <si>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</si>
  <si>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</si>
  <si>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</si>
  <si>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</si>
  <si>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</si>
  <si>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</si>
  <si>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</si>
  <si>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</si>
  <si>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</si>
  <si>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</si>
  <si>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</si>
  <si>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</si>
  <si>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</si>
  <si>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</si>
  <si>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</si>
  <si>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</si>
  <si>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</si>
  <si>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</si>
  <si>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</si>
  <si>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</si>
  <si>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</si>
  <si>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</si>
  <si>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</si>
  <si>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</si>
  <si>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</si>
  <si>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</si>
  <si>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</si>
  <si>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</si>
  <si>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</si>
  <si>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</si>
  <si>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</si>
  <si>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</si>
  <si>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</si>
  <si>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</si>
  <si>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</si>
  <si>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</si>
  <si>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</si>
  <si>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</si>
  <si>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</si>
  <si>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</si>
  <si>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</si>
  <si>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</si>
  <si>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</si>
  <si>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</si>
  <si>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</si>
  <si>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</si>
  <si>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</si>
  <si>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</si>
  <si>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</si>
  <si>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</si>
  <si>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</si>
  <si>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</si>
  <si>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</si>
  <si>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</si>
  <si>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</si>
  <si>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</si>
  <si>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</si>
  <si>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</si>
  <si>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</si>
  <si>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</si>
  <si>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</si>
  <si>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</si>
  <si>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</si>
  <si>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</si>
  <si>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</si>
  <si>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</si>
  <si>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</si>
  <si>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</si>
  <si>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</si>
  <si>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</si>
  <si>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</si>
  <si>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</si>
  <si>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</si>
  <si>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</si>
  <si>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</si>
  <si>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</si>
  <si>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</si>
  <si>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</si>
  <si>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</si>
  <si>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</si>
  <si>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</si>
  <si>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</si>
  <si>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</si>
  <si>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</si>
  <si>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</si>
  <si>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</si>
  <si>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</si>
  <si>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</si>
  <si>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</si>
  <si>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</si>
  <si>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</si>
  <si>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</si>
  <si>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</si>
  <si>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</si>
  <si>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</si>
  <si>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</si>
  <si>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</si>
  <si>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</si>
  <si>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</si>
  <si>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</si>
  <si>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</si>
  <si>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</si>
  <si>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</si>
  <si>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</si>
  <si>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</si>
  <si>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</si>
  <si>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</si>
  <si>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</si>
  <si>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</si>
  <si>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</si>
  <si>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</si>
  <si>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</si>
  <si>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</si>
  <si>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</si>
  <si>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</si>
  <si>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</si>
  <si>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</si>
  <si>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</si>
  <si>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</si>
  <si>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</si>
  <si>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</si>
  <si>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</si>
  <si>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</si>
  <si>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</si>
  <si>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</si>
  <si>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</si>
  <si>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</si>
  <si>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</si>
  <si>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</si>
  <si>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</si>
  <si>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</si>
  <si>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</si>
  <si>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</si>
  <si>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</si>
  <si>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</si>
  <si>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</si>
  <si>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</si>
  <si>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</si>
  <si>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</si>
  <si>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</si>
  <si>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</si>
  <si>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</si>
  <si>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</si>
  <si>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</si>
  <si>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</si>
  <si>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</si>
  <si>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</si>
  <si>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</si>
  <si>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</si>
  <si>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</si>
  <si>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</si>
  <si>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</si>
  <si>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</si>
  <si>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</si>
  <si>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</si>
  <si>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</si>
  <si>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</si>
  <si>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</si>
  <si>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</si>
  <si>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</si>
  <si>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</si>
  <si>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</si>
  <si>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</si>
  <si>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</si>
  <si>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</si>
  <si>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</si>
  <si>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</si>
  <si>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</si>
  <si>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</si>
  <si>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</si>
  <si>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</si>
  <si>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</si>
  <si>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</si>
  <si>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</si>
  <si>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</si>
  <si>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</si>
  <si>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</si>
  <si>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</si>
  <si>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</si>
  <si>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</si>
  <si>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</si>
  <si>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</si>
  <si>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</si>
  <si>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</si>
  <si>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</si>
  <si>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</si>
  <si>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</si>
  <si>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</si>
  <si>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</si>
  <si>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</si>
  <si>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</si>
  <si>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</si>
  <si>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</si>
  <si>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</si>
  <si>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</si>
  <si>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</si>
  <si>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</si>
  <si>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</si>
  <si>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</si>
  <si>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</si>
  <si>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</si>
  <si>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</si>
  <si>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</si>
  <si>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</si>
  <si>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</si>
  <si>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</si>
  <si>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</si>
  <si>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</si>
  <si>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</si>
  <si>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</si>
  <si>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</si>
  <si>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</si>
  <si>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</si>
  <si>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</si>
  <si>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</si>
  <si>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</si>
  <si>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</si>
  <si>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</si>
  <si>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</si>
  <si>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</si>
  <si>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</si>
  <si>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</si>
  <si>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</si>
  <si>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</si>
  <si>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</si>
  <si>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</si>
  <si>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</si>
  <si>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</si>
  <si>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</si>
  <si>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</si>
  <si>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</si>
  <si>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</si>
  <si>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</si>
  <si>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</si>
  <si>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</si>
  <si>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</si>
  <si>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</si>
  <si>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</si>
  <si>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</si>
  <si>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</si>
  <si>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</si>
  <si>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</si>
  <si>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</si>
  <si>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</si>
  <si>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</si>
  <si>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</si>
  <si>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</si>
  <si>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</si>
  <si>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</si>
  <si>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</si>
  <si>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</si>
  <si>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</si>
  <si>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</si>
  <si>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</si>
  <si>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</si>
  <si>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</si>
  <si>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</si>
  <si>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</si>
  <si>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</si>
  <si>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</si>
  <si>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</si>
  <si>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</si>
  <si>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</si>
  <si>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</si>
  <si>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</si>
  <si>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</si>
  <si>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</si>
  <si>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</si>
  <si>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</si>
  <si>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</si>
  <si>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</si>
  <si>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</si>
  <si>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</si>
  <si>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</si>
  <si>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</si>
  <si>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</si>
  <si>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</si>
  <si>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</si>
  <si>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</si>
  <si>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</si>
  <si>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</si>
  <si>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</si>
  <si>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</si>
  <si>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</si>
  <si>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</si>
  <si>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</si>
  <si>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</si>
  <si>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</si>
  <si>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</si>
  <si>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</si>
  <si>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</si>
  <si>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</si>
  <si>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</si>
  <si>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</si>
  <si>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</si>
  <si>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</si>
  <si>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</si>
  <si>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</si>
  <si>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</si>
  <si>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</si>
  <si>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</si>
  <si>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</si>
  <si>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</si>
  <si>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</si>
  <si>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</si>
  <si>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</si>
  <si>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</si>
  <si>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</si>
  <si>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</si>
  <si>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</si>
  <si>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</si>
  <si>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</si>
  <si>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</si>
  <si>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</si>
  <si>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</si>
  <si>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</si>
  <si>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</si>
  <si>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</si>
  <si>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</si>
  <si>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</si>
  <si>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</si>
  <si>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</si>
  <si>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</si>
  <si>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</si>
  <si>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</si>
  <si>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</si>
  <si>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</si>
  <si>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</si>
  <si>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</si>
  <si>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</si>
  <si>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</si>
  <si>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</si>
  <si>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</si>
  <si>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</si>
  <si>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</si>
  <si>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</si>
  <si>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</si>
  <si>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</si>
  <si>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</si>
  <si>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</si>
  <si>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</si>
  <si>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</si>
  <si>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</si>
  <si>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</si>
  <si>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</si>
  <si>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</si>
  <si>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</si>
  <si>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</si>
  <si>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</si>
  <si>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</si>
  <si>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</si>
  <si>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</si>
  <si>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</si>
  <si>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</si>
  <si>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</si>
  <si>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</si>
  <si>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</si>
  <si>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</si>
  <si>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</si>
  <si>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</si>
  <si>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</si>
  <si>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</si>
  <si>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</si>
  <si>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</si>
  <si>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</si>
  <si>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</si>
  <si>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</si>
  <si>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</si>
  <si>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</si>
  <si>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</si>
  <si>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</si>
  <si>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</si>
  <si>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</si>
  <si>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</si>
  <si>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</si>
  <si>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</si>
  <si>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</si>
  <si>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</si>
  <si>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</si>
  <si>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</si>
  <si>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</si>
  <si>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</si>
  <si>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</si>
  <si>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</si>
  <si>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</si>
  <si>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</si>
  <si>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</si>
  <si>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</si>
  <si>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</si>
  <si>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</si>
  <si>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</si>
  <si>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</si>
  <si>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</si>
  <si>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</si>
  <si>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</si>
  <si>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</si>
  <si>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</si>
  <si>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</si>
  <si>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</si>
  <si>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</si>
  <si>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</si>
  <si>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</si>
  <si>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</si>
  <si>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</si>
  <si>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</si>
  <si>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</si>
  <si>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</si>
  <si>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</si>
  <si>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</si>
  <si>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</si>
  <si>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</si>
  <si>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</si>
  <si>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</si>
  <si>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</si>
  <si>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</si>
  <si>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</si>
  <si>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</si>
  <si>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</si>
  <si>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</si>
  <si>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</si>
  <si>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</si>
  <si>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</si>
  <si>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</si>
  <si>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</si>
  <si>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</si>
  <si>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</si>
  <si>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</si>
  <si>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</si>
  <si>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</si>
  <si>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</si>
  <si>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</si>
  <si>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</si>
  <si>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</si>
  <si>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</si>
  <si>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</si>
  <si>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</si>
  <si>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</si>
  <si>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</si>
  <si>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</si>
  <si>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</si>
  <si>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</si>
  <si>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</si>
  <si>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</si>
  <si>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</si>
  <si>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</si>
  <si>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</si>
  <si>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</si>
  <si>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</si>
  <si>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</si>
  <si>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</si>
  <si>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</si>
  <si>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</si>
  <si>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</si>
  <si>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</si>
  <si>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</si>
  <si>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</si>
  <si>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</si>
  <si>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</si>
  <si>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</si>
  <si>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</si>
  <si>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</si>
  <si>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</si>
  <si>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</si>
  <si>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</si>
  <si>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</si>
  <si>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</si>
  <si>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</si>
  <si>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</si>
  <si>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</si>
  <si>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</si>
  <si>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</si>
  <si>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</si>
  <si>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</si>
  <si>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</si>
  <si>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</si>
  <si>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</si>
  <si>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</si>
  <si>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</si>
  <si>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</si>
  <si>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</si>
  <si>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</si>
  <si>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</si>
  <si>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</si>
  <si>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</si>
  <si>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</si>
  <si>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</si>
  <si>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</si>
  <si>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</si>
  <si>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</si>
  <si>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</si>
  <si>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</si>
  <si>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</si>
  <si>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</si>
  <si>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</si>
  <si>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</si>
  <si>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</si>
  <si>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</si>
  <si>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</si>
  <si>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</si>
  <si>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</si>
  <si>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</si>
  <si>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</si>
  <si>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</si>
  <si>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</si>
  <si>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</si>
  <si>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</si>
  <si>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</si>
  <si>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</si>
  <si>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</si>
  <si>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</si>
  <si>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</si>
  <si>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</si>
  <si>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</si>
  <si>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</si>
  <si>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</si>
  <si>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</si>
  <si>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</si>
  <si>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</si>
  <si>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</si>
  <si>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</si>
  <si>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</si>
  <si>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</si>
  <si>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</si>
  <si>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</si>
  <si>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</si>
  <si>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</si>
  <si>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</si>
  <si>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</si>
  <si>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</si>
  <si>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</si>
  <si>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</si>
  <si>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</si>
  <si>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</si>
  <si>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</si>
  <si>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</si>
  <si>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</si>
  <si>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</si>
  <si>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</si>
  <si>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</si>
  <si>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</si>
  <si>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</si>
  <si>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</si>
  <si>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</si>
  <si>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</si>
  <si>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</si>
  <si>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</si>
  <si>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</si>
  <si>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</si>
  <si>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</si>
  <si>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</si>
  <si>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</si>
  <si>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</si>
  <si>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</si>
  <si>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</si>
  <si>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</si>
  <si>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</si>
  <si>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</si>
  <si>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</si>
  <si>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</si>
  <si>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</si>
  <si>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</si>
  <si>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</si>
  <si>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</si>
  <si>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</si>
  <si>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</si>
  <si>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</si>
  <si>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</si>
  <si>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</si>
  <si>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</si>
  <si>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</si>
  <si>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</si>
  <si>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</si>
  <si>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</si>
  <si>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</si>
  <si>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</si>
  <si>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</si>
  <si>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</si>
  <si>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</si>
  <si>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</si>
  <si>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</si>
  <si>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</si>
  <si>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</si>
  <si>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</si>
  <si>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</si>
  <si>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</si>
  <si>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</si>
  <si>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</si>
  <si>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</si>
  <si>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</si>
  <si>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</si>
  <si>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</si>
  <si>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</si>
  <si>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</si>
  <si>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</si>
  <si>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</si>
  <si>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</si>
  <si>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</si>
  <si>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</si>
  <si>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</si>
  <si>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</si>
  <si>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</si>
  <si>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</si>
  <si>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</si>
  <si>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</si>
  <si>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</si>
  <si>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</si>
  <si>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</si>
  <si>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</si>
  <si>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</si>
  <si>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</si>
  <si>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</si>
  <si>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</si>
  <si>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</si>
  <si>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</si>
  <si>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</si>
  <si>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</si>
  <si>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</si>
  <si>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</si>
  <si>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</si>
  <si>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</si>
  <si>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</si>
  <si>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</si>
  <si>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</si>
  <si>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</si>
  <si>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</si>
  <si>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</si>
  <si>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</si>
  <si>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</si>
  <si>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</si>
  <si>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</si>
  <si>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</si>
  <si>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</si>
  <si>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</si>
  <si>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</si>
  <si>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</si>
  <si>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</si>
  <si>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</si>
  <si>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</si>
  <si>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</si>
  <si>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</si>
  <si>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</si>
  <si>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</si>
  <si>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</si>
  <si>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</si>
  <si>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</si>
  <si>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</si>
  <si>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</si>
  <si>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</si>
  <si>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</si>
  <si>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</si>
  <si>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</si>
  <si>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</si>
  <si>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</si>
  <si>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</si>
  <si>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</si>
  <si>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</si>
  <si>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</si>
  <si>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</si>
  <si>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</si>
  <si>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</si>
  <si>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</si>
  <si>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</si>
  <si>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</si>
  <si>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</si>
  <si>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</si>
  <si>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</si>
  <si>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</si>
  <si>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</si>
  <si>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</si>
  <si>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</si>
  <si>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</si>
  <si>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</si>
  <si>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</si>
  <si>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</si>
  <si>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</si>
  <si>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</si>
  <si>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</si>
  <si>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</si>
  <si>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</si>
  <si>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</si>
  <si>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</si>
  <si>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</si>
  <si>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</si>
  <si>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</si>
  <si>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</si>
  <si>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</si>
  <si>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</si>
  <si>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</si>
  <si>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</si>
  <si>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</si>
  <si>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</si>
  <si>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</si>
  <si>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</si>
  <si>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</si>
  <si>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</si>
  <si>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</si>
  <si>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</si>
  <si>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</si>
  <si>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</si>
  <si>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</si>
  <si>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</si>
  <si>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</si>
  <si>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</si>
  <si>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</si>
  <si>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</si>
  <si>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</si>
  <si>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</si>
  <si>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</si>
  <si>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</si>
  <si>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</si>
  <si>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</si>
  <si>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</si>
  <si>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</si>
  <si>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</si>
  <si>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</si>
  <si>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</si>
  <si>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</si>
  <si>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</si>
  <si>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</si>
  <si>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</si>
  <si>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</si>
  <si>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</si>
  <si>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</si>
  <si>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</si>
  <si>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</si>
  <si>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</si>
  <si>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</si>
  <si>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</si>
  <si>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</si>
  <si>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</si>
  <si>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</si>
  <si>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</si>
  <si>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</si>
  <si>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</si>
  <si>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</si>
  <si>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</si>
  <si>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</si>
  <si>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</si>
  <si>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</si>
  <si>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</si>
  <si>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</si>
  <si>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</si>
  <si>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</si>
  <si>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</si>
  <si>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</si>
  <si>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</si>
  <si>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</si>
  <si>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</si>
  <si>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</si>
  <si>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</si>
  <si>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</si>
  <si>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</si>
  <si>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</si>
  <si>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</si>
  <si>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</si>
  <si>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</si>
  <si>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</si>
  <si>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</si>
  <si>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</si>
  <si>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</si>
  <si>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</si>
  <si>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</si>
  <si>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</si>
  <si>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</si>
  <si>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</si>
  <si>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</si>
  <si>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</si>
  <si>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</si>
  <si>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</si>
  <si>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</si>
  <si>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</si>
  <si>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</si>
  <si>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</si>
  <si>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</si>
  <si>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</si>
  <si>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</si>
  <si>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</si>
  <si>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</si>
  <si>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</si>
  <si>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</si>
  <si>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</si>
  <si>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</si>
  <si>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</si>
  <si>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</si>
  <si>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</si>
  <si>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</si>
  <si>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</si>
  <si>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</si>
  <si>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</si>
  <si>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</si>
  <si>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</si>
  <si>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</si>
  <si>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</si>
  <si>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</si>
  <si>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</si>
  <si>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</si>
  <si>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</si>
  <si>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</si>
  <si>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</si>
  <si>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</si>
  <si>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</si>
  <si>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</si>
  <si>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</si>
  <si>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</si>
  <si>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</si>
  <si>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</si>
  <si>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</si>
  <si>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</si>
  <si>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</si>
  <si>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</si>
  <si>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</si>
  <si>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</si>
  <si>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</si>
  <si>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</si>
  <si>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</si>
  <si>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</si>
  <si>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</si>
  <si>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</si>
  <si>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</si>
  <si>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</si>
  <si>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</si>
  <si>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</si>
  <si>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</si>
  <si>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</si>
  <si>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</si>
  <si>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</si>
  <si>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</si>
  <si>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</si>
  <si>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</si>
  <si>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</si>
  <si>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</si>
  <si>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</si>
  <si>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</si>
  <si>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</si>
  <si>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</si>
  <si>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</si>
  <si>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</si>
  <si>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</si>
  <si>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</si>
  <si>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</si>
  <si>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</si>
  <si>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</si>
  <si>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</si>
  <si>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</si>
  <si>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</si>
  <si>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</si>
  <si>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</si>
  <si>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</si>
  <si>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</si>
  <si>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</si>
  <si>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</si>
  <si>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</si>
  <si>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</si>
  <si>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</si>
  <si>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</si>
  <si>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</si>
  <si>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</si>
  <si>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</si>
  <si>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</si>
  <si>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</si>
  <si>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</si>
  <si>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</si>
  <si>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</si>
  <si>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</si>
  <si>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</si>
  <si>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</si>
  <si>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</si>
  <si>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</si>
  <si>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</si>
  <si>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</si>
  <si>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</si>
  <si>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</si>
  <si>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</si>
  <si>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</si>
  <si>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</si>
  <si>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</si>
  <si>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</si>
  <si>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</si>
  <si>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</si>
  <si>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</si>
  <si>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</si>
  <si>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</si>
  <si>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</si>
  <si>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</si>
  <si>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</si>
  <si>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</si>
  <si>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</si>
  <si>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</si>
  <si>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</si>
  <si>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</si>
  <si>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</si>
  <si>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</si>
  <si>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</si>
  <si>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</si>
  <si>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</si>
  <si>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</si>
  <si>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</si>
  <si>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</si>
  <si>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</si>
  <si>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</si>
  <si>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</si>
  <si>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</si>
  <si>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</si>
  <si>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</si>
  <si>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</si>
  <si>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</si>
  <si>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</si>
  <si>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</si>
  <si>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</si>
  <si>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</si>
  <si>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</si>
  <si>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</si>
  <si>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</si>
  <si>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</si>
  <si>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</si>
  <si>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</si>
  <si>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</si>
  <si>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</si>
  <si>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</si>
  <si>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</si>
  <si>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</si>
  <si>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</si>
  <si>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</si>
  <si>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</si>
  <si>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</si>
  <si>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</si>
  <si>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</si>
  <si>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</si>
  <si>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</si>
  <si>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</si>
  <si>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</si>
  <si>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</si>
  <si>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</si>
  <si>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</si>
  <si>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</si>
  <si>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</si>
  <si>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</si>
  <si>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</si>
  <si>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</si>
  <si>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</si>
  <si>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</si>
  <si>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</si>
  <si>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</si>
  <si>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</si>
  <si>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</si>
  <si>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</si>
  <si>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</si>
  <si>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</si>
  <si>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</si>
  <si>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</si>
  <si>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</si>
  <si>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</si>
  <si>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</si>
  <si>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</si>
  <si>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</si>
  <si>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</si>
  <si>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</si>
  <si>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</si>
  <si>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</si>
  <si>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</si>
  <si>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</si>
  <si>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</si>
  <si>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</si>
  <si>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</si>
  <si>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</si>
  <si>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</si>
  <si>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</si>
  <si>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</si>
  <si>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</si>
  <si>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</si>
  <si>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</si>
  <si>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</si>
  <si>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</si>
  <si>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</si>
  <si>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</si>
  <si>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</si>
  <si>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</si>
  <si>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</si>
  <si>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</si>
  <si>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</si>
  <si>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</si>
  <si>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</si>
  <si>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</si>
  <si>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</si>
  <si>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</si>
  <si>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</si>
  <si>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</si>
  <si>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</si>
  <si>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</si>
  <si>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</si>
  <si>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</si>
  <si>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</si>
  <si>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</si>
  <si>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</si>
  <si>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</si>
  <si>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</si>
  <si>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</si>
  <si>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</si>
  <si>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</si>
  <si>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</si>
  <si>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</si>
  <si>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</si>
  <si>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</si>
  <si>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</si>
  <si>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</si>
  <si>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</si>
  <si>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</si>
  <si>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</si>
  <si>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</si>
  <si>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</si>
  <si>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</si>
  <si>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</si>
  <si>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</si>
  <si>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</si>
  <si>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</si>
  <si>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</si>
  <si>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</si>
  <si>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</si>
  <si>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</si>
  <si>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</si>
  <si>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</si>
  <si>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</si>
  <si>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</si>
  <si>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</si>
  <si>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</si>
  <si>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</si>
  <si>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</si>
  <si>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</si>
  <si>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</si>
  <si>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</si>
  <si>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</si>
  <si>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</si>
  <si>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</si>
  <si>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</si>
  <si>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</si>
  <si>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</si>
  <si>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</si>
  <si>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</si>
  <si>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</si>
  <si>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</si>
  <si>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</si>
  <si>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</si>
  <si>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</si>
  <si>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</si>
  <si>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</si>
  <si>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</si>
  <si>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</si>
  <si>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</si>
  <si>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</si>
  <si>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</si>
  <si>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</si>
  <si>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</si>
  <si>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</si>
  <si>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</si>
  <si>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</si>
  <si>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</si>
  <si>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</si>
  <si>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</si>
  <si>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</si>
  <si>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</si>
  <si>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</si>
  <si>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</si>
  <si>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</si>
  <si>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</si>
  <si>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</si>
  <si>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</si>
  <si>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</si>
  <si>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</si>
  <si>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</si>
  <si>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</si>
  <si>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</si>
  <si>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</si>
  <si>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</si>
  <si>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</si>
  <si>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</si>
  <si>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</si>
  <si>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</si>
  <si>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</si>
  <si>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</si>
  <si>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</si>
  <si>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</si>
  <si>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</si>
  <si>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</si>
  <si>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</si>
  <si>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</si>
  <si>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</si>
  <si>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</si>
  <si>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</si>
  <si>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</si>
  <si>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</si>
  <si>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</si>
  <si>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</si>
  <si>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</si>
  <si>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</si>
  <si>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</si>
  <si>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</si>
  <si>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</si>
  <si>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</si>
  <si>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</si>
  <si>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</si>
  <si>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</si>
  <si>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</si>
  <si>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</si>
  <si>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</si>
  <si>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</si>
  <si>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</si>
  <si>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</si>
  <si>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</si>
  <si>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</si>
  <si>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</si>
  <si>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</si>
  <si>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</si>
  <si>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</si>
  <si>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</si>
  <si>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</si>
  <si>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</si>
  <si>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</si>
  <si>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</si>
  <si>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</si>
  <si>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</si>
  <si>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</si>
  <si>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</si>
  <si>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</si>
  <si>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</si>
  <si>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</si>
  <si>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</si>
  <si>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</si>
  <si>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</si>
  <si>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</si>
  <si>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</si>
  <si>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</si>
  <si>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</si>
  <si>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</si>
  <si>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</si>
  <si>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</si>
  <si>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</si>
  <si>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</si>
  <si>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</si>
  <si>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</si>
  <si>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</si>
  <si>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</si>
  <si>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</si>
  <si>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</si>
  <si>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</si>
  <si>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</si>
  <si>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</si>
  <si>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</si>
  <si>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</si>
  <si>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</si>
  <si>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</si>
  <si>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</si>
  <si>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</si>
  <si>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</si>
  <si>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</si>
  <si>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</si>
  <si>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</si>
  <si>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</si>
  <si>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</si>
  <si>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</si>
  <si>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</si>
  <si>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</si>
  <si>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</si>
  <si>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</si>
  <si>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</si>
  <si>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</si>
  <si>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</si>
  <si>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</si>
  <si>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</si>
  <si>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</si>
  <si>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</si>
  <si>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</si>
  <si>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</si>
  <si>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</si>
  <si>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</si>
  <si>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</si>
  <si>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</si>
  <si>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</si>
  <si>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</si>
  <si>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</si>
  <si>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</si>
  <si>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</si>
  <si>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</si>
  <si>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</si>
  <si>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</si>
  <si>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</si>
  <si>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</si>
  <si>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</si>
  <si>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</si>
  <si>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</si>
  <si>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</si>
  <si>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</si>
  <si>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</si>
  <si>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</si>
  <si>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</si>
  <si>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</si>
  <si>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</si>
  <si>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</si>
  <si>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</si>
  <si>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</si>
  <si>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</si>
  <si>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</si>
  <si>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</si>
  <si>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</si>
  <si>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</si>
  <si>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</si>
  <si>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</si>
  <si>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</si>
  <si>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</si>
  <si>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</si>
  <si>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</si>
  <si>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</si>
  <si>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</si>
  <si>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</si>
  <si>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</si>
  <si>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</si>
  <si>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</si>
  <si>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</si>
  <si>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</si>
  <si>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</si>
  <si>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</si>
  <si>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</si>
  <si>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</si>
  <si>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</si>
  <si>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</si>
  <si>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</si>
  <si>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</si>
  <si>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</si>
  <si>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</si>
  <si>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</si>
  <si>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</si>
  <si>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</si>
  <si>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</si>
  <si>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</si>
  <si>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</si>
  <si>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</si>
  <si>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</si>
  <si>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</si>
  <si>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</si>
  <si>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</si>
  <si>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</si>
  <si>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</si>
  <si>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</si>
  <si>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</si>
  <si>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</si>
  <si>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</si>
  <si>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</si>
  <si>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</si>
  <si>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</si>
  <si>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</si>
  <si>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</si>
  <si>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</si>
  <si>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</si>
  <si>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</si>
  <si>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</si>
  <si>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</si>
  <si>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</si>
  <si>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</si>
  <si>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</si>
  <si>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</si>
  <si>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</si>
  <si>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</si>
  <si>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</si>
  <si>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</si>
  <si>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</si>
  <si>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</si>
  <si>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</si>
  <si>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</si>
  <si>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</si>
  <si>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</si>
  <si>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</si>
  <si>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</si>
  <si>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</si>
  <si>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</si>
  <si>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</si>
  <si>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</si>
  <si>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</si>
  <si>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</si>
  <si>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</si>
  <si>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</si>
  <si>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</si>
  <si>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</si>
  <si>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</si>
  <si>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</si>
  <si>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</si>
  <si>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</si>
  <si>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</si>
  <si>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</si>
  <si>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</si>
  <si>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</si>
  <si>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</si>
  <si>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</si>
  <si>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</si>
  <si>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</si>
  <si>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</si>
  <si>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</si>
  <si>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</si>
  <si>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</si>
  <si>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</si>
  <si>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</si>
  <si>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</si>
  <si>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</si>
  <si>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</si>
  <si>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</si>
  <si>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</si>
  <si>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</si>
  <si>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</si>
  <si>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</si>
  <si>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</si>
  <si>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</si>
  <si>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</si>
  <si>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</si>
  <si>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</si>
  <si>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</si>
  <si>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</si>
  <si>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</si>
  <si>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</si>
  <si>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</si>
  <si>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</si>
  <si>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</si>
  <si>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</si>
  <si>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</si>
  <si>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</si>
  <si>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</si>
  <si>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</si>
  <si>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</si>
  <si>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</si>
  <si>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</si>
  <si>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</si>
  <si>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</si>
  <si>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</si>
  <si>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</si>
  <si>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</si>
  <si>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</si>
  <si>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</si>
  <si>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</si>
  <si>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</si>
  <si>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</si>
  <si>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</si>
  <si>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</si>
  <si>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</si>
  <si>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</si>
  <si>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</si>
  <si>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</si>
  <si>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</si>
  <si>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</si>
  <si>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</si>
  <si>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</si>
  <si>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</si>
  <si>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</si>
  <si>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</si>
  <si>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</si>
  <si>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</si>
  <si>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</si>
  <si>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</si>
  <si>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</si>
  <si>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</si>
  <si>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</si>
  <si>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</si>
  <si>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</si>
  <si>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</si>
  <si>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</si>
  <si>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</si>
  <si>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</si>
  <si>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</si>
  <si>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</si>
  <si>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</si>
  <si>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</si>
  <si>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</si>
  <si>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</si>
  <si>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</si>
  <si>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</si>
  <si>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</si>
  <si>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</si>
  <si>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</si>
  <si>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</si>
  <si>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</si>
  <si>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</si>
  <si>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</si>
  <si>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</si>
  <si>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</si>
  <si>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</si>
  <si>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</si>
  <si>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</si>
  <si>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</si>
  <si>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</si>
  <si>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</si>
  <si>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</si>
  <si>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</si>
  <si>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</si>
  <si>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</si>
  <si>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</si>
  <si>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</si>
  <si>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</si>
  <si>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</si>
  <si>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</si>
  <si>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</si>
  <si>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</si>
  <si>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</si>
  <si>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</si>
  <si>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</si>
  <si>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</si>
  <si>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</si>
  <si>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</si>
  <si>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</si>
  <si>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</si>
  <si>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</si>
  <si>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</si>
  <si>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</si>
  <si>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</si>
  <si>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</si>
  <si>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</si>
  <si>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</si>
  <si>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</si>
  <si>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</si>
  <si>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</si>
  <si>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</si>
  <si>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</si>
  <si>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</si>
  <si>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</si>
  <si>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</si>
  <si>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</si>
  <si>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</si>
  <si>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</si>
  <si>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</si>
  <si>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</si>
  <si>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</si>
  <si>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</si>
  <si>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</si>
  <si>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</si>
  <si>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</si>
  <si>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</si>
  <si>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</si>
  <si>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</si>
  <si>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</si>
  <si>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</si>
  <si>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</si>
  <si>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</si>
  <si>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</si>
  <si>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</si>
  <si>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</si>
  <si>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</si>
  <si>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</si>
  <si>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</si>
  <si>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</si>
  <si>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</si>
  <si>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</si>
  <si>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</si>
  <si>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</si>
  <si>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</si>
  <si>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</si>
  <si>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</si>
  <si>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</si>
  <si>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</si>
  <si>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</si>
  <si>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</si>
  <si>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</si>
  <si>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</si>
  <si>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</si>
  <si>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</si>
  <si>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</si>
  <si>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</si>
  <si>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</si>
  <si>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</si>
  <si>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</si>
  <si>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</si>
  <si>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</si>
  <si>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</si>
  <si>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</si>
  <si>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</si>
  <si>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</si>
  <si>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</si>
  <si>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</si>
  <si>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</si>
  <si>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</si>
  <si>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</si>
  <si>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</si>
  <si>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</si>
  <si>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</si>
  <si>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</si>
  <si>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</si>
  <si>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</si>
  <si>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</si>
  <si>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</si>
  <si>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</si>
  <si>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</si>
  <si>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</si>
  <si>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</si>
  <si>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</si>
  <si>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</si>
  <si>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</si>
  <si>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</si>
  <si>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</si>
  <si>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</si>
  <si>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</si>
  <si>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</si>
  <si>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</si>
  <si>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</si>
  <si>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</si>
  <si>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</si>
  <si>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</si>
  <si>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</si>
  <si>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</si>
  <si>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</si>
  <si>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</si>
  <si>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</si>
  <si>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</si>
  <si>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</si>
  <si>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</si>
  <si>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</si>
  <si>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</si>
  <si>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</si>
  <si>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</si>
  <si>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</si>
  <si>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</si>
  <si>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</si>
  <si>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</si>
  <si>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</si>
  <si>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</si>
  <si>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</si>
  <si>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</si>
  <si>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</si>
  <si>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</si>
  <si>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</si>
  <si>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</si>
  <si>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</si>
  <si>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</si>
  <si>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</si>
  <si>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</si>
  <si>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</si>
  <si>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</si>
  <si>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</si>
  <si>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</si>
  <si>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</si>
  <si>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</si>
  <si>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</si>
  <si>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</si>
  <si>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</si>
  <si>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</si>
  <si>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</si>
  <si>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</si>
  <si>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</si>
  <si>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</si>
  <si>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</si>
  <si>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</si>
  <si>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</si>
  <si>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</si>
  <si>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</si>
  <si>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</si>
  <si>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</si>
  <si>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</si>
  <si>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</si>
  <si>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</si>
  <si>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</si>
  <si>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</si>
  <si>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</si>
  <si>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</si>
  <si>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</si>
  <si>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</si>
  <si>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</si>
  <si>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</si>
  <si>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</si>
  <si>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</si>
  <si>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</si>
  <si>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</si>
  <si>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</si>
  <si>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</si>
  <si>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</si>
  <si>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</si>
  <si>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</si>
  <si>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</si>
  <si>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</si>
  <si>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</si>
  <si>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</si>
  <si>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</si>
  <si>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</si>
  <si>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</si>
  <si>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</si>
  <si>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</si>
  <si>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</si>
  <si>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</si>
  <si>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</si>
  <si>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</si>
  <si>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</si>
  <si>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</si>
  <si>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</si>
  <si>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</si>
  <si>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</si>
  <si>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</si>
  <si>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</si>
  <si>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</si>
  <si>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</si>
  <si>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</si>
  <si>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</si>
  <si>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</si>
  <si>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</si>
  <si>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</si>
  <si>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</si>
  <si>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</si>
  <si>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</si>
  <si>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</si>
  <si>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</si>
  <si>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</si>
  <si>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</si>
  <si>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</si>
  <si>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</si>
  <si>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</si>
  <si>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</si>
  <si>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</si>
  <si>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</si>
  <si>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</si>
  <si>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</si>
  <si>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</si>
  <si>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</si>
  <si>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</si>
  <si>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</si>
  <si>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</si>
  <si>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</si>
  <si>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</si>
  <si>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</si>
  <si>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</si>
  <si>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</si>
  <si>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</si>
  <si>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</si>
  <si>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</si>
  <si>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</si>
  <si>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</si>
  <si>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</si>
  <si>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</si>
  <si>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</si>
  <si>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</si>
  <si>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</si>
  <si>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</si>
  <si>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</si>
  <si>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</si>
  <si>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</si>
  <si>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</si>
  <si>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</si>
  <si>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</si>
  <si>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</si>
  <si>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</si>
  <si>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</si>
  <si>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</si>
  <si>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</si>
  <si>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</si>
  <si>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</si>
  <si>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</si>
  <si>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</si>
  <si>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</si>
  <si>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</si>
  <si>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</si>
  <si>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</si>
  <si>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</si>
  <si>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</si>
  <si>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</si>
  <si>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</si>
  <si>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</si>
  <si>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</si>
  <si>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</si>
  <si>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</si>
  <si>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</si>
  <si>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</si>
  <si>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</si>
  <si>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</si>
  <si>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</si>
  <si>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</si>
  <si>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</si>
  <si>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</si>
  <si>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</si>
  <si>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</si>
  <si>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</si>
  <si>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</si>
  <si>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</si>
  <si>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</si>
  <si>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</si>
  <si>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</si>
  <si>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</si>
  <si>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</si>
  <si>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</si>
  <si>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</si>
  <si>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</si>
  <si>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</si>
  <si>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</si>
  <si>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</si>
  <si>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</si>
  <si>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</si>
  <si>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</si>
  <si>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</si>
  <si>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</si>
  <si>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</si>
  <si>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</si>
  <si>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</si>
  <si>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</si>
  <si>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</si>
  <si>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</si>
  <si>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</si>
  <si>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</si>
  <si>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</si>
  <si>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</si>
  <si>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</si>
  <si>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</si>
  <si>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</si>
  <si>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</si>
  <si>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</si>
  <si>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</si>
  <si>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</si>
  <si>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</si>
  <si>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</si>
  <si>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</si>
  <si>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</si>
  <si>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</si>
  <si>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</si>
  <si>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</si>
  <si>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</si>
  <si>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</si>
  <si>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</si>
  <si>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</si>
  <si>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</si>
  <si>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</si>
  <si>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</si>
  <si>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</si>
  <si>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</si>
  <si>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</si>
  <si>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</si>
  <si>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</si>
  <si>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</si>
  <si>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</si>
  <si>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</si>
  <si>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</si>
  <si>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</si>
  <si>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</si>
  <si>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</si>
  <si>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</si>
  <si>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</si>
  <si>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</si>
  <si>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</si>
  <si>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</si>
  <si>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</si>
  <si>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</si>
  <si>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</si>
  <si>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</si>
  <si>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</si>
  <si>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</si>
  <si>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</si>
  <si>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</si>
  <si>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</si>
  <si>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</si>
  <si>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</si>
  <si>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</si>
  <si>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</si>
  <si>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</si>
  <si>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</si>
  <si>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</si>
  <si>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</si>
  <si>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</si>
  <si>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</si>
  <si>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</si>
  <si>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</si>
  <si>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</si>
  <si>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</si>
  <si>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</si>
  <si>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</si>
  <si>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</si>
  <si>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</si>
  <si>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</si>
  <si>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</si>
  <si>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</si>
  <si>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</si>
  <si>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</si>
  <si>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</si>
  <si>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</si>
  <si>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</si>
  <si>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</si>
  <si>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</si>
  <si>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</si>
  <si>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</si>
  <si>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</si>
  <si>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</si>
  <si>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</si>
  <si>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</si>
  <si>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</si>
  <si>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</si>
  <si>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</si>
  <si>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</si>
  <si>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</si>
  <si>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</si>
  <si>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</si>
  <si>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</si>
  <si>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</si>
  <si>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</si>
  <si>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</si>
  <si>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</si>
  <si>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</si>
  <si>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</si>
  <si>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</si>
  <si>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</si>
  <si>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</si>
  <si>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</si>
  <si>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</si>
  <si>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</si>
  <si>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</si>
  <si>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</si>
  <si>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</si>
  <si>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</si>
  <si>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</si>
  <si>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</si>
  <si>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</si>
  <si>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</si>
  <si>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</si>
  <si>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</si>
  <si>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</si>
  <si>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</si>
  <si>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</si>
  <si>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</si>
  <si>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</si>
  <si>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</si>
  <si>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</si>
  <si>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</si>
  <si>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</si>
  <si>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</si>
  <si>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</si>
  <si>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</si>
  <si>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</si>
  <si>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</si>
  <si>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</si>
  <si>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</si>
  <si>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</si>
  <si>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</si>
  <si>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</si>
  <si>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</si>
  <si>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</si>
  <si>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</si>
  <si>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</si>
  <si>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</si>
  <si>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</si>
  <si>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</si>
  <si>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</si>
  <si>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</si>
  <si>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</si>
  <si>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</si>
  <si>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</si>
  <si>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</si>
  <si>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</si>
  <si>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</si>
  <si>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</si>
  <si>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</si>
  <si>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</si>
  <si>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</si>
  <si>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</si>
  <si>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</si>
  <si>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</si>
  <si>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</si>
  <si>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</si>
  <si>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</si>
  <si>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</si>
  <si>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</si>
  <si>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</si>
  <si>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</si>
  <si>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</si>
  <si>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</si>
  <si>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</si>
  <si>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</si>
  <si>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</si>
  <si>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</si>
  <si>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</si>
  <si>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</si>
  <si>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</si>
  <si>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</si>
  <si>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</si>
  <si>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</si>
  <si>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</si>
  <si>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</si>
  <si>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</si>
  <si>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</si>
  <si>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</si>
  <si>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</si>
  <si>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</si>
  <si>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</si>
  <si>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</si>
  <si>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</si>
  <si>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</si>
  <si>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</si>
  <si>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</si>
  <si>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</si>
  <si>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</si>
  <si>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</si>
  <si>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</si>
  <si>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</si>
  <si>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</si>
  <si>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</si>
  <si>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</si>
  <si>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</si>
  <si>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</si>
  <si>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</si>
  <si>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</si>
  <si>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</si>
  <si>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</si>
  <si>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</si>
  <si>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</si>
  <si>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</si>
  <si>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</si>
  <si>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</si>
  <si>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</si>
  <si>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</si>
  <si>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</si>
  <si>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</si>
  <si>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</si>
  <si>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</si>
  <si>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</si>
  <si>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</si>
  <si>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</si>
  <si>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</si>
  <si>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</si>
  <si>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</si>
  <si>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</si>
  <si>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</si>
  <si>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</si>
  <si>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</si>
  <si>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</si>
  <si>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</si>
  <si>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</si>
  <si>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</si>
  <si>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</si>
  <si>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</si>
  <si>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</si>
  <si>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</si>
  <si>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</si>
  <si>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</si>
  <si>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</si>
  <si>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</si>
  <si>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</si>
  <si>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</si>
  <si>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</si>
  <si>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</si>
  <si>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</si>
  <si>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</si>
  <si>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</si>
  <si>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</si>
  <si>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</si>
  <si>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</si>
  <si>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</si>
  <si>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</si>
  <si>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</si>
  <si>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</si>
  <si>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</si>
  <si>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</si>
  <si>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</si>
  <si>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</si>
  <si>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</si>
  <si>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</si>
  <si>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</si>
  <si>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</si>
  <si>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</si>
  <si>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</si>
  <si>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</si>
  <si>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</si>
  <si>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</si>
  <si>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</si>
  <si>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</si>
  <si>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</si>
  <si>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</si>
  <si>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</si>
  <si>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</si>
  <si>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</si>
  <si>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</si>
  <si>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</si>
  <si>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</si>
  <si>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</si>
  <si>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</si>
  <si>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</si>
  <si>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</si>
  <si>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</si>
  <si>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</si>
  <si>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</si>
  <si>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</si>
  <si>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</si>
  <si>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</si>
  <si>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</si>
  <si>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</si>
  <si>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</si>
  <si>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</si>
  <si>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</si>
  <si>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</si>
  <si>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</si>
  <si>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</si>
  <si>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</si>
  <si>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</si>
  <si>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</si>
  <si>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</si>
  <si>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</si>
  <si>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</si>
  <si>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</si>
  <si>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</si>
  <si>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</si>
  <si>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</si>
  <si>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</si>
  <si>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</si>
  <si>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</si>
  <si>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</si>
  <si>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</si>
  <si>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</si>
  <si>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</si>
  <si>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</si>
  <si>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</si>
  <si>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</si>
  <si>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</si>
  <si>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</si>
  <si>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</si>
  <si>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</si>
  <si>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</si>
  <si>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</si>
  <si>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</si>
  <si>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</si>
  <si>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</si>
  <si>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</si>
  <si>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</si>
  <si>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</si>
  <si>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</si>
  <si>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</si>
  <si>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</si>
  <si>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</si>
  <si>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</si>
  <si>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</si>
  <si>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</si>
  <si>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</si>
  <si>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</si>
  <si>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</si>
  <si>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</si>
  <si>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</si>
  <si>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</si>
  <si>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</si>
  <si>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</si>
  <si>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</si>
  <si>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</si>
  <si>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</si>
  <si>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</si>
  <si>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</si>
  <si>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</si>
  <si>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</si>
  <si>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</si>
  <si>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</si>
  <si>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</si>
  <si>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</si>
  <si>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</si>
  <si>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</si>
  <si>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</si>
  <si>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</si>
  <si>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</si>
  <si>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</si>
  <si>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</si>
  <si>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</si>
  <si>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</si>
  <si>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</si>
  <si>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</si>
  <si>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</si>
  <si>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</si>
  <si>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</si>
  <si>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</si>
  <si>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</si>
  <si>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</si>
  <si>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</si>
  <si>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</si>
  <si>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</si>
  <si>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</si>
  <si>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</si>
  <si>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</si>
  <si>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</si>
  <si>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</si>
  <si>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</si>
  <si>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</si>
  <si>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</si>
  <si>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</si>
  <si>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</si>
  <si>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</si>
  <si>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</si>
  <si>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</si>
  <si>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</si>
  <si>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</si>
  <si>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</si>
  <si>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</si>
  <si>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</si>
  <si>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</si>
  <si>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</si>
  <si>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</si>
  <si>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</si>
  <si>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</si>
  <si>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</si>
  <si>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</si>
  <si>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</si>
  <si>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</si>
  <si>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</si>
  <si>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</si>
  <si>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</si>
  <si>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</si>
  <si>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</si>
  <si>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</si>
  <si>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</si>
  <si>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</si>
  <si>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</si>
  <si>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</si>
  <si>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</si>
  <si>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</si>
  <si>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</si>
  <si>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</si>
  <si>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</si>
  <si>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</si>
  <si>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</si>
  <si>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</si>
  <si>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</si>
  <si>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</si>
  <si>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</si>
  <si>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</si>
  <si>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</si>
  <si>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</si>
  <si>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</si>
  <si>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</si>
  <si>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</si>
  <si>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</si>
  <si>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</si>
  <si>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</si>
  <si>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</si>
  <si>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</si>
  <si>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</si>
  <si>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</si>
  <si>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</si>
  <si>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</si>
  <si>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</si>
  <si>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</si>
  <si>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</si>
  <si>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</si>
  <si>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</si>
  <si>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</si>
  <si>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</si>
  <si>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</si>
  <si>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</si>
  <si>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</si>
  <si>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</si>
  <si>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</si>
  <si>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</si>
  <si>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</si>
  <si>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</si>
  <si>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</si>
  <si>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</si>
  <si>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</si>
  <si>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</si>
  <si>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</si>
  <si>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</si>
  <si>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</si>
  <si>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</si>
  <si>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</si>
  <si>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</si>
  <si>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</si>
  <si>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</si>
  <si>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</si>
  <si>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</si>
  <si>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</si>
  <si>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</si>
  <si>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</si>
  <si>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</si>
  <si>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</si>
  <si>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</si>
  <si>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</si>
  <si>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</si>
  <si>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</si>
  <si>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</si>
  <si>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</si>
  <si>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</si>
  <si>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</si>
  <si>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</si>
  <si>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</si>
  <si>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</si>
  <si>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</si>
  <si>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</si>
  <si>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</si>
  <si>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</si>
  <si>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</si>
  <si>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</si>
  <si>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</si>
  <si>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</si>
  <si>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</si>
  <si>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</si>
  <si>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</si>
  <si>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</si>
  <si>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</si>
  <si>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</si>
  <si>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</si>
  <si>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</si>
  <si>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</si>
  <si>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</si>
  <si>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</si>
  <si>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</si>
  <si>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</si>
  <si>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</si>
  <si>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</si>
  <si>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</si>
  <si>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</si>
  <si>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</si>
  <si>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</si>
  <si>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</si>
  <si>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</si>
  <si>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</si>
  <si>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</si>
  <si>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</si>
  <si>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</si>
  <si>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</si>
  <si>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</si>
  <si>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</si>
  <si>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</si>
  <si>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</si>
  <si>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</si>
  <si>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</si>
  <si>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</si>
  <si>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</si>
  <si>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</si>
  <si>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</si>
  <si>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</si>
  <si>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</si>
  <si>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</si>
  <si>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</si>
  <si>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</si>
  <si>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</si>
  <si>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</si>
  <si>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</si>
  <si>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</si>
  <si>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</si>
  <si>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</si>
  <si>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</si>
  <si>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</si>
  <si>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</si>
  <si>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</si>
  <si>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</si>
  <si>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</si>
  <si>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</si>
  <si>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</si>
  <si>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</si>
  <si>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</si>
  <si>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</si>
  <si>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</si>
  <si>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</si>
  <si>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</si>
  <si>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</si>
  <si>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</si>
  <si>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</si>
  <si>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</si>
  <si>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</si>
  <si>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</si>
  <si>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</si>
  <si>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</si>
  <si>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</si>
  <si>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</si>
  <si>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</si>
  <si>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</si>
  <si>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</si>
  <si>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</si>
  <si>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</si>
  <si>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</si>
  <si>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</si>
  <si>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</si>
  <si>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</si>
  <si>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</si>
  <si>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</si>
  <si>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</si>
  <si>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</si>
  <si>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</si>
  <si>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</si>
  <si>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</si>
  <si>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</si>
  <si>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</si>
  <si>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</si>
  <si>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</si>
  <si>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</si>
  <si>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</si>
  <si>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</si>
  <si>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</si>
  <si>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</si>
  <si>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</si>
  <si>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</si>
  <si>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</si>
  <si>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</si>
  <si>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</si>
  <si>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</si>
  <si>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</si>
  <si>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</si>
  <si>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</si>
  <si>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</si>
  <si>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</si>
  <si>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</si>
  <si>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</si>
  <si>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</si>
  <si>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</si>
  <si>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</si>
  <si>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</si>
  <si>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</si>
  <si>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</si>
  <si>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</si>
  <si>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</si>
  <si>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</si>
  <si>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</si>
  <si>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</si>
  <si>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</si>
  <si>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</si>
  <si>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</si>
  <si>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</si>
  <si>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</si>
  <si>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</si>
  <si>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</si>
  <si>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</si>
  <si>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</si>
  <si>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</si>
  <si>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</si>
  <si>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</si>
  <si>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</si>
  <si>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</si>
  <si>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</si>
  <si>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</si>
  <si>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</si>
  <si>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</si>
  <si>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</si>
  <si>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</si>
  <si>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</si>
  <si>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</si>
  <si>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</si>
  <si>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</si>
  <si>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</si>
  <si>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</si>
  <si>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</si>
  <si>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</si>
  <si>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</si>
  <si>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</si>
  <si>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</si>
  <si>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</si>
  <si>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</si>
  <si>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</si>
  <si>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</si>
  <si>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</si>
  <si>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</si>
  <si>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</si>
  <si>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</si>
  <si>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</si>
  <si>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</si>
  <si>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</si>
  <si>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</si>
  <si>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</si>
  <si>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</si>
  <si>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</si>
  <si>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</si>
  <si>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</si>
  <si>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</si>
  <si>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</si>
  <si>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</si>
  <si>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</si>
  <si>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</si>
  <si>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</si>
  <si>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</si>
  <si>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</si>
  <si>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</si>
  <si>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</si>
  <si>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</si>
  <si>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</si>
  <si>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</si>
  <si>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</si>
  <si>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</si>
  <si>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</si>
  <si>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</si>
  <si>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</si>
  <si>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</si>
  <si>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</si>
  <si>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</si>
  <si>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</si>
  <si>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</si>
  <si>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</si>
  <si>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</si>
  <si>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</si>
  <si>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</si>
  <si>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</si>
  <si>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</si>
  <si>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</si>
  <si>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</si>
  <si>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</si>
  <si>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</si>
  <si>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</si>
  <si>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</si>
  <si>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</si>
  <si>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</si>
  <si>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</si>
  <si>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</si>
  <si>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</si>
  <si>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</si>
  <si>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</si>
  <si>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</si>
  <si>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</si>
  <si>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</si>
  <si>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</si>
  <si>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</si>
  <si>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</si>
  <si>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</si>
  <si>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</si>
  <si>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</si>
  <si>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</si>
  <si>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</si>
  <si>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</si>
  <si>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</si>
  <si>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</si>
  <si>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</si>
  <si>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</si>
  <si>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</si>
  <si>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</si>
  <si>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</si>
  <si>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</si>
  <si>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</si>
  <si>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</si>
  <si>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</si>
  <si>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</si>
  <si>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</si>
  <si>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</si>
  <si>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</si>
  <si>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</si>
  <si>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</si>
  <si>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</si>
  <si>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</si>
  <si>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</si>
  <si>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</si>
  <si>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</si>
  <si>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</si>
  <si>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</si>
  <si>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</si>
  <si>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</si>
  <si>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</si>
  <si>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</si>
  <si>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</si>
  <si>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</si>
  <si>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</si>
  <si>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</si>
  <si>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</si>
  <si>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</si>
  <si>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</si>
  <si>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</si>
  <si>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</si>
  <si>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</si>
  <si>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</si>
  <si>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</si>
  <si>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</si>
  <si>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</si>
  <si>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</si>
  <si>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</si>
  <si>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</si>
  <si>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</si>
  <si>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</si>
  <si>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</si>
  <si>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</si>
  <si>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</si>
  <si>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</si>
  <si>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</si>
  <si>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</si>
  <si>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</si>
  <si>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</si>
  <si>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</si>
  <si>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</si>
  <si>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</si>
  <si>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</si>
  <si>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</si>
  <si>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</si>
  <si>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</si>
  <si>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</si>
  <si>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</si>
  <si>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</si>
  <si>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</si>
  <si>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</si>
  <si>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</si>
  <si>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</si>
  <si>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</si>
  <si>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</si>
  <si>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</si>
  <si>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</si>
  <si>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</si>
  <si>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</si>
  <si>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</si>
  <si>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</si>
  <si>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</si>
  <si>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</si>
  <si>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</si>
  <si>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</si>
  <si>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</si>
  <si>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</si>
  <si>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</si>
  <si>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</si>
  <si>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</si>
  <si>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</si>
  <si>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</si>
  <si>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</si>
  <si>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</si>
  <si>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</si>
  <si>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</si>
  <si>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</si>
  <si>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</si>
  <si>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</si>
  <si>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</si>
  <si>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</si>
  <si>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</si>
  <si>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</si>
  <si>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</si>
  <si>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</si>
  <si>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</si>
  <si>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</si>
  <si>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</si>
  <si>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</si>
  <si>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</si>
  <si>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</si>
  <si>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</si>
  <si>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</si>
  <si>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</si>
  <si>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</si>
  <si>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</si>
  <si>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</si>
  <si>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</si>
  <si>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</si>
  <si>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</si>
  <si>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</si>
  <si>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</si>
  <si>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</si>
  <si>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</si>
  <si>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</si>
  <si>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</si>
  <si>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</si>
  <si>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</si>
  <si>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</si>
  <si>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</si>
  <si>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</si>
  <si>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</si>
  <si>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</si>
  <si>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</si>
  <si>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</si>
  <si>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</si>
  <si>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</si>
  <si>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</si>
  <si>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</si>
  <si>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</si>
  <si>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</si>
  <si>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</si>
  <si>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</si>
  <si>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</si>
  <si>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</si>
  <si>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</si>
  <si>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</si>
  <si>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</si>
  <si>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</si>
  <si>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</si>
  <si>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</si>
  <si>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</si>
  <si>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</si>
  <si>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</si>
  <si>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</si>
  <si>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</si>
  <si>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</si>
  <si>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</si>
  <si>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</si>
  <si>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</si>
  <si>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</si>
  <si>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</si>
  <si>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</si>
  <si>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</si>
  <si>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</si>
  <si>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</si>
  <si>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</si>
  <si>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</si>
  <si>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</si>
  <si>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</si>
  <si>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</si>
  <si>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</si>
  <si>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</si>
  <si>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</si>
  <si>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</si>
  <si>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</si>
  <si>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</si>
  <si>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</si>
  <si>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</si>
  <si>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</si>
  <si>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</si>
  <si>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</si>
  <si>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</si>
  <si>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</si>
  <si>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</si>
  <si>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</si>
  <si>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</si>
  <si>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</si>
  <si>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</si>
  <si>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</si>
  <si>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</si>
  <si>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</si>
  <si>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</si>
  <si>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</si>
  <si>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</si>
  <si>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</si>
  <si>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</si>
  <si>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</si>
  <si>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</si>
  <si>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</si>
  <si>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</si>
  <si>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</si>
  <si>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</si>
  <si>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</si>
  <si>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</si>
  <si>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</si>
  <si>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</si>
  <si>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</si>
  <si>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</si>
  <si>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</si>
  <si>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</si>
  <si>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</si>
  <si>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</si>
  <si>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</si>
  <si>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</si>
  <si>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</si>
  <si>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</si>
  <si>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</si>
  <si>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</si>
  <si>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</si>
  <si>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</si>
  <si>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</si>
  <si>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</si>
  <si>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</si>
  <si>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</si>
  <si>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</si>
  <si>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</si>
  <si>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</si>
  <si>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</si>
  <si>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</si>
  <si>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</si>
  <si>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</si>
  <si>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</si>
  <si>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</si>
  <si>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</si>
  <si>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</si>
  <si>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</si>
  <si>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</si>
  <si>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</si>
  <si>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</si>
  <si>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</si>
  <si>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</si>
  <si>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</si>
  <si>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</si>
  <si>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</si>
  <si>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</si>
  <si>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</si>
  <si>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</si>
  <si>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</si>
  <si>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</si>
  <si>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</si>
  <si>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</si>
  <si>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</si>
  <si>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</si>
  <si>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</si>
  <si>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</si>
  <si>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</si>
  <si>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</si>
  <si>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</si>
  <si>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</si>
  <si>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</si>
  <si>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</si>
  <si>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</si>
  <si>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</si>
  <si>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</si>
  <si>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</si>
  <si>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</si>
  <si>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</si>
  <si>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</si>
  <si>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</si>
  <si>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</si>
  <si>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</si>
  <si>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</si>
  <si>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</si>
  <si>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</si>
  <si>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</si>
  <si>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</si>
  <si>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</si>
  <si>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</si>
  <si>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</si>
  <si>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</si>
  <si>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</si>
  <si>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</si>
  <si>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</si>
  <si>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</si>
  <si>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</si>
  <si>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</si>
  <si>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</si>
  <si>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</si>
  <si>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</si>
  <si>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</si>
  <si>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</si>
  <si>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</si>
  <si>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</si>
  <si>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</si>
  <si>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</si>
  <si>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</si>
  <si>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</si>
  <si>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</si>
  <si>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</si>
  <si>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</si>
  <si>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</si>
  <si>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</si>
  <si>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</si>
  <si>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</si>
  <si>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</si>
  <si>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</si>
  <si>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</si>
  <si>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</si>
  <si>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</si>
  <si>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</si>
  <si>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</si>
  <si>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</si>
  <si>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</si>
  <si>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</si>
  <si>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</si>
  <si>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</si>
  <si>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</si>
  <si>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</si>
  <si>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</si>
  <si>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</si>
  <si>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</si>
  <si>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</si>
  <si>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</si>
  <si>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</si>
  <si>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</si>
  <si>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</si>
  <si>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</si>
  <si>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</si>
  <si>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</si>
  <si>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</si>
  <si>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</si>
  <si>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</si>
  <si>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</si>
  <si>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</si>
  <si>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</si>
  <si>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</si>
  <si>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</si>
  <si>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</si>
  <si>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</si>
  <si>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</si>
  <si>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</si>
  <si>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</si>
  <si>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</si>
  <si>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</si>
  <si>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</si>
  <si>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</si>
  <si>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</si>
  <si>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</si>
  <si>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</si>
  <si>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</si>
  <si>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</si>
  <si>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</si>
  <si>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</si>
  <si>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</si>
  <si>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</si>
  <si>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</si>
  <si>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</si>
  <si>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</si>
  <si>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</si>
  <si>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</si>
  <si>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</si>
  <si>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</si>
  <si>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</si>
  <si>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</si>
  <si>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</si>
  <si>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</si>
  <si>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</si>
  <si>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</si>
  <si>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</si>
  <si>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</si>
  <si>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</si>
  <si>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</si>
  <si>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</si>
  <si>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</si>
  <si>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</si>
  <si>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</si>
  <si>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</si>
  <si>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</si>
  <si>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</si>
  <si>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</si>
  <si>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</si>
  <si>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</si>
  <si>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</si>
  <si>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</si>
  <si>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</si>
  <si>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</si>
  <si>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</si>
  <si>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</si>
  <si>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</si>
  <si>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</si>
  <si>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</si>
  <si>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</si>
  <si>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</si>
  <si>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</si>
  <si>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</si>
  <si>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</si>
  <si>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</si>
  <si>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</si>
  <si>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</si>
  <si>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</si>
  <si>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</si>
  <si>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</si>
  <si>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</si>
  <si>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</si>
  <si>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</si>
  <si>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</si>
  <si>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</si>
  <si>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</si>
  <si>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</si>
  <si>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</si>
  <si>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</si>
  <si>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</si>
  <si>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</si>
  <si>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</si>
  <si>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</si>
  <si>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</si>
  <si>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</si>
  <si>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</si>
  <si>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</si>
  <si>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</si>
  <si>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</si>
  <si>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</si>
  <si>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</si>
  <si>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</si>
  <si>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</si>
  <si>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</si>
  <si>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</si>
  <si>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</si>
  <si>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</si>
  <si>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</si>
  <si>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</si>
  <si>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</si>
  <si>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</si>
  <si>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</si>
  <si>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</si>
  <si>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</si>
  <si>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</si>
  <si>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</si>
  <si>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</si>
  <si>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</si>
  <si>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</si>
  <si>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</si>
  <si>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</si>
  <si>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</si>
  <si>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</si>
  <si>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</si>
  <si>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</si>
  <si>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</si>
  <si>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</si>
  <si>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</si>
  <si>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</si>
  <si>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</si>
  <si>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</si>
  <si>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</si>
  <si>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</si>
  <si>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</si>
  <si>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</si>
  <si>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</si>
  <si>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</si>
  <si>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</si>
  <si>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</si>
  <si>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</si>
  <si>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</si>
  <si>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</si>
  <si>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</si>
  <si>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</si>
  <si>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</si>
  <si>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</si>
  <si>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</si>
  <si>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</si>
  <si>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</si>
  <si>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</si>
  <si>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</si>
  <si>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</si>
  <si>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</si>
  <si>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</si>
  <si>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</si>
  <si>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</si>
  <si>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</si>
  <si>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</si>
  <si>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</si>
  <si>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</si>
  <si>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</si>
  <si>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</si>
  <si>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</si>
  <si>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</si>
  <si>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</si>
  <si>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</si>
  <si>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</si>
  <si>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</si>
  <si>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</si>
  <si>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</si>
  <si>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</si>
  <si>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</si>
  <si>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</si>
  <si>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</si>
  <si>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</si>
  <si>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</si>
  <si>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</si>
  <si>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</si>
  <si>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</si>
  <si>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</si>
  <si>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</si>
  <si>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</si>
  <si>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</si>
  <si>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</si>
  <si>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</si>
  <si>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</si>
  <si>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</si>
  <si>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</si>
  <si>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</si>
  <si>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</si>
  <si>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</si>
  <si>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</si>
  <si>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</si>
  <si>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</si>
  <si>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</si>
  <si>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</si>
  <si>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</si>
  <si>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</si>
  <si>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</si>
  <si>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</si>
  <si>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</si>
  <si>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</si>
  <si>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</si>
  <si>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</si>
  <si>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</si>
  <si>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</si>
  <si>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</si>
  <si>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</si>
  <si>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</si>
  <si>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</si>
  <si>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</si>
  <si>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</si>
  <si>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</si>
  <si>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</si>
  <si>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</si>
  <si>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</si>
  <si>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</si>
  <si>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</si>
  <si>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</si>
  <si>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</si>
  <si>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</si>
  <si>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</si>
  <si>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</si>
  <si>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</si>
  <si>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</si>
  <si>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</si>
  <si>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</si>
  <si>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</si>
  <si>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</si>
  <si>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</si>
  <si>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</si>
  <si>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</si>
  <si>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</si>
  <si>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</si>
  <si>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</si>
  <si>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</si>
  <si>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</si>
  <si>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</si>
  <si>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</si>
  <si>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</si>
  <si>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</si>
  <si>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</si>
  <si>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</si>
  <si>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</si>
  <si>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</si>
  <si>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</si>
  <si>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</si>
  <si>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</si>
  <si>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</si>
  <si>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</si>
  <si>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</si>
  <si>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</si>
  <si>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</si>
  <si>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</si>
  <si>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</si>
  <si>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</si>
  <si>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</si>
  <si>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</si>
  <si>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</si>
  <si>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</si>
  <si>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</si>
  <si>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</si>
  <si>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</si>
  <si>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</si>
  <si>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</si>
  <si>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</si>
  <si>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</si>
  <si>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</si>
  <si>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</si>
  <si>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</si>
  <si>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</si>
  <si>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</si>
  <si>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</si>
  <si>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</si>
  <si>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</si>
  <si>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</si>
  <si>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</si>
  <si>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</si>
  <si>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</si>
  <si>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</si>
  <si>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</si>
  <si>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</si>
  <si>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</si>
  <si>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</si>
  <si>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</si>
  <si>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</si>
  <si>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</si>
  <si>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</si>
  <si>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</si>
  <si>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</si>
  <si>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</si>
  <si>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</si>
  <si>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</si>
  <si>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</si>
  <si>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</si>
  <si>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</si>
  <si>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</si>
  <si>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</si>
  <si>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</si>
  <si>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</si>
  <si>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</si>
  <si>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</si>
  <si>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</si>
  <si>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</si>
  <si>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</si>
  <si>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</si>
  <si>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</si>
  <si>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</si>
  <si>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</si>
  <si>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</si>
  <si>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</si>
  <si>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</si>
  <si>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</si>
  <si>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</si>
  <si>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</si>
  <si>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</si>
  <si>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</si>
  <si>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</si>
  <si>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</si>
  <si>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</si>
  <si>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</si>
  <si>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</si>
  <si>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</si>
  <si>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</si>
  <si>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</si>
  <si>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</si>
  <si>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</si>
  <si>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</si>
  <si>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</si>
  <si>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</si>
  <si>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</si>
  <si>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</si>
  <si>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</si>
  <si>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</si>
  <si>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</si>
  <si>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</si>
  <si>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</si>
  <si>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</si>
  <si>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</si>
  <si>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</si>
  <si>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</si>
  <si>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</si>
  <si>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</si>
  <si>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</si>
  <si>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</si>
  <si>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</si>
  <si>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</si>
  <si>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</si>
  <si>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</si>
  <si>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</si>
  <si>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</si>
  <si>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</si>
  <si>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</si>
  <si>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</si>
  <si>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</si>
  <si>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</si>
  <si>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</si>
  <si>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</si>
  <si>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</si>
  <si>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</si>
  <si>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</si>
  <si>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</si>
  <si>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</si>
  <si>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</si>
  <si>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</si>
  <si>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</si>
  <si>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</si>
  <si>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</si>
  <si>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</si>
  <si>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</si>
  <si>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</si>
  <si>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</si>
  <si>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</si>
  <si>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</si>
  <si>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</si>
  <si>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</si>
  <si>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</si>
  <si>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</si>
  <si>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</si>
  <si>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</si>
  <si>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</si>
  <si>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</si>
  <si>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</si>
  <si>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</si>
  <si>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</si>
  <si>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</si>
  <si>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</si>
  <si>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</si>
  <si>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</si>
  <si>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</si>
  <si>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</si>
  <si>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</si>
  <si>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</si>
  <si>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</si>
  <si>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</si>
  <si>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</si>
  <si>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</si>
  <si>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</si>
  <si>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</si>
  <si>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</si>
  <si>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</si>
  <si>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</si>
  <si>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</si>
  <si>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</si>
  <si>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</si>
  <si>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</si>
  <si>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</si>
  <si>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</si>
  <si>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</si>
  <si>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</si>
  <si>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</si>
  <si>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</si>
  <si>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</si>
  <si>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</si>
  <si>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</si>
  <si>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</si>
  <si>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</si>
  <si>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</si>
  <si>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</si>
  <si>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</si>
  <si>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</si>
  <si>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</si>
  <si>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</si>
  <si>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</si>
  <si>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</si>
  <si>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</si>
  <si>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</si>
  <si>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</si>
  <si>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</si>
  <si>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</si>
  <si>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</si>
  <si>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</si>
  <si>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</si>
  <si>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</si>
  <si>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</si>
  <si>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</si>
  <si>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</si>
  <si>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</si>
  <si>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</si>
  <si>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</si>
  <si>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</si>
  <si>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</si>
  <si>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</si>
  <si>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</si>
  <si>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</si>
  <si>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</si>
  <si>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</si>
  <si>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</si>
  <si>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</si>
  <si>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</si>
  <si>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</si>
  <si>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</si>
  <si>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</si>
  <si>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</si>
  <si>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</si>
  <si>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</si>
  <si>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</si>
  <si>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</si>
  <si>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</si>
  <si>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</si>
  <si>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</si>
  <si>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</si>
  <si>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</si>
  <si>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</si>
  <si>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</si>
  <si>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</si>
  <si>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</si>
  <si>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</si>
  <si>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</si>
  <si>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</si>
  <si>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</si>
  <si>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</si>
  <si>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</si>
  <si>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</si>
  <si>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</si>
  <si>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</si>
  <si>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</si>
  <si>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</si>
  <si>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</si>
  <si>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</si>
  <si>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</si>
  <si>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</si>
  <si>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</si>
  <si>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</si>
  <si>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</si>
  <si>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</si>
  <si>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</si>
  <si>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</si>
  <si>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</si>
  <si>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</si>
  <si>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</si>
  <si>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</si>
  <si>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</si>
  <si>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</si>
  <si>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</si>
  <si>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</si>
  <si>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</si>
  <si>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</si>
  <si>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</si>
  <si>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</si>
  <si>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</si>
  <si>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</si>
  <si>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</si>
  <si>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</si>
  <si>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</si>
  <si>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</si>
  <si>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</si>
  <si>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</si>
  <si>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</si>
  <si>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</si>
  <si>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</si>
  <si>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</si>
  <si>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</si>
  <si>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</si>
  <si>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</si>
  <si>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</si>
  <si>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</si>
  <si>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</si>
  <si>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</si>
  <si>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</si>
  <si>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</si>
  <si>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</si>
  <si>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</si>
  <si>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</si>
  <si>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</si>
  <si>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</si>
  <si>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</si>
  <si>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</si>
  <si>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</si>
  <si>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</si>
  <si>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</si>
  <si>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</si>
  <si>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</si>
  <si>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</si>
  <si>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</si>
  <si>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</si>
  <si>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</si>
  <si>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</si>
  <si>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</si>
  <si>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</si>
  <si>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</si>
  <si>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</si>
  <si>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</si>
  <si>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</si>
  <si>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</si>
  <si>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</si>
  <si>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</si>
  <si>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</si>
  <si>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</si>
  <si>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</si>
  <si>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</si>
  <si>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</si>
  <si>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</si>
  <si>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</si>
  <si>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</si>
  <si>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</si>
  <si>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</si>
  <si>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</si>
  <si>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</si>
  <si>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</si>
  <si>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</si>
  <si>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</si>
  <si>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</si>
  <si>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</si>
  <si>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</si>
  <si>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</si>
  <si>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</si>
  <si>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</si>
  <si>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</si>
  <si>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</si>
  <si>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</si>
  <si>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</si>
  <si>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</si>
  <si>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</si>
  <si>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</si>
  <si>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</si>
  <si>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</si>
  <si>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</si>
  <si>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</si>
  <si>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</si>
  <si>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</si>
  <si>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</si>
  <si>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</si>
  <si>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</si>
  <si>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</si>
  <si>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</si>
  <si>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</si>
  <si>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</si>
  <si>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</si>
  <si>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</si>
  <si>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</si>
  <si>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</si>
  <si>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</si>
  <si>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</si>
  <si>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</si>
  <si>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</si>
  <si>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</si>
  <si>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</si>
  <si>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</si>
  <si>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</si>
  <si>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</si>
  <si>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</si>
  <si>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</si>
  <si>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</si>
  <si>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</si>
  <si>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</si>
  <si>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</si>
  <si>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</si>
  <si>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</si>
  <si>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</si>
  <si>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</si>
  <si>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</si>
  <si>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</si>
  <si>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</si>
  <si>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</si>
  <si>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</si>
  <si>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</si>
  <si>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</si>
  <si>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</si>
  <si>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</si>
  <si>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</si>
  <si>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</si>
  <si>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</si>
  <si>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</si>
  <si>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</si>
  <si>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</si>
  <si>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</si>
  <si>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</si>
  <si>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</si>
  <si>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</si>
  <si>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</si>
  <si>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</si>
  <si>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</si>
  <si>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</si>
  <si>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</si>
  <si>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</si>
  <si>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</si>
  <si>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</si>
  <si>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</si>
  <si>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</si>
  <si>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</si>
  <si>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</si>
  <si>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</si>
  <si>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</si>
  <si>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</si>
  <si>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</si>
  <si>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</si>
  <si>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</si>
  <si>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</si>
  <si>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</si>
  <si>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</si>
  <si>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</si>
  <si>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</si>
  <si>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</si>
  <si>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</si>
  <si>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</si>
  <si>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</si>
  <si>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</si>
  <si>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</si>
  <si>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</si>
  <si>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</si>
  <si>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</si>
  <si>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</si>
  <si>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</si>
  <si>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</si>
  <si>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</si>
  <si>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</si>
  <si>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</si>
  <si>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</si>
  <si>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</si>
  <si>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</si>
  <si>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</si>
  <si>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</si>
  <si>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</si>
  <si>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</si>
  <si>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</si>
  <si>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</si>
  <si>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</si>
  <si>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</si>
  <si>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</si>
  <si>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</si>
  <si>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</si>
  <si>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</si>
  <si>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</si>
  <si>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</si>
  <si>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</si>
  <si>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</si>
  <si>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</si>
  <si>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</si>
  <si>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</si>
  <si>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</si>
  <si>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</si>
  <si>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</si>
  <si>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</si>
  <si>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</si>
  <si>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</si>
  <si>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</si>
  <si>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</si>
  <si>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</si>
  <si>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</si>
  <si>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</si>
  <si>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</si>
  <si>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</si>
  <si>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</si>
  <si>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</si>
  <si>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</si>
  <si>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</si>
  <si>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</si>
  <si>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</si>
  <si>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</si>
  <si>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</si>
  <si>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</si>
  <si>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</si>
  <si>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</si>
  <si>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</si>
  <si>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</si>
  <si>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</si>
  <si>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</si>
  <si>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</si>
  <si>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</si>
  <si>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</si>
  <si>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</si>
  <si>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</si>
  <si>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</si>
  <si>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</si>
  <si>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</si>
  <si>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</si>
  <si>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</si>
  <si>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</si>
  <si>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</si>
  <si>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</si>
  <si>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</si>
  <si>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</si>
  <si>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</si>
  <si>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</si>
  <si>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</si>
  <si>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</si>
  <si>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</si>
  <si>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</si>
  <si>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</si>
  <si>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</si>
  <si>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</si>
  <si>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</si>
  <si>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</si>
  <si>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</si>
  <si>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</si>
  <si>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</si>
  <si>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</si>
  <si>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</si>
  <si>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</si>
  <si>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</si>
  <si>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</si>
  <si>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</si>
  <si>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</si>
  <si>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</si>
  <si>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</si>
  <si>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</si>
  <si>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</si>
  <si>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</si>
  <si>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</si>
  <si>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</si>
  <si>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</si>
  <si>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</si>
  <si>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</si>
  <si>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</si>
  <si>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</si>
  <si>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</si>
  <si>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</si>
  <si>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</si>
  <si>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</si>
  <si>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</si>
  <si>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</si>
  <si>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</si>
  <si>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</si>
  <si>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</si>
  <si>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</si>
  <si>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</si>
  <si>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</si>
  <si>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</si>
  <si>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</si>
  <si>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</si>
  <si>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</si>
  <si>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</si>
  <si>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</si>
  <si>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</si>
  <si>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</si>
  <si>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</si>
  <si>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</si>
  <si>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</si>
  <si>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</si>
  <si>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</si>
  <si>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</si>
  <si>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</si>
  <si>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</si>
  <si>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</si>
  <si>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</si>
  <si>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</si>
  <si>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</si>
  <si>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</si>
  <si>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</si>
  <si>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</si>
  <si>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</si>
  <si>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</si>
  <si>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</si>
  <si>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</si>
  <si>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</si>
  <si>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</si>
  <si>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</si>
  <si>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</si>
  <si>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</si>
  <si>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</si>
  <si>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</si>
  <si>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</si>
  <si>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</si>
  <si>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</si>
  <si>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</si>
  <si>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</si>
  <si>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</si>
  <si>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</si>
  <si>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</si>
  <si>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</si>
  <si>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</si>
  <si>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</si>
  <si>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</si>
  <si>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</si>
  <si>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</si>
  <si>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</si>
  <si>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</si>
  <si>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</si>
  <si>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</si>
  <si>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</si>
  <si>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</si>
  <si>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</si>
  <si>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</si>
  <si>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</si>
  <si>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</si>
  <si>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</si>
  <si>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</si>
  <si>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</si>
  <si>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</si>
  <si>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</si>
  <si>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</si>
  <si>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</si>
  <si>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</si>
  <si>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</si>
  <si>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</si>
  <si>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</si>
  <si>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</si>
  <si>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</si>
  <si>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</si>
  <si>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</si>
  <si>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</si>
  <si>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</si>
  <si>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</si>
  <si>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</si>
  <si>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</si>
  <si>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</si>
  <si>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</si>
  <si>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</si>
  <si>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</si>
  <si>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</si>
  <si>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</si>
  <si>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</si>
  <si>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</si>
  <si>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</si>
  <si>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</si>
  <si>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</si>
  <si>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</si>
  <si>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</si>
  <si>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</si>
  <si>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</si>
  <si>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</si>
  <si>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</si>
  <si>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</si>
  <si>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</si>
  <si>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</si>
  <si>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</si>
  <si>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</si>
  <si>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</si>
  <si>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</si>
  <si>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</si>
  <si>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</si>
  <si>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</si>
  <si>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</si>
  <si>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</si>
  <si>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</si>
  <si>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</si>
  <si>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</si>
  <si>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</si>
  <si>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</si>
  <si>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</si>
  <si>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</si>
  <si>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</si>
  <si>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</si>
  <si>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</si>
  <si>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</si>
  <si>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</si>
  <si>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</si>
  <si>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</si>
  <si>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</si>
  <si>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</si>
  <si>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</si>
  <si>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</si>
  <si>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</si>
  <si>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</si>
  <si>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</si>
  <si>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</si>
  <si>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</si>
  <si>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</si>
  <si>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</si>
  <si>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</si>
  <si>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</si>
  <si>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</si>
  <si>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</si>
  <si>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</si>
  <si>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</si>
  <si>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</si>
  <si>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</si>
  <si>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</si>
  <si>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</si>
  <si>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</si>
  <si>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</si>
  <si>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</si>
  <si>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</si>
  <si>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</si>
  <si>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</si>
  <si>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</si>
  <si>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</si>
  <si>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</si>
  <si>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</si>
  <si>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</si>
  <si>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</si>
  <si>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</si>
  <si>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</si>
  <si>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</si>
  <si>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</si>
  <si>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</si>
  <si>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</si>
  <si>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</si>
  <si>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</si>
  <si>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</si>
  <si>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</si>
  <si>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</si>
  <si>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</si>
  <si>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</si>
  <si>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</si>
  <si>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</si>
  <si>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</si>
  <si>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</si>
  <si>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</si>
  <si>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</si>
  <si>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</si>
  <si>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</si>
  <si>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</si>
  <si>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</si>
  <si>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</si>
  <si>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</si>
  <si>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</si>
  <si>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</si>
  <si>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</si>
  <si>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</si>
  <si>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</si>
  <si>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</si>
  <si>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</si>
  <si>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</si>
  <si>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</si>
  <si>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</si>
  <si>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</si>
  <si>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</si>
  <si>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</si>
  <si>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</si>
  <si>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</si>
  <si>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</si>
  <si>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</si>
  <si>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</si>
  <si>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</si>
  <si>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</si>
  <si>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</si>
  <si>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</si>
  <si>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</si>
  <si>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</si>
  <si>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</si>
  <si>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</si>
  <si>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</si>
  <si>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</si>
  <si>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</si>
  <si>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</si>
  <si>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</si>
  <si>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</si>
  <si>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</si>
  <si>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</si>
  <si>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</si>
  <si>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</si>
  <si>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</si>
  <si>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</si>
  <si>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</si>
  <si>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</si>
  <si>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</si>
  <si>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</si>
  <si>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</si>
  <si>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</si>
  <si>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</si>
  <si>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</si>
  <si>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</si>
  <si>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</si>
  <si>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</si>
  <si>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</si>
  <si>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</si>
  <si>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</si>
  <si>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</si>
  <si>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</si>
  <si>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</si>
  <si>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</si>
  <si>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</si>
  <si>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</si>
  <si>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</si>
  <si>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</si>
  <si>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</si>
  <si>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</si>
  <si>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</si>
  <si>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</si>
  <si>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</si>
  <si>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</si>
  <si>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</si>
  <si>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</si>
  <si>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</si>
  <si>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</si>
  <si>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</si>
  <si>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</si>
  <si>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</si>
  <si>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</si>
  <si>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</si>
  <si>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</si>
  <si>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</si>
  <si>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</si>
  <si>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</si>
  <si>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</si>
  <si>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</si>
  <si>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</si>
  <si>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</si>
  <si>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</si>
  <si>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</si>
  <si>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</si>
  <si>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</si>
  <si>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</si>
  <si>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</si>
  <si>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</si>
  <si>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</si>
  <si>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</si>
  <si>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</si>
  <si>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</si>
  <si>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</si>
  <si>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</si>
  <si>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</si>
  <si>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</si>
  <si>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</si>
  <si>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</si>
  <si>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</si>
  <si>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</si>
  <si>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</si>
  <si>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</si>
  <si>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</si>
  <si>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</si>
  <si>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</si>
  <si>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</si>
  <si>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</si>
  <si>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</si>
  <si>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</si>
  <si>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</si>
  <si>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</si>
  <si>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</si>
  <si>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</si>
  <si>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</si>
  <si>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</si>
  <si>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</si>
  <si>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</si>
  <si>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</si>
  <si>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</si>
  <si>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</si>
  <si>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</si>
  <si>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</si>
  <si>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</si>
  <si>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</si>
  <si>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</si>
  <si>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</si>
  <si>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</si>
  <si>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</si>
  <si>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</si>
  <si>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</si>
  <si>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</si>
  <si>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</si>
  <si>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</si>
  <si>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</si>
  <si>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</si>
  <si>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</si>
  <si>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</si>
  <si>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</si>
  <si>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</si>
  <si>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</si>
  <si>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</si>
  <si>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</si>
  <si>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</si>
  <si>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</si>
  <si>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</si>
  <si>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</si>
  <si>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</si>
  <si>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</si>
  <si>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</si>
  <si>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</si>
  <si>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</si>
  <si>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</si>
  <si>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</si>
  <si>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</si>
  <si>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</si>
  <si>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</si>
  <si>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</si>
  <si>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</si>
  <si>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</si>
  <si>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</si>
  <si>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</si>
  <si>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</si>
  <si>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</si>
  <si>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</si>
  <si>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</si>
  <si>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</si>
  <si>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</si>
  <si>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</si>
  <si>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</si>
  <si>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</si>
  <si>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</si>
  <si>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</si>
  <si>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</si>
  <si>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</si>
  <si>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</si>
  <si>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</si>
  <si>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</si>
  <si>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</si>
  <si>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</si>
  <si>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</si>
  <si>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</si>
  <si>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</si>
  <si>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</si>
  <si>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</si>
  <si>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</si>
  <si>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</si>
  <si>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</si>
  <si>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</si>
  <si>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</si>
  <si>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</si>
  <si>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</si>
  <si>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</si>
  <si>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</si>
  <si>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</si>
  <si>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</si>
  <si>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</si>
  <si>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</si>
  <si>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</si>
  <si>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</si>
  <si>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</si>
  <si>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</si>
  <si>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</si>
  <si>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</si>
  <si>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</si>
  <si>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</si>
  <si>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</si>
  <si>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</si>
  <si>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</si>
  <si>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</si>
  <si>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</si>
  <si>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</si>
  <si>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</si>
  <si>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</si>
  <si>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</si>
  <si>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</si>
  <si>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</si>
  <si>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</si>
  <si>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</si>
  <si>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</si>
  <si>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</si>
  <si>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</si>
  <si>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</si>
  <si>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</si>
  <si>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</si>
  <si>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</si>
  <si>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</si>
  <si>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</si>
  <si>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</si>
  <si>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</si>
  <si>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</si>
  <si>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</si>
  <si>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</si>
  <si>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</si>
  <si>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</si>
  <si>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</si>
  <si>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</si>
  <si>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</si>
  <si>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</si>
  <si>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</si>
  <si>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</si>
  <si>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</si>
  <si>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</si>
  <si>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</si>
  <si>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</si>
  <si>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</si>
  <si>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</si>
  <si>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</si>
  <si>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</si>
  <si>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</si>
  <si>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</si>
  <si>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</si>
  <si>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</si>
  <si>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</si>
  <si>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</si>
  <si>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</si>
  <si>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</si>
  <si>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</si>
  <si>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</si>
  <si>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</si>
  <si>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</si>
  <si>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</si>
  <si>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</si>
  <si>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</si>
  <si>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</si>
  <si>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</si>
  <si>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</si>
  <si>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</si>
  <si>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</si>
  <si>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</si>
  <si>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</si>
  <si>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</si>
  <si>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</si>
  <si>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</si>
  <si>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</si>
  <si>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</si>
  <si>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</si>
  <si>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</si>
  <si>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</si>
  <si>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</si>
  <si>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</si>
  <si>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</si>
  <si>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</si>
  <si>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</si>
  <si>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</si>
  <si>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</si>
  <si>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</si>
  <si>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</si>
  <si>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</si>
  <si>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</si>
  <si>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</si>
  <si>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</si>
  <si>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</si>
  <si>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</si>
  <si>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</si>
  <si>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</si>
  <si>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</si>
  <si>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</si>
  <si>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</si>
  <si>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</si>
  <si>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</si>
  <si>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</si>
  <si>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</si>
  <si>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</si>
  <si>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</si>
  <si>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</si>
  <si>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</si>
  <si>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</si>
  <si>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</si>
  <si>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</si>
  <si>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</si>
  <si>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</si>
  <si>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</si>
  <si>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</si>
  <si>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</si>
  <si>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</si>
  <si>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</si>
  <si>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</si>
  <si>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</si>
  <si>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</si>
  <si>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</si>
  <si>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</si>
  <si>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</si>
  <si>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</si>
  <si>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</si>
  <si>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</si>
  <si>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</si>
  <si>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</si>
  <si>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</si>
  <si>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</si>
  <si>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</si>
  <si>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</si>
  <si>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</si>
  <si>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</si>
  <si>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</si>
  <si>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</si>
  <si>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</si>
  <si>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</si>
  <si>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</si>
  <si>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</si>
  <si>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</si>
  <si>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</si>
  <si>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</si>
  <si>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</si>
  <si>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</si>
  <si>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</si>
  <si>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</si>
  <si>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</si>
  <si>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</si>
  <si>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</si>
  <si>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</si>
  <si>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</si>
  <si>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</si>
  <si>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</si>
  <si>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</si>
  <si>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</si>
  <si>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</si>
  <si>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</si>
  <si>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</si>
  <si>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</si>
  <si>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</si>
  <si>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</si>
  <si>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</si>
  <si>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</si>
  <si>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</si>
  <si>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</si>
  <si>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</si>
  <si>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</si>
  <si>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</si>
  <si>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</si>
  <si>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</si>
  <si>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</si>
  <si>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</si>
  <si>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</si>
  <si>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</si>
  <si>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</si>
  <si>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</si>
  <si>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</si>
  <si>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</si>
  <si>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</si>
  <si>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</si>
  <si>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</si>
  <si>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</si>
  <si>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</si>
  <si>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</si>
  <si>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</si>
  <si>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</si>
  <si>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</si>
  <si>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</si>
  <si>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</si>
  <si>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</si>
  <si>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</si>
  <si>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</si>
  <si>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</si>
  <si>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</si>
  <si>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</si>
  <si>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</si>
  <si>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</si>
  <si>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</si>
  <si>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</si>
  <si>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</si>
  <si>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</si>
  <si>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</si>
  <si>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</si>
  <si>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</si>
  <si>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</si>
  <si>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</si>
  <si>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</si>
  <si>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</si>
  <si>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</si>
  <si>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</si>
  <si>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</si>
  <si>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</si>
  <si>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</si>
  <si>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</si>
  <si>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</si>
  <si>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</si>
  <si>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</si>
  <si>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</si>
  <si>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</si>
  <si>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</si>
  <si>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</si>
  <si>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</si>
  <si>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</si>
  <si>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</si>
  <si>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</si>
  <si>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</si>
  <si>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</si>
  <si>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</si>
  <si>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</si>
  <si>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</si>
  <si>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</si>
  <si>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</si>
  <si>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</si>
  <si>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</si>
  <si>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</si>
  <si>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</si>
  <si>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</si>
  <si>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</si>
  <si>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</si>
  <si>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</si>
  <si>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</si>
  <si>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</si>
  <si>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</si>
  <si>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</si>
  <si>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</si>
  <si>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</si>
  <si>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</si>
  <si>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</si>
  <si>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</si>
  <si>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</si>
  <si>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</si>
  <si>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</si>
  <si>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</si>
  <si>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</si>
  <si>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</si>
  <si>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</si>
  <si>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</si>
  <si>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</si>
  <si>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</si>
  <si>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</si>
  <si>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</si>
  <si>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</si>
  <si>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</si>
  <si>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</si>
  <si>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</si>
  <si>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</si>
  <si>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</si>
  <si>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</si>
  <si>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</si>
  <si>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</si>
  <si>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</si>
  <si>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</si>
  <si>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</si>
  <si>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</si>
  <si>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</si>
  <si>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</si>
  <si>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</si>
  <si>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</si>
  <si>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</si>
  <si>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</si>
  <si>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</si>
  <si>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</si>
  <si>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</si>
  <si>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</si>
  <si>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</si>
  <si>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</si>
  <si>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</si>
  <si>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</si>
  <si>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</si>
  <si>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</si>
  <si>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</si>
  <si>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</si>
  <si>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</si>
  <si>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</si>
  <si>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</si>
  <si>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</si>
  <si>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</si>
  <si>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</si>
  <si>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</si>
  <si>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</si>
  <si>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</si>
  <si>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</si>
  <si>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</si>
  <si>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</si>
  <si>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</si>
  <si>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</si>
  <si>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</si>
  <si>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</si>
  <si>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</si>
  <si>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</si>
  <si>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</si>
  <si>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</si>
  <si>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</si>
  <si>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</si>
  <si>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</si>
  <si>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</si>
  <si>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</si>
  <si>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</si>
  <si>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</si>
  <si>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</si>
  <si>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</si>
  <si>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</si>
  <si>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</si>
  <si>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</si>
  <si>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</si>
  <si>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</si>
  <si>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</si>
  <si>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</si>
  <si>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</si>
  <si>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</si>
  <si>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</si>
  <si>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</si>
  <si>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</si>
  <si>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</si>
  <si>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</si>
  <si>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</si>
  <si>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</si>
  <si>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</si>
  <si>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</si>
  <si>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</si>
  <si>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</si>
  <si>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</si>
  <si>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</si>
  <si>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</si>
  <si>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</si>
  <si>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</si>
  <si>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</si>
  <si>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</si>
  <si>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</si>
  <si>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</si>
  <si>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</si>
  <si>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</si>
  <si>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</si>
  <si>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</si>
  <si>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</si>
  <si>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</si>
  <si>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</si>
  <si>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</si>
  <si>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</si>
  <si>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</si>
  <si>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</si>
  <si>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</si>
  <si>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</si>
  <si>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</si>
  <si>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</si>
  <si>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</si>
  <si>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</si>
  <si>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</si>
  <si>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</si>
  <si>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</si>
  <si>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</si>
  <si>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</si>
  <si>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</si>
  <si>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</si>
  <si>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</si>
  <si>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</si>
  <si>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</si>
  <si>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</si>
  <si>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</si>
  <si>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</si>
  <si>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</si>
  <si>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</si>
  <si>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</si>
  <si>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</si>
  <si>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</si>
  <si>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</si>
  <si>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</si>
  <si>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</si>
  <si>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</si>
  <si>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</si>
  <si>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</si>
  <si>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</si>
  <si>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</si>
  <si>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</si>
  <si>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</si>
  <si>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</si>
  <si>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</si>
  <si>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</si>
  <si>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</si>
  <si>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</si>
  <si>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</si>
  <si>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</si>
  <si>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</si>
  <si>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</si>
  <si>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</si>
  <si>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</si>
  <si>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</si>
  <si>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</si>
  <si>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</si>
  <si>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</si>
  <si>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</si>
  <si>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</si>
  <si>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</si>
  <si>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</si>
  <si>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</si>
  <si>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</si>
  <si>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</si>
  <si>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</si>
  <si>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</si>
  <si>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</si>
  <si>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</si>
  <si>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</si>
  <si>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</si>
  <si>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</si>
  <si>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</si>
  <si>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</si>
  <si>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</si>
  <si>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</si>
  <si>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</si>
  <si>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</si>
  <si>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</si>
  <si>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</si>
  <si>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</si>
  <si>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</si>
  <si>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</si>
  <si>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</si>
  <si>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</si>
  <si>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</si>
  <si>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</si>
  <si>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</si>
  <si>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</si>
  <si>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</si>
  <si>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</si>
  <si>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</si>
  <si>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</si>
  <si>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</si>
  <si>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</si>
  <si>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</si>
  <si>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</si>
  <si>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</si>
  <si>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</si>
  <si>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</si>
  <si>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</si>
  <si>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</si>
  <si>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</si>
  <si>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</si>
  <si>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</si>
  <si>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</si>
  <si>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</si>
  <si>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</si>
  <si>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</si>
  <si>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</si>
  <si>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</si>
  <si>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</si>
  <si>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</si>
  <si>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</si>
  <si>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</si>
  <si>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</si>
  <si>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</si>
  <si>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</si>
  <si>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</si>
  <si>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</si>
  <si>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</si>
  <si>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</si>
  <si>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</si>
  <si>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</si>
  <si>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</si>
  <si>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</si>
  <si>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</si>
  <si>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</si>
  <si>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</si>
  <si>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</si>
  <si>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</si>
  <si>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</si>
  <si>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</si>
  <si>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</si>
  <si>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</si>
  <si>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</si>
  <si>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</si>
  <si>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</si>
  <si>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</si>
  <si>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</si>
  <si>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</si>
  <si>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</si>
  <si>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</si>
  <si>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</si>
  <si>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</si>
  <si>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</si>
  <si>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</si>
  <si>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</si>
  <si>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</si>
  <si>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</si>
  <si>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</si>
  <si>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</si>
  <si>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</si>
  <si>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</si>
  <si>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</si>
  <si>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</si>
  <si>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</si>
  <si>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</si>
  <si>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</si>
  <si>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</si>
  <si>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</si>
  <si>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</si>
  <si>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</si>
  <si>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</si>
  <si>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</si>
  <si>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</si>
  <si>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</si>
  <si>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</si>
  <si>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</si>
  <si>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</si>
  <si>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</si>
  <si>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</si>
  <si>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</si>
  <si>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</si>
  <si>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</si>
  <si>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</si>
  <si>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</si>
  <si>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</si>
  <si>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</si>
  <si>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</si>
  <si>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</si>
  <si>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</si>
  <si>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</si>
  <si>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</si>
  <si>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</si>
  <si>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</si>
  <si>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</si>
  <si>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</si>
  <si>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</si>
  <si>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</si>
  <si>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</si>
  <si>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</si>
  <si>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</si>
  <si>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</si>
  <si>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</si>
  <si>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</si>
  <si>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</si>
  <si>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</si>
  <si>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</si>
  <si>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</si>
  <si>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</si>
  <si>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</si>
  <si>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</si>
  <si>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</si>
  <si>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</si>
  <si>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</si>
  <si>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</si>
  <si>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</si>
  <si>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</si>
  <si>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</si>
  <si>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</si>
  <si>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</si>
  <si>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</si>
  <si>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</si>
  <si>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</si>
  <si>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</si>
  <si>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</si>
  <si>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</si>
  <si>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</si>
  <si>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</si>
  <si>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</si>
  <si>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</si>
  <si>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</si>
  <si>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</si>
  <si>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</si>
  <si>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</si>
  <si>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</si>
  <si>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</si>
  <si>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</si>
  <si>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</si>
  <si>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</si>
  <si>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</si>
  <si>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</si>
  <si>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</si>
  <si>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</si>
  <si>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</si>
  <si>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</si>
  <si>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</si>
  <si>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</si>
  <si>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</si>
  <si>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</si>
  <si>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</si>
  <si>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</si>
  <si>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</si>
  <si>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</si>
  <si>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</si>
  <si>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</si>
  <si>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</si>
  <si>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</si>
  <si>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</si>
  <si>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</si>
  <si>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</si>
  <si>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</si>
  <si>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</si>
  <si>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</si>
  <si>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</si>
  <si>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</si>
  <si>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</si>
  <si>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</si>
  <si>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</si>
  <si>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</si>
  <si>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</si>
  <si>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</si>
  <si>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</si>
  <si>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</si>
  <si>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</si>
  <si>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</si>
  <si>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</si>
  <si>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</si>
  <si>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</si>
  <si>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</si>
  <si>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</si>
  <si>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</si>
  <si>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</si>
  <si>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</si>
  <si>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</si>
  <si>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</si>
  <si>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</si>
  <si>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</si>
  <si>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</si>
  <si>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</si>
  <si>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</si>
  <si>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</si>
  <si>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</si>
  <si>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</si>
  <si>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</si>
  <si>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</si>
  <si>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</si>
  <si>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</si>
  <si>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</si>
  <si>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</si>
  <si>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</si>
  <si>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</si>
  <si>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</si>
  <si>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</si>
  <si>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</si>
  <si>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</si>
  <si>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</si>
  <si>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</si>
  <si>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</si>
  <si>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</si>
  <si>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</si>
  <si>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</si>
  <si>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</si>
  <si>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</si>
  <si>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</si>
  <si>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</si>
  <si>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</si>
  <si>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</si>
  <si>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</si>
  <si>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</si>
  <si>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</si>
  <si>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</si>
  <si>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</si>
  <si>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</si>
  <si>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</si>
  <si>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</si>
  <si>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</si>
  <si>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</si>
  <si>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</si>
  <si>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</si>
  <si>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</si>
  <si>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</si>
  <si>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</si>
  <si>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</si>
  <si>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</si>
  <si>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</si>
  <si>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</si>
  <si>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</si>
  <si>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</si>
  <si>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</si>
  <si>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</si>
  <si>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</si>
  <si>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</si>
  <si>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</si>
  <si>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</si>
  <si>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</si>
  <si>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</si>
  <si>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</si>
  <si>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</si>
  <si>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</si>
  <si>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</si>
  <si>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</si>
  <si>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</si>
  <si>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</si>
  <si>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</si>
  <si>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</si>
  <si>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</si>
  <si>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</si>
  <si>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</si>
  <si>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</si>
  <si>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</si>
  <si>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</si>
  <si>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</si>
  <si>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</si>
  <si>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</si>
  <si>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</si>
  <si>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</si>
  <si>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</si>
  <si>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</si>
  <si>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</si>
  <si>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</si>
  <si>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</si>
  <si>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</si>
  <si>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</si>
  <si>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</si>
  <si>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</si>
  <si>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</si>
  <si>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</si>
  <si>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</si>
  <si>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</si>
  <si>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</si>
  <si>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</si>
  <si>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</si>
  <si>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</si>
  <si>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</si>
  <si>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</si>
  <si>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</si>
  <si>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</si>
  <si>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</si>
  <si>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</si>
  <si>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</si>
  <si>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</si>
  <si>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</si>
  <si>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</si>
  <si>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</si>
  <si>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</si>
  <si>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</si>
  <si>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</si>
  <si>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</si>
  <si>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</si>
  <si>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</si>
  <si>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</si>
  <si>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</si>
  <si>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</si>
  <si>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</si>
  <si>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</si>
  <si>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</si>
  <si>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</si>
  <si>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</si>
  <si>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</si>
  <si>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</si>
  <si>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</si>
  <si>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</si>
  <si>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</si>
  <si>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</si>
  <si>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</si>
  <si>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</si>
  <si>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</si>
  <si>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</si>
  <si>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</si>
  <si>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</si>
  <si>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</si>
  <si>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</si>
  <si>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</si>
  <si>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</si>
  <si>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</si>
  <si>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</si>
  <si>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</si>
  <si>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</si>
  <si>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</si>
  <si>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</si>
  <si>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</si>
  <si>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</si>
  <si>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</si>
  <si>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</si>
  <si>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</si>
  <si>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</si>
  <si>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</si>
  <si>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</si>
  <si>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</si>
  <si>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</si>
  <si>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</si>
  <si>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</si>
  <si>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</si>
  <si>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</si>
  <si>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</si>
  <si>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</si>
  <si>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</si>
  <si>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</si>
  <si>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</si>
  <si>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</si>
  <si>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</si>
  <si>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</si>
  <si>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</si>
  <si>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</si>
  <si>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</si>
  <si>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</si>
  <si>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</si>
  <si>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</si>
  <si>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</si>
  <si>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</si>
  <si>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</si>
  <si>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</si>
  <si>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</si>
  <si>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</si>
  <si>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</si>
  <si>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</si>
  <si>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</si>
  <si>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</si>
  <si>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</si>
  <si>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</si>
  <si>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</si>
  <si>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</si>
  <si>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</si>
  <si>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</si>
  <si>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</si>
  <si>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</si>
  <si>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</si>
  <si>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</si>
  <si>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</si>
  <si>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</si>
  <si>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</si>
  <si>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</si>
  <si>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</si>
  <si>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</si>
  <si>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</si>
  <si>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</si>
  <si>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</si>
  <si>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</si>
  <si>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</si>
  <si>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</si>
  <si>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</si>
  <si>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</si>
  <si>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</si>
  <si>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</si>
  <si>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</si>
  <si>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</si>
  <si>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</si>
  <si>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</si>
  <si>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</si>
  <si>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</si>
  <si>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</si>
  <si>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</si>
  <si>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</si>
  <si>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</si>
  <si>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</si>
  <si>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</si>
  <si>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</si>
  <si>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</si>
  <si>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</si>
  <si>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</si>
  <si>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</si>
  <si>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</si>
  <si>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</si>
  <si>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</si>
  <si>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</si>
  <si>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</si>
  <si>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</si>
  <si>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</si>
  <si>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</si>
  <si>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</si>
  <si>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</si>
  <si>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</si>
  <si>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</si>
  <si>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</si>
  <si>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</si>
  <si>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</si>
  <si>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</si>
  <si>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</si>
  <si>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</si>
  <si>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</si>
  <si>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</si>
  <si>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</si>
  <si>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</si>
  <si>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</si>
  <si>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</si>
  <si>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</si>
  <si>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</si>
  <si>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</si>
  <si>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</si>
  <si>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</si>
  <si>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</si>
  <si>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</si>
  <si>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</si>
  <si>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</si>
  <si>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</si>
  <si>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</si>
  <si>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</si>
  <si>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</si>
  <si>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</si>
  <si>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</si>
  <si>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</si>
  <si>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</si>
  <si>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</si>
  <si>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</si>
  <si>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</si>
  <si>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</si>
  <si>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</si>
  <si>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</si>
  <si>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</si>
  <si>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</si>
  <si>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</si>
  <si>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</si>
  <si>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</si>
  <si>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</si>
  <si>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</si>
  <si>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</si>
  <si>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</si>
  <si>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</si>
  <si>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</si>
  <si>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</si>
  <si>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</si>
  <si>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</si>
  <si>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</si>
  <si>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</si>
  <si>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</si>
  <si>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</si>
  <si>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</si>
  <si>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</si>
  <si>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</si>
  <si>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</si>
  <si>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</si>
  <si>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</si>
  <si>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</si>
  <si>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</si>
  <si>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</si>
  <si>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</si>
  <si>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</si>
  <si>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</si>
  <si>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</si>
  <si>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</si>
  <si>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</si>
  <si>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</si>
  <si>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</si>
  <si>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</si>
  <si>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</si>
  <si>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</si>
  <si>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</si>
  <si>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</si>
  <si>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</si>
  <si>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</si>
  <si>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</si>
  <si>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</si>
  <si>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</si>
  <si>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</si>
  <si>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</si>
  <si>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</si>
  <si>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</si>
  <si>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</si>
  <si>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</si>
  <si>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</si>
  <si>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</si>
  <si>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</si>
  <si>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</si>
  <si>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</si>
  <si>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</si>
  <si>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</si>
  <si>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</si>
  <si>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</si>
  <si>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</si>
  <si>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</si>
  <si>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</si>
  <si>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</si>
  <si>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</si>
  <si>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</si>
  <si>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</si>
  <si>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</si>
  <si>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</si>
  <si>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</si>
  <si>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</si>
  <si>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</si>
  <si>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</si>
  <si>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</si>
  <si>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</si>
  <si>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</si>
  <si>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</si>
  <si>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</si>
  <si>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</si>
  <si>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</si>
  <si>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</si>
  <si>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</si>
  <si>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</si>
  <si>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</si>
  <si>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</si>
  <si>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</si>
  <si>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</si>
  <si>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</si>
  <si>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</si>
  <si>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</si>
  <si>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</si>
  <si>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</si>
  <si>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</si>
  <si>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</si>
  <si>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</si>
  <si>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</si>
  <si>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</si>
  <si>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</si>
  <si>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</si>
  <si>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</si>
  <si>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</si>
  <si>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</si>
  <si>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</si>
  <si>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</si>
  <si>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</si>
  <si>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</si>
  <si>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</si>
  <si>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</si>
  <si>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</si>
  <si>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</si>
  <si>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</si>
  <si>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</si>
  <si>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</si>
  <si>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</si>
  <si>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</si>
  <si>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</si>
  <si>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</si>
  <si>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</si>
  <si>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</si>
  <si>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</si>
  <si>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</si>
  <si>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</si>
  <si>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</si>
  <si>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</si>
  <si>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</si>
  <si>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</si>
  <si>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</si>
  <si>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</si>
  <si>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</si>
  <si>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</si>
  <si>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</si>
  <si>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</si>
  <si>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</si>
  <si>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</si>
  <si>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</si>
  <si>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</si>
  <si>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</si>
  <si>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</si>
  <si>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</si>
  <si>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</si>
  <si>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</si>
  <si>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</si>
  <si>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</si>
  <si>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</si>
  <si>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</si>
  <si>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</si>
  <si>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</si>
  <si>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</si>
  <si>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</si>
  <si>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</si>
  <si>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</si>
  <si>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</si>
  <si>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</si>
  <si>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</si>
  <si>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</si>
  <si>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</si>
  <si>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</si>
  <si>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</si>
  <si>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</si>
  <si>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</si>
  <si>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</si>
  <si>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</si>
  <si>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</si>
  <si>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</si>
  <si>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</si>
  <si>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</si>
  <si>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</si>
  <si>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</si>
  <si>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</si>
  <si>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</si>
  <si>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</si>
  <si>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</si>
  <si>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</si>
  <si>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</si>
  <si>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</si>
  <si>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</si>
  <si>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</si>
  <si>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</si>
  <si>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</si>
  <si>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</si>
  <si>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</si>
  <si>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</si>
  <si>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</si>
  <si>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</si>
  <si>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</si>
  <si>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</si>
  <si>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</si>
  <si>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</si>
  <si>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</si>
  <si>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</si>
  <si>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</si>
  <si>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</si>
  <si>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</si>
  <si>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</si>
  <si>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</si>
  <si>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</si>
  <si>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</si>
  <si>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</si>
  <si>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</si>
  <si>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</si>
  <si>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</si>
  <si>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</si>
  <si>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</si>
  <si>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</si>
  <si>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</si>
  <si>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</si>
  <si>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</si>
  <si>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</si>
  <si>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</si>
  <si>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</si>
  <si>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</si>
  <si>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</si>
  <si>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</si>
  <si>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</si>
  <si>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</si>
  <si>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</si>
  <si>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</si>
  <si>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</si>
  <si>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</si>
  <si>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</si>
  <si>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</si>
  <si>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</si>
  <si>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</si>
  <si>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</si>
  <si>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</si>
  <si>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</si>
  <si>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</si>
  <si>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</si>
  <si>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</si>
  <si>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</si>
  <si>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</si>
  <si>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</si>
  <si>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</si>
  <si>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</si>
  <si>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</si>
  <si>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</si>
  <si>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</si>
  <si>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</si>
  <si>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</si>
  <si>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</si>
  <si>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</si>
  <si>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</si>
  <si>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</si>
  <si>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</si>
  <si>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</si>
  <si>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</si>
  <si>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</si>
  <si>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</si>
  <si>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</si>
  <si>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</si>
  <si>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</si>
  <si>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</si>
  <si>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</si>
  <si>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</si>
  <si>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</si>
  <si>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</si>
  <si>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</si>
  <si>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</si>
  <si>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</si>
  <si>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</si>
  <si>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</si>
  <si>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</si>
  <si>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</si>
  <si>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</si>
  <si>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</si>
  <si>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</si>
  <si>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</si>
  <si>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</si>
  <si>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</si>
  <si>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</si>
  <si>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</si>
  <si>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</si>
  <si>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</si>
  <si>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</si>
  <si>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</si>
  <si>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</si>
  <si>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</si>
  <si>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</si>
  <si>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</si>
  <si>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</si>
  <si>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</si>
  <si>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</si>
  <si>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</si>
  <si>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</si>
  <si>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</si>
  <si>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</si>
  <si>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</si>
  <si>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</si>
  <si>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</si>
  <si>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</si>
  <si>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</si>
  <si>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</si>
  <si>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</si>
  <si>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</si>
  <si>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</si>
  <si>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</si>
  <si>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</si>
  <si>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</si>
  <si>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</si>
  <si>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</si>
  <si>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</si>
  <si>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</si>
  <si>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</si>
  <si>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</si>
  <si>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</si>
  <si>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</si>
  <si>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</si>
  <si>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</si>
  <si>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</si>
  <si>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</si>
  <si>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</si>
  <si>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</si>
  <si>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</si>
  <si>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</si>
  <si>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</si>
  <si>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</si>
  <si>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</si>
  <si>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</si>
  <si>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</si>
  <si>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</si>
  <si>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</si>
  <si>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</si>
  <si>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</si>
  <si>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</si>
  <si>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</si>
  <si>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</si>
  <si>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</si>
  <si>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</si>
  <si>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</si>
  <si>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</si>
  <si>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</si>
  <si>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</si>
  <si>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</si>
  <si>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</si>
  <si>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</si>
  <si>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</si>
  <si>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</si>
  <si>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</si>
  <si>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</si>
  <si>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</si>
  <si>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</si>
  <si>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</si>
  <si>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</si>
  <si>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</si>
  <si>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</si>
  <si>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</si>
  <si>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</si>
  <si>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</si>
  <si>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</si>
  <si>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</si>
  <si>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</si>
  <si>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</si>
  <si>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</si>
  <si>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</si>
  <si>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</si>
  <si>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</si>
  <si>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</si>
  <si>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</si>
  <si>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</si>
  <si>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</si>
  <si>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</si>
  <si>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</si>
  <si>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</si>
  <si>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</si>
  <si>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</si>
  <si>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</si>
  <si>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</si>
  <si>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</si>
  <si>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</si>
  <si>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</si>
  <si>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</si>
  <si>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</si>
  <si>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</si>
  <si>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</si>
  <si>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</si>
  <si>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</si>
  <si>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</si>
  <si>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</si>
  <si>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</si>
  <si>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</si>
  <si>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</si>
  <si>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</si>
  <si>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</si>
  <si>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</si>
  <si>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</si>
  <si>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</si>
  <si>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</si>
  <si>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</si>
  <si>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</si>
  <si>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</si>
  <si>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</si>
  <si>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</si>
  <si>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</si>
  <si>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</si>
  <si>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</si>
  <si>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</si>
  <si>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</si>
  <si>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</si>
  <si>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</si>
  <si>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</si>
  <si>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</si>
  <si>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</si>
  <si>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</si>
  <si>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</si>
  <si>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</si>
  <si>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</si>
  <si>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</si>
  <si>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</si>
  <si>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</si>
  <si>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</si>
  <si>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</si>
  <si>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</si>
  <si>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</si>
  <si>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</si>
  <si>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</si>
  <si>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</si>
  <si>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</si>
  <si>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</si>
  <si>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</si>
  <si>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</si>
  <si>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</si>
  <si>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</si>
  <si>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</si>
  <si>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</si>
  <si>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</si>
  <si>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</si>
  <si>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</si>
  <si>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</si>
  <si>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</si>
  <si>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</si>
  <si>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</si>
  <si>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</si>
  <si>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</si>
  <si>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</si>
  <si>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</si>
  <si>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</si>
  <si>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</si>
  <si>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</si>
  <si>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</si>
  <si>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</si>
  <si>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</si>
  <si>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</si>
  <si>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</si>
  <si>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</si>
  <si>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</si>
  <si>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</si>
  <si>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</si>
  <si>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</si>
  <si>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</si>
  <si>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</si>
  <si>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</si>
  <si>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</si>
  <si>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</si>
  <si>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</si>
  <si>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</si>
  <si>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</si>
  <si>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</si>
  <si>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</si>
  <si>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</si>
  <si>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</si>
  <si>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</si>
  <si>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</si>
  <si>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</si>
  <si>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</si>
  <si>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</si>
  <si>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</si>
  <si>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</si>
  <si>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</si>
  <si>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</si>
  <si>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</si>
  <si>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</si>
  <si>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</si>
  <si>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</si>
  <si>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</si>
  <si>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</si>
  <si>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</si>
  <si>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</si>
  <si>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</si>
  <si>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</si>
  <si>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</si>
  <si>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</si>
  <si>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</si>
  <si>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</si>
  <si>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</si>
  <si>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</si>
  <si>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</si>
  <si>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</si>
  <si>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</si>
  <si>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</si>
  <si>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</si>
  <si>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</si>
  <si>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</si>
  <si>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</si>
  <si>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</si>
  <si>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</si>
  <si>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</si>
  <si>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</si>
  <si>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</si>
  <si>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</si>
  <si>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</si>
  <si>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</si>
  <si>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</si>
  <si>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</si>
  <si>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</si>
  <si>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</si>
  <si>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</si>
  <si>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</si>
  <si>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</si>
  <si>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</si>
  <si>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</si>
  <si>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</si>
  <si>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</si>
  <si>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</si>
  <si>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</si>
  <si>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</si>
  <si>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</si>
  <si>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</si>
  <si>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</si>
  <si>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</si>
  <si>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</si>
  <si>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</si>
  <si>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</si>
  <si>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</si>
  <si>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</si>
  <si>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</si>
  <si>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</si>
  <si>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</si>
  <si>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</si>
  <si>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</si>
  <si>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</si>
  <si>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</si>
  <si>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</si>
  <si>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</si>
  <si>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</si>
  <si>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</si>
  <si>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</si>
  <si>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</si>
  <si>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</si>
  <si>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</si>
  <si>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</si>
  <si>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</si>
  <si>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</si>
  <si>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</si>
  <si>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</si>
  <si>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</si>
  <si>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</si>
  <si>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</si>
  <si>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</si>
  <si>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</si>
  <si>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</si>
  <si>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</si>
  <si>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</si>
  <si>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</si>
  <si>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</si>
  <si>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</si>
  <si>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</si>
  <si>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</si>
  <si>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</si>
  <si>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</si>
  <si>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</si>
  <si>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</si>
  <si>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</si>
  <si>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</si>
  <si>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</si>
  <si>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</si>
  <si>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</si>
  <si>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</si>
  <si>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</si>
  <si>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</si>
  <si>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</si>
  <si>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</si>
  <si>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</si>
  <si>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</si>
  <si>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</si>
  <si>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</si>
  <si>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</si>
  <si>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</si>
  <si>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</si>
  <si>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</si>
  <si>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</si>
  <si>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</si>
  <si>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</si>
  <si>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</si>
  <si>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</si>
  <si>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</si>
  <si>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</si>
  <si>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</si>
  <si>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</si>
  <si>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</si>
  <si>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</si>
  <si>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</si>
  <si>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</si>
  <si>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</si>
  <si>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</si>
  <si>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</si>
  <si>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</si>
  <si>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</si>
  <si>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</si>
  <si>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</si>
  <si>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</si>
  <si>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</si>
  <si>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</si>
  <si>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</si>
  <si>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</si>
  <si>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</si>
  <si>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</si>
  <si>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</si>
  <si>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</si>
  <si>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</si>
  <si>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</si>
  <si>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</si>
  <si>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</si>
  <si>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</si>
  <si>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</si>
  <si>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</si>
  <si>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</si>
  <si>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</si>
  <si>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</si>
  <si>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</si>
  <si>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</si>
  <si>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</si>
  <si>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</si>
  <si>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</si>
  <si>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</si>
  <si>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</si>
  <si>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</si>
  <si>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</si>
  <si>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</si>
  <si>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</si>
  <si>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</si>
  <si>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</si>
  <si>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</si>
  <si>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</si>
  <si>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</si>
  <si>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</si>
  <si>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</si>
  <si>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</si>
  <si>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</si>
  <si>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</si>
  <si>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</si>
  <si>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</si>
  <si>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</si>
  <si>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</si>
  <si>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</si>
  <si>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</si>
  <si>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</si>
  <si>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</si>
  <si>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</si>
  <si>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</si>
  <si>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</si>
  <si>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</si>
  <si>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</si>
  <si>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</si>
  <si>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</si>
  <si>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</si>
  <si>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</si>
  <si>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</si>
  <si>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</si>
  <si>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</si>
  <si>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</si>
  <si>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</si>
  <si>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</si>
  <si>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</si>
  <si>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</si>
  <si>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</si>
  <si>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</si>
  <si>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</si>
  <si>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</si>
  <si>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</si>
  <si>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</si>
  <si>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</si>
  <si>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</si>
  <si>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</si>
  <si>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</si>
  <si>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</si>
  <si>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</si>
  <si>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</si>
  <si>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</si>
  <si>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</si>
  <si>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</si>
  <si>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</si>
  <si>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</si>
  <si>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</si>
  <si>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</si>
  <si>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</si>
  <si>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</si>
  <si>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</si>
  <si>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</si>
  <si>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</si>
  <si>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</si>
  <si>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</si>
  <si>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</si>
  <si>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</si>
  <si>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</si>
  <si>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</si>
  <si>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</si>
  <si>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</si>
  <si>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</si>
  <si>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</si>
  <si>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</si>
  <si>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</si>
  <si>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</si>
  <si>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</si>
  <si>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</si>
  <si>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</si>
  <si>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</si>
  <si>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</si>
  <si>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</si>
  <si>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</si>
  <si>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</si>
  <si>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</si>
  <si>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</si>
  <si>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</si>
  <si>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</si>
  <si>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</si>
  <si>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</si>
  <si>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</si>
  <si>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</si>
  <si>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</si>
  <si>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</si>
  <si>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</si>
  <si>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</si>
  <si>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</si>
  <si>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</si>
  <si>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</si>
  <si>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</si>
  <si>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</si>
  <si>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</si>
  <si>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</si>
  <si>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</si>
  <si>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</si>
  <si>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</si>
  <si>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</si>
  <si>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</si>
  <si>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</si>
  <si>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</si>
  <si>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</si>
  <si>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</si>
  <si>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</si>
  <si>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</si>
  <si>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</si>
  <si>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</si>
  <si>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</si>
  <si>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</si>
  <si>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</si>
  <si>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</si>
  <si>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</si>
  <si>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</si>
  <si>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</si>
  <si>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</si>
  <si>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</si>
  <si>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</si>
  <si>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</si>
  <si>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</si>
  <si>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</si>
  <si>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</si>
  <si>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</si>
  <si>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</si>
  <si>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</si>
  <si>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</si>
  <si>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</si>
  <si>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</si>
  <si>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</si>
  <si>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</si>
  <si>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</si>
  <si>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</si>
  <si>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</si>
  <si>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</si>
  <si>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</si>
  <si>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</si>
  <si>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</si>
  <si>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</si>
  <si>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</si>
  <si>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</si>
  <si>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</si>
  <si>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</si>
  <si>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</si>
  <si>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</si>
  <si>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</si>
  <si>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</si>
  <si>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</si>
  <si>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</si>
  <si>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</si>
  <si>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</si>
  <si>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</si>
  <si>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</si>
  <si>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</si>
  <si>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</si>
  <si>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</si>
  <si>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</si>
  <si>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</si>
  <si>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</si>
  <si>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</si>
  <si>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</si>
  <si>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</si>
  <si>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</si>
  <si>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</si>
  <si>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</si>
  <si>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</si>
  <si>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</si>
  <si>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</si>
  <si>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</si>
  <si>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</si>
  <si>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</si>
  <si>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</si>
  <si>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</si>
  <si>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</si>
  <si>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</si>
  <si>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</si>
  <si>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</si>
  <si>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</si>
  <si>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</si>
  <si>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</si>
  <si>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</si>
  <si>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</si>
  <si>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</si>
  <si>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</si>
  <si>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</si>
  <si>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</si>
  <si>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</si>
  <si>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</si>
  <si>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</si>
  <si>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</si>
  <si>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</si>
  <si>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</si>
  <si>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</si>
  <si>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</si>
  <si>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</si>
  <si>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</si>
  <si>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</si>
  <si>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</si>
  <si>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</si>
  <si>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</si>
  <si>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</si>
  <si>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</si>
  <si>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</si>
  <si>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</si>
  <si>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</si>
  <si>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</si>
  <si>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</si>
  <si>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</si>
  <si>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</si>
  <si>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</si>
  <si>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</si>
  <si>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</si>
  <si>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</si>
  <si>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</si>
  <si>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</si>
  <si>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</si>
  <si>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</si>
  <si>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</si>
  <si>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</si>
  <si>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</si>
  <si>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</si>
  <si>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</si>
  <si>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</si>
  <si>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</si>
  <si>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</si>
  <si>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</si>
  <si>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</si>
  <si>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</si>
  <si>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</si>
  <si>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</si>
  <si>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</si>
  <si>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</si>
  <si>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</si>
  <si>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</si>
  <si>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</si>
  <si>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</si>
  <si>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</si>
  <si>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</si>
  <si>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</si>
  <si>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</si>
  <si>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</si>
  <si>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</si>
  <si>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</si>
  <si>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</si>
  <si>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</si>
  <si>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</si>
  <si>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</si>
  <si>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</si>
  <si>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</si>
  <si>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</si>
  <si>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</si>
  <si>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</si>
  <si>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</si>
  <si>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</si>
  <si>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</si>
  <si>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</si>
  <si>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</si>
  <si>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</si>
  <si>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</si>
  <si>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</si>
  <si>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</si>
  <si>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</si>
  <si>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</si>
  <si>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</si>
  <si>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</si>
  <si>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</si>
  <si>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</si>
  <si>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</si>
  <si>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</si>
  <si>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</si>
  <si>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</si>
  <si>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</si>
  <si>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</si>
  <si>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</si>
  <si>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</si>
  <si>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</si>
  <si>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</si>
  <si>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</si>
  <si>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</si>
  <si>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</si>
  <si>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</si>
  <si>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</si>
  <si>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</si>
  <si>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</si>
  <si>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</si>
  <si>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</si>
  <si>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</si>
  <si>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</si>
  <si>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</si>
  <si>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</si>
  <si>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</si>
  <si>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</si>
  <si>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</si>
  <si>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</si>
  <si>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</si>
  <si>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</si>
  <si>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</si>
  <si>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</si>
  <si>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</si>
  <si>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</si>
  <si>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</si>
  <si>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</si>
  <si>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</si>
  <si>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</si>
  <si>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</si>
  <si>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</si>
  <si>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</si>
  <si>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</si>
  <si>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</si>
  <si>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</si>
  <si>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</si>
  <si>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</si>
  <si>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</si>
  <si>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</si>
  <si>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</si>
  <si>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</si>
  <si>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</si>
  <si>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</si>
  <si>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</si>
  <si>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</si>
  <si>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</si>
  <si>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</si>
  <si>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</si>
  <si>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</si>
  <si>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</si>
  <si>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</si>
  <si>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</si>
  <si>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</si>
  <si>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</si>
  <si>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</si>
  <si>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</si>
  <si>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</si>
  <si>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</si>
  <si>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</si>
  <si>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</si>
  <si>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</si>
  <si>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</si>
  <si>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</si>
  <si>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</si>
  <si>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</si>
  <si>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</si>
  <si>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</si>
  <si>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</si>
  <si>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</si>
  <si>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</si>
  <si>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</si>
  <si>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</si>
  <si>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</si>
  <si>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</si>
  <si>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</si>
  <si>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</si>
  <si>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</si>
  <si>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</si>
  <si>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</si>
  <si>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</si>
  <si>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</si>
  <si>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</si>
  <si>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</si>
  <si>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</si>
  <si>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</si>
  <si>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</si>
  <si>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</si>
  <si>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</si>
  <si>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</si>
  <si>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</si>
  <si>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</si>
  <si>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</si>
  <si>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</si>
  <si>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</si>
  <si>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</si>
  <si>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</si>
  <si>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</si>
  <si>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</si>
  <si>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</si>
  <si>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</si>
  <si>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</si>
  <si>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</si>
  <si>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</si>
  <si>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</si>
  <si>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</si>
  <si>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</si>
  <si>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</si>
  <si>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</si>
  <si>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</si>
  <si>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</si>
  <si>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</si>
  <si>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</si>
  <si>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</si>
  <si>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</si>
  <si>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</si>
  <si>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</si>
  <si>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</si>
  <si>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</si>
  <si>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</si>
  <si>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</si>
  <si>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</si>
  <si>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</si>
  <si>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</si>
  <si>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</si>
  <si>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</si>
  <si>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</si>
  <si>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</si>
  <si>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</si>
  <si>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</si>
  <si>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</si>
  <si>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</si>
  <si>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</si>
  <si>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</si>
  <si>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</si>
  <si>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</si>
  <si>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</si>
  <si>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</si>
  <si>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</si>
  <si>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</si>
  <si>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</si>
  <si>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</si>
  <si>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</si>
  <si>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</si>
  <si>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</si>
  <si>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</si>
  <si>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</si>
  <si>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</si>
  <si>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</si>
  <si>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</si>
  <si>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</si>
  <si>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</si>
  <si>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</si>
  <si>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</si>
  <si>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</si>
  <si>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</si>
  <si>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</si>
  <si>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</si>
  <si>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</si>
  <si>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</si>
  <si>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</si>
  <si>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</si>
  <si>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</si>
  <si>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</si>
  <si>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</si>
  <si>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</si>
  <si>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</si>
  <si>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</si>
  <si>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</si>
  <si>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</si>
  <si>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</si>
  <si>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</si>
  <si>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</si>
  <si>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</si>
  <si>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</si>
  <si>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</si>
  <si>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</si>
  <si>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</si>
  <si>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</si>
  <si>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</si>
  <si>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</si>
  <si>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</si>
  <si>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</si>
  <si>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</si>
  <si>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</si>
  <si>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</si>
  <si>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</si>
  <si>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</si>
  <si>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</si>
  <si>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</si>
  <si>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</si>
  <si>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</si>
  <si>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</si>
  <si>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</si>
  <si>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</si>
  <si>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</si>
  <si>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</si>
  <si>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</si>
  <si>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</si>
  <si>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</si>
  <si>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</si>
  <si>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</si>
  <si>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</si>
  <si>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</si>
  <si>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</si>
  <si>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</si>
  <si>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</si>
  <si>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</si>
  <si>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</si>
  <si>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</si>
  <si>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</si>
  <si>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</si>
  <si>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</si>
  <si>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</si>
  <si>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</si>
  <si>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</si>
  <si>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</si>
  <si>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</si>
  <si>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</si>
  <si>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</si>
  <si>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</si>
  <si>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</si>
  <si>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</si>
  <si>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</si>
  <si>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</si>
  <si>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</si>
  <si>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</si>
  <si>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</si>
  <si>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</si>
  <si>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</si>
  <si>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</si>
  <si>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</si>
  <si>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</si>
  <si>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</si>
  <si>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</si>
  <si>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</si>
  <si>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</si>
  <si>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</si>
  <si>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</si>
  <si>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</si>
  <si>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</si>
  <si>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</si>
  <si>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</si>
  <si>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</si>
  <si>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</si>
  <si>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</si>
  <si>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</si>
  <si>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</si>
  <si>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</si>
  <si>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</si>
  <si>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</si>
  <si>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</si>
  <si>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</si>
  <si>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</si>
  <si>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</si>
  <si>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</si>
  <si>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</si>
  <si>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</si>
  <si>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</si>
  <si>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</si>
  <si>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</si>
  <si>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</si>
  <si>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</si>
  <si>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</si>
  <si>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</si>
  <si>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</si>
  <si>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</si>
  <si>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</si>
  <si>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</si>
  <si>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</si>
  <si>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</si>
  <si>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</si>
  <si>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</si>
  <si>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</si>
  <si>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</si>
  <si>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</si>
  <si>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</si>
  <si>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</si>
  <si>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</si>
  <si>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</si>
  <si>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</si>
  <si>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</si>
  <si>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</si>
  <si>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</si>
  <si>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</si>
  <si>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</si>
  <si>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</si>
  <si>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</si>
  <si>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</si>
  <si>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</si>
  <si>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</si>
  <si>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</si>
  <si>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</si>
  <si>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</si>
  <si>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</si>
  <si>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</si>
  <si>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</si>
  <si>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</si>
  <si>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</si>
  <si>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</si>
  <si>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</si>
  <si>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</si>
  <si>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</si>
  <si>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</si>
  <si>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</si>
  <si>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</si>
  <si>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</si>
  <si>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</si>
  <si>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</si>
  <si>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</si>
  <si>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</si>
  <si>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</si>
  <si>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</si>
  <si>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</si>
  <si>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</si>
  <si>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</si>
  <si>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</si>
  <si>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</si>
  <si>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</si>
  <si>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</si>
  <si>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</si>
  <si>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</si>
  <si>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</si>
  <si>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</si>
  <si>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</si>
  <si>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</si>
  <si>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</si>
  <si>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</si>
  <si>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</si>
  <si>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</si>
  <si>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</si>
  <si>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</si>
  <si>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</si>
  <si>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</si>
  <si>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</si>
  <si>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</si>
  <si>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</si>
  <si>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</si>
  <si>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</si>
  <si>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</si>
  <si>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</si>
  <si>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</si>
  <si>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</si>
  <si>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</si>
  <si>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</si>
  <si>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</si>
  <si>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</si>
  <si>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</si>
  <si>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</si>
  <si>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</si>
  <si>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</si>
  <si>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</si>
  <si>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</si>
  <si>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</si>
  <si>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</si>
  <si>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</si>
  <si>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</si>
  <si>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</si>
  <si>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</si>
  <si>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</si>
  <si>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</si>
  <si>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</si>
  <si>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</si>
  <si>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</si>
  <si>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</si>
  <si>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</si>
  <si>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</si>
  <si>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</si>
  <si>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</si>
  <si>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</si>
  <si>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</si>
  <si>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</si>
  <si>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</si>
  <si>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</si>
  <si>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</si>
  <si>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</si>
  <si>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</si>
  <si>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</si>
  <si>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</si>
  <si>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</si>
  <si>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</si>
  <si>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</si>
  <si>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</si>
  <si>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</si>
  <si>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</si>
  <si>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</si>
  <si>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</si>
  <si>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</si>
  <si>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</si>
  <si>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</si>
  <si>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</si>
  <si>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</si>
  <si>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</si>
  <si>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</si>
  <si>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</si>
  <si>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</si>
  <si>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</si>
  <si>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</si>
  <si>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</si>
  <si>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</si>
  <si>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</si>
  <si>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</si>
  <si>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</si>
  <si>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</si>
  <si>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</si>
  <si>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</si>
  <si>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</si>
  <si>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</si>
  <si>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</si>
  <si>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</si>
  <si>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</si>
  <si>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</si>
  <si>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</si>
  <si>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</si>
  <si>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</si>
  <si>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</si>
  <si>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</si>
  <si>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</si>
  <si>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</si>
  <si>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</si>
  <si>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</si>
  <si>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</si>
  <si>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</si>
  <si>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</si>
  <si>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</si>
  <si>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</si>
  <si>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</si>
  <si>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</si>
  <si>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</si>
  <si>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</si>
  <si>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</si>
  <si>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</si>
  <si>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</si>
  <si>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</si>
  <si>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</si>
  <si>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</si>
  <si>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</si>
  <si>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</si>
  <si>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</si>
  <si>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</si>
  <si>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</si>
  <si>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</si>
  <si>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</si>
  <si>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</si>
  <si>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</si>
  <si>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</si>
  <si>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</si>
  <si>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</si>
  <si>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</si>
  <si>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</si>
  <si>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</si>
  <si>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</si>
  <si>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</si>
  <si>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</si>
  <si>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</si>
  <si>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</si>
  <si>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</si>
  <si>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</si>
  <si>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</si>
  <si>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</si>
  <si>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</si>
  <si>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</si>
  <si>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</si>
  <si>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</si>
  <si>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</si>
  <si>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</si>
  <si>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</si>
  <si>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</si>
  <si>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</si>
  <si>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</si>
  <si>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</si>
  <si>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</si>
  <si>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</si>
  <si>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</si>
  <si>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</si>
  <si>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</si>
  <si>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</si>
  <si>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</si>
  <si>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</si>
  <si>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</si>
  <si>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</si>
  <si>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</si>
  <si>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</si>
  <si>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</si>
  <si>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</si>
  <si>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</si>
  <si>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</si>
  <si>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</si>
  <si>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</si>
  <si>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</si>
  <si>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</si>
  <si>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</si>
  <si>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</si>
  <si>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</si>
  <si>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</si>
  <si>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</si>
  <si>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</si>
  <si>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</si>
  <si>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</si>
  <si>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</si>
  <si>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</si>
  <si>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</si>
  <si>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</si>
  <si>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</si>
  <si>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</si>
  <si>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</si>
  <si>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</si>
  <si>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</si>
  <si>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</si>
  <si>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</si>
  <si>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</si>
  <si>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</si>
  <si>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</si>
  <si>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</si>
  <si>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</si>
  <si>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</si>
  <si>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</si>
  <si>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</si>
  <si>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</si>
  <si>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</si>
  <si>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</si>
  <si>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</si>
  <si>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</si>
  <si>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</si>
  <si>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</si>
  <si>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</si>
  <si>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</si>
  <si>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</si>
  <si>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</si>
  <si>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</si>
  <si>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</si>
  <si>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</si>
  <si>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</si>
  <si>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</si>
  <si>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</si>
  <si>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</si>
  <si>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</si>
  <si>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</si>
  <si>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</si>
  <si>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</si>
  <si>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</si>
  <si>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</si>
  <si>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</si>
  <si>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</si>
  <si>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</si>
  <si>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</si>
  <si>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</si>
  <si>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</si>
  <si>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</si>
  <si>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</si>
  <si>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</si>
  <si>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</si>
  <si>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</si>
  <si>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</si>
  <si>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</si>
  <si>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</si>
  <si>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</si>
  <si>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</si>
  <si>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</si>
  <si>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</si>
  <si>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</si>
  <si>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</si>
  <si>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</si>
  <si>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</si>
  <si>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</si>
  <si>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</si>
  <si>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</si>
  <si>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</si>
  <si>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</si>
  <si>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</si>
  <si>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</si>
  <si>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</si>
  <si>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</si>
  <si>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</si>
  <si>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</si>
  <si>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</si>
  <si>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</si>
  <si>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</si>
  <si>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</si>
  <si>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</si>
  <si>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</si>
  <si>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</si>
  <si>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</si>
  <si>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</si>
  <si>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</si>
  <si>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</si>
  <si>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</si>
  <si>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</si>
  <si>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</si>
  <si>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</si>
  <si>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</si>
  <si>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</si>
  <si>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</si>
  <si>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</si>
  <si>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</si>
  <si>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</si>
  <si>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</si>
  <si>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</si>
  <si>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</si>
  <si>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</si>
  <si>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</si>
  <si>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</si>
  <si>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</si>
  <si>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</si>
  <si>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</si>
  <si>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</si>
  <si>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</si>
  <si>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</si>
  <si>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</si>
  <si>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</si>
  <si>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</si>
  <si>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</si>
  <si>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</si>
  <si>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</si>
  <si>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</si>
  <si>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</si>
  <si>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</si>
  <si>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</si>
  <si>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</si>
  <si>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</si>
  <si>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</si>
  <si>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</si>
  <si>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</si>
  <si>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</si>
  <si>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</si>
  <si>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</si>
  <si>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</si>
  <si>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</si>
  <si>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</si>
  <si>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</si>
  <si>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</si>
  <si>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</si>
  <si>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</si>
  <si>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</si>
  <si>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</si>
  <si>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</si>
  <si>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</si>
  <si>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</si>
  <si>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</si>
  <si>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</si>
  <si>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</si>
  <si>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</si>
  <si>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</si>
  <si>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</si>
  <si>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</si>
  <si>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</si>
  <si>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</si>
  <si>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</si>
  <si>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</si>
  <si>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</si>
  <si>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</si>
  <si>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</si>
  <si>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</si>
  <si>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</si>
  <si>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</si>
  <si>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</si>
  <si>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</si>
  <si>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</si>
  <si>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</si>
  <si>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</si>
  <si>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</si>
  <si>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</si>
  <si>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</si>
  <si>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</si>
  <si>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</si>
  <si>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</si>
  <si>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</si>
  <si>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</si>
  <si>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</si>
  <si>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</si>
  <si>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</si>
  <si>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</si>
  <si>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</si>
  <si>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</si>
  <si>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</si>
  <si>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</si>
  <si>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</si>
  <si>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</si>
  <si>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</si>
  <si>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</si>
  <si>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</si>
  <si>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</si>
  <si>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</si>
  <si>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</si>
  <si>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</si>
  <si>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</si>
  <si>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</si>
  <si>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</si>
  <si>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</si>
  <si>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</si>
  <si>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</si>
  <si>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</si>
  <si>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</si>
  <si>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</si>
  <si>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</si>
  <si>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</si>
  <si>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</si>
  <si>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</si>
  <si>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</si>
  <si>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</si>
  <si>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</si>
  <si>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</si>
  <si>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</si>
  <si>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</si>
  <si>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</si>
  <si>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</si>
  <si>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</si>
  <si>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</si>
  <si>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</si>
  <si>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</si>
  <si>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</si>
  <si>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</si>
  <si>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</si>
  <si>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</si>
  <si>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</si>
  <si>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</si>
  <si>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</si>
  <si>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</si>
  <si>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</si>
  <si>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</si>
  <si>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</si>
  <si>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</si>
  <si>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</si>
  <si>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</si>
  <si>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</si>
  <si>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</si>
  <si>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</si>
  <si>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</si>
  <si>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</si>
  <si>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</si>
  <si>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</si>
  <si>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</si>
  <si>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</si>
  <si>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</si>
  <si>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</si>
  <si>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</si>
  <si>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</si>
  <si>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</si>
  <si>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</si>
  <si>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</si>
  <si>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</si>
  <si>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</si>
  <si>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</si>
  <si>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</si>
  <si>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</si>
  <si>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</si>
  <si>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</si>
  <si>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</si>
  <si>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</si>
  <si>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</si>
  <si>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</si>
  <si>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</si>
  <si>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</si>
  <si>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</si>
  <si>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</si>
  <si>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</si>
  <si>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</si>
  <si>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</si>
  <si>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</si>
  <si>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</si>
  <si>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</si>
  <si>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</si>
  <si>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</si>
  <si>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</si>
  <si>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</si>
  <si>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</si>
  <si>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</si>
  <si>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</si>
  <si>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</si>
  <si>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</si>
  <si>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</si>
  <si>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</si>
  <si>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</si>
  <si>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</si>
  <si>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</si>
  <si>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</si>
  <si>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</si>
  <si>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</si>
  <si>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</si>
  <si>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</si>
  <si>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</si>
  <si>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</si>
  <si>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</si>
  <si>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</si>
  <si>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</si>
  <si>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</si>
  <si>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</si>
  <si>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</si>
  <si>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</si>
  <si>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</si>
  <si>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</si>
  <si>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</si>
  <si>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</si>
  <si>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</si>
  <si>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</si>
  <si>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</si>
  <si>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</si>
  <si>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</si>
  <si>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</si>
  <si>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</si>
  <si>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</si>
  <si>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</si>
  <si>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</si>
  <si>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</si>
  <si>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</si>
  <si>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</si>
  <si>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</si>
  <si>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</si>
  <si>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</si>
  <si>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</si>
  <si>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</si>
  <si>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</si>
  <si>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</si>
  <si>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</si>
  <si>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</si>
  <si>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</si>
  <si>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</si>
  <si>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</si>
  <si>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</si>
  <si>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</si>
  <si>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</si>
  <si>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</si>
  <si>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</si>
  <si>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</si>
  <si>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</si>
  <si>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</si>
  <si>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</si>
  <si>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</si>
  <si>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</si>
  <si>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</si>
  <si>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</si>
  <si>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</si>
  <si>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</si>
  <si>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</si>
  <si>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</si>
  <si>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</si>
  <si>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</si>
  <si>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</si>
  <si>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</si>
  <si>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</si>
  <si>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</si>
  <si>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</si>
  <si>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</si>
  <si>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</si>
  <si>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</si>
  <si>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</si>
  <si>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</si>
  <si>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</si>
  <si>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</si>
  <si>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</si>
  <si>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</si>
  <si>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</si>
  <si>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</si>
  <si>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</si>
  <si>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</si>
  <si>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</si>
  <si>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</si>
  <si>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</si>
  <si>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</si>
  <si>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</si>
  <si>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</si>
  <si>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</si>
  <si>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</si>
  <si>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</si>
  <si>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</si>
  <si>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</si>
  <si>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</si>
  <si>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</si>
  <si>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</si>
  <si>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</si>
  <si>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</si>
  <si>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</si>
  <si>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</si>
  <si>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</si>
  <si>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</si>
  <si>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</si>
  <si>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</si>
  <si>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</si>
  <si>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</si>
  <si>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</si>
  <si>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</si>
  <si>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</si>
  <si>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</si>
  <si>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</si>
  <si>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</si>
  <si>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</si>
  <si>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</si>
  <si>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</si>
  <si>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</si>
  <si>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</si>
  <si>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</si>
  <si>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</si>
  <si>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</si>
  <si>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</si>
  <si>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</si>
  <si>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</si>
  <si>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</si>
  <si>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</si>
  <si>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</si>
  <si>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</si>
  <si>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</si>
  <si>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</si>
  <si>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</si>
  <si>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</si>
  <si>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</si>
  <si>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</si>
  <si>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</si>
  <si>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</si>
  <si>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</si>
  <si>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</si>
  <si>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</si>
  <si>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</si>
  <si>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</si>
  <si>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</si>
  <si>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</si>
  <si>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</si>
  <si>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</si>
  <si>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</si>
  <si>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</si>
  <si>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</si>
  <si>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</si>
  <si>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</si>
  <si>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</si>
  <si>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</si>
  <si>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</si>
  <si>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</si>
  <si>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</si>
  <si>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</si>
  <si>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</si>
  <si>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</si>
  <si>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</si>
  <si>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</si>
  <si>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</si>
  <si>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</si>
  <si>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</si>
  <si>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</si>
  <si>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</si>
  <si>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</si>
  <si>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</si>
  <si>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</si>
  <si>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</si>
  <si>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</si>
  <si>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</si>
  <si>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</si>
  <si>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</si>
  <si>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</si>
  <si>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</si>
  <si>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</si>
  <si>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</si>
  <si>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</si>
  <si>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</si>
  <si>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</si>
  <si>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</si>
  <si>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</si>
  <si>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</si>
  <si>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</si>
  <si>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</si>
  <si>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</si>
  <si>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</si>
  <si>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</si>
  <si>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</si>
  <si>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</si>
  <si>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</si>
  <si>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</si>
  <si>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</si>
  <si>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</si>
  <si>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</si>
  <si>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</si>
  <si>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</si>
  <si>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</si>
  <si>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</si>
  <si>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</si>
  <si>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</si>
  <si>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</si>
  <si>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</si>
  <si>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</si>
  <si>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</si>
  <si>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</si>
  <si>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</si>
  <si>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</si>
  <si>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</si>
  <si>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</si>
  <si>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</si>
  <si>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</si>
  <si>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</si>
  <si>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</si>
  <si>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</si>
  <si>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</si>
  <si>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</si>
  <si>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</si>
  <si>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</si>
  <si>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</si>
  <si>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</si>
  <si>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</si>
  <si>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</si>
  <si>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</si>
  <si>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</si>
  <si>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</si>
  <si>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</si>
  <si>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</si>
  <si>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</si>
  <si>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</si>
  <si>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</si>
  <si>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</si>
  <si>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</si>
  <si>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</si>
  <si>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</si>
  <si>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</si>
  <si>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</si>
  <si>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</si>
  <si>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</si>
  <si>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</si>
  <si>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</si>
  <si>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</si>
  <si>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</si>
  <si>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</si>
  <si>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</si>
  <si>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</si>
  <si>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</si>
  <si>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</si>
  <si>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</si>
  <si>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</si>
  <si>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</si>
  <si>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</si>
  <si>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</si>
  <si>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</si>
  <si>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</si>
  <si>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</si>
  <si>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</si>
  <si>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</si>
  <si>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</si>
  <si>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</si>
  <si>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</si>
  <si>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</si>
  <si>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</si>
  <si>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</si>
  <si>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</si>
  <si>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</si>
  <si>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</si>
  <si>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</si>
  <si>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</si>
  <si>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</si>
  <si>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</si>
  <si>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</si>
  <si>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</si>
  <si>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</si>
  <si>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</si>
  <si>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</si>
  <si>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</si>
  <si>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</si>
  <si>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</si>
  <si>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</si>
  <si>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</si>
  <si>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</si>
  <si>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</si>
  <si>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</si>
  <si>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</si>
  <si>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</si>
  <si>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</si>
  <si>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</si>
  <si>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</si>
  <si>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</si>
  <si>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</si>
  <si>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</si>
  <si>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</si>
  <si>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</si>
  <si>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</si>
  <si>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</si>
  <si>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</si>
  <si>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</si>
  <si>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</si>
  <si>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</si>
  <si>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</si>
  <si>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</si>
  <si>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</si>
  <si>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</si>
  <si>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</si>
  <si>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</si>
  <si>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</si>
  <si>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</si>
  <si>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</si>
  <si>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</si>
  <si>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</si>
  <si>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</si>
  <si>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</si>
  <si>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</si>
  <si>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</si>
  <si>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</si>
  <si>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</si>
  <si>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</si>
  <si>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</si>
  <si>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</si>
  <si>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</si>
  <si>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</si>
  <si>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</si>
  <si>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</si>
  <si>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</si>
  <si>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</si>
  <si>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</si>
  <si>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</si>
  <si>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</si>
  <si>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</si>
  <si>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</si>
  <si>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</si>
  <si>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</si>
  <si>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</si>
  <si>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</si>
  <si>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</si>
  <si>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</si>
  <si>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</si>
  <si>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</si>
  <si>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</si>
  <si>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</si>
  <si>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</si>
  <si>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</si>
  <si>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</si>
  <si>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</si>
  <si>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</si>
  <si>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</si>
  <si>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</si>
  <si>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</si>
  <si>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</si>
  <si>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</si>
  <si>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</si>
  <si>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</si>
  <si>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</si>
  <si>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</si>
  <si>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</si>
  <si>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</si>
  <si>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</si>
  <si>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</si>
  <si>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</si>
  <si>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</si>
  <si>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</si>
  <si>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</si>
  <si>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</si>
  <si>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</si>
  <si>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</si>
  <si>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</si>
  <si>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</si>
  <si>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</si>
  <si>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</si>
  <si>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</si>
  <si>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</si>
  <si>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</si>
  <si>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</si>
  <si>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</si>
  <si>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</si>
  <si>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</si>
  <si>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</si>
  <si>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</si>
  <si>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</si>
  <si>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</si>
  <si>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</si>
  <si>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</si>
  <si>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</si>
  <si>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</si>
  <si>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</si>
  <si>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</si>
  <si>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</si>
  <si>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</si>
  <si>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</si>
  <si>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</si>
  <si>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</si>
  <si>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</si>
  <si>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</si>
  <si>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</si>
  <si>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</si>
  <si>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</si>
  <si>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</si>
  <si>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</si>
  <si>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</si>
  <si>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</si>
  <si>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</si>
  <si>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</si>
  <si>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</si>
  <si>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</si>
  <si>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</si>
  <si>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</si>
  <si>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</si>
  <si>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</si>
  <si>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</si>
  <si>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</si>
  <si>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</si>
  <si>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</si>
  <si>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</si>
  <si>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</si>
  <si>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</si>
  <si>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</si>
  <si>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</si>
  <si>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</si>
  <si>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</si>
  <si>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</si>
  <si>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</si>
  <si>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</si>
  <si>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</si>
  <si>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</si>
  <si>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</si>
  <si>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</si>
  <si>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</si>
  <si>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</si>
  <si>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</si>
  <si>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</si>
  <si>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</si>
  <si>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</si>
  <si>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</si>
  <si>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</si>
  <si>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</si>
  <si>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</si>
  <si>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</si>
  <si>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</si>
  <si>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</si>
  <si>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</si>
  <si>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</si>
  <si>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</si>
  <si>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</si>
  <si>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</si>
  <si>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</si>
  <si>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</si>
  <si>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</si>
  <si>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</si>
  <si>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</si>
  <si>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</si>
  <si>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</si>
  <si>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</si>
  <si>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</si>
  <si>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</si>
  <si>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</si>
  <si>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</si>
  <si>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</si>
  <si>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</si>
  <si>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</si>
  <si>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</si>
  <si>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</si>
  <si>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</si>
  <si>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</si>
  <si>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</si>
  <si>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</si>
  <si>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</si>
  <si>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</si>
  <si>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</si>
  <si>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</si>
  <si>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</si>
  <si>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</si>
  <si>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</si>
  <si>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</si>
  <si>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</si>
  <si>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</si>
  <si>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</si>
  <si>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</si>
  <si>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</si>
  <si>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</si>
  <si>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</si>
  <si>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</si>
  <si>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</si>
  <si>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</si>
  <si>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</si>
  <si>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</si>
  <si>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</si>
  <si>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</si>
  <si>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</si>
  <si>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</si>
  <si>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</si>
  <si>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</si>
  <si>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</si>
  <si>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</si>
  <si>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</si>
  <si>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</si>
  <si>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</si>
  <si>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</si>
  <si>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</si>
  <si>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</si>
  <si>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</si>
  <si>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</si>
  <si>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</si>
  <si>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</si>
  <si>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</si>
  <si>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</si>
  <si>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</si>
  <si>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</si>
  <si>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</si>
  <si>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</si>
  <si>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</si>
  <si>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</si>
  <si>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</si>
  <si>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</si>
  <si>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</si>
  <si>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</si>
  <si>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</si>
  <si>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</si>
  <si>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</si>
  <si>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</si>
  <si>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</si>
  <si>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</si>
  <si>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</si>
  <si>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</si>
  <si>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</si>
  <si>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</si>
  <si>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</si>
  <si>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</si>
  <si>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</si>
  <si>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</si>
  <si>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</si>
  <si>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</si>
  <si>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</si>
  <si>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</si>
  <si>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</si>
  <si>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</si>
  <si>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</si>
  <si>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</si>
  <si>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</si>
  <si>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</si>
  <si>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</si>
  <si>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</si>
  <si>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</si>
  <si>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</si>
  <si>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</si>
  <si>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</si>
  <si>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</si>
  <si>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</si>
  <si>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</si>
  <si>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</si>
  <si>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</si>
  <si>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</si>
  <si>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</si>
  <si>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</si>
  <si>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</si>
  <si>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</si>
  <si>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</si>
  <si>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</si>
  <si>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</si>
  <si>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</si>
  <si>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</si>
  <si>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</si>
  <si>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</si>
  <si>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</si>
  <si>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</si>
  <si>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</si>
  <si>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</si>
  <si>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</si>
  <si>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</si>
  <si>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</si>
  <si>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</si>
  <si>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</si>
  <si>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</si>
  <si>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</si>
  <si>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</si>
  <si>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</si>
  <si>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</si>
  <si>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</si>
  <si>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</si>
  <si>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</si>
  <si>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</si>
  <si>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</si>
  <si>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</si>
  <si>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</si>
  <si>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</si>
  <si>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</si>
  <si>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</si>
  <si>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</si>
  <si>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</si>
  <si>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</si>
  <si>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</si>
  <si>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</si>
  <si>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</si>
  <si>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</si>
  <si>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</si>
  <si>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</si>
  <si>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</si>
  <si>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</si>
  <si>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</si>
  <si>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</si>
  <si>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</si>
  <si>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</si>
  <si>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</si>
  <si>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</si>
  <si>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</si>
  <si>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</si>
  <si>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</si>
  <si>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</si>
  <si>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</si>
  <si>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</si>
  <si>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</si>
  <si>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</si>
  <si>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</si>
  <si>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</si>
  <si>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</si>
  <si>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</si>
  <si>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</si>
  <si>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</si>
  <si>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</si>
  <si>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</si>
  <si>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</si>
  <si>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</si>
  <si>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</si>
  <si>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</si>
  <si>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</si>
  <si>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</si>
  <si>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</si>
  <si>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</si>
  <si>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</si>
  <si>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</si>
  <si>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</si>
  <si>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</si>
  <si>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</si>
  <si>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</si>
  <si>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</si>
  <si>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</si>
  <si>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</si>
  <si>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</si>
  <si>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</si>
  <si>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</si>
  <si>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</si>
  <si>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</si>
  <si>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</si>
  <si>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</si>
  <si>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</si>
  <si>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</si>
  <si>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</si>
  <si>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</si>
  <si>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</si>
  <si>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</si>
  <si>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</si>
  <si>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</si>
  <si>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</si>
  <si>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</si>
  <si>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</si>
  <si>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</si>
  <si>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</si>
  <si>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</si>
  <si>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</si>
  <si>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</si>
  <si>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</si>
  <si>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</si>
  <si>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</si>
  <si>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</si>
  <si>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</si>
  <si>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</si>
  <si>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</si>
  <si>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</si>
  <si>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</si>
  <si>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</si>
  <si>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</si>
  <si>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</si>
  <si>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</si>
  <si>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</si>
  <si>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</si>
  <si>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</si>
  <si>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</si>
  <si>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</si>
  <si>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</si>
  <si>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</si>
  <si>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</si>
  <si>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</si>
  <si>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</si>
  <si>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</si>
  <si>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</si>
  <si>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</si>
  <si>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</si>
  <si>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</si>
  <si>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</si>
  <si>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</si>
  <si>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</si>
  <si>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</si>
  <si>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</si>
  <si>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</si>
  <si>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</si>
  <si>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</si>
  <si>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</si>
  <si>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</si>
  <si>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</si>
  <si>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</si>
  <si>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</si>
  <si>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</si>
  <si>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</si>
  <si>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</si>
  <si>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</si>
  <si>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</si>
  <si>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</si>
  <si>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</si>
  <si>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</si>
  <si>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</si>
  <si>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</si>
  <si>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</si>
  <si>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</si>
  <si>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</si>
  <si>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</si>
  <si>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</si>
  <si>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</si>
  <si>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</si>
  <si>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</si>
  <si>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</si>
  <si>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</si>
  <si>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</si>
  <si>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</si>
  <si>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</si>
  <si>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</si>
  <si>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</si>
  <si>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</si>
  <si>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</si>
  <si>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</si>
  <si>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</si>
  <si>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</si>
  <si>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</si>
  <si>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</si>
  <si>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</si>
  <si>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</si>
  <si>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</si>
  <si>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</si>
  <si>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</si>
  <si>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</si>
  <si>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</si>
  <si>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</si>
  <si>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</si>
  <si>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</si>
  <si>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</si>
  <si>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</si>
  <si>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</si>
  <si>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</si>
  <si>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</si>
  <si>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</si>
  <si>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</si>
  <si>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</si>
  <si>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</si>
  <si>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</si>
  <si>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</si>
  <si>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</si>
  <si>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</si>
  <si>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</si>
  <si>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</si>
  <si>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</si>
  <si>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</si>
  <si>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</si>
  <si>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</si>
  <si>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</si>
  <si>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</si>
  <si>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</si>
  <si>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</si>
  <si>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</si>
  <si>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</si>
  <si>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</si>
  <si>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</si>
  <si>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</si>
  <si>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</si>
  <si>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</si>
  <si>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</si>
  <si>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</si>
  <si>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</si>
  <si>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</si>
  <si>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</si>
  <si>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</si>
  <si>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</si>
  <si>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</si>
  <si>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</si>
  <si>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</si>
  <si>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</si>
  <si>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</si>
  <si>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</si>
  <si>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</si>
  <si>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</si>
  <si>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</si>
  <si>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</si>
  <si>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</si>
  <si>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</si>
  <si>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</si>
  <si>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</si>
  <si>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</si>
  <si>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</si>
  <si>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</si>
  <si>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</si>
  <si>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</si>
  <si>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</si>
  <si>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</si>
  <si>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</si>
  <si>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</si>
  <si>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</si>
  <si>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</si>
  <si>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</si>
  <si>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</si>
  <si>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</si>
  <si>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</si>
  <si>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</si>
  <si>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</si>
  <si>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</si>
  <si>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</si>
  <si>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</si>
  <si>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</si>
  <si>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</si>
  <si>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</si>
  <si>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</si>
  <si>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</si>
  <si>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</si>
  <si>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</si>
  <si>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</si>
  <si>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</si>
  <si>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</si>
  <si>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</si>
  <si>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</si>
  <si>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</si>
  <si>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</si>
  <si>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</si>
  <si>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</si>
  <si>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</si>
  <si>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</si>
  <si>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</si>
  <si>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</si>
  <si>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</si>
  <si>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</si>
  <si>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</si>
  <si>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</si>
  <si>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</si>
  <si>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</si>
  <si>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</si>
  <si>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</si>
  <si>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</si>
  <si>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</si>
  <si>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</si>
  <si>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</si>
  <si>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</si>
  <si>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</si>
  <si>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</si>
  <si>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</si>
  <si>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</si>
  <si>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</si>
  <si>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</si>
  <si>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</si>
  <si>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</si>
  <si>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</si>
  <si>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</si>
  <si>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</si>
  <si>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</si>
  <si>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</si>
  <si>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</si>
  <si>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</si>
  <si>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</si>
  <si>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</si>
  <si>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</si>
  <si>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</si>
  <si>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</si>
  <si>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</si>
  <si>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</si>
  <si>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</si>
  <si>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</si>
  <si>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</si>
  <si>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</si>
  <si>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</si>
  <si>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</si>
  <si>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</si>
  <si>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</si>
  <si>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</si>
  <si>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</si>
  <si>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</si>
  <si>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</si>
  <si>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</si>
  <si>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</si>
  <si>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</si>
  <si>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</si>
  <si>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</si>
  <si>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</si>
  <si>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</si>
  <si>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</si>
  <si>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</si>
  <si>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</si>
  <si>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</si>
  <si>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</si>
  <si>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</si>
  <si>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</si>
  <si>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</si>
  <si>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</si>
  <si>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</si>
  <si>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</si>
  <si>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</si>
  <si>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</si>
  <si>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</si>
  <si>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</si>
  <si>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</si>
  <si>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</si>
  <si>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</si>
  <si>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</si>
  <si>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</si>
  <si>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</si>
  <si>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</si>
  <si>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</si>
  <si>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</si>
  <si>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</si>
  <si>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</si>
  <si>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</si>
  <si>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</si>
  <si>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</si>
  <si>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</si>
  <si>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</si>
  <si>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</si>
  <si>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</si>
  <si>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</si>
  <si>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</si>
  <si>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</si>
  <si>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</si>
  <si>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</si>
  <si>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</si>
  <si>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</si>
  <si>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</si>
  <si>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</si>
  <si>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</si>
  <si>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</si>
  <si>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</si>
  <si>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</si>
  <si>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</si>
  <si>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</si>
  <si>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</si>
  <si>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</si>
  <si>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</si>
  <si>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</si>
  <si>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</si>
  <si>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</si>
  <si>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</si>
  <si>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</si>
  <si>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</si>
  <si>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</si>
  <si>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</si>
  <si>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</si>
  <si>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</si>
  <si>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</si>
  <si>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</si>
  <si>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</si>
  <si>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</si>
  <si>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</si>
  <si>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</si>
  <si>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</si>
  <si>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</si>
  <si>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</si>
  <si>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</si>
  <si>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</si>
  <si>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</si>
  <si>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</si>
  <si>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</si>
  <si>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</si>
  <si>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</si>
  <si>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</si>
  <si>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</si>
  <si>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</si>
  <si>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</si>
  <si>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</si>
  <si>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</si>
  <si>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</si>
  <si>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</si>
  <si>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</si>
  <si>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</si>
  <si>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</si>
  <si>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</si>
  <si>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</si>
  <si>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</si>
  <si>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</si>
  <si>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</si>
  <si>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</si>
  <si>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</si>
  <si>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</si>
  <si>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</si>
  <si>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</si>
  <si>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</si>
  <si>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</si>
  <si>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</si>
  <si>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</si>
  <si>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</si>
  <si>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</si>
  <si>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</si>
  <si>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</si>
  <si>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</si>
  <si>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</si>
  <si>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</si>
  <si>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</si>
  <si>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</si>
  <si>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</si>
  <si>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</si>
  <si>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</si>
  <si>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</si>
  <si>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</si>
  <si>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</si>
  <si>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</si>
  <si>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</si>
  <si>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</si>
  <si>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</si>
  <si>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</si>
  <si>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</si>
  <si>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</si>
  <si>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</si>
  <si>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</si>
  <si>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</si>
  <si>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</si>
  <si>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</si>
  <si>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</si>
  <si>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</si>
  <si>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</si>
  <si>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</si>
  <si>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</si>
  <si>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</si>
  <si>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</si>
  <si>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</si>
  <si>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</si>
  <si>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</si>
  <si>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</si>
  <si>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</si>
  <si>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</si>
  <si>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</si>
  <si>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</si>
  <si>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</si>
  <si>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</si>
  <si>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</si>
  <si>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</si>
  <si>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</si>
  <si>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</si>
  <si>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</si>
  <si>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</si>
  <si>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</si>
  <si>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</si>
  <si>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</si>
  <si>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</si>
  <si>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</si>
  <si>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</si>
  <si>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</si>
  <si>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</si>
  <si>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</si>
  <si>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</si>
  <si>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</si>
  <si>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</si>
  <si>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</si>
  <si>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</si>
  <si>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</si>
  <si>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</si>
  <si>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</si>
  <si>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</si>
  <si>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</si>
  <si>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</si>
  <si>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</si>
  <si>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</si>
  <si>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</si>
  <si>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</si>
  <si>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</si>
  <si>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</si>
  <si>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</si>
  <si>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</si>
  <si>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</si>
  <si>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</si>
  <si>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</si>
  <si>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</si>
  <si>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</si>
  <si>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</si>
  <si>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</si>
  <si>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</si>
  <si>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</si>
  <si>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</si>
  <si>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</si>
  <si>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</si>
  <si>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</si>
  <si>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</si>
  <si>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</si>
  <si>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</si>
  <si>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</si>
  <si>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</si>
  <si>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</si>
  <si>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</si>
  <si>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</si>
  <si>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</si>
  <si>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</si>
  <si>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</si>
  <si>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</si>
  <si>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</si>
  <si>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</si>
  <si>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</si>
  <si>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</si>
  <si>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</si>
  <si>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</si>
  <si>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</si>
  <si>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</si>
  <si>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</si>
  <si>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</si>
  <si>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</si>
  <si>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</si>
  <si>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</si>
  <si>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</si>
  <si>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</si>
  <si>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</si>
  <si>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</si>
  <si>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</si>
  <si>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</si>
  <si>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</si>
  <si>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</si>
  <si>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</si>
  <si>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</si>
  <si>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</si>
  <si>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</si>
  <si>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</si>
  <si>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</si>
  <si>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</si>
  <si>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</si>
  <si>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</si>
  <si>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</si>
  <si>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</si>
  <si>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</si>
  <si>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</si>
  <si>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</si>
  <si>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</si>
  <si>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</si>
  <si>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</si>
  <si>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</si>
  <si>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</si>
  <si>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</si>
  <si>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</si>
  <si>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</si>
  <si>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</si>
  <si>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</si>
  <si>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</si>
  <si>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</si>
  <si>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</si>
  <si>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</si>
  <si>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</si>
  <si>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</si>
  <si>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</si>
  <si>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</si>
  <si>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</si>
  <si>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</si>
  <si>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</si>
  <si>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</si>
  <si>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</si>
  <si>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</si>
  <si>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</si>
  <si>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</si>
  <si>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</si>
  <si>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</si>
  <si>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</si>
  <si>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</si>
  <si>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</si>
  <si>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</si>
  <si>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</si>
  <si>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</si>
  <si>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</si>
  <si>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</si>
  <si>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</si>
  <si>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</si>
  <si>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</si>
  <si>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</si>
  <si>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</si>
  <si>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</si>
  <si>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</si>
  <si>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</si>
  <si>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</si>
  <si>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</si>
  <si>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</si>
  <si>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</si>
  <si>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</si>
  <si>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</si>
  <si>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</si>
  <si>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</si>
  <si>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</si>
  <si>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</si>
  <si>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</si>
  <si>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</si>
  <si>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</si>
  <si>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</si>
  <si>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</si>
  <si>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</si>
  <si>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</si>
  <si>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</si>
  <si>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</si>
  <si>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</si>
  <si>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</si>
  <si>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</si>
  <si>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</si>
  <si>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</si>
  <si>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</si>
  <si>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</si>
  <si>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</si>
  <si>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</si>
  <si>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</si>
  <si>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</si>
  <si>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</si>
  <si>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</si>
  <si>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</si>
  <si>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</si>
  <si>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</si>
  <si>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</si>
  <si>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</si>
  <si>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</si>
  <si>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</si>
  <si>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</si>
  <si>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</si>
  <si>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</si>
  <si>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</si>
  <si>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</si>
  <si>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</si>
  <si>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</si>
  <si>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</si>
  <si>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</si>
  <si>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</si>
  <si>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</si>
  <si>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</si>
  <si>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</si>
  <si>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</si>
  <si>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</si>
  <si>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</si>
  <si>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</si>
  <si>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</si>
  <si>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</si>
  <si>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</si>
  <si>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</si>
  <si>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</si>
  <si>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</si>
  <si>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</si>
  <si>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</si>
  <si>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</si>
  <si>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</si>
  <si>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</si>
  <si>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</si>
  <si>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</si>
  <si>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</si>
  <si>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</si>
  <si>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</si>
  <si>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</si>
  <si>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</si>
  <si>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</si>
  <si>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</si>
  <si>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</si>
  <si>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</si>
  <si>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</si>
  <si>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</si>
  <si>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</si>
  <si>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</si>
  <si>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</si>
  <si>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</si>
  <si>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</si>
  <si>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</si>
  <si>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</si>
  <si>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</si>
  <si>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</si>
  <si>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</si>
  <si>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</si>
  <si>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</si>
  <si>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</si>
  <si>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</si>
  <si>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</si>
  <si>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</si>
  <si>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</si>
  <si>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</si>
  <si>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</si>
  <si>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</si>
  <si>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</si>
  <si>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</si>
  <si>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</si>
  <si>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</si>
  <si>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</si>
  <si>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</si>
  <si>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</si>
  <si>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</si>
  <si>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</si>
  <si>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</si>
  <si>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</si>
  <si>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</si>
  <si>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</si>
  <si>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</si>
  <si>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</si>
  <si>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</si>
  <si>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</si>
  <si>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</si>
  <si>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</si>
  <si>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</si>
  <si>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</si>
  <si>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</si>
  <si>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</si>
  <si>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</si>
  <si>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</si>
  <si>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</si>
  <si>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</si>
  <si>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</si>
  <si>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</si>
  <si>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</si>
  <si>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</si>
  <si>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</si>
  <si>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</si>
  <si>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</si>
  <si>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</si>
  <si>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</si>
  <si>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</si>
  <si>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</si>
  <si>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</si>
  <si>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</si>
  <si>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</si>
  <si>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</si>
  <si>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</si>
  <si>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</si>
  <si>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</si>
  <si>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</si>
  <si>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</si>
  <si>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</si>
  <si>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</si>
  <si>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</si>
  <si>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</si>
  <si>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</si>
  <si>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</si>
  <si>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</si>
  <si>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</si>
  <si>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</si>
  <si>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</si>
  <si>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</si>
  <si>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</si>
  <si>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</si>
  <si>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</si>
  <si>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</si>
  <si>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</si>
  <si>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</si>
  <si>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</si>
  <si>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</si>
  <si>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</si>
  <si>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</si>
  <si>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</si>
  <si>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</si>
  <si>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</si>
  <si>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</si>
  <si>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</si>
  <si>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</si>
  <si>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</si>
  <si>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</si>
  <si>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</si>
  <si>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</si>
  <si>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</si>
  <si>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</si>
  <si>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</si>
  <si>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</si>
  <si>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</si>
  <si>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</si>
  <si>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</si>
  <si>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</si>
  <si>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</si>
  <si>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</si>
  <si>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</si>
  <si>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</si>
  <si>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</si>
  <si>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</si>
  <si>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</si>
  <si>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</si>
  <si>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</si>
  <si>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</si>
  <si>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</si>
  <si>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</si>
  <si>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</si>
  <si>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</si>
  <si>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</si>
  <si>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</si>
  <si>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</si>
  <si>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</si>
  <si>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</si>
  <si>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</si>
  <si>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</si>
  <si>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</si>
  <si>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</si>
  <si>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</si>
  <si>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</si>
  <si>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</si>
  <si>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</si>
  <si>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</si>
  <si>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</si>
  <si>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</si>
  <si>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</si>
  <si>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</si>
  <si>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</si>
  <si>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</si>
  <si>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</si>
  <si>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</si>
  <si>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</si>
  <si>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</si>
  <si>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</si>
  <si>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</si>
  <si>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</si>
  <si>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</si>
  <si>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</si>
  <si>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</si>
  <si>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</si>
  <si>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</si>
  <si>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</si>
  <si>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</si>
  <si>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</si>
  <si>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</si>
  <si>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</si>
  <si>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</si>
  <si>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</si>
  <si>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</si>
  <si>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</si>
  <si>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</si>
  <si>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</si>
  <si>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</si>
  <si>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</si>
  <si>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</si>
  <si>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</si>
  <si>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</si>
  <si>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</si>
  <si>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</si>
  <si>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</si>
  <si>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</si>
  <si>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</si>
  <si>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</si>
  <si>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</si>
  <si>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</si>
  <si>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</si>
  <si>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</si>
  <si>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</si>
  <si>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</si>
  <si>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</si>
  <si>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</si>
  <si>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</si>
  <si>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</si>
  <si>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</si>
  <si>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</si>
  <si>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</si>
  <si>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</si>
  <si>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</si>
  <si>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</si>
  <si>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</si>
  <si>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</si>
  <si>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</si>
  <si>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</si>
  <si>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</si>
  <si>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</si>
  <si>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</si>
  <si>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</si>
  <si>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</si>
  <si>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</si>
  <si>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</si>
  <si>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</si>
  <si>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</si>
  <si>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</si>
  <si>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</si>
  <si>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</si>
  <si>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</si>
  <si>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</si>
  <si>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</si>
  <si>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</si>
  <si>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</si>
  <si>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</si>
  <si>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</si>
  <si>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</si>
  <si>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</si>
  <si>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</si>
  <si>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</si>
  <si>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</si>
  <si>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</si>
  <si>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</si>
  <si>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</si>
  <si>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</si>
  <si>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</si>
  <si>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</si>
  <si>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</si>
  <si>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</si>
  <si>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</si>
  <si>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</si>
  <si>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</si>
  <si>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</si>
  <si>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</si>
  <si>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</si>
  <si>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</si>
  <si>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</si>
  <si>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</si>
  <si>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</si>
  <si>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</si>
  <si>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</si>
  <si>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</si>
  <si>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</si>
  <si>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</si>
  <si>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</si>
  <si>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</si>
  <si>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</si>
  <si>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</si>
  <si>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</si>
  <si>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</si>
  <si>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</si>
  <si>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</si>
  <si>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</si>
  <si>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</si>
  <si>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</si>
  <si>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</si>
  <si>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</si>
  <si>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</si>
  <si>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</si>
  <si>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</si>
  <si>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</si>
  <si>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</si>
  <si>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</si>
  <si>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</si>
  <si>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</si>
  <si>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</si>
  <si>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</si>
  <si>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</si>
  <si>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</si>
  <si>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</si>
  <si>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</si>
  <si>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</si>
  <si>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</si>
  <si>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</si>
  <si>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</si>
  <si>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</si>
  <si>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</si>
  <si>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</si>
  <si>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</si>
  <si>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</si>
  <si>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</si>
  <si>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</si>
  <si>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</si>
  <si>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</si>
  <si>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</si>
  <si>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</si>
  <si>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</si>
  <si>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</si>
  <si>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</si>
  <si>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</si>
  <si>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</si>
  <si>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</si>
  <si>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</si>
  <si>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</si>
  <si>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</si>
  <si>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</si>
  <si>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</si>
  <si>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</si>
  <si>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</si>
  <si>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</si>
  <si>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</si>
  <si>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</si>
  <si>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</si>
  <si>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</si>
  <si>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</si>
  <si>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</si>
  <si>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</si>
  <si>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</si>
  <si>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</si>
  <si>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</si>
  <si>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</si>
  <si>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</si>
  <si>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</si>
  <si>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</si>
  <si>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</si>
  <si>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</si>
  <si>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</si>
  <si>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</si>
  <si>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</si>
  <si>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</si>
  <si>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</si>
  <si>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</si>
  <si>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</si>
  <si>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</si>
  <si>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</si>
  <si>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</si>
  <si>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</si>
  <si>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</si>
  <si>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</si>
  <si>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</si>
  <si>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</si>
  <si>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</si>
  <si>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</si>
  <si>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</si>
  <si>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</si>
  <si>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</si>
  <si>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</si>
  <si>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</si>
  <si>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</si>
  <si>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</si>
  <si>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</si>
  <si>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</si>
  <si>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</si>
  <si>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</si>
  <si>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</si>
  <si>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</si>
  <si>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</si>
  <si>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</si>
  <si>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</si>
  <si>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</si>
  <si>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</si>
  <si>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</si>
  <si>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</si>
  <si>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</si>
  <si>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</si>
  <si>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</si>
  <si>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</si>
  <si>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</si>
  <si>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</si>
  <si>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</si>
  <si>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</si>
  <si>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</si>
  <si>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</si>
  <si>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</si>
  <si>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</si>
  <si>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</si>
  <si>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</si>
  <si>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</si>
  <si>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</si>
  <si>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</si>
  <si>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</si>
  <si>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</si>
  <si>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</si>
  <si>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</si>
  <si>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</si>
  <si>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</si>
  <si>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</si>
  <si>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</si>
  <si>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</si>
  <si>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</si>
  <si>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</si>
  <si>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</si>
  <si>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</si>
  <si>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</si>
  <si>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</si>
  <si>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</si>
  <si>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</si>
  <si>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</si>
  <si>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</si>
  <si>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</si>
  <si>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</si>
  <si>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</si>
  <si>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</si>
  <si>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</si>
  <si>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</si>
  <si>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</si>
  <si>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</si>
  <si>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</si>
  <si>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</si>
  <si>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</si>
  <si>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</si>
  <si>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</si>
  <si>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</si>
  <si>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</si>
  <si>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</si>
  <si>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</si>
  <si>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</si>
  <si>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</si>
  <si>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</si>
  <si>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</si>
  <si>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</si>
  <si>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</si>
  <si>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</si>
  <si>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</si>
  <si>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</si>
  <si>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</si>
  <si>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</si>
  <si>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</si>
  <si>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</si>
  <si>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</si>
  <si>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</si>
  <si>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</si>
  <si>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</si>
  <si>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</si>
  <si>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</si>
  <si>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</si>
  <si>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</si>
  <si>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</si>
  <si>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</si>
  <si>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</si>
  <si>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</si>
  <si>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</si>
  <si>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</si>
  <si>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</si>
  <si>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</si>
  <si>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</si>
  <si>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</si>
  <si>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</si>
  <si>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</si>
  <si>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</si>
  <si>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</si>
  <si>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</si>
  <si>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</si>
  <si>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</si>
  <si>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</si>
  <si>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</si>
  <si>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</si>
  <si>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</si>
  <si>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</si>
  <si>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</si>
  <si>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</si>
  <si>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</si>
  <si>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</si>
  <si>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</si>
  <si>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</si>
  <si>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</si>
  <si>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</si>
  <si>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</si>
  <si>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</si>
  <si>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</si>
  <si>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</si>
  <si>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</si>
  <si>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</si>
  <si>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</si>
  <si>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</si>
  <si>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</si>
  <si>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</si>
  <si>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</si>
  <si>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</si>
  <si>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</si>
  <si>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</si>
  <si>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</si>
  <si>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</si>
  <si>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</si>
  <si>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</si>
  <si>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</si>
  <si>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</si>
  <si>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</si>
  <si>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</si>
  <si>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</si>
  <si>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</si>
  <si>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</si>
  <si>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</si>
  <si>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</si>
  <si>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</si>
  <si>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</si>
  <si>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</si>
  <si>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</si>
  <si>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</si>
  <si>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</si>
  <si>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</si>
  <si>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</si>
  <si>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</si>
  <si>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</si>
  <si>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</si>
  <si>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</si>
  <si>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</si>
  <si>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</si>
  <si>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</si>
  <si>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</si>
  <si>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</si>
  <si>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</si>
  <si>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</si>
  <si>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</si>
  <si>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</si>
  <si>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</si>
  <si>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</si>
  <si>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</si>
  <si>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</si>
  <si>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</si>
  <si>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</si>
  <si>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</si>
  <si>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</si>
  <si>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</si>
  <si>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</si>
  <si>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</si>
  <si>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</si>
  <si>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</si>
  <si>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</si>
  <si>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</si>
  <si>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</si>
  <si>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</si>
  <si>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</si>
  <si>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</si>
  <si>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</si>
  <si>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</si>
  <si>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</si>
  <si>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</si>
  <si>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</si>
  <si>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</si>
  <si>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</si>
  <si>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</si>
  <si>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</si>
  <si>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</si>
  <si>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</si>
  <si>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</si>
  <si>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</si>
  <si>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</si>
  <si>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</si>
  <si>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</si>
  <si>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</si>
  <si>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</si>
  <si>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</si>
  <si>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</si>
  <si>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</si>
  <si>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</si>
  <si>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</si>
  <si>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</si>
  <si>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</si>
  <si>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</si>
  <si>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</si>
  <si>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</si>
  <si>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</si>
  <si>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</si>
  <si>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</si>
  <si>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</si>
  <si>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</si>
  <si>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</si>
  <si>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</si>
  <si>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</si>
  <si>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</si>
  <si>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</si>
  <si>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</si>
  <si>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</si>
  <si>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</si>
  <si>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</si>
  <si>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</si>
  <si>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</si>
  <si>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</si>
  <si>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</si>
  <si>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</si>
  <si>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</si>
  <si>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</si>
  <si>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</si>
  <si>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</si>
  <si>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</si>
  <si>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</si>
  <si>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</si>
  <si>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</si>
  <si>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</si>
  <si>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</si>
  <si>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</si>
  <si>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</si>
  <si>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</si>
  <si>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</si>
  <si>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</si>
  <si>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</si>
  <si>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</si>
  <si>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</si>
  <si>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</si>
  <si>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</si>
  <si>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</si>
  <si>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</si>
  <si>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</si>
  <si>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</si>
  <si>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</si>
  <si>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</si>
  <si>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</si>
  <si>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</si>
  <si>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</si>
  <si>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</si>
  <si>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</si>
  <si>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</si>
  <si>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</si>
  <si>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</si>
  <si>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</si>
  <si>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</si>
  <si>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</si>
  <si>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</si>
  <si>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</si>
  <si>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</si>
  <si>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</si>
  <si>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</si>
  <si>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</si>
  <si>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</si>
  <si>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</si>
  <si>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</si>
  <si>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</si>
  <si>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</si>
  <si>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</si>
  <si>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</si>
  <si>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</si>
  <si>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</si>
  <si>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</si>
  <si>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</si>
  <si>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</si>
  <si>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</si>
  <si>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</si>
  <si>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</si>
  <si>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</si>
  <si>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</si>
  <si>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</si>
  <si>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</si>
  <si>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</si>
  <si>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</si>
  <si>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</si>
  <si>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</si>
  <si>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</si>
  <si>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</si>
  <si>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</si>
  <si>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</si>
  <si>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</si>
  <si>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</si>
  <si>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</si>
  <si>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</si>
  <si>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</si>
  <si>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</si>
  <si>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</si>
  <si>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</si>
  <si>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</si>
  <si>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</si>
  <si>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</si>
  <si>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</si>
  <si>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</si>
  <si>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</si>
  <si>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</si>
  <si>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</si>
  <si>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</si>
  <si>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</si>
  <si>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</si>
  <si>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</si>
  <si>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</si>
  <si>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</si>
  <si>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</si>
  <si>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</si>
  <si>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</si>
  <si>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</si>
  <si>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</si>
  <si>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</si>
  <si>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</si>
  <si>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</si>
  <si>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</si>
  <si>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</si>
  <si>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</si>
  <si>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</si>
  <si>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</si>
  <si>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</si>
  <si>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</si>
  <si>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</si>
  <si>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</si>
  <si>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</si>
  <si>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</si>
  <si>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</si>
  <si>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</si>
  <si>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</si>
  <si>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</si>
  <si>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</si>
  <si>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</si>
  <si>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</si>
  <si>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</si>
  <si>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</si>
  <si>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</si>
  <si>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</si>
  <si>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</si>
  <si>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</si>
  <si>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</si>
  <si>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</si>
  <si>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</si>
  <si>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</si>
  <si>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</si>
  <si>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</si>
  <si>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</si>
  <si>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</si>
  <si>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</si>
  <si>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</si>
  <si>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</si>
  <si>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</si>
  <si>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</si>
  <si>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</si>
  <si>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</si>
  <si>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</si>
  <si>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</si>
  <si>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</si>
  <si>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</si>
  <si>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</si>
  <si>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</si>
  <si>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</si>
  <si>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</si>
  <si>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</si>
  <si>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</si>
  <si>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</si>
  <si>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</si>
  <si>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</si>
  <si>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</si>
  <si>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</si>
  <si>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</si>
  <si>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</si>
  <si>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</si>
  <si>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</si>
  <si>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</si>
  <si>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</si>
  <si>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</si>
  <si>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</si>
  <si>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</si>
  <si>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</si>
  <si>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</si>
  <si>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</si>
  <si>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</si>
  <si>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</si>
  <si>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</si>
  <si>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</si>
  <si>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</si>
  <si>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</si>
  <si>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</si>
  <si>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</si>
  <si>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</si>
  <si>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</si>
  <si>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</si>
  <si>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</si>
  <si>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</si>
  <si>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</si>
  <si>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</si>
  <si>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</si>
  <si>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</si>
  <si>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</si>
  <si>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</si>
  <si>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</si>
  <si>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</si>
  <si>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</si>
  <si>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</si>
  <si>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</si>
  <si>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</si>
  <si>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</si>
  <si>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</si>
  <si>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</si>
  <si>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</si>
  <si>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</si>
  <si>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</si>
  <si>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</si>
  <si>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</si>
  <si>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</si>
  <si>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</si>
  <si>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</si>
  <si>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</si>
  <si>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</si>
  <si>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</si>
  <si>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</si>
  <si>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</si>
  <si>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</si>
  <si>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</si>
  <si>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</si>
  <si>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</si>
  <si>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</si>
  <si>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</si>
  <si>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</si>
  <si>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</si>
  <si>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</si>
  <si>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</si>
  <si>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</si>
  <si>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</si>
  <si>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</si>
  <si>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</si>
  <si>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</si>
  <si>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</si>
  <si>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</si>
  <si>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</si>
  <si>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</si>
  <si>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</si>
  <si>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</si>
  <si>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</si>
  <si>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</si>
  <si>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</si>
  <si>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</si>
  <si>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</si>
  <si>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</si>
  <si>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</si>
  <si>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</si>
  <si>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</si>
  <si>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</si>
  <si>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</si>
  <si>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</si>
  <si>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</si>
  <si>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</si>
  <si>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</si>
  <si>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</si>
  <si>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</si>
  <si>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</si>
  <si>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</si>
  <si>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</si>
  <si>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</si>
  <si>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</si>
  <si>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</si>
  <si>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</si>
  <si>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</si>
  <si>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</si>
  <si>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</si>
  <si>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</si>
  <si>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</si>
  <si>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</si>
  <si>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</si>
  <si>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</si>
  <si>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</si>
  <si>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</si>
  <si>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</si>
  <si>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</si>
  <si>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</si>
  <si>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</si>
  <si>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</si>
  <si>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</si>
  <si>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</si>
  <si>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</si>
  <si>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</si>
  <si>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</si>
  <si>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</si>
  <si>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</si>
  <si>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</si>
  <si>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</si>
  <si>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</si>
  <si>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</si>
  <si>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</si>
  <si>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</si>
  <si>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</si>
  <si>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</si>
  <si>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</si>
  <si>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</si>
  <si>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</si>
  <si>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</si>
  <si>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</si>
  <si>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</si>
  <si>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</si>
  <si>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</si>
  <si>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</si>
  <si>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</si>
  <si>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</si>
  <si>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</si>
  <si>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</si>
  <si>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</si>
  <si>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</si>
  <si>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</si>
  <si>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</si>
  <si>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</si>
  <si>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</si>
  <si>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</si>
  <si>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</si>
  <si>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</si>
  <si>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</si>
  <si>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</si>
  <si>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</si>
  <si>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</si>
  <si>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</si>
  <si>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</si>
  <si>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</si>
  <si>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</si>
  <si>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</si>
  <si>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</si>
  <si>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</si>
  <si>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</si>
  <si>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</si>
  <si>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</si>
  <si>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</si>
  <si>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</si>
  <si>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</si>
  <si>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</si>
  <si>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</si>
  <si>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</si>
  <si>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</si>
  <si>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</si>
  <si>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</si>
  <si>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</si>
  <si>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</si>
  <si>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</si>
  <si>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</si>
  <si>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</si>
  <si>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</si>
  <si>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</si>
  <si>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</si>
  <si>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</si>
  <si>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</si>
  <si>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</si>
  <si>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</si>
  <si>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</si>
  <si>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</si>
  <si>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</si>
  <si>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</si>
  <si>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</si>
  <si>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</si>
  <si>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</si>
  <si>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</si>
  <si>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</si>
  <si>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</si>
  <si>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</si>
  <si>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</si>
  <si>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</si>
  <si>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</si>
  <si>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</si>
  <si>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</si>
  <si>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</si>
  <si>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</si>
  <si>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</si>
  <si>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</si>
  <si>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</si>
  <si>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</si>
  <si>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</si>
  <si>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</si>
  <si>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</si>
  <si>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</si>
  <si>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</si>
  <si>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</si>
  <si>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</si>
  <si>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</si>
  <si>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</si>
  <si>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</si>
  <si>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</si>
  <si>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</si>
  <si>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</si>
  <si>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</si>
  <si>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</si>
  <si>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</si>
  <si>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</si>
  <si>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</si>
  <si>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</si>
  <si>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</si>
  <si>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</si>
  <si>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</si>
  <si>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</si>
  <si>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</si>
  <si>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</si>
  <si>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</si>
  <si>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</si>
  <si>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</si>
  <si>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</si>
  <si>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</si>
  <si>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</si>
  <si>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</si>
  <si>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</si>
  <si>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</si>
  <si>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</si>
  <si>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</si>
  <si>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</si>
  <si>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</si>
  <si>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</si>
  <si>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</si>
  <si>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</si>
  <si>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</si>
  <si>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</si>
  <si>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</si>
  <si>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</si>
  <si>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</si>
  <si>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</si>
  <si>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</si>
  <si>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</si>
  <si>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</si>
  <si>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</si>
  <si>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</si>
  <si>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</si>
  <si>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</si>
  <si>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</si>
  <si>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</si>
  <si>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</si>
  <si>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</si>
  <si>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</si>
  <si>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</si>
  <si>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</si>
  <si>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</si>
  <si>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</si>
  <si>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</si>
  <si>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</si>
  <si>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</si>
  <si>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</si>
  <si>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</si>
  <si>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</si>
  <si>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</si>
  <si>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</si>
  <si>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</si>
  <si>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</si>
  <si>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</si>
  <si>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</si>
  <si>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</si>
  <si>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</si>
  <si>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</si>
  <si>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</si>
  <si>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</si>
  <si>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</si>
  <si>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</si>
  <si>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</si>
  <si>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</si>
  <si>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</si>
  <si>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</si>
  <si>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</si>
  <si>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</si>
  <si>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</si>
  <si>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</si>
  <si>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</si>
  <si>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</si>
  <si>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</si>
  <si>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</si>
  <si>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</si>
  <si>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</si>
  <si>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</si>
  <si>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</si>
  <si>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</si>
  <si>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</si>
  <si>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</si>
  <si>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</si>
  <si>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</si>
  <si>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</si>
  <si>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</si>
  <si>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</si>
  <si>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</si>
  <si>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</si>
  <si>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</si>
  <si>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</si>
  <si>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</si>
  <si>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</si>
  <si>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</si>
  <si>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</si>
  <si>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</si>
  <si>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</si>
  <si>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</si>
  <si>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</si>
  <si>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</si>
  <si>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</si>
  <si>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</si>
  <si>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</si>
  <si>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</si>
  <si>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</si>
  <si>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</si>
  <si>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</si>
  <si>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</si>
  <si>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</si>
  <si>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</si>
  <si>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</si>
  <si>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</si>
  <si>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</si>
  <si>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</si>
  <si>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</si>
  <si>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</si>
  <si>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</si>
  <si>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</si>
  <si>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</si>
  <si>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</si>
  <si>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</si>
  <si>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</si>
  <si>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</si>
  <si>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</si>
  <si>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</si>
  <si>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</si>
  <si>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</si>
  <si>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</si>
  <si>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</si>
  <si>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</si>
  <si>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</si>
  <si>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</si>
  <si>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</si>
  <si>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</si>
  <si>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</si>
  <si>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</si>
  <si>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</si>
  <si>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</si>
  <si>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</si>
  <si>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</si>
  <si>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</si>
  <si>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</si>
  <si>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</si>
  <si>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</si>
  <si>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</si>
  <si>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</si>
  <si>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</si>
  <si>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</si>
  <si>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</si>
  <si>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</si>
  <si>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</si>
  <si>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</si>
  <si>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</si>
  <si>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</si>
  <si>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</si>
  <si>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</si>
  <si>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</si>
  <si>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</si>
  <si>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</si>
  <si>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</si>
  <si>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</si>
  <si>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</si>
  <si>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</si>
  <si>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</si>
  <si>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</si>
  <si>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</si>
  <si>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</si>
  <si>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</si>
  <si>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</si>
  <si>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</si>
  <si>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</si>
  <si>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</si>
  <si>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</si>
  <si>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</si>
  <si>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</si>
  <si>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</si>
  <si>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</si>
  <si>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</si>
  <si>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</si>
  <si>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</si>
  <si>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</si>
  <si>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</si>
  <si>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</si>
  <si>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</si>
  <si>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</si>
  <si>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</si>
  <si>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</si>
  <si>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</si>
  <si>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</si>
  <si>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</si>
  <si>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</si>
  <si>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</si>
  <si>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</si>
  <si>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</si>
  <si>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</si>
  <si>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</si>
  <si>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</si>
  <si>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</si>
  <si>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</si>
  <si>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</si>
  <si>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</si>
  <si>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</si>
  <si>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</si>
  <si>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</si>
  <si>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</si>
  <si>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</si>
  <si>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</si>
  <si>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</si>
  <si>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</si>
  <si>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</si>
  <si>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</si>
  <si>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</si>
  <si>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</si>
  <si>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</si>
  <si>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</si>
  <si>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</si>
  <si>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</si>
  <si>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</si>
  <si>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</si>
  <si>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</si>
  <si>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</si>
  <si>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</si>
  <si>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</si>
  <si>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</si>
  <si>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</si>
  <si>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</si>
  <si>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</si>
  <si>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</si>
  <si>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</si>
  <si>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</si>
  <si>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</si>
  <si>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</si>
  <si>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</si>
  <si>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</si>
  <si>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</si>
  <si>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</si>
  <si>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</si>
  <si>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</si>
  <si>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</si>
  <si>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</si>
  <si>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</si>
  <si>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</si>
  <si>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</si>
  <si>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</si>
  <si>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</si>
  <si>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</si>
  <si>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</si>
  <si>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</si>
  <si>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</si>
  <si>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</si>
  <si>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</si>
  <si>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</si>
  <si>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</si>
  <si>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</si>
  <si>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</si>
  <si>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</si>
  <si>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</si>
  <si>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</si>
  <si>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</si>
  <si>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</si>
  <si>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</si>
  <si>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</si>
  <si>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</si>
  <si>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</si>
  <si>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</si>
  <si>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</si>
  <si>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</si>
  <si>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</si>
  <si>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</si>
  <si>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</si>
  <si>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</si>
  <si>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</si>
  <si>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</si>
  <si>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</si>
  <si>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</si>
  <si>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</si>
  <si>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</si>
  <si>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</si>
  <si>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</si>
  <si>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</si>
  <si>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</si>
  <si>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</si>
  <si>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</si>
  <si>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</si>
  <si>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</si>
  <si>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</si>
  <si>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</si>
  <si>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</si>
  <si>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</si>
  <si>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</si>
  <si>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</si>
  <si>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</si>
  <si>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</si>
  <si>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</si>
  <si>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</si>
  <si>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</si>
  <si>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</si>
  <si>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</si>
  <si>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</si>
  <si>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</si>
  <si>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</si>
  <si>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</si>
  <si>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</si>
  <si>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</si>
  <si>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</si>
  <si>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</si>
  <si>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</si>
  <si>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</si>
  <si>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</si>
  <si>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</si>
  <si>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</si>
  <si>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</si>
  <si>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</si>
  <si>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</si>
  <si>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</si>
  <si>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</si>
  <si>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</si>
  <si>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</si>
  <si>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</si>
  <si>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</si>
  <si>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</si>
  <si>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</si>
  <si>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</si>
  <si>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</si>
  <si>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</si>
  <si>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</si>
  <si>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</si>
  <si>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</si>
  <si>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</si>
  <si>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</si>
  <si>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</si>
  <si>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</si>
  <si>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</si>
  <si>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</si>
  <si>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</si>
  <si>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</si>
  <si>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</si>
  <si>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</si>
  <si>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</si>
  <si>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</si>
  <si>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</si>
  <si>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</si>
  <si>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</si>
  <si>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</si>
  <si>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</si>
  <si>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</si>
  <si>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</si>
  <si>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</si>
  <si>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</si>
  <si>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</si>
  <si>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</si>
  <si>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</si>
  <si>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</si>
  <si>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</si>
  <si>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</si>
  <si>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</si>
  <si>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</si>
  <si>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</si>
  <si>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</si>
  <si>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</si>
  <si>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</si>
  <si>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</si>
  <si>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</si>
  <si>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</si>
  <si>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</si>
  <si>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</si>
  <si>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</si>
  <si>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</si>
  <si>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</si>
  <si>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</si>
  <si>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</si>
  <si>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</si>
  <si>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</si>
  <si>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</si>
  <si>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</si>
  <si>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</si>
  <si>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</si>
  <si>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</si>
  <si>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</si>
  <si>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</si>
  <si>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</si>
  <si>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</si>
  <si>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</si>
  <si>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</si>
  <si>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</si>
  <si>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</si>
  <si>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</si>
  <si>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</si>
  <si>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</si>
  <si>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</si>
  <si>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</si>
  <si>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</si>
  <si>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</si>
  <si>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</si>
  <si>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</si>
  <si>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</si>
  <si>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</si>
  <si>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</si>
  <si>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</si>
  <si>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</si>
  <si>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</si>
  <si>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</si>
  <si>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</si>
  <si>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</si>
  <si>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</si>
  <si>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</si>
  <si>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</si>
  <si>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</si>
  <si>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</si>
  <si>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</si>
  <si>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</si>
  <si>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</si>
  <si>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</si>
  <si>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</si>
  <si>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</si>
  <si>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</si>
  <si>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</si>
  <si>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</si>
  <si>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</si>
  <si>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</si>
  <si>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</si>
  <si>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</si>
  <si>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</si>
  <si>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</si>
  <si>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</si>
  <si>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</si>
  <si>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</si>
  <si>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</si>
  <si>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</si>
  <si>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</si>
  <si>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</si>
  <si>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</si>
  <si>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</si>
  <si>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</si>
  <si>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</si>
  <si>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</si>
  <si>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</si>
  <si>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</si>
  <si>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</si>
  <si>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</si>
  <si>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</si>
  <si>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</si>
  <si>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</si>
  <si>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</si>
  <si>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</si>
  <si>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</si>
  <si>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</si>
  <si>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</si>
  <si>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</si>
  <si>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</si>
  <si>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</si>
  <si>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</si>
  <si>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</si>
  <si>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</si>
  <si>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</si>
  <si>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</si>
  <si>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</si>
  <si>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</si>
  <si>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</si>
  <si>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</si>
  <si>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</si>
  <si>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</si>
  <si>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</si>
  <si>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</si>
  <si>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</si>
  <si>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</si>
  <si>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</si>
  <si>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</si>
  <si>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</si>
  <si>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</si>
  <si>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</si>
  <si>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</si>
  <si>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</si>
  <si>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</si>
  <si>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</si>
  <si>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</si>
  <si>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</si>
  <si>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</si>
  <si>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</si>
  <si>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</si>
  <si>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</si>
  <si>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</si>
  <si>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</si>
  <si>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</si>
  <si>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</si>
  <si>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</si>
  <si>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</si>
  <si>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</si>
  <si>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</si>
  <si>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</si>
  <si>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</si>
  <si>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</si>
  <si>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</si>
  <si>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</si>
  <si>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</si>
  <si>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</si>
  <si>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</si>
  <si>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</si>
  <si>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</si>
  <si>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</si>
  <si>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</si>
  <si>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</si>
  <si>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</si>
  <si>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</si>
  <si>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</si>
  <si>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</si>
  <si>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</si>
  <si>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</si>
  <si>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</si>
  <si>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</si>
  <si>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</si>
  <si>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</si>
  <si>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</si>
  <si>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</si>
  <si>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</si>
  <si>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</si>
  <si>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</si>
  <si>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</si>
  <si>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</si>
  <si>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</si>
  <si>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</si>
  <si>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</si>
  <si>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</si>
  <si>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</si>
  <si>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</si>
  <si>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</si>
  <si>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</si>
  <si>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</si>
  <si>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</si>
  <si>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</si>
  <si>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</si>
  <si>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</si>
  <si>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</si>
  <si>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</si>
  <si>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</si>
  <si>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</si>
  <si>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</si>
  <si>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</si>
  <si>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</si>
  <si>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</si>
  <si>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</si>
  <si>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</si>
  <si>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</si>
  <si>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</si>
  <si>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</si>
  <si>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</si>
  <si>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</si>
  <si>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</si>
  <si>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</si>
  <si>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</si>
  <si>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</si>
  <si>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</si>
  <si>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</si>
  <si>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</si>
  <si>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</si>
  <si>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</si>
  <si>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</si>
  <si>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</si>
  <si>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</si>
  <si>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</si>
  <si>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</si>
  <si>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</si>
  <si>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</si>
  <si>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</si>
  <si>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</si>
  <si>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</si>
  <si>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</si>
  <si>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</si>
  <si>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</si>
  <si>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</si>
  <si>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</si>
  <si>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</si>
  <si>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</si>
  <si>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</si>
  <si>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</si>
  <si>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</si>
  <si>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</si>
  <si>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</si>
  <si>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</si>
  <si>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</si>
  <si>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</si>
  <si>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</si>
  <si>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</si>
  <si>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</si>
  <si>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</si>
  <si>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</si>
  <si>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</si>
  <si>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</si>
  <si>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</si>
  <si>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</si>
  <si>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</si>
  <si>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</si>
  <si>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</si>
  <si>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</si>
  <si>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</si>
  <si>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</si>
  <si>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</si>
  <si>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</si>
  <si>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</si>
  <si>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</si>
  <si>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</si>
  <si>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</si>
  <si>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</si>
  <si>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</si>
  <si>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</si>
  <si>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</si>
  <si>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</si>
  <si>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</si>
  <si>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</si>
  <si>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</si>
  <si>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</si>
  <si>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</si>
  <si>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</si>
  <si>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</si>
  <si>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</si>
  <si>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</si>
  <si>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</si>
  <si>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</si>
  <si>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</si>
  <si>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</si>
  <si>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</si>
  <si>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</si>
  <si>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</si>
  <si>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</si>
  <si>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</si>
  <si>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</si>
  <si>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</si>
  <si>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</si>
  <si>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</si>
  <si>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</si>
  <si>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</si>
  <si>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</si>
  <si>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</si>
  <si>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</si>
  <si>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</si>
  <si>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</si>
  <si>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</si>
  <si>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</si>
  <si>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</si>
  <si>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</si>
  <si>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</si>
  <si>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</si>
  <si>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</si>
  <si>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</si>
  <si>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</si>
  <si>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</si>
  <si>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</si>
  <si>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</si>
  <si>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</si>
  <si>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</si>
  <si>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</si>
  <si>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</si>
  <si>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</si>
  <si>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</si>
  <si>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</si>
  <si>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</si>
  <si>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</si>
  <si>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</si>
  <si>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</si>
  <si>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</si>
  <si>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</si>
  <si>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</si>
  <si>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</si>
  <si>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</si>
  <si>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</si>
  <si>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</si>
  <si>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</si>
  <si>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</si>
  <si>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</si>
  <si>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</si>
  <si>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</si>
  <si>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</si>
  <si>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</si>
  <si>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</si>
  <si>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</si>
  <si>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</si>
  <si>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</si>
  <si>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</si>
  <si>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</si>
  <si>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</si>
  <si>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</si>
  <si>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</si>
  <si>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</si>
  <si>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</si>
  <si>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</si>
  <si>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</si>
  <si>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</si>
  <si>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</si>
  <si>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</si>
  <si>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</si>
  <si>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</si>
  <si>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</si>
  <si>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</si>
  <si>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</si>
  <si>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</si>
  <si>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</si>
  <si>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</si>
  <si>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</si>
  <si>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</si>
  <si>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</si>
  <si>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</si>
  <si>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</si>
  <si>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</si>
  <si>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</si>
  <si>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</si>
  <si>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</si>
  <si>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</si>
  <si>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</si>
  <si>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</si>
  <si>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</si>
  <si>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</si>
  <si>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</si>
  <si>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</si>
  <si>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</si>
  <si>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</si>
  <si>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</si>
  <si>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</si>
  <si>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</si>
  <si>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</si>
  <si>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</si>
  <si>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</si>
  <si>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</si>
  <si>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</si>
  <si>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</si>
  <si>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</si>
  <si>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</si>
  <si>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</si>
  <si>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</si>
  <si>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</si>
  <si>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</si>
  <si>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</si>
  <si>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</si>
  <si>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</si>
  <si>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</si>
  <si>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</si>
  <si>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</si>
  <si>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</si>
  <si>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</si>
  <si>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</si>
  <si>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</si>
  <si>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</si>
  <si>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</si>
  <si>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</si>
  <si>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</si>
  <si>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</si>
  <si>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</si>
  <si>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</si>
  <si>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</si>
  <si>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</si>
  <si>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</si>
  <si>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</si>
  <si>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</si>
  <si>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</si>
  <si>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</si>
  <si>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</si>
  <si>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</si>
  <si>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</si>
  <si>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</si>
  <si>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</si>
  <si>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</si>
  <si>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</si>
  <si>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</si>
  <si>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</si>
  <si>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</si>
  <si>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</si>
  <si>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</si>
  <si>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</si>
  <si>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</si>
  <si>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</si>
  <si>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</si>
  <si>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</si>
  <si>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</si>
  <si>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</si>
  <si>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</si>
  <si>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</si>
  <si>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</si>
  <si>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</si>
  <si>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</si>
  <si>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</si>
  <si>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</si>
  <si>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</si>
  <si>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</si>
  <si>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</si>
  <si>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</si>
  <si>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</si>
  <si>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</si>
  <si>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</si>
  <si>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</si>
  <si>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</si>
  <si>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</si>
  <si>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</si>
  <si>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</si>
  <si>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</si>
  <si>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</si>
  <si>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</si>
  <si>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</si>
  <si>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</si>
  <si>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</si>
  <si>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</si>
  <si>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</si>
  <si>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</si>
  <si>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</si>
  <si>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</si>
  <si>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</si>
  <si>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</si>
  <si>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</si>
  <si>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</si>
  <si>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</si>
  <si>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</si>
  <si>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</si>
  <si>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</si>
  <si>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</si>
  <si>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</si>
  <si>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</si>
  <si>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</si>
  <si>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</si>
  <si>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</si>
  <si>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</si>
  <si>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</si>
  <si>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</si>
  <si>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</si>
  <si>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</si>
  <si>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</si>
  <si>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</si>
  <si>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</si>
  <si>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</si>
  <si>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</si>
  <si>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</si>
  <si>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</si>
  <si>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</si>
  <si>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</si>
  <si>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</si>
  <si>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</si>
  <si>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</si>
  <si>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</si>
  <si>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</si>
  <si>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</si>
  <si>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</si>
  <si>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</si>
  <si>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</si>
  <si>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</si>
  <si>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</si>
  <si>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</si>
  <si>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</si>
  <si>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</si>
  <si>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</si>
  <si>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</si>
  <si>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</si>
  <si>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</si>
  <si>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</si>
  <si>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</si>
  <si>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</si>
  <si>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</si>
  <si>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</si>
  <si>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</si>
  <si>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</si>
  <si>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</si>
  <si>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</si>
  <si>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</si>
  <si>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</si>
  <si>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</si>
  <si>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</si>
  <si>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</si>
  <si>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</si>
  <si>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</si>
  <si>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</si>
  <si>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</si>
  <si>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</si>
  <si>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</si>
  <si>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</si>
  <si>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</si>
  <si>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</si>
  <si>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</si>
  <si>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</si>
  <si>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</si>
  <si>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</si>
  <si>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</si>
  <si>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</si>
  <si>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</si>
  <si>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</si>
  <si>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</si>
  <si>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</si>
  <si>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</si>
  <si>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</si>
  <si>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</si>
  <si>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</si>
  <si>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</si>
  <si>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</si>
  <si>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</si>
  <si>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</si>
  <si>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</si>
  <si>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</si>
  <si>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</si>
  <si>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</si>
  <si>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</si>
  <si>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</si>
  <si>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</si>
  <si>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</si>
  <si>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</si>
  <si>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</si>
  <si>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</si>
  <si>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</si>
  <si>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</si>
  <si>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</si>
  <si>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</si>
  <si>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</si>
  <si>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</si>
  <si>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</si>
  <si>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</si>
  <si>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</si>
  <si>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</si>
  <si>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</si>
  <si>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</si>
  <si>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</si>
  <si>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</si>
  <si>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</si>
  <si>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</si>
  <si>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</si>
  <si>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</si>
  <si>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</si>
  <si>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</si>
  <si>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</si>
  <si>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</si>
  <si>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</si>
  <si>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</si>
  <si>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</si>
  <si>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</si>
  <si>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</si>
  <si>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</si>
  <si>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</si>
  <si>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</si>
  <si>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</si>
  <si>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</si>
  <si>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</si>
  <si>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</si>
  <si>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</si>
  <si>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</si>
  <si>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</si>
  <si>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</si>
  <si>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</si>
  <si>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</si>
  <si>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</si>
  <si>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</si>
  <si>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</si>
  <si>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</si>
  <si>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</si>
  <si>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</si>
  <si>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</si>
  <si>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</si>
  <si>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</si>
  <si>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</si>
  <si>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</si>
  <si>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</si>
  <si>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</si>
  <si>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</si>
  <si>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</si>
  <si>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</si>
  <si>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</si>
  <si>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</si>
  <si>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</si>
  <si>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</si>
  <si>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</si>
  <si>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</si>
  <si>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</si>
  <si>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</si>
  <si>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</si>
  <si>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</si>
  <si>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</si>
  <si>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</si>
  <si>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</si>
  <si>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</si>
  <si>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</si>
  <si>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</si>
  <si>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</si>
  <si>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</si>
  <si>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</si>
  <si>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</si>
  <si>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</si>
  <si>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</si>
  <si>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</si>
  <si>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</si>
  <si>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</si>
  <si>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 xml:space="preserve"> </t>
  </si>
  <si>
    <t>category</t>
  </si>
  <si>
    <t>profit</t>
  </si>
  <si>
    <t>state</t>
  </si>
  <si>
    <t>sales</t>
  </si>
  <si>
    <t>Sum of Quantity</t>
  </si>
  <si>
    <t>Count of Order ID</t>
  </si>
  <si>
    <t>Sum of Profit Margin</t>
  </si>
  <si>
    <r>
      <t>[Green]</t>
    </r>
    <r>
      <rPr>
        <sz val="11"/>
        <color theme="1"/>
        <rFont val="Calibri"/>
        <family val="2"/>
      </rPr>
      <t>↑</t>
    </r>
    <r>
      <rPr>
        <sz val="11"/>
        <color theme="1"/>
        <rFont val="Calibri"/>
        <scheme val="minor"/>
      </rPr>
      <t>0.00% [Red]</t>
    </r>
    <r>
      <rPr>
        <sz val="11"/>
        <color theme="1"/>
        <rFont val="Calibri"/>
        <family val="2"/>
      </rPr>
      <t>↓</t>
    </r>
    <r>
      <rPr>
        <sz val="11"/>
        <color theme="1"/>
        <rFont val="Calibri"/>
        <scheme val="minor"/>
      </rPr>
      <t>0.00%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</si>
</sst>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quot;k&quot;"/>
    <numFmt numFmtId="166" formatCode="_([$$-409]* #,##0.00_);_([$$-409]* \(#,##0.00\);_([$$-409]* &quot;-&quot;??_);_(@_)"/>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0">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6" fontId="0" fillId="0" borderId="0" xfId="1" applyNumberFormat="1" applyFont="1" applyAlignment="1"/>
    <xf numFmtId="167"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xf numFmtId="164" fontId="0" fillId="0" borderId="0" xfId="0" applyNumberFormat="1" applyFont="1" applyAlignment="1">
      <alignment horizontal="center" vertical="center"/>
    </xf>
    <xf numFmtId="0" fontId="0" fillId="0" borderId="4" xfId="0" pivotButton="1" applyFont="1" applyBorder="1" applyAlignment="1"/>
    <xf numFmtId="14" fontId="0" fillId="0" borderId="4" xfId="0" applyNumberFormat="1" applyFont="1" applyBorder="1" applyAlignment="1">
      <alignment horizontal="left"/>
    </xf>
    <xf numFmtId="14" fontId="0" fillId="0" borderId="5" xfId="0" applyNumberFormat="1" applyFont="1" applyBorder="1" applyAlignment="1">
      <alignment horizontal="left"/>
    </xf>
    <xf numFmtId="14" fontId="0" fillId="0" borderId="6" xfId="0" applyNumberFormat="1" applyFont="1" applyBorder="1" applyAlignment="1">
      <alignment horizontal="left"/>
    </xf>
  </cellXfs>
  <cellStyles count="3">
    <cellStyle name="Currency" xfId="1" builtinId="4"/>
    <cellStyle name="Normal" xfId="0" builtinId="0"/>
    <cellStyle name="Percent" xfId="2" builtinId="5"/>
  </cellStyles>
  <dxfs count="6">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strike val="0"/>
        <sz val="12"/>
        <color theme="2"/>
      </font>
      <fill>
        <patternFill>
          <bgColor rgb="FF88B6E0"/>
        </patternFill>
      </fill>
      <border diagonalUp="0" diagonalDown="0">
        <left/>
        <right/>
        <top/>
        <bottom/>
        <vertical/>
        <horizontal/>
      </border>
    </dxf>
  </dxfs>
  <tableStyles count="2">
    <tableStyle name="AB" pivot="0" table="0" count="10" xr9:uid="{48EB8925-D303-4AF2-BAE5-AA8B6E519A1C}">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colors>
    <mruColors>
      <color rgb="FF88B6E0"/>
      <color rgb="FFFF3399"/>
      <color rgb="FFCCECFF"/>
      <color rgb="FFFFCC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4" tint="0.3999450666829432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630-42D4-94D2-054092494232}"/>
            </c:ext>
          </c:extLst>
        </c:ser>
        <c:dLbls>
          <c:showLegendKey val="0"/>
          <c:showVal val="0"/>
          <c:showCatName val="0"/>
          <c:showSerName val="0"/>
          <c:showPercent val="0"/>
          <c:showBubbleSize val="0"/>
        </c:dLbls>
        <c:axId val="1441950080"/>
        <c:axId val="144196380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630-42D4-94D2-054092494232}"/>
            </c:ext>
          </c:extLst>
        </c:ser>
        <c:dLbls>
          <c:showLegendKey val="0"/>
          <c:showVal val="0"/>
          <c:showCatName val="0"/>
          <c:showSerName val="0"/>
          <c:showPercent val="0"/>
          <c:showBubbleSize val="0"/>
        </c:dLbls>
        <c:gapWidth val="219"/>
        <c:overlap val="-27"/>
        <c:axId val="1247507360"/>
        <c:axId val="1247507776"/>
      </c:barChart>
      <c:catAx>
        <c:axId val="124750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07776"/>
        <c:crosses val="autoZero"/>
        <c:auto val="1"/>
        <c:lblAlgn val="ctr"/>
        <c:lblOffset val="100"/>
        <c:noMultiLvlLbl val="0"/>
      </c:catAx>
      <c:valAx>
        <c:axId val="12475077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07360"/>
        <c:crosses val="autoZero"/>
        <c:crossBetween val="between"/>
      </c:valAx>
      <c:valAx>
        <c:axId val="1441963808"/>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950080"/>
        <c:crosses val="max"/>
        <c:crossBetween val="between"/>
      </c:valAx>
      <c:catAx>
        <c:axId val="1441950080"/>
        <c:scaling>
          <c:orientation val="minMax"/>
        </c:scaling>
        <c:delete val="1"/>
        <c:axPos val="b"/>
        <c:numFmt formatCode="General" sourceLinked="1"/>
        <c:majorTickMark val="out"/>
        <c:minorTickMark val="none"/>
        <c:tickLblPos val="nextTo"/>
        <c:crossAx val="14419638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D2-41C5-81E9-5DECDD3B99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D2-41C5-81E9-5DECDD3B99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D2-41C5-81E9-5DECDD3B99B3}"/>
              </c:ext>
            </c:extLst>
          </c:dPt>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0B5-4D75-A2CC-14D56A804759}"/>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4F5-490E-B485-CD774CE6516C}"/>
            </c:ext>
          </c:extLst>
        </c:ser>
        <c:dLbls>
          <c:dLblPos val="outEnd"/>
          <c:showLegendKey val="0"/>
          <c:showVal val="1"/>
          <c:showCatName val="0"/>
          <c:showSerName val="0"/>
          <c:showPercent val="0"/>
          <c:showBubbleSize val="0"/>
        </c:dLbls>
        <c:gapWidth val="182"/>
        <c:axId val="1522828448"/>
        <c:axId val="1522831360"/>
      </c:barChart>
      <c:catAx>
        <c:axId val="1522828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831360"/>
        <c:crosses val="autoZero"/>
        <c:auto val="1"/>
        <c:lblAlgn val="ctr"/>
        <c:lblOffset val="100"/>
        <c:noMultiLvlLbl val="0"/>
      </c:catAx>
      <c:valAx>
        <c:axId val="1522831360"/>
        <c:scaling>
          <c:orientation val="minMax"/>
        </c:scaling>
        <c:delete val="1"/>
        <c:axPos val="b"/>
        <c:numFmt formatCode="General" sourceLinked="1"/>
        <c:majorTickMark val="none"/>
        <c:minorTickMark val="none"/>
        <c:tickLblPos val="nextTo"/>
        <c:crossAx val="152282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dashboard.xlsx]KPI!PivotTable6</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54828606639088828"/>
          <c:w val="0.83238095238095233"/>
          <c:h val="0.45171393360911166"/>
        </c:manualLayout>
      </c:layout>
      <c:lineChart>
        <c:grouping val="standard"/>
        <c:varyColors val="0"/>
        <c:dLbls>
          <c:showLegendKey val="0"/>
          <c:showVal val="0"/>
          <c:showCatName val="0"/>
          <c:showSerName val="0"/>
          <c:showPercent val="0"/>
          <c:showBubbleSize val="0"/>
        </c:dLbls>
        <c:marker val="1"/>
        <c:smooth val="0"/>
        <c:axId val="1520024832"/>
        <c:axId val="1520023584"/>
      </c:lineChart>
      <c:catAx>
        <c:axId val="1520024832"/>
        <c:scaling>
          <c:orientation val="minMax"/>
        </c:scaling>
        <c:delete val="1"/>
        <c:axPos val="b"/>
        <c:numFmt formatCode="General" sourceLinked="1"/>
        <c:majorTickMark val="none"/>
        <c:minorTickMark val="none"/>
        <c:tickLblPos val="nextTo"/>
        <c:crossAx val="1520023584"/>
        <c:crosses val="autoZero"/>
        <c:auto val="1"/>
        <c:lblAlgn val="ctr"/>
        <c:lblOffset val="100"/>
        <c:noMultiLvlLbl val="0"/>
      </c:catAx>
      <c:valAx>
        <c:axId val="1520023584"/>
        <c:scaling>
          <c:orientation val="minMax"/>
        </c:scaling>
        <c:delete val="1"/>
        <c:axPos val="l"/>
        <c:numFmt formatCode="General" sourceLinked="1"/>
        <c:majorTickMark val="none"/>
        <c:minorTickMark val="none"/>
        <c:tickLblPos val="nextTo"/>
        <c:crossAx val="15200248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57264856818267"/>
          <c:y val="1.089213246779752E-2"/>
          <c:w val="0.79342723004694837"/>
          <c:h val="0.5654324367201814"/>
        </c:manualLayout>
      </c:layout>
      <c:lineChart>
        <c:grouping val="standard"/>
        <c:varyColors val="0"/>
        <c:ser>
          <c:idx val="0"/>
          <c:order val="0"/>
          <c:tx>
            <c:strRef>
              <c:f>KPI!$E$2</c:f>
              <c:strCache>
                <c:ptCount val="1"/>
                <c:pt idx="0">
                  <c:v>Total</c:v>
                </c:pt>
              </c:strCache>
            </c:strRef>
          </c:tx>
          <c:spPr>
            <a:ln w="28575" cap="rnd">
              <a:solidFill>
                <a:schemeClr val="accent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19C-4D0F-A098-6D2A12C2CD9B}"/>
            </c:ext>
          </c:extLst>
        </c:ser>
        <c:dLbls>
          <c:showLegendKey val="0"/>
          <c:showVal val="0"/>
          <c:showCatName val="0"/>
          <c:showSerName val="0"/>
          <c:showPercent val="0"/>
          <c:showBubbleSize val="0"/>
        </c:dLbls>
        <c:smooth val="0"/>
        <c:axId val="1580229984"/>
        <c:axId val="1580230400"/>
      </c:lineChart>
      <c:catAx>
        <c:axId val="1580229984"/>
        <c:scaling>
          <c:orientation val="minMax"/>
        </c:scaling>
        <c:delete val="1"/>
        <c:axPos val="b"/>
        <c:numFmt formatCode="General" sourceLinked="1"/>
        <c:majorTickMark val="none"/>
        <c:minorTickMark val="none"/>
        <c:tickLblPos val="nextTo"/>
        <c:crossAx val="1580230400"/>
        <c:crosses val="autoZero"/>
        <c:auto val="1"/>
        <c:lblAlgn val="ctr"/>
        <c:lblOffset val="100"/>
        <c:noMultiLvlLbl val="0"/>
      </c:catAx>
      <c:valAx>
        <c:axId val="1580230400"/>
        <c:scaling>
          <c:orientation val="minMax"/>
        </c:scaling>
        <c:delete val="1"/>
        <c:axPos val="l"/>
        <c:numFmt formatCode="General" sourceLinked="1"/>
        <c:majorTickMark val="none"/>
        <c:minorTickMark val="none"/>
        <c:tickLblPos val="nextTo"/>
        <c:crossAx val="158022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dashboard.xlsx]KPI!PivotTable8</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66666666666666"/>
          <c:y val="5.536123774001929E-2"/>
          <c:w val="0.73333333333333328"/>
          <c:h val="0.34814814814814815"/>
        </c:manualLayout>
      </c:layout>
      <c:lineChart>
        <c:grouping val="standard"/>
        <c:varyColors val="0"/>
        <c:ser>
          <c:idx val="0"/>
          <c:order val="0"/>
          <c:tx>
            <c:strRef>
              <c:f>KPI!$H$2</c:f>
              <c:strCache>
                <c:ptCount val="1"/>
                <c:pt idx="0">
                  <c:v>Total</c:v>
                </c:pt>
              </c:strCache>
            </c:strRef>
          </c:tx>
          <c:spPr>
            <a:ln w="28575" cap="rnd">
              <a:solidFill>
                <a:schemeClr val="accent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0FB-4912-B28D-CB35E657C122}"/>
            </c:ext>
          </c:extLst>
        </c:ser>
        <c:dLbls>
          <c:showLegendKey val="0"/>
          <c:showVal val="0"/>
          <c:showCatName val="0"/>
          <c:showSerName val="0"/>
          <c:showPercent val="0"/>
          <c:showBubbleSize val="0"/>
        </c:dLbls>
        <c:smooth val="0"/>
        <c:axId val="1574279104"/>
        <c:axId val="1574276192"/>
      </c:lineChart>
      <c:catAx>
        <c:axId val="1574279104"/>
        <c:scaling>
          <c:orientation val="minMax"/>
        </c:scaling>
        <c:delete val="1"/>
        <c:axPos val="b"/>
        <c:numFmt formatCode="General" sourceLinked="1"/>
        <c:majorTickMark val="none"/>
        <c:minorTickMark val="none"/>
        <c:tickLblPos val="nextTo"/>
        <c:crossAx val="1574276192"/>
        <c:crosses val="autoZero"/>
        <c:auto val="1"/>
        <c:lblAlgn val="ctr"/>
        <c:lblOffset val="100"/>
        <c:noMultiLvlLbl val="0"/>
      </c:catAx>
      <c:valAx>
        <c:axId val="1574276192"/>
        <c:scaling>
          <c:orientation val="minMax"/>
        </c:scaling>
        <c:delete val="1"/>
        <c:axPos val="l"/>
        <c:numFmt formatCode="General" sourceLinked="1"/>
        <c:majorTickMark val="none"/>
        <c:minorTickMark val="none"/>
        <c:tickLblPos val="nextTo"/>
        <c:crossAx val="15742791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583020638338357"/>
          <c:y val="5.9085637551120065E-4"/>
          <c:w val="0.66111111111111109"/>
          <c:h val="0.62962962962962965"/>
        </c:manualLayout>
      </c:layout>
      <c:lineChart>
        <c:grouping val="standard"/>
        <c:varyColors val="0"/>
        <c:ser>
          <c:idx val="0"/>
          <c:order val="0"/>
          <c:tx>
            <c:strRef>
              <c:f>KPI!$K$2</c:f>
              <c:strCache>
                <c:ptCount val="1"/>
                <c:pt idx="0">
                  <c:v>Total</c:v>
                </c:pt>
              </c:strCache>
            </c:strRef>
          </c:tx>
          <c:spPr>
            <a:ln w="28575" cap="rnd">
              <a:solidFill>
                <a:schemeClr val="accent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7E9-48D1-8DC4-5B77ECAF7439}"/>
            </c:ext>
          </c:extLst>
        </c:ser>
        <c:dLbls>
          <c:showLegendKey val="0"/>
          <c:showVal val="0"/>
          <c:showCatName val="0"/>
          <c:showSerName val="0"/>
          <c:showPercent val="0"/>
          <c:showBubbleSize val="0"/>
        </c:dLbls>
        <c:smooth val="0"/>
        <c:axId val="1523150368"/>
        <c:axId val="1523152448"/>
      </c:lineChart>
      <c:catAx>
        <c:axId val="1523150368"/>
        <c:scaling>
          <c:orientation val="minMax"/>
        </c:scaling>
        <c:delete val="1"/>
        <c:axPos val="b"/>
        <c:numFmt formatCode="General" sourceLinked="1"/>
        <c:majorTickMark val="none"/>
        <c:minorTickMark val="none"/>
        <c:tickLblPos val="nextTo"/>
        <c:crossAx val="1523152448"/>
        <c:crosses val="autoZero"/>
        <c:auto val="1"/>
        <c:lblAlgn val="ctr"/>
        <c:lblOffset val="100"/>
        <c:noMultiLvlLbl val="0"/>
      </c:catAx>
      <c:valAx>
        <c:axId val="1523152448"/>
        <c:scaling>
          <c:orientation val="minMax"/>
        </c:scaling>
        <c:delete val="1"/>
        <c:axPos val="l"/>
        <c:numFmt formatCode="General" sourceLinked="1"/>
        <c:majorTickMark val="none"/>
        <c:minorTickMark val="none"/>
        <c:tickLblPos val="nextTo"/>
        <c:crossAx val="1523150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641029719769876E-2"/>
          <c:y val="0.17831718644519354"/>
          <c:w val="0.73425955088947226"/>
          <c:h val="0.82168192113796801"/>
        </c:manualLayout>
      </c:layout>
      <c:lineChart>
        <c:grouping val="standard"/>
        <c:varyColors val="0"/>
        <c:ser>
          <c:idx val="0"/>
          <c:order val="0"/>
          <c:tx>
            <c:strRef>
              <c:f>KPI!$N$2</c:f>
              <c:strCache>
                <c:ptCount val="1"/>
                <c:pt idx="0">
                  <c:v>Total</c:v>
                </c:pt>
              </c:strCache>
            </c:strRef>
          </c:tx>
          <c:spPr>
            <a:ln w="28575" cap="rnd">
              <a:solidFill>
                <a:schemeClr val="accent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0EF-4C88-A9FC-AB2110A06A30}"/>
            </c:ext>
          </c:extLst>
        </c:ser>
        <c:dLbls>
          <c:showLegendKey val="0"/>
          <c:showVal val="0"/>
          <c:showCatName val="0"/>
          <c:showSerName val="0"/>
          <c:showPercent val="0"/>
          <c:showBubbleSize val="0"/>
        </c:dLbls>
        <c:smooth val="0"/>
        <c:axId val="1580234976"/>
        <c:axId val="1580230816"/>
      </c:lineChart>
      <c:catAx>
        <c:axId val="1580234976"/>
        <c:scaling>
          <c:orientation val="minMax"/>
        </c:scaling>
        <c:delete val="1"/>
        <c:axPos val="b"/>
        <c:numFmt formatCode="General" sourceLinked="1"/>
        <c:majorTickMark val="none"/>
        <c:minorTickMark val="none"/>
        <c:tickLblPos val="nextTo"/>
        <c:crossAx val="1580230816"/>
        <c:crosses val="autoZero"/>
        <c:auto val="1"/>
        <c:lblAlgn val="ctr"/>
        <c:lblOffset val="100"/>
        <c:noMultiLvlLbl val="0"/>
      </c:catAx>
      <c:valAx>
        <c:axId val="1580230816"/>
        <c:scaling>
          <c:orientation val="minMax"/>
        </c:scaling>
        <c:delete val="1"/>
        <c:axPos val="l"/>
        <c:numFmt formatCode="General" sourceLinked="1"/>
        <c:majorTickMark val="none"/>
        <c:minorTickMark val="none"/>
        <c:tickLblPos val="nextTo"/>
        <c:crossAx val="1580234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dashboard.xlsx]KPI!PivotTable6</c:name>
    <c:fmtId val="2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accent1"/>
            </a:solidFill>
            <a:round/>
          </a:ln>
          <a:effectLst/>
        </c:spPr>
        <c:marker>
          <c:symbol val="none"/>
        </c:marker>
      </c:pivotFmt>
      <c:pivotFmt>
        <c:idx val="4"/>
        <c:spPr>
          <a:solidFill>
            <a:schemeClr val="accent1"/>
          </a:solidFill>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585298522804031E-2"/>
          <c:y val="0.49186586430858653"/>
          <c:w val="0.81373234266247696"/>
          <c:h val="0.45171393360911166"/>
        </c:manualLayout>
      </c:layout>
      <c:lineChart>
        <c:grouping val="standard"/>
        <c:varyColors val="0"/>
        <c:dLbls>
          <c:showLegendKey val="0"/>
          <c:showVal val="0"/>
          <c:showCatName val="0"/>
          <c:showSerName val="0"/>
          <c:showPercent val="0"/>
          <c:showBubbleSize val="0"/>
        </c:dLbls>
        <c:marker val="1"/>
        <c:smooth val="0"/>
        <c:axId val="1520024832"/>
        <c:axId val="1520023584"/>
      </c:lineChart>
      <c:catAx>
        <c:axId val="1520024832"/>
        <c:scaling>
          <c:orientation val="minMax"/>
        </c:scaling>
        <c:delete val="1"/>
        <c:axPos val="b"/>
        <c:numFmt formatCode="General" sourceLinked="1"/>
        <c:majorTickMark val="none"/>
        <c:minorTickMark val="none"/>
        <c:tickLblPos val="nextTo"/>
        <c:crossAx val="1520023584"/>
        <c:crosses val="autoZero"/>
        <c:auto val="1"/>
        <c:lblAlgn val="ctr"/>
        <c:lblOffset val="100"/>
        <c:noMultiLvlLbl val="0"/>
      </c:catAx>
      <c:valAx>
        <c:axId val="1520023584"/>
        <c:scaling>
          <c:orientation val="minMax"/>
        </c:scaling>
        <c:delete val="1"/>
        <c:axPos val="l"/>
        <c:numFmt formatCode="General" sourceLinked="1"/>
        <c:majorTickMark val="none"/>
        <c:minorTickMark val="none"/>
        <c:tickLblPos val="nextTo"/>
        <c:crossAx val="15200248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57264856818267"/>
          <c:y val="1.089213246779752E-2"/>
          <c:w val="0.79342723004694837"/>
          <c:h val="0.5654324367201814"/>
        </c:manualLayout>
      </c:layout>
      <c:lineChart>
        <c:grouping val="standard"/>
        <c:varyColors val="0"/>
        <c:ser>
          <c:idx val="0"/>
          <c:order val="0"/>
          <c:tx>
            <c:strRef>
              <c:f>KPI!$E$2</c:f>
              <c:strCache>
                <c:ptCount val="1"/>
                <c:pt idx="0">
                  <c:v>Total</c:v>
                </c:pt>
              </c:strCache>
            </c:strRef>
          </c:tx>
          <c:spPr>
            <a:ln w="34925" cap="rnd">
              <a:solidFill>
                <a:schemeClr val="accent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D88-44AE-9F1C-A061746914E4}"/>
            </c:ext>
          </c:extLst>
        </c:ser>
        <c:dLbls>
          <c:showLegendKey val="0"/>
          <c:showVal val="0"/>
          <c:showCatName val="0"/>
          <c:showSerName val="0"/>
          <c:showPercent val="0"/>
          <c:showBubbleSize val="0"/>
        </c:dLbls>
        <c:smooth val="0"/>
        <c:axId val="1580229984"/>
        <c:axId val="1580230400"/>
      </c:lineChart>
      <c:catAx>
        <c:axId val="1580229984"/>
        <c:scaling>
          <c:orientation val="minMax"/>
        </c:scaling>
        <c:delete val="1"/>
        <c:axPos val="b"/>
        <c:numFmt formatCode="General" sourceLinked="1"/>
        <c:majorTickMark val="none"/>
        <c:minorTickMark val="none"/>
        <c:tickLblPos val="nextTo"/>
        <c:crossAx val="1580230400"/>
        <c:crosses val="autoZero"/>
        <c:auto val="1"/>
        <c:lblAlgn val="ctr"/>
        <c:lblOffset val="100"/>
        <c:noMultiLvlLbl val="0"/>
      </c:catAx>
      <c:valAx>
        <c:axId val="1580230400"/>
        <c:scaling>
          <c:orientation val="minMax"/>
        </c:scaling>
        <c:delete val="1"/>
        <c:axPos val="l"/>
        <c:numFmt formatCode="General" sourceLinked="1"/>
        <c:majorTickMark val="none"/>
        <c:minorTickMark val="none"/>
        <c:tickLblPos val="nextTo"/>
        <c:crossAx val="158022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66666666666666"/>
          <c:y val="5.536123774001929E-2"/>
          <c:w val="0.73333333333333328"/>
          <c:h val="0.34814814814814815"/>
        </c:manualLayout>
      </c:layout>
      <c:lineChart>
        <c:grouping val="standard"/>
        <c:varyColors val="0"/>
        <c:ser>
          <c:idx val="0"/>
          <c:order val="0"/>
          <c:tx>
            <c:strRef>
              <c:f>KPI!$H$2</c:f>
              <c:strCache>
                <c:ptCount val="1"/>
                <c:pt idx="0">
                  <c:v>Total</c:v>
                </c:pt>
              </c:strCache>
            </c:strRef>
          </c:tx>
          <c:spPr>
            <a:ln w="34925" cap="rnd">
              <a:solidFill>
                <a:schemeClr val="accent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300-4C95-8EAB-4B86329C51F7}"/>
            </c:ext>
          </c:extLst>
        </c:ser>
        <c:dLbls>
          <c:showLegendKey val="0"/>
          <c:showVal val="0"/>
          <c:showCatName val="0"/>
          <c:showSerName val="0"/>
          <c:showPercent val="0"/>
          <c:showBubbleSize val="0"/>
        </c:dLbls>
        <c:smooth val="0"/>
        <c:axId val="1574279104"/>
        <c:axId val="1574276192"/>
      </c:lineChart>
      <c:catAx>
        <c:axId val="1574279104"/>
        <c:scaling>
          <c:orientation val="minMax"/>
        </c:scaling>
        <c:delete val="1"/>
        <c:axPos val="b"/>
        <c:numFmt formatCode="General" sourceLinked="1"/>
        <c:majorTickMark val="none"/>
        <c:minorTickMark val="none"/>
        <c:tickLblPos val="nextTo"/>
        <c:crossAx val="1574276192"/>
        <c:crosses val="autoZero"/>
        <c:auto val="1"/>
        <c:lblAlgn val="ctr"/>
        <c:lblOffset val="100"/>
        <c:noMultiLvlLbl val="0"/>
      </c:catAx>
      <c:valAx>
        <c:axId val="1574276192"/>
        <c:scaling>
          <c:orientation val="minMax"/>
        </c:scaling>
        <c:delete val="1"/>
        <c:axPos val="l"/>
        <c:numFmt formatCode="General" sourceLinked="1"/>
        <c:majorTickMark val="none"/>
        <c:minorTickMark val="none"/>
        <c:tickLblPos val="nextTo"/>
        <c:crossAx val="15742791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583020638338357"/>
          <c:y val="5.9085637551120065E-4"/>
          <c:w val="0.66111111111111109"/>
          <c:h val="0.62962962962962965"/>
        </c:manualLayout>
      </c:layout>
      <c:lineChart>
        <c:grouping val="standard"/>
        <c:varyColors val="0"/>
        <c:ser>
          <c:idx val="0"/>
          <c:order val="0"/>
          <c:tx>
            <c:strRef>
              <c:f>KPI!$K$2</c:f>
              <c:strCache>
                <c:ptCount val="1"/>
                <c:pt idx="0">
                  <c:v>Total</c:v>
                </c:pt>
              </c:strCache>
            </c:strRef>
          </c:tx>
          <c:spPr>
            <a:ln w="34925" cap="rnd">
              <a:solidFill>
                <a:schemeClr val="accent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F51-4A45-AF2B-D5B9671363FA}"/>
            </c:ext>
          </c:extLst>
        </c:ser>
        <c:dLbls>
          <c:showLegendKey val="0"/>
          <c:showVal val="0"/>
          <c:showCatName val="0"/>
          <c:showSerName val="0"/>
          <c:showPercent val="0"/>
          <c:showBubbleSize val="0"/>
        </c:dLbls>
        <c:smooth val="0"/>
        <c:axId val="1523150368"/>
        <c:axId val="1523152448"/>
      </c:lineChart>
      <c:catAx>
        <c:axId val="1523150368"/>
        <c:scaling>
          <c:orientation val="minMax"/>
        </c:scaling>
        <c:delete val="1"/>
        <c:axPos val="b"/>
        <c:numFmt formatCode="General" sourceLinked="1"/>
        <c:majorTickMark val="none"/>
        <c:minorTickMark val="none"/>
        <c:tickLblPos val="nextTo"/>
        <c:crossAx val="1523152448"/>
        <c:crosses val="autoZero"/>
        <c:auto val="1"/>
        <c:lblAlgn val="ctr"/>
        <c:lblOffset val="100"/>
        <c:noMultiLvlLbl val="0"/>
      </c:catAx>
      <c:valAx>
        <c:axId val="1523152448"/>
        <c:scaling>
          <c:orientation val="minMax"/>
        </c:scaling>
        <c:delete val="1"/>
        <c:axPos val="l"/>
        <c:numFmt formatCode="General" sourceLinked="1"/>
        <c:majorTickMark val="none"/>
        <c:minorTickMark val="none"/>
        <c:tickLblPos val="nextTo"/>
        <c:crossAx val="1523150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641029719769876E-2"/>
          <c:y val="0.17831718644519354"/>
          <c:w val="0.73425955088947226"/>
          <c:h val="0.82168192113796801"/>
        </c:manualLayout>
      </c:layout>
      <c:lineChart>
        <c:grouping val="standard"/>
        <c:varyColors val="0"/>
        <c:ser>
          <c:idx val="0"/>
          <c:order val="0"/>
          <c:tx>
            <c:strRef>
              <c:f>KPI!$N$2</c:f>
              <c:strCache>
                <c:ptCount val="1"/>
                <c:pt idx="0">
                  <c:v>Total</c:v>
                </c:pt>
              </c:strCache>
            </c:strRef>
          </c:tx>
          <c:spPr>
            <a:ln w="34925" cap="rnd">
              <a:solidFill>
                <a:schemeClr val="accent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9AA-410F-9801-C88821383C98}"/>
            </c:ext>
          </c:extLst>
        </c:ser>
        <c:dLbls>
          <c:showLegendKey val="0"/>
          <c:showVal val="0"/>
          <c:showCatName val="0"/>
          <c:showSerName val="0"/>
          <c:showPercent val="0"/>
          <c:showBubbleSize val="0"/>
        </c:dLbls>
        <c:smooth val="0"/>
        <c:axId val="1580234976"/>
        <c:axId val="1580230816"/>
      </c:lineChart>
      <c:catAx>
        <c:axId val="1580234976"/>
        <c:scaling>
          <c:orientation val="minMax"/>
        </c:scaling>
        <c:delete val="1"/>
        <c:axPos val="b"/>
        <c:numFmt formatCode="General" sourceLinked="1"/>
        <c:majorTickMark val="none"/>
        <c:minorTickMark val="none"/>
        <c:tickLblPos val="nextTo"/>
        <c:crossAx val="1580230816"/>
        <c:crosses val="autoZero"/>
        <c:auto val="1"/>
        <c:lblAlgn val="ctr"/>
        <c:lblOffset val="100"/>
        <c:noMultiLvlLbl val="0"/>
      </c:catAx>
      <c:valAx>
        <c:axId val="1580230816"/>
        <c:scaling>
          <c:orientation val="minMax"/>
        </c:scaling>
        <c:delete val="1"/>
        <c:axPos val="l"/>
        <c:numFmt formatCode="General" sourceLinked="1"/>
        <c:majorTickMark val="none"/>
        <c:minorTickMark val="none"/>
        <c:tickLblPos val="nextTo"/>
        <c:crossAx val="1580234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D56-4857-8993-3D0CFD6E786C}"/>
            </c:ext>
          </c:extLst>
        </c:ser>
        <c:dLbls>
          <c:showLegendKey val="0"/>
          <c:showVal val="0"/>
          <c:showCatName val="0"/>
          <c:showSerName val="0"/>
          <c:showPercent val="0"/>
          <c:showBubbleSize val="0"/>
        </c:dLbls>
        <c:axId val="1441950080"/>
        <c:axId val="1441963808"/>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D56-4857-8993-3D0CFD6E786C}"/>
            </c:ext>
          </c:extLst>
        </c:ser>
        <c:dLbls>
          <c:showLegendKey val="0"/>
          <c:showVal val="0"/>
          <c:showCatName val="0"/>
          <c:showSerName val="0"/>
          <c:showPercent val="0"/>
          <c:showBubbleSize val="0"/>
        </c:dLbls>
        <c:gapWidth val="60"/>
        <c:overlap val="-31"/>
        <c:axId val="1247507360"/>
        <c:axId val="1247507776"/>
      </c:barChart>
      <c:catAx>
        <c:axId val="12475073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7507776"/>
        <c:crosses val="autoZero"/>
        <c:auto val="1"/>
        <c:lblAlgn val="ctr"/>
        <c:lblOffset val="100"/>
        <c:noMultiLvlLbl val="0"/>
      </c:catAx>
      <c:valAx>
        <c:axId val="12475077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j-lt"/>
                    <a:ea typeface="+mn-ea"/>
                    <a:cs typeface="+mn-cs"/>
                  </a:defRPr>
                </a:pPr>
                <a:r>
                  <a:rPr lang="en-US" b="0">
                    <a:solidFill>
                      <a:schemeClr val="bg1"/>
                    </a:solidFill>
                    <a:latin typeface="+mj-lt"/>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j-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7507360"/>
        <c:crosses val="autoZero"/>
        <c:crossBetween val="between"/>
      </c:valAx>
      <c:valAx>
        <c:axId val="14419638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0">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1950080"/>
        <c:crosses val="max"/>
        <c:crossBetween val="between"/>
      </c:valAx>
      <c:catAx>
        <c:axId val="1441950080"/>
        <c:scaling>
          <c:orientation val="minMax"/>
        </c:scaling>
        <c:delete val="1"/>
        <c:axPos val="b"/>
        <c:numFmt formatCode="General" sourceLinked="1"/>
        <c:majorTickMark val="out"/>
        <c:minorTickMark val="none"/>
        <c:tickLblPos val="nextTo"/>
        <c:crossAx val="1441963808"/>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dashboard.xlsx]Pie chart!PivotTable3</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20000"/>
              <a:lumOff val="80000"/>
            </a:schemeClr>
          </a:solidFill>
          <a:ln w="19050">
            <a:solidFill>
              <a:schemeClr val="lt1"/>
            </a:solidFill>
          </a:ln>
          <a:effectLst>
            <a:softEdge rad="0"/>
          </a:effectLst>
        </c:spPr>
      </c:pivotFmt>
      <c:pivotFmt>
        <c:idx val="10"/>
        <c:spPr>
          <a:solidFill>
            <a:schemeClr val="accent2">
              <a:lumMod val="60000"/>
              <a:lumOff val="40000"/>
            </a:schemeClr>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18459349207855041"/>
          <c:y val="0.18974038571265553"/>
          <c:w val="0.59061221263004771"/>
          <c:h val="0.8102596142873445"/>
        </c:manualLayout>
      </c:layout>
      <c:doughnutChart>
        <c:varyColors val="1"/>
        <c:ser>
          <c:idx val="0"/>
          <c:order val="0"/>
          <c:tx>
            <c:strRef>
              <c:f>'Pie chart'!$B$3</c:f>
              <c:strCache>
                <c:ptCount val="1"/>
                <c:pt idx="0">
                  <c:v>Total</c:v>
                </c:pt>
              </c:strCache>
            </c:strRef>
          </c:tx>
          <c:explosion val="2"/>
          <c:dPt>
            <c:idx val="0"/>
            <c:bubble3D val="0"/>
            <c:spPr>
              <a:solidFill>
                <a:schemeClr val="accent1">
                  <a:lumMod val="20000"/>
                  <a:lumOff val="80000"/>
                </a:schemeClr>
              </a:solidFill>
              <a:ln w="19050">
                <a:solidFill>
                  <a:schemeClr val="lt1"/>
                </a:solidFill>
              </a:ln>
              <a:effectLst>
                <a:softEdge rad="0"/>
              </a:effectLst>
            </c:spPr>
            <c:extLst>
              <c:ext xmlns:c16="http://schemas.microsoft.com/office/drawing/2014/chart" uri="{C3380CC4-5D6E-409C-BE32-E72D297353CC}">
                <c16:uniqueId val="{00000001-0121-411E-A11D-C9C2CC09B707}"/>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0121-411E-A11D-C9C2CC09B7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21-411E-A11D-C9C2CC09B7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121-411E-A11D-C9C2CC09B707}"/>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 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a:noFill/>
          </a:ln>
          <a:effectLst/>
        </c:spPr>
      </c:pivotFmt>
    </c:pivotFmts>
    <c:plotArea>
      <c:layout>
        <c:manualLayout>
          <c:layoutTarget val="inner"/>
          <c:xMode val="edge"/>
          <c:yMode val="edge"/>
          <c:x val="0.12911460188079504"/>
          <c:y val="0"/>
          <c:w val="0.85025196850393703"/>
          <c:h val="0.89814814814814814"/>
        </c:manualLayout>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6B4-4AB9-99E9-3AF2748C6470}"/>
            </c:ext>
          </c:extLst>
        </c:ser>
        <c:dLbls>
          <c:dLblPos val="outEnd"/>
          <c:showLegendKey val="0"/>
          <c:showVal val="1"/>
          <c:showCatName val="0"/>
          <c:showSerName val="0"/>
          <c:showPercent val="0"/>
          <c:showBubbleSize val="0"/>
        </c:dLbls>
        <c:gapWidth val="59"/>
        <c:axId val="1522828448"/>
        <c:axId val="1522831360"/>
      </c:barChart>
      <c:catAx>
        <c:axId val="1522828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22831360"/>
        <c:crosses val="autoZero"/>
        <c:auto val="1"/>
        <c:lblAlgn val="ctr"/>
        <c:lblOffset val="100"/>
        <c:noMultiLvlLbl val="0"/>
      </c:catAx>
      <c:valAx>
        <c:axId val="1522831360"/>
        <c:scaling>
          <c:orientation val="minMax"/>
        </c:scaling>
        <c:delete val="1"/>
        <c:axPos val="b"/>
        <c:numFmt formatCode="General" sourceLinked="1"/>
        <c:majorTickMark val="none"/>
        <c:minorTickMark val="none"/>
        <c:tickLblPos val="nextTo"/>
        <c:crossAx val="152282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38C2DC1-357C-4297-A646-9770ACD2236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759934C-C9F7-489D-AF6F-713FADC1CB3E}">
          <cx:tx>
            <cx:txData>
              <cx:f>_xlchart.v5.5</cx:f>
              <cx:v>sales</cx:v>
            </cx:txData>
          </cx:tx>
          <cx:dataId val="0"/>
          <cx:layoutPr>
            <cx:geography cultureLanguage="en-US" cultureRegion="US" attribution="Powered by Bing">
              <cx:geoCache provider="{E9337A44-BEBE-4D9F-B70C-5C5E7DAFC167}">
                <cx:binary>7H1rb9u41vVfKfr5VUYULxIPzhxgJNtxktpJ0zS9fBE8aaq7qPvt1z9LcdzGqtvmYPI8gIHXM5hO
YzOkuMi91157k/73Xfevu/h+U7zqkjgt/3XX/fnar6rsX3/8Ud7598mmPEmCu0KV6mt1cqeSP9TX
r8Hd/R9fik0bpN4fhk7YH3f+pqjuu9f/+Td+m3ev3qi7TRWo9G19X/TX92UdV+Uv3jv41qvNlyRI
Z0FZFcFdRf58/Ve8+XuTbF6/uk+roOpv+uz+z9d7H3r96o/pr/qh21cxRlbVX9CWGiemEMwQutQf
XvT1q1il3uPbmiVOLKZTauiG3L52fa83Cdo/Y0APw9l8+VLclyUe6OHPJw33Ro+fv3n96k7VaTVO
mof5+/P1+zSo7r+8eldtqvvy9augVM72A44aH+H9u4dn/mN/2v/z78kPMAuTnzxBZjplv3vrB2DW
938XmzJ6QWQYOeGGSahpii0yxj4yUp5YRDcBi7V9n+8j85wRHYbme8sJNuv5UWLzVxEMKn1BaCg7
MSQ1DIuw7Z4w96EhhJxgU3Ep+BY7sg/NMwZ0GJlvDSfA/PX5KIFZqbTavCQwzDyBreJEmuygNSO6
PAEuxBCU7UPyjKEchuRbwwkkq5ujhGTna16pr68cFdfJ38FLbhzrROrMtMg4/U/djAngiDCkoNZ2
R03g+W+HdRirw79lAtzMOUrgVsGdH3ibdLes/zk1YOzEMpkpAdcWE2sfM4ufmFSXppSP74td31tq
8JwRHcbpe8sJNquzo8Rmdh9v2k1xv5uff44NlSe6bpnCoHyLjdzHxuQnTFiCUfK4nybk4DkjOozN
95YTbGbHSQ5u7rsNSOWL8WmCiacWswjZeiC4/qeGDqyNgk1LcyRu4wubatv3dtP8djiHUXlsNoHk
5uNRbpe/imiTli+KCkzZyJMpedwuE1MmjRNGJeGcH+bSzxnRYWC+t5xg89f1UWJz6Qdqt2L/uRlj
+gnDrFMmzYN8zUJ0qkvKLePRxcDMPd0tvxvNYUy2rSZ4XC6PEo/1fbP58pIMDfaJC8Y4PPvOPj21
X4SIEwHELNPabpVJaPP78RzGZNdugsr69ihRcTZx8FUV6YtyZ/PE4EwIsK2DnoUQxDbEhGTAHjfL
/l553pgOo/O07QQh56/jREjFqth8eUFbRhHbSItznRmH8dH5CUfsQwWdAPOMofwElm8tp6BcHiko
aXp/VwV3dbWbohfwMdDRTE44dIGDuJjwMdSClmNMOLKjnjWan0HzpPEUneOUBhbYMcFL+hrDOuGS
Q42hk+gFbp9ZJmWGRb/Rgqdu/xkjOYzKt4YTRBbHKTqf3qvCe1EfY0Aew15g8nD0YtETxhiFuvbI
kyem7BkDOgzMt4YTYE6P07ucfdn4L+haoMRAF4PWv/Psk/CFEAZSJqkJ37MznNtw8rcDOQzHY7MJ
GGezo/Qqq6Asx3+zLNhNzj/3KmPezIACY+30l6kJAxnjwgAgj2zgB3HsWYM6DM/eE01AWr07SpDO
4jhIVfCCSgxiS4INw8DIDkYyljwhzBIILncQ7lbH49Z5xogOw/P9WSbYnB2nmzlLvwQvmqaBejlq
xqZ8REZON484AR+zdCEfKdskG/CMAf0Emd2TTIFZH+Wmub0vEqTQduv2n1s1OBrd5Ab+gWN/GvaD
JAthCCksut1ME678jJEcRuRbwwkit8fJkc9U+4JiDDMABxPcZIfTmZKejBtEEP3x/YmT+d1oDkOy
bTXB4+w4idj6vn11fl+U9/0LbhI4FgrTxekjSZ4UZpggY+AFKArabhU5sV7PG9NhbJ62nSC0Pj9K
G3bx0lK/hdiRIbtiPkrKZN+SSQtcWodz2WXOULvxNLb8/XgOI7NrN0Hl4jjp2M095IuyvL/fTc4/
9y2Uo5IMSS/9UTjWJ9sGlWaUUUicu0q0SSjzrCEdxuZJ0wk8N8fp+C+wYuu76AWNGjXHajNqIGu8
v1+Q5Tcs7CXGxNacTazZc4ZyGJXvLSegXHw6Skv2RtVB+cJEWT+RKPLTrSkfkwQJTWKhBO2RQk9Q
edZYDsPypOkElzfHywFW911w94KKDCoAmYHaTMIeizMnfJno4oToIMu6Bf/z1L+MHvz3ozkMzdO2
E2zWq6PcM+MTLTdJVvrBS5bHMHoiLC4IUsffBOS9cGbMCaB6Bixu+/7E1zx7WD/H6clTTaE6zkzz
ahOkL0gHGIe7H4tkn/CwpxAJeWIQQRgCoIN+57fDOQzNY7MJJKv5Ue6eD73C8QBvZ2D+OUdDwInJ
RqD/kzoZ1JufIGGD8gD90e/s+t5qZs8Y0GFYvjWcAPPhOKnAWhWV/8rZFAqq5mY3R/8cH3BoTqHz
f6vOmBSem9A0wRUsIR7d0kQQeP64DsM0bT9Ba+0c5TZabYo+3qRfXhAn1AKMdJrLfTJtCtQzEZwd
kI9GDbThKTl4zkgOI/O95QST1exIMSnLzZ1fl/dVVe4m6Z9vIBg4lMgggYnK5YfXRB0wcXBD5zhD
YE1kgdXmmeP5GTx7zacYHSexXgWjSKCqFzRwbBQBJEEx5mOCeYKPZCdEoioAh292i2LreZ41lp9g
8/0xprgcpzrwTtXwPrNN9LLQIOShIGQgzltCNvE9CFNPDKoDPTEJRp87nsPw7LeeIPTuSK0b8tGq
LoLdGv7nhg3VZ1SYKF9mh0XpscLZNFF7xh8PBEyYwZhS/t2IDuPzveUEm9VxFqGNsd8nVUQvh83I
qqk02HiK9uE1EQtwWAOVAjri1UdWMMHmOSM6jM33lhNs1sfMq1/cspmoahIUUs1jcnPC2kbLBvUT
PmeX0dmtja3v2bLi34/qJxg9xAq71lOcjtO+XUYxCqBe9Jw6Ih+LAqZHQUefEgMEptDbdH3nnYDh
U2b9nBEdxud7ywk2lxdHyawvi3tPveQxQQrrZuGwGX1MEEx3j6FDM8B5KArI9iD57UB+Ashjuykc
10cJxxUybWUfN5sXPSyA4idLCsSaY/ZgfE1djnliUcsak6RbMoesz1Nsnjuqwwjtt57gdPXXUeJ0
7eOyiVdn5csKBbjkQRiWIXesbDwO+FQFRTzKCRKm42UCD6+JYPDcUR3Gab/1BKfrs6PEaRsu/C9I
bzBzOnQbY3ewc7KjrHHHoS4adz9skZqQuOeP6zBW0/YTtN45R4nW+2rj7yzPCwRBOLwGcQeJnUeW
AJHg6W56uJfDRNbUEBN0fjeOw5hsW02QeH9zlEjcBjhK8KI+aCwpgNapj9vioA+yTgQckMV2B6am
NYXPGNFhXL4/ywSb2+P0PR82yI+mXvWitA1BDzgZN62fyDkPtA2nQXaKwoS9PW9Mh/F52naC0Icj
Rei+rF59X3ZbKvUCBg1bhBnACPvo4TXR3OB0BKoQUGbwneY9pXEfnjusn+C033wK1e1RGroPQXmn
0jJ4yRAIFZ+QDjjFLWrb177fwVEDlFbhqJs8fJ7tWUP6CUTfn2YKz3Hwt7tf3vX2dCPtffK/veZO
Qh6AsYPItg8N7uNAkIQrOXYl1lNisH/33M/HcxieydV1e4/wf3Sx3c8vvft2L+BsU23mDxcKPrn3
7tfvPjwubjmcNH0MIg9avu3cnX3587UxXjn4BMHxlzy23Cpq+4HJDw3vN2X152sNwRHBvYRkVB4Q
RUkd2LUwWdu3QDtQSkpMnFkwwSzSUWb78/VYUg8Kj4M/FvIUOpji61flmC/BW/h1KGwgY2E3frx7
wisV9xBMvk3H499fpXVypYK0KnGJoq6/fpVtPzc+H2cWXsiFIF5gGBc1QUSzu801nDg+Tv5fXnh1
kUiplppZpnbY++qdjIwqmHuWTOaBwT+2SdOsYi0L7LDOPsYe18701lwbqo4jJxn8aJaVLHkrmyS9
imv9lru6F9hZnIcLxVprNtQaPSuIGTus18xF2HetbZXmOoubyDY6chV2bbGRNFmJNl5RrT11q8yd
VQWXTt0m3I6b2rKbIvha63WwTjCPTm5mqV2nKrd1zRrsjhutHejDhZL6lSAltWXRblTXdjaPinnP
+sguquBrGYfRLKFePzeVtTZpd9oGZuZkXvpVRumqJc2123HfZkG9YEa0qvvhioX9he7hU0Wo2Z0f
bPqsUjOVD3e8is7jhtwpU3zM+3KhYjd2isSnH9ycLYPCEnarl3KuSnewU81ak4p+jJp4Y+oDWehe
e60X0WqcgSqprRmL4q9hlmpO6VXhgsa9mtGkjezaM327aZsbj7bXVtoJxzKEd1bE8q51I3lKfLb0
vP4iqg11NuCsmKO1JSZG1x3Gg3PDrw2ni7ob4ffXbcY++jQ697p4U+ThRg18bfq0ELZg5ZzhgVqG
+yKq/orFwKqn1SKXWW5rLDofWO3aXeUndmp4oW0oTJThF67t8qKypaH78yCSlVNrjbqosqCfe9o4
l36yqUnf2no/RHbVqt4Z+8oYPqDlw1Vb6leV0Z7W/nBBLC9xtEa/yEylOU3kf6UxPsZJsIqi7sIA
OEtLSWGHAZ5Qsf52cCvXjisRzwJJtVlUoqMmsMKZL9nwpuDhueqH24Llru3z7ibR+azr09ZJ/aKa
uQpFsk0r57HR3VlquGgML3BCvwjWUW5+DDr9byunl7INiCNasuiNajnwuljmXXMz5HwZBFmFhUqX
XgKMNN2KnahqKruuhwuhen/etsBTUkLPpYmV0A1VZedGQu2s1G9Tj9xJ2lZ20hWpXXnxOTGbm7yo
b1gXf030sHd0oapZnXQ31CW+HQVVtogNJeeD0HyHkCBwHuadpGItJfuo8jRcQKFZZ7jfYVGN7fCc
tt+ZWIpUfAzMol+KDstRI906M7Tsc+hq0jFDv58Vmtu8pQLLLu481+lzxp1eVs0yN/vmPFe8OSsT
YZ11jaZdRn4fz/MhSy5TLesXuh8354mfl46hxRQXxJaf+6YQb4gVZR5WjQpyNisiPwtnMsnpzIyG
duOaqtBsLzNicRqyPL2NUvc26TRRzwZWysBOjMDpfHfN0uhzQfvGibp43vmidwYazLKqL+Y563wy
K1BmFNpBV3jnlqpCW5j5Otb8q1QxNW81dqs04jllzfm8qfmmS/viLk2NGrsy9OexyG3L7EM7G6RY
JEFSz4xeuVek4pXtpVj+Q2jcKaIyu8yTzPYb3RGdQRbUVMCtxxaoByzD3CX6rDOYdYlawfq0M7Do
+sj8aGpiXRt5e+Y2xVetLS6YiHBE5tvtuAfsOPzHxIpLw5S4Rg1b3+QmGd9/YsWDULA6bCO1ZI0W
2bTOK8e1unXA89XgEmH/ujd4nh96k3BoFEcgGLHE6FOe9CZZW6eiN9Olh60+S0l0bsTUtwWFQf91
TxAVpz3hNgzLRGe41hfnZPZ7ak2zo6GbqaVRRRvpwhqO5jgkbe/Q0i7VGf5PX/y6T2QBfuzTguen
uE5w/HO/T4+m0rdKN132FffnvGxuVIeNrVG2bDUeO+PzxvFwUZSwbr/umkKa+7FvXMaK5BDhxGTj
fDyZ2Szy2iHsrXRZJgWdhSqxrnpX+KO5uAhVGC112d21ZdcsorZpzsOmxL6VKbULv7/zhYvlOlzU
XgOvS/lSykRzwrqYG1Z70QqYb0sYmRMxrFUVrlJRLBLeXHeJd6tzP5mJjq1rK9acTil5yrnKPnmc
C4dZMA+/ftIDS4iiAMDgqJzVOY6e7z+oEQcyUQZLl75RLpjSr3Q5XCVDkf9mRsfjBz/MKCN0pFYW
w1KazKhsidXhTaxVGbOzsuuuehKwuR7DCKdChrPSilaVR5K3cdNfmZWevPU9+FA2eF/zBnZ5pCph
BAJBjO7C00rXlm19o0mxpkVz6lsw9zwLEsfzfHGad0b30eNGf5p4Rjbvgj64qPWivE6j7rYr4PZr
I2DnVWAl81ZU6oKlwVc34MJOoxgodpY67bTwq6uGW8urF0NVwnlndOn3fOn7aeB4yeDaNOsuIlOL
HaMersw+p7Zh4HdLS/tc8Kh3TAKO9WvADlgYijuBpInDAqaB8o19wAZTUznTaLocWvJAJzpYNp4Z
wtZauvx1X2DYP2DGx0yChfM8KE8c33+yCwqjD8yY9emSR801K4PzRP3OYD7spH3eK02BY/ds/K/E
RSL7fQR+HlWxrqdLJZtsUQad4TB3uBstfTDQ/rQq3PPIYEupGevWlf7cTONzrXM/lGH4tyWa1DaS
prCtOKTLJoQT9yWsU9YnK0K8r4No6dx0g2gZUzHYIaetXetD+SYOxLyxsvdWhR+L0vLOWB/0TszB
WyCCVU4u82xhFIZvU5kbp3WXVbZuBF95iiWYB9Gq6aLziHu9Y4kQBJW0YL8kc9LUD5xGr65Vavhz
RgfkhH/lYdiBHQssJGQ22GHUVRv7E5YaWdWpPkmXJEag0PhJ4OBqdjB4LcIz+5iBAHRrFvfWOuEi
c9yy0O2BJJdViLXsRulcE2m9aN2htStB1Kz29Y9tmNGZpZuDHTVi7damcGqXr31phDNewBJlqlUz
M+xvdaO9G0rdDszgXUfBDmWOBy607jTy9dseRMzOXD87pXF7KrP22uOitsMC65NlMHylaFpbaiyc
JW4sTw0+3MqsaHBW5VeTdGCTPF5BO567NchkjlovN+OqbdJla6UzUJzONlsMh+m17WbebxBBTuDH
fWLBC8OsEWJYP+zJnNEe5+TqdFkYZTonolQzyw3PXXgqSYDPoLAkhx4BUmPATIUhGKAXr0QEAlgr
V9gqlZkTJE0+l2JI7CAuKzvtrb/LiLzRGusylknp+BJsv0sVndGsvEvC4bqL+4vEHJ0xlplHo43b
jiy1NZxw0Fd5nc7CThkO6Oq8qUJrUQHSh/ByYB2dBRwflEV0LrQKLbK2WWRuXdnxUPlnndVdPQRB
btqpWVtF6jyt25ugQiBpRV7tDDlCPT60N0Xl6XbPpC1pc2NE5CrXgnNKwdaIWc+CNOpn4/9oCX7i
NuOCzOpmQVhRzsdtVHZ8rcz2RnhjAMEjDfsp05w4B1vS3XDV5ZE1MzN8utD4xzzk2GKVm7+RvLsr
qmrW1pjgMA5WAUXMIjtQcRazj6HfXLc4TuJQxZdNmpxrTXg+JHluFx42cFXF5wiKTxMXniXwGixM
7A7RVquY8M9+2abnEeHrpmxm1Ch6ZwyMuqEITtu8UBcWmH1csY9GEfzOH4sD2xtcB8IfhCesKH3i
J+OehrnBeLIszf4uLZvrUoffaxBmuRzbeuRfD6G2qiRZVBJM72HPp3616NuytfMQzfKEzqIqDecy
kjOrKag5iysvd3A6MJ3Lru6XMSk1BGhRktseC+Z5Gnt3uRbLVVZIfzZ48IvV4Ms3KWy5M5h0bWiw
MWHV3zYUdEsvaOYIPaidzqsiO7bArD0EhvCHPlUAxAPNNsP6pmpgQQujui4shKSyjldNXV8zXgen
KhbdPCgiOsvb4SLx25vQTaxZQrTB5qq/E+WQLYqsujYRHSyjQKwbOBEEmfUNFd3VyOYrc+dfHzWt
q63r2Uozdyrri8DzH79l49tf/3OjEvz78OUP3384fknH97/hwuntt3v88lO4pGqUp8rph8bRfPtd
GMzj6EZVa+8vP0hsO4lpIqJtvyzkJ28+U2EbL+Z+YmV/UNjGysAnR9SeSGzbljuJbUwwoIhkJ5Xt
5DUDJT3mePoUMhfoy6i87QQ2nOvCjRQoVzDpeFBorPrZCWy4REQimSEpDk7iTlcUpewecg9JyIqP
f38qsv1AZ0BiKBgoXOd4pHw8t/yUzjBNdF5umcMySrnv0AE0HQLO7ZNJOdDJD/t37AQRILR7PKeQ
E9dTqUbLcOvjsKwjI7c7sxxmvtmYThaxav7rrn4IkNAVLsMFo0Ycq3M66UolbpeHHh2WXRPA68dB
dGEY1LURICd2jC9sWSak0GC3OLOl1avfdP/DdCLHBN0STJTgrkQy6uRPp9OIB4u3wsiXYdreGIn5
wQrK2a+f8Ec/ji74GFLrwA1fObPfRVFofa27JF9y0t50nN6WkiinNohp60N+/+vOHk5sZPtclCCz
bOHOVDBshhTZfnfUy5noZFkuWUvzcy9KwOeU1BLwPDeBxMjeM7fNE5t5eaXbnKowsfNYDoWdREVS
zErlBrZpeETafmhFZ3VrysRpVCNzp4tjT9llKUMw1pxkrZ340i5CaZwZYUL/NsL21GvK6mvKLC2A
Sqobt30JWqD1sk5mkZbStZ/XckZ9WMxa77vbPnSLN4HwWs+mhln4M5bL5Ebw2PsQ9KayJWLXt66n
+CWv0uhacC20G1YkUDIrb103KbG9RLozZdW5zXWeL5p6GM4iy1vVodYsaJJ8ZWZ8rQJ2JwbrbVWo
xGmZlZxnevfZaxiYXBKKucbxOxMaDrMoG/LTKOcghCmZ8TJs7wtf5vAE/mXWCw3ioCrmzEjqeata
se46GjlSE+654dFbUyPueegHIN+lmdlB09xTocmbDrm5WU/CcD3I3LupBIud2oocXTbezFSjrtW6
zXIIYnce6p2/Skvu1L4L/mD17QX3dBHN20Kresdre0+eVVZYd4tAmfImNxGj+xYnjmEF5ptMD0P9
Is2ISxZpVxTiPUtN7YMfNcVlqgh+j9V1xo0iUXMRF0G9hDZTgnAXVQJUuX/hJnmxUrHO50aaR4uk
lVgiSR5e5QqCa9imZN70tbFogli/ZQrcpm/yztH8wKg/1YGeQx/Te7C+wfRuEBwN8zRQxHZFwmZ+
LsrIhggqzwatcN+4rl+8zYa0uEqK8o0re/opH6zqhtU0WuaaT1ako2KZpFgL+SCCRV2l3Wma0E9+
VPAeMmbtLUKo70vEdvKtLrzwVKNZsRo8TV3VcT8zyrpfeZ3Kckdmsb4o2jD/pAT3PDsQmWeTjgen
hWT1RTBqQu7gi6vALBeuS1Viu5VJbEm8z2Ed+Wdo9qFrvHOWuPmsy9q3WR+9D0np2aBm2ilL0uai
KkVkB35T2k3ttW81tyWnBg30JdGzeNknFTvjWZlf9Ep3Y1v3uLpMevgNrGhDWLbmevpb6ub9ptSU
7sTYNG8aL9QuKk8Yp7QDsxGxxkGLkzRaRG5uznI9R29eRBX2i6ZRRxmdu3Azvz/vNMv9ZIFGQcLz
5Knnuu1FF4ahY6q6dYTU/NOy0V3s/USzDaZ7NnPrzkl4JG0q4vZ8MHzypkMp7MINhbxVSoVOEuHb
u4Tpb6hLP0gyQJyvKv066Hp9aTT0swlcNSv23kVKZ2DQmGkaDOcVU7XTuFFhD0yDYN420Sy3iO+I
IVxpZZ69DXM3nqX58CXwrNKyfT3qbcv1mjNX8+o50fS3XV8vEDp6y1CrQ1shODsdIvxazxX5+4Jo
ZgLz1GqzDBQX8oiim7KJI1v5mZiX3SLPPHrDeSZH4a1Iz1KzKa9qLaMb2G3rLEhaeqoTP3a6xjfm
vl8DIc6yYe3GUWXY1M3694pY8RsYpOGMdLK1M4N/KlRb2gYUE7u1XOXEmWvMSt1/41npqQ8HYCeN
jpjJ8xKEBwlJ12VincWN8T5KfN02XJI6nlWcs8LSZsOguTM30qyV50b3bidDhCnl3KwNtql1lv0d
1rS5zFiZSJvH2HswCeIy6MPujRQkPhOJUSypFUQz1Q7tR+StqI1rCNCzLsMe6oDABrK1tAu/ylCL
P5A2129cc2Bv6RCKGY0lcUichKWteExPzdiv5iLF+iKd6L4kSQ+9Hkwb05w6UWGGt9znkDdloGIn
L+LaIaxjTshgPWIrj0/rwWRvYhq0OZSmoblMSktbjrfgOXlu3uGbwLzKbiRwz10enlmhZd7EZUdO
Ux4k88JgEKCaPlgaETMQlUp/WQdKXaiu5ktecX4pAhItfc3zPlt8nnhBfxr3Pqa/8bv3BJZrZjBp
LTBJ8Q21POIgFZrFtlZFxjuWi7lok+RD1Ufsc9cIfy0KMXwoUzpTUdAiSZkVxbomWbWIkhArrzfD
JVJrhR0LLDI4z69pVBq2mxfRQnhueQb/2J41IYXNyDvk8i4qkvRGPDPist7yiv9P8rdp9L2igV2x
5EManYHEfRNSfqD4k9qDJxR/bPdI8IU4AVGnuGMOF5Pj4OX3HDrOye7q9ygHiRo13keOj8Q7khTj
abLHa7MfCT7BsWfc4IQCWIJr6CXuov9vCP5Eth97RIICWxV0B6dvcC3xPoGLSQje0Ub83iJuVcu5
kbEM6qyeNcFwy3mdRRumFbxcpMgT92xWGcgyw/sqV//bSwuGJCHsf2SeS5/39SySWpovsRHichXz
JNN6W0Udz/7mUQVlZaYJAdnR8UyTkXsTqlx9HSPHF28si2fuHU1oLtaeCPKM2gkJSgyFZSBLlz7R
qzadeTEvosxWLU+SNwT6MYbsJQnpL5CaTMOvWtkotHkC6YEABUHdE5KLU0k6DpZJLpgcvxkA983u
z5EJQar2hW/du61Kw3xZJdBLljFrysJcDsh5B60zBBm+riDW3cBwF7/u/kF7+06y0T8OFY7XRlHc
dYOcwzRAGkJqlUIXwZeQRDQKnEpRjqSVlIaGSoWiaz1khAu/8hgyuUwbsvSqhcAG/Z2wUc49r4Sf
ggcpldOCrFEon+O93wxyX9HDZXACX4OEGhEd9Y64J3ka25gJgG/SJvtscsVD7mSIGhDOuW4tZeEQ
qPAYstubnpkv4rhmeK+upVadgTlaeKtrKyryRd3STje2xmv7ZZQHAGT7UdE4OJSG6VxCbMQxGiC5
j2DURWXi+ir7nBXwTvmclpHFVgbxaX9Bwdggckm3iYfbxO/63rRrv2hzH6K00YprLx9cbVkkDHpX
odWlWFuBGBd+x5oEimxU80T1M1XSUVvqGxOJqawIo+F2iEUEkqfH8QhGIGPNrXAjvvTxQwqhBepy
0nVQ8SgPe/xRDrpXWbOMl7RcCLPu0CrqvAAbJ3/oXlqeBrndUh1SpuAZRMfIAy0d13yV8STadKVI
IcPLpiDNO0bVUL0pisiFD4mTwkCJgucm3dJjWDSfUit12S3IAtGSuWl52D9NnipsvV+vjf0A/2H2
zTEtiLNlpkDcOwl7qdujXgBs+DM09bLw7M7Qzay0WxWq+AwZ37Zkvwm0R6v1ZMfAKKIuyUB+F9YW
Zm3aI/T70m8T2n6iQz0uxrZmSZGCnJsRlp9oci4+uyEdsAhbo65Kb4XEtIl1+usHR0XT/jgoirAg
TaICCjVUDNZ/f90NtKlz5NuS24SlSUXtStVcu1e5n/f8wo9KxDYFagmCqwb5FGQXMp8rD/VLldEo
JPbNNm7syvDyi9i1BJIHRWz1dtkS0VxXlqYHTs6HTl1gEem+HerMDTJQaqhN6bnu61iHqvFx1P/M
DaMKSyRqoCVdonTfzHqbRgXtmtNfPzHZV1jwiLj4cSz9Nx6+hAO+bv+JI+H6aYtg9H1TpzqMMy+Q
E7swmmFctwync9nSJ22HZdtFkuIPr3qw2JrIxiVNUQtguO/cToxL2siDISmWQWZQrNAwRxaFLPK4
ycrgdOB9hF3ntsnoK0hvJdidJsmxjX79SFPbgYsqKErZ5HguHzcqT8vMUDeloVaIal+EVsAgzDzE
maMNs1hFdTstKiE+R1x3K9SKfiMSB4zWxOuY6JdJbB6cswCZ/6G8Lat7hVIian3xenhTYTcI6MqP
PnON1LPbMKiDy9TFNywjf+crQPKbx54Aie6Rw0cNnyGRzMSKmCxdjzeBBmWAftHM2Mypw1td8A0o
Aky2GpDlXAcaUWRFo7yv30Wlrg++jRL7GJPy64mYbiIk2VEdguON42XvuDXZ2F9SlQhQT4QCmztX
Dun/UPZtvXXjWLO/SAB1pfgqae/texw7ziR5IeKkR9SdF1Ek9eu/UpzBTHvO6cYAjTZib1siRS6u
VauqlOvLouTEwcDik2HhEkr99wfGfw8ervMFhLBoGR6CpHerWFDBxz4Q/TMrHPKXc4iLPR7OuXYW
saoreVZ80xazrtCeo7T4thCQhthp6xYi3d8shPjPRIAMQCVe6InzH4cqXlGADfbnCWjZ3udMrtEr
zi6cs1dgsh1H/eQXgdc4W9dne4ZemAmJrDxLUtxV3hFhnydZgIk1R7Gen9kkjhCo8kUnT9PWzeb1
rx/T+5iLHi+aqwRvfsWbYLBb3p2x1vFSE7X7V6/BKyMVsQPBZBGUhDnohzrdomeZDOrYNODSHV86
2dq/maw/LxZAbgwwegpoF0p/gOrvl+1QCIUUNdoehBmOjGOfHB6PNPlsP4aotBns4/9ql/6/rpfj
dau/xDeHJdSfnw31XqLBSewDAtWR7/hWqL4iKOjypdIGbxP9366HU/TQKsJ/CoTY7JcNyH9CyKnj
CO5b1z/wvsWEzgOWaQJS2kjT02wUxZD/+oLHY/v3UXqg1cjoDlsLlC4oo9/zelzYfaf3fLhCT0kP
eU2niabfCjDisJr+10vh0YGigX5DQrFr3q2giSdTsG3RXr1FmS0fjlUCMtqEL399qf/aU3jHGly/
0UVh4NZk/5URlioxazDF8jqPeYRcrkf6jgN4C2TF0ZzyHIWPAcF4+D71+YyzSMtJx+BwRsB5QWcQ
KDeO0icI/Nbc7eN2m/lBAu79mxt9H4ogdYTpCLhx6HGiwfm+BeNTN0s27+mr4UlxnIKrkaN9VPva
ybl2KqAHWQOJ2vCzJagjEy2HPUTPTkp+bZge+xZc552g8S0UGsHVjFYT8lCbk2h8KibW7lON1wcd
yWYS9eHIHXakqkgXAFHihP7rASXvCgV0essSMQhFArIFCD3fVZwqnad96ecERBKRIlVdZXuc52uU
2iMT/pUWg1MXcNRz4Y+MGaXHkaFrwGzDd4C0qPYAox7fWtSA98WPrKdgLbvxSCtUcAv4GMrjU51I
j4whtFNhzkNEdXqWpd5SUwfMKmbqb4b27sjG0Bj2CsgTQJRyvBbj3dBWP4ArbpfwkrbbkfivWiFT
28e9W36spBySuQor+NefaTIfq2iKlhj5jS+mEcTufSritT2DDGzdC458jelwFOjOfJNuO5LzuYsY
MrbMjRI/MhZVyFWXSIcHtyK844Ldygn+hVI8xlRMbYapWFcqorXOR9tjqR78FPzrbX6OymL4nwIU
bMELWLAgbTmojyCSvA/AsduzIhQq+rRNdEGe9JYrJKL021ADgBDt/DdbJHmXoR2XBJGEJARVHrhX
7+tz0i84j6Wnn4yNsULWALuz7oIdgvnJepkt+Ym7aPGmKsY0YMLHjc/Y2DjNMEtO+3F9pIUBAeXM
16xEbo38dnvSkL2ioJoi5NErOirFw+/Hhk79jKn0Yzkj9URSejyOdvDHg4j6LsYXFnq2PZFlWnAn
+TCg1BuK9YAz/nrJZexdcoDBHzUVcm4ILhAr3qenOFtN1BIfPgkRipFXIDaBaMAdmCAPRbJnOpyU
0IUswXNPWA9qgVaduiGjTX1eScSE6Fa3U5Td80nQtFZu8e0PgmbLleM2K5qBgtHwM+vHXT9NSzHp
726PR/ch22Li96bsZwaGCRg9mQFHyuXl9qCV4H6piolM8V1KdMyaedaAenu/WnCOwUpVe1+JedOZ
r1s/bNgM265dGCsf5X3Wn1kS2+y5GNeQob3jY+vsRTInYo4ox9v1ehUU8aum++j2HegHlqK89kPg
tlJG9sV5Y7RNm3yK/P7JFUvSfbbZ2PImzdYkrgOS/SVU4NAY1rAucUPdog14BWO7tVELAb+Cs5mQ
S+xikZzBniwFOclhmbKXkG/tEL2whXj/ya8+XdFQWOfoCQUYtT9zcLr1y063dl4quSyxMB+Z38fh
wjuAYOd9QUMQvROcbomoqd6NKl/jqS/nnyKRy+YbLJWg/mB2dY7Uw+hM3F+tfFZ52SCpykE651M0
gDgf02gYLlshEzOKP0Q5p+C41D5OS53d7+myYUnvsTZSgB5P1oKc5jmTkl5bxjsx3s25H1R76rcW
3K87l/O2684RqOdd8ZSvWi/XRZ+JtjxjrRQpSILbTlAlj6bsHKvaKCvU2giuwfy9dq1BTw6ylAnF
Wz0wlyHAbrKz+ZclskVurrE4XMRrlwIFiB+sBIjBQEJPQXP9MCIjwJf17ZtR1434GV5bm+Fy+2Iy
9bpbxRIQhwst2+Qq9lFEaR36fLD04uc+no7myXaUmSSPOgynTXMcKt89D5AU1n0uWN5+CE46SR+h
HejdeKZDGiXyerCBlduHok/zjlWKsaPAoxok6uEzRRcr2m+zbDSYqSgohOx7RG0l8tso5ZqOd3Gn
unh87HvXl/zkIAoy7WnpQLTTNULWcUthi0aSnEgrQqcaIodel828ErTWviRtMuN6Uz8y9mLbUqla
o6jAzCal7XCC1HEhjj+C+wcCUCnFjoonEwajr6WI57Q498IdM5aO64AvixErksOJHiE/29a2pDVz
64IFsM+oFS8r02i0VuBdHEMVa75j+lSPrIziLDEcVxtFfCSYcXc8nlhmIsn/EY/+mOc5Yz0gx8hG
Go8imodSZH8oBXxQnXXXAbioXRkHququFLmN8AQzq+zntZ9tN2O+IrEvF2H3LPb3ZU+PW+7wpOX+
XGBl4QopfqReeeSPBVbo6HjyeYjwPRD7jqnZthgfxRFbKod72NDwxhh/j0frNFWvwGUFvpd7uRTP
Q55xltaZY6imK0lFjLn4vXr4bhj+JO2jY3B8Db8mw2LV6Po3ZMTyPT/+lZp8uE9Jp6Pn31ONXs/x
8X9N8tvnUHZBg0UTOeEG4jkS2yvYWLLTl25OAwatkt3jt9okbTvyjDS1XdBge3tQy76tWGrIT61u
r+eYBZ5X8SA2dN7YZBfM0pZMIz6SSAAWukbNyDdWDSQcGFI75Qm+OdKWqFf2NoMLdG4YoXobk0g6
QJ4gqM6QBl0FWx45LHl7tG/Lo+DDiPkpoCbDl5yOx+B9EQQWSxvr4zIiEwW+GRZFqHjZoy6z6w1G
mh7T+7aQdhss7hKDPP5K3GmD34OANMXqMqs4bv1tQqPd7fjHMqZLRk8RyVHWXO/QbHt5aQ94gJxc
Zxfsafar6pEGbJPXbqOJeo2LdsbyMTkAIAxeb8COPhi0PI4/mGzHl2yDIhAzMpNjO0x7ftz/bItW
uBc7tuD9nOe2xGIXKo3b9ApSLBqvt+nbWul6w1Z6+T3lrIc4iIAen4IkW+EEWHDxXnYDzvktBmeA
vCBz68sNTeFoBeudmJbj4nkv8C7jZkW3dr0ekVajpMFjEvYadIxjO1ucr/jeEGwB3umAZNGHm5SZ
0S9X6GWTaapHlo3TVnHTAoOJWWzxebEqgy9IGvPxYVIW/w+/St6cuBh1t0LLZ3zYhpWjMnS6x9Vj
0S7b52LmHiUDD2CIgBPKEMr7s09VgghTajHa8jROOGKnk49mzsx1znBU+a+k8D3iTTsuyzBc/e46
9OsodH+2YgR8/CNkBj59V7IXmI5L+mvPqKUcMWEGpAe+f05Fubj1RaVOuOJqfRu6Z63BFEEhsA8Y
EQQlJj8VO4kR5VadHdMXo9rGZKKqO5b4W5lYmsFhBmJwnDDetYPwM6o0Fjg+rzrgShGIXjtAOgZd
5AwCkehCMd2nMtb4RBHiAxLecmsAT7z1LPY4HzU/21lpnly3XO34G/sbjsGBcgOCUXk2AHzi8QAk
GW3qYZnrdQTOn99OwCAw0jVzHXo17VCuCJVpwQPOPAN+EqYZQPExebZLD+Q9ATMHLZt+nFv8OmyU
McqvDukZj24cuOjQ9LG0PxCfxeK4u6cDT4v1Y4ZiL/CT530UxLlwMh9Ng04AMIOKoqdSfMtaiHCh
gMRZfSAhUbZjVMU8HcfGlPNjuelEQ+rSvM1kvy6A9UAe6dLtxu35xOnHYbcuetZIpoHl7FKx4hvi
LSCVyEFzFqB+I8cYONSfCP6/QZCxQ76KzBpCGSe/FSwIFb9CGViMD0WhZOCQqC5mjf4JZk7v+Qkn
WjrmlRkBJoLNPMZUf0bd7ob1E2lB2GtrnodU+CdHkduon2zrNpV8NbwE0n/Rg90mVkfJbobPkHom
2VJZnA4e2HkcL8gpKc2ZjS1W+QT2WL3hmxHdwHBHA9M3v0fy9iyV7IG21aAqhmNYv8LNOG5H/GOh
PaIJsv9j83YG5ITpNP+CQnmfHN/LYxLhE6ENxwd5CrB/OgEIP4BiUK0ktnKLbJE/7GuI5anHRj12
JZuOn/xessgpEYlA8Tx+9AYuHuE0amvtA2jJEPNoUj5aQVu3QKU7A4rMws7BinNqPnZ5G+1Hd80A
QsKXDGnZeq12gvWdEYC5D6jujzsHQoVf/X2hXDMcaeCh42G/VWxz1+8U/OVZ2uzj8Bawhre+nYIh
GlZDNKoDYTO60FnWTO2kFkhVVWGjZ9vlEmNeHZq9202XtEcaJzKPa9BtPG7L/tpw0TLgHAFP2x6b
XCZHN7qZnT/WJOV7MnRVLsw8TSfRj9iN57cJAVpyBL2hLI4UKzNx1N+KJB1pefrr8updQQ/YHfEB
KzhBcCvi/wJfxApAFqhO8iyWBbzNCuQij93gQFZ5UFF27CBIwY/dtXXquPe/vvwBeP0bewNTBM3K
A4XGe9ByqM3eA2La+gWCaIrOz1to7NFSxV2gDsBO+utLvYOZsJtAiCW4FjpA+P8vkv1/CJdcOaiS
I5X81xohA5R0tZI8yz5QhgYAInIhjodqux5PeMl0hkf2Ozj+9b28x1Rh8IX/Dot9oI5Y58mfMVW+
pQm6oX37zNCiKL51eXwkqcbgddanfUHq/Hfz/N8XhPULgIOiZAl6dexdrwNQJgEJifAn5WccFO2A
E/+aQgB7dAl/7ey/HmB8oML/frAwzjpaoQRqV/jS4cWC7/uCfuyzdl5HFFlvEcOJ/eiBhyINeX72
mSm3cy/5rj9alwYof+x8xHPI9qLnyOwZzqO/uaM/r3TcEUqp421HKZRSYJS/7zEERiJHQ6qeIEw4
NpVDXoc97u0Artu5K7fuqBMye6DNUH4fJyL4kseNQAel7F5vCpX9OZ+gHgFmi9ACsbySCh/H/uDx
QwfBT6pq99YckG9h9m8G8WdoEbUJGBqQeSWAxpHgYcv8eeHMZBW895L9ID3wx9/zlRTDkQPoFLrG
q82VkLbUZMp0QiuqR3SEId8hsanXdPb0pXcEq/tv7uuNIvIfDxzgFHBtBuLOr7YajDH+fGeEoK9O
O2EueofbgDkluT96iRbvNrbLP80+ox1VL6YFmMeqCaxQaHnWvAWf6xbHA6hBbb0MElDDXZKh2CWP
EweldLkKOIzy5YH7boh9qHkCFPerUeDPtifdQ6WqTtNo92StyUIKMzWlzoHt3KU+XtLikb3xMYYC
2W/6gc9TrPz90IqNgcpjN7DdUIT3oJBcIbOl3dSMEUhqc/P7RKQRfg3i/rdzDClhiehU/No3b7nt
8Gs2nZgSxArUIse547YkQga1JCUSUyjZMd040wtLH1IzHi2U6G3LSWDWeG5ElvHeVYNZpxheFAaa
4a4pJB17W/2rxlaI01DYvJ2cv45sMCMc5ndX5XFqULWloFQTYCbJSZYLLjkNSGO3G4Juc9fWo5/w
KukLAOSxH19S5FksfSjCyjJ53RckOqpPs2kAe+Et8WcumFQ1YrATcD6U/BSwdtWLtVx4HdmldQQs
ZriD5skjgw8FdadWQTaqPuWBbfvyCQD30Y5D0kGS4mFZDVDrT50EvAmCNs3QDDwLreIY/NcYWc4/
A2odU97khXfJtzj3YS0fsslx+XFmrB+SUz+biKD0wqtM/VrDpwUtjtO8BDzbxvlk1wGGIyiFtxq5
QJyXdcgCd3cDM6vZK3QJXIfyjZUavJZOEHPJCASBrwWZhiAaniHDm6uJzpP+MqPUj2wFRctBmfid
8ym0KdrirpwQKPrzLMYisUjbfh3sQFqPxCTM6xHl3pbG+Cv9mOk4oEbQDP1sCacUUkwx2mbtQnEb
yTAklRuijUEyp5fyWc4sGmFzkLd5JdrWPeehg8IrdI5fumxLrzqS7teT9tsVSuflieoCGmSWiwfa
QTILkHLTnzgW9VUGIrSpsPvEa6/l+KUlHewALFS1FSji2RnVFTCMZM5vS0m+LQO24+xkcVe4TjY0
E7ASUSTS4IL77NQvnf2w9+NKTjgs1lMZSDpixRbTDyHtcxJn8lZnUXs7Qa0AWT4wT7SR26ttgTgB
4tvyI5VCod0iu59wB+HNKMAUD9k8Nzln6qbck+kc+AwWzwx7DPzpMsx11s/07PAnr0sUAK/aL/aC
dhT/qdgwXgYfj3sVWJ+fRU+WZ5kBDIbEhShTRenSvji/l9/HaM5RO9rpkyuT7kSSldzA8Ed01QJm
910GXOisV4M3VPSUfwRaBdWMWFP2M0ZvAQl0LOOnLYEA4SzDHJ1iM61PZstQ4SIUNCZ4e5MaDfVg
Prmy5pRxUX7ptoSFazS77Q+TZH18WqxckVd3kwgVtHLlH+Wa06mJeKRvJgY6WZPFa//Rb5A+5OBa
3eZmjRU45mL5Tnoj7zzNyK0p4mOF8vzgwLSbu/HIn+4JHbZrwK3RTTekYOqWiH4/Y+fSudp30MFR
p8noq5PK/aGiyNdJF+/fjemXBIwwCVrjvhusXDEeNN540baRuxv8TWFb1VZg93YPIaYIxMjh682l
Y3oDMdUob7RX+pxIm9zm4+QrQIufcxd+EMvhChJj+2zGrg2wLNJVrZ822uRhSU8ZXecHKTL9NUh4
JfQE9KTWVBYmMsNQ067NZRXZNPsOZtFSpck4X36RrhMyrR99PA8fjQjrADOXtX1RIqgv2sspqZQH
0Z7HWvZVj/sDY6YEyION58VeZ750jywxoKLP+9Z/7ycJn5WWTJ/xOnlVSbnFHxlQ62uZ6LK2mvCb
rJuz76Ys/F0PgHkDzp1ZXJSvFbeRQglk27uijJauGuOBfdcRss+mRELQV3lv1GPhiuGMQF8UNet2
erXGi3hE+xTcPCf0S7LM8rJZMLN7uRXfdcpfHAqzl11Ne3lRMgtVr6b2j4AJuYiVWntC3hGeV81y
XulMoUU4gOtNxLZdF2yQF4XEB+odeNm8sHllrym8CT71mi+v277tf1gs8GajS3KfgRh2ITgpGuXV
+oyEJqpyN293kTbDt50sM5TaMQevAvjlgwgkw1nmEZFI34GTv+ZDcQUZOq+lmfvLANOdFzAzUtz/
ltzEZE7PfZGarwCC1CODmc9VHEb2PE0agmTTq5OnCLmou6buYc7IeqNt5h5nw/UnXZbZj3TYEBwS
FbaHLEzYPABRPsTpam+9pu66c5CYAyiAFuD/r4DZk1K8lCAsvKlfcOC3V9hs9H6PoxWtZQhfRsbz
O7RU47ReJzY25R7g1UHAJDn/0roMwHwf3+tc5GqzFtXcDv8i9i+JSxtNCwygdsh6RDv5U0qH8ipG
k6ne5J59KLc2BRSso58RT8AguQt5tnesDpNH9txQCwy1vBvydKPrieCdEiP01kzyOxfJ9hFl/fgQ
wXDh87jq7/idFshiF3+GXsE2vaX9AyQNIE/lMu5u2CKTbzbi0KKMwpF7UDXtS5dsm7oI2MBkNRMx
vc34osszI9PM4AtUygaNwww6dDRYm5LtE636HSriakr5/LBEaDDfhkhRqI0K4lZ9p9iGzkLsdeyu
50xNH1KfRR/pzDrof70Wy0lAv//Ut90GycEIr6XbqRuWron0nIPPxHkcXaAUMfsT7FS0FZcj9SDN
QfEflwGztrj2MFIoCz3WMUXmUueT5ds9yvPe1KmN20+O7hBPLWQs7kC24XHjYqSItysqv/Vz3qHc
0IgjkArnsGgh7Qxa6NW2FvQmTzyZ+0/wkeDJVgWvCLM3CYIduS4zQNAXNYZZNxAc5faZRe3Qg0HZ
jkxXMGFqYasWZcw/dylYj7DYysaPS4A6+eIKlDE1oSohd471fq4TDeD4no4Ipw14C3uzAEq56eHf
VhcxHW7WKHjTfxhDVLA9xfTPxE8NgIFpOFi2EMLAn2HN+nJtQtEXYwJE1yzYDyX6abWNQzKdstiO
4u7wbiqqaQauWO+rV3OVTgGdBmrhSjN3Wb6cWnSm7ocOuFzT+85fpS3Mg5qiJIICg+l1fD20WqL/
ZXMaqsSh3VqsyfoQ5czTeup5ZiqaDSmwH4BEn2MZ6Z8bQ2qSahmSy7LwOD21UPnA0AwpnIiWGs1g
UIldRUXxFKJsoUjMbBm6sUYkXfGBhUQdXriKIKTK4iTkKKu8VVABnYaJxlScZOKXPL+Po62wL+ge
TvyqV2X2vd22b/su2pdWyG8tk3lfoUyYnh3IBCdecn0hODwIgkSh0W+h++0I0ciDTmEdtwnNaqnk
Liu4DBFZTVM+Pet5LBpI+0Jlyy5DfN3W6cfa8v1MlxF9o9bze7S0SlLH3jjV7DhsskdmRPpMQQDV
TbcBXMB6wIIBQ6pzPyG4HT5KNZvyZCht78wyL89WmbU9WQ9zgWvAlC2tosmz62npVQNt4HgeoNoB
5YnEJ7aK5XbgeXSfDD6Dih5dsqU16JYylEVNknC8DMDCymr3SQLdG8Uh3ED9CG2TjIvlAfxvB+q5
dvDEMY74Wg1tX2eF2ST0dxMHtQeEdnttCgzuFICqPu9cdz85Gq3q0qOh02hsSgePikE/4JTH4d8V
A7zceuQXuAX+hFMH+sHD8s/OUnzuuzb+BqjHn8ESYZeFsOlMJe0fo57oepsK8YXM08vYg8nbonA7
04T3XxeXrMuhm12+poTrGwu1sq+49n1Zd0DjbrhMMOiWAFLt/FaDWZV+6FGW3Gwu7n4MIqXfBt7G
X4Y4dXcbWoVNLtVynQKj/Ay0NxmOmOZllfZE3RdQISJvRXA8FmH2IxsO5lWYocascp+Y12WD0hau
Yx06b0Avl+J6zqG2rI3uPOzkxh22hoq6Pq7TEXGkKqKuz+9HaZJXIQRsDxK4DsKrcaSirAf83Rp4
C9aECDK/ngqb0AYl/AbJU4Tj+2aSy/oPiapN1INMU/INB6/TUB2WbruCqKpoVtlHV53Kk5ejUX2O
922wVRci+SHPff9qYViD4wGV53mxIM5WC8/TO/SK9K0MYDHA2gIpzZ03Vr7COtJ3tQGutUFIO/of
6xqwV7ApUadZCdjsJwz38EO0gLbT3G/pDVBRSGld53ck8zTf/oBZ5cbPcNRbb7OA+q2KkI6szchV
lJ8iNYGKRfYt/7yacfxK5ebrwaSmGUmkyIN1NH5GO6dkoKEgh6uK1Ynx4pBU3SD6ze7klRA9Ujlo
eivQBqLlIRUujmA8czCpAywC5UnLDfxgUCCwiGo4GIo+G7ZzC44ApM5D3Q9I0uAriTJ2q3lQXYKc
Op35/mU2dh4+JEvsTIOqgg8IaaxYdthHxrYdwyUiST9nHwqb8rIaYtWl30fQ/qO53qLS9/yMDs3g
yf0glmJhNaptn0n4y4nJ2JriwM1DI9AwKcfKgmSXhWbeAp+G21ByQDowufMslo/jBipiWnmw75g9
aytV96Vth2xpG4etAtweKqF01tXm1VKs5xa52nxthY2mfxoFg7H8JEC4meZTrtDceeYkAdh/kWDm
rHOjQxaR/rG3csBzyCLwcyDttBag8waSKob/xxQxSjCPpp9Dw6Tw+Zdc54l4fkMHI3kg3OvIDiwu
ibmXt/ArPnrFaFAfwDv24U5/thknvriAr7tjv6kYroBfrXQiEtVcglUJ9ebAewcNpEY4Xj9bAUCh
vFuRUPoH0jMSstq2xqrhsqOdgqeFIw9Gaq9paedtanK4eoT5NrUY3l518E5KTA2WRTrx53SFrxfU
hhAadOkNsVbBFLBJuxU5DmqHVp2lLOGDCV7Y0gygvdwnYA8hdZcMERPqSiRRZXbpVjqFIAH7bYDu
Ohg1aTu67NTOPuvGk3SgeDBgB/NS3u1I/coTj8aCo+2ycSZtFWeKZSca9jS7oNE0fZalHV8i0DlW
eHDC1L7KLPbOCfSG6SeZB2RZICUKPZyWwkB5vGkQI3y1Jwrdrr2w4Rf58YbBfeYRTODtCsBjdwdh
c1oPSWHv+ziE6STTCeygjaHzKKPxuWfe0WuFFI5W6SxDBkMgN8yXwy6gXn0pHSyhyDb8lDvhEGRr
qK2rAueobdZ0D0+mi5xHghCNJ2SgqBB5L/P8ootsnRq4r/jXaOc+yCpunYqfyqEb8sbhdYg/NOxD
NFxyNpQG8x5Bkkt0H4sT0gltrqyARdjPNvIH4gL1eDLX+yDaM/RjG4/Ok41LsEESxSCmJtmynLJA
zFVsFvp13MYMgCXlSbvUABQ72MsEGszDBMNDOECS3K5f0GtHnx6kSdC6apAI1IYEKU5AZAG49dCi
8oYrg0Iefu/R4fEw2RzoiQ4FrMJaA9sFCGfAeQWZS07gCiTBmqacc4YeSLSKC+ikeDDUt1GVgsx1
pQ7T3NoCMHvd0SHH2uDso43IgnHCk6aIJdzr8LCbjPGSnXo08/+IwJYBeNjL9i5CGDbfUFw68ZH2
kz6yrjTprpDBFDc6o3n3ihAJb7N0y/qnxaX8Hry89merY8x86XYPfhS3QEb2vfOV7Ih7KX1uH50e
BYYAeR3akXRaEE3pBLHZkLOnGPAhbVgPDW0M0KJrHMgY/3BpBn1jPpjsas4gXVdO588KnhDnNZnJ
l0IbqG0piG9CjzsUVmYPFdQL4QFaz6RrEms2SDLGGQIn1m1su24LDTqUmXfwD1sOY63SsfHoxaMa
ruVMQ3JGSwKNPZJC8Ni0G7wogdFAr9ZVq6Tgs6WtUUgK5mDuUyvtXZvEsGAgeSvhSQxGwSfn6Qqa
6zpjlGg/02+ZFmULE1KRfVDRkfEaWLzA8DMKoatgosXAfxhUJxoc6D2oPoBLHvcJCEC1FxLi9WED
o6tJydSdduXxOzBTNNfgKUyy2VL5T2fEfEq48bVb8/CVIlpst36dtWxGtZVPJterxeXyXKEg6IAC
Tclyn448uS3FOFDwUniYKh1zdhtFInkNsGKBfYA0jyCH9TVIR8l3kJXtDFI7ZaHu4IyhawqL39BY
F6AXH3W58pMVXTki/up0hLdmEvLzWrj8c8SF9A9ArgY4E2bLFKpRTvHXjqHFXk3o/D8soDSQE3V5
QFHAEqjSFCf5dJriXnwacq9djXMTWR3y80akWpXHvBUfXOoAQ6fJwh9KGDF+UWjrt9Vmx6+pmZYv
eoUrAt4zAewRFD4wc9oNS37UX9vIwe5gMD6CPcke32sL1rUB7vJtbm10rXts6kZ3A/2w2nW5WXMF
rZ6mwx1wAXoVcVJ+BmLcUSyDtniVyZ6efEbM06ZDcj3gBbLwI9tKd2RrZAJXYwbEQ40pr0wq5qLZ
Gdxbq6ljcLPIk218goq3a/6PvfNajhxJtu2v3B9AG7R4vEikZCZVkSySLzCSVQUtAgEV+PqzwOqZ
09Vtp9vmfR5bUCGBgLvvvZd3DLdg20rb3gjLGbaUL8ZVrZoUM9pkPKexmp+DuDfCVg46wSen2FZ+
Gf/Ax6pHtmP3jz7l/t6wY+O9wfL8rPMlTqjNXDgiW89kJn1wZFq2b8eep84f3nDE9rftoCuInn2j
GzwHy22QaAUVjWFXe94H8MUGXwLX83BD8NXnSZjd15xhR+TPNCoCYjjg7NRonuA+2F/y1LKrDbgH
7di2tUHuAmtfYVkfamD6322LlnlQ984LqqjGCNGVFOozHW1TtfedLRvbAfSXCk55yTYvzDCdIJeN
Kj2rvBJoDShczY2t8G6o/WSStTMjq9FnmG/6kEKVO+IcVv1jnM2T8+HUMEoOeeOD3tjEdqf3Gjwx
x546Dq8C+wQBCgT5PDAyV49wehkLZaOvKwgwhdvp83FQM1PM0DVnZ2fb9eS/unXdr/jltijnknPM
SYFBU+chjEeacpMEB4WNqQf/K2U8Nh5FRpuHBt+07eA9TNvmuy405ckIFRRn2Fa2kypSTCFZUmBP
gXS8upa5BwUySJIniy7uRsvvaWEya3a77qnxIcbkEcqfT99H4Dab8+s8b+TQRHJidZ2x1VtrkOJ9
KJbRUCHfBZI2QqJNSRYubcrJcIgJOeXBhon1+pfYbqIH5T5N5tETXwctWUwnzGIfWHKI+dpz5yut
lzTMV7mSceluZj3wvXH39/Lcr+ovqqGHAEvCLEBxxt77Z85q5iginEnmfSuadhU0qp+KflUEJR+4
1iBL/YPa+qvYuv5EYtyIlWvCjhzPigr4Y4iH4Zzf6xjhv1c/f+L40y5hOXWH5iq91B5wN436rOHl
z+AMyp9/8n9pDv+wFIEecc3o/jvg9ReewwObAr9L+f37HxkQv3/V7zQHn3VyuG9Id9jWuvTgd1xb
oP8G0YvAL7gGbwUpIE7/jnKw3N/YhIC7wEYYNhDX0KWRbNd9CJb9GwcOSx1BYLN7ExvGf0Jz4Bj6
1ViwxjVBBBDUghusA037k87s4RDS0smpj8RLpMEI3YuTfKQunyYz7CtsFyGqnTmdexM6SyUFqEk5
A15JYu9AxjxjehtLPGl4F66lsN2HudCLLRFM2AuJCyVq6izAJ+78TOhYiEhZjvUWJLVxNFsdyFTg
TBtBPBGErPeNwUd/JG6T7B22NjBPK8TGiIt0s9Au7NWo67SYFnathfTRzkl555W1X5RhrppnuxX+
Gw9EdWQitOz0zN0NzIoinQdjMzJOuTG62D/UjMwezNQaMxQVu1/BXm7znBqD2Jujtpwg8tBKJKbr
vsc+Ols4V9SqYdUlyaXpOLaLvPfPc77o98PUmVFdenfjYAQXPUfg9StQL2WKBBTQMB8WbxijIoOO
HtOK7jsP1vaU2aBpLHXXtI137Gqz3rkaKKFlGI2b2gtOSV1ETjMXt9CRtJCqHQClmrBXrnX2APvr
S6db9XYSts50wLYxuc7yOMhFYyi/GCe7SLUT5Np2Cx9v2aQa2DCJpncRLkHVLVoslLJpGh6MrLW3
uCC9MyF/Z2+3RrVDkHT4rnK5a0dTXrxMi8NiMB/cuZo/VDEAKpoIhcReIe8WGtJwIkWyc4cGX1w7
q3s7y733IZ6pVNUr9aDcG62VH4YxAQ9lBvHT6GfNLs9j9xtUhEJdBmXmlwQUAYjLdk4389xXW78q
xwg3NuUI75KdcKmUCXiZW+xXZkjenUmM6oJ3Ri3TD4hjwW7R69nfiHht4zHT4HacZHlWefuYIilT
3DfqTeOUBYW9OPoFI9l4RSLeDJtK50POgrTdtnCdeI3G4MqWwj/FulvfWMbYXMrJeCRaBngXNLo4
+ENT3M2N0E4EKMYbs+qCK1tkLo1EaVN2ZjgcvcOgDZnaoQEtjICoJYrNMszTyc2WHWk2/NcLGVd6
5dbfmIZIUkDlZrW6q3NENaz7Ibxbvd6UJmw6DDSjGeUi8SIJXYSM41Ldahrcc0cUYYrz9NK55ltT
Ci8+C2Zp6VVrlF9d8r9kcJx9rPmGdmR0QRp8X/ZWXnjhGEx18LFgC2UDCrbem2Wc5a0cTL/6gLMe
L2e7Zm2A3w+PTjtbt50P5WLYUo0/2LEEfNoNxjYpUT2mxjMr5E8Jz6xN3fa+xSmcT5tMjcmhtb0C
fY45QDFHjl7UfRrVLlGvEww5X2pR5eSmfsNByXWvkHh2sZvDa99CndNfFuosvCitllwL5UFA1Amf
i24rSazd1XMwxN/ymF0MTrYEISdcmBq2Roh4aL5w5zpFyGqXgSREZxsF2KwSrVfvg/zdo5/QDn49
6s3RacpJC0H0DUU0kuBEkZrTwb5MoPueKiaNb4WBMwvztjIS3NC9TmtM+Xdb9579TdlWX+zZ1zG2
B/gyXh2NWhYQNDDiONjWDip9uJRJh6Iw68aDlSxkPpmZQhrWpzajmLH5iX0RA/MyA1mlOCOzHAGD
5qO58XxlNu4GX3xq9VdEexw9agBgIkzOlGU6tfoNaKh5R8HIP+rlmIedwzVGFInVQ4lMf9W5muzC
okFAwXwRTHhwLfdSB7Y4FlnAcz87ceQUpU1ycrC8PV1/uoc95u8bZiu3tVmelwR/AwW305zndGXw
kQna4cjGi1na2OxCIsatiAYmBmGfu+bJ97o9Odl8fVZzzq/EzbY4LCxtp3sEGJBx8q1ryoXB74Rp
x9Xqmu0sQ3Pvjx4RRFeML04em2gnVnBF4scKsXMaERPCZI8/eqHxXIZSDyva6Q8yre+8o7pr6ld3
N3lM47MxY1xk6kL/kixGvJv13H908Lbe2bYW83KoS2hYnrxp4GLsSk3pp7HW44/FdJ1bhf6FizI5
cnTGB7Lv+nPhGVmESOi/YNonqtbHZnvIHTFfeYu3XGzH9MNEzCwIotl8xVtqnBzRILkm867XaoZI
vb7keMZSow0ZBWMCUfFyC5U/Z/oY7CUDACJgTX9U7jjskU2XvTNWjghzzAcbZrfjZiqb9IYqEZmo
m03/KmM8tSW+T2nfYU8AyT1/maEzhKaRrZpAjECukmkzsrhoa+dBsie86+9ayWKe0JjslKNxsZ+J
vnS8CyEGvI2+2V8MbzG+j4PZ7JyerrEA1HhwpbC+ajM/zwyYq7YwBXd51jI9xpV4XeiTeBp4Di8D
vptbvKnBmbQnA6q0zpHTZsKVFmOVAizdxmEHyqFcxldGZtlZYY35GjeDfo2MGfBNpEslUC2MfH34
gg16wrWc06rfZDz5tw7+mT2ezO6NPQcwLN0istg0c8eCipnxFPOsYxXI4G611F8ZedG8E63CkDBX
+rZQjX5M9eQrQGqXkE0FvrD20Iw0ZbH9qeh85Grtea5j0iNpIy5zHUD70WRWrm9/iIqQG3GWpDaM
cKN/1HBakK+TiZSh7c1bOmbGYOPsBlBWdI8pAepcWCd46URFWBvYduEaCd9Nn/zFwlA1oItFAE2d
N3NGs57tNF9CT885CWDwoH/X4xqh+WKRD0l45SUVqOUH6ao2u/ssWv9b3/9DfU997dNs/d/1/eWN
/MRb/e2P5f3vX/QvGrPzGzgHT3dd3dZhf/wvrE3zgt9A3DoWbmzd89f9Zf+u8Fk+aGJYZB8aYdzV
5fm/FT5bwDkxDVK6Hp5fuCr/SYW/Olj/4CPlx9NGYB8GSwLey/1z5whSJ2dNV7EcvMRwFujwdn1O
5kQ9VgbqX8KYbvOHy3P781v/HQGaH+hBZdYd6AMWYeM/NRTIHCQJF1cd5jnvcICN48bFBLf/+5/y
q/vcWf8sqMjmOo5wbeMvO1V6R+owmdL5oHpBhNScxR3vt3GTeXa7xZnM+Sa7KbJFrt1LQiCPf//j
ien/5bqS91sxO3RQ/DZ/RqwNg/KzUXn9AcR6iUSLIXuHSKkfRrzS5xkA0GnO505iz/BwKLaxFUtm
65mGYgjQ9ksDDzdBXfTVRU4pJUJi4NPzsYqxeqvg/8XnQYLLKjWqxxk/Qh3SZymCTb5SPwRIyHsL
/jHKORxsbNVoc54rTpXriOc4EySNxgrGcZsYjE2x/CD3gWBaDjqcgwdG5e11NxXGg8nk7ba3hvg0
ubJ986sqQ1drRvWDFmbZjXU5PpVDrfYSC8YZowlcizjzDaY0Zn1OY715JR3Vvhj4IfXNNGfBWbIY
BoXGje+D0asIXsqWGotLhY06WX38+PBs29qbqPY4Kj1pbr0lMx9Uo3DvgKi5ccRSnxsSIAx1EsT4
1su6uwaZj7mpRzWY957PvD9dSCzP2SHWqymy4qw70aeIO1n18WkZeE+4AuCo6Bd+Hasfn3K9Gp9E
vrhf+HTMLTF8/K4mW44GdxYfqpl4HjyDe2iq1WPax80La0z4ZERb6wd3CniGJjalWH0dnF1Dyw4C
u9yPaQC6qnd8Cfgf+dVtOMjjObGPAjP2AyE9+TUHRHhe9wydq4opHwqC4BWCGVerQndYyKWUZcuE
jZV62MbMbSPM4r51YVfjzHE3udl0H3bMPyYFTJ1NkpvIx+hAklztID4QPtWjT6x072ZDecRI2V4r
r52iecjLNJJIn/UWL3d5bJlXhj1TWRypbBOBBV3cJxOcItdPxTWBD4fIYDJ+Jxi6Mnd64MrsjeHQ
MJrXbBbjUxw0ywVliG9lpWoPVskPjfXVFWCuuo6L9WHXhHODFXDc2AF/i0vdEfZBCqO7KLgVx7Qe
vxtFhm8pM+2bBFv9liwqyh5SW1TRXuEZB2X1YyqS9s0rA2czT3GeR/2sgfVt0hijhB6LDxBIy6We
UvVoTlW2R1IsorKDB63RYXzDg248ZHY2RWw4WnaGxrWVCZ9jPqyXer1Fy3oevzOML3ZLoUzG+Quf
hO02am8b3P8dtrkXKsSYTrp4mTQ5nKApVTeJ/0MfAjqATMOCQT6xMo+pdF51E+ukiab0lJjcm+uu
mGxv6o0fkQR/Jec/fu9tr71uc4ebcjZH1r3xQbmoY7tY2O1NW1n2TdBPzs1A/flQZ7J9GRy3edV6
2LJEq3DWmnHzalUOa8GIb36ZfeVjysp95qP11LwR2oZ6mxFEo98Jiujzj/NTHgLZSO0ezbHuo5mY
1mXylfzaSq24V01vsHEy4foYdCwnkibVxp307NA3pgcagKTA3oHo89ES8OVjqojPbxRm8WeDFYjn
XFeEbFzkXop2M/HNr34RGIX7Mjb11H9kmBFfMmqtAsODtdTwR/pFq7cEMqbhgssodk5TYg32vVUo
FQp7Vo+Gr4AeukNah/jWu0jgL9xxHxIT6U0zwJMx9xxNQ309NAFDKu6wk60Vtz2JtTscbPeaM2B1
b6udn3rO3UI7FJIMtq47J/nCtOq6QhmMWMSTHBJzSY+VWTxKxza2QxkP28FW76ysQtsYh29FalZH
rU5QBuz0SDo1CWtjaM9NNU7b0kG1kKAlviHDiW2SSRQtEe/KqTNORFKDyFCdR67aSaKkTbJrqFvq
ogXtqBBh4xOx3ZNW0DVlpUCfaINYHBkIQuPVQBQL0NvoLwVcv6osfyTt0vtkoWvaMwl1OLDre1V7
2dbEfXCVp0l7wXc27dyUB1bklXGVqXjeDgAgjwvpZEYMo37UocgcwKyoTdtb/raZmBe3ls9jWRv5
PoWyuCFroV9NYA0OQ2J8wRwQ7Fzbk2ejJnK5Nbn2H2gBk7txRICPoFr4DMOkZHei2WYewi0CVQM0
f5Am5mBTH47JFBhYfQIXVzfZoEjF8sNqpmGfOAnvPF7gPjYyXnOpOffEElxxbwHrCo2+kPhQhnQO
04KJVeDPQJTpb1Ge56sa1xcrqYriBWmw8XBKumqPgApa1QNeEgEthZUx2hYVoiXuqM78nT0wjz22
nK8606QYjVSQ1ZNhy3N1sUvZXk1LvGwb2IxHc24liwBSniq5xU4iwnoNKqnecE6t282Py2Tlmy6v
8FBJhnplZI1aczIgNL/BcXeOpqqWB6SgJtng5TiwIgJn2hCrW3zlSzTGgzgVVWtvXLOsuN2LMSyx
aW5JQtt3nrShdcbKGAioT9WaadkJDfunFmDSn8iaIhJa+TM9ahYiBU07O1ZjOGAx2Ym0ZEqYsOQN
IvlGomwfMyQZK7THMUq0JHgqAU3vy4w73rWa9OiPJGqDKbYvDZ5tkjOTdl9hdLgmna5O4PLoFgEZ
pfZWuF31HTfIdRov3jmYe5OFeRO2AbYKmU5U2Wlxaenpj22KT32TpW53VS6x9YJZGh+F52AoDM2p
lFepSgp/kxu5/r2tqqqMbK9250jP9fG4kO7dtJXWMYgonZepHLIsWoosJ16QsJXJImBzMaQ9Lvjp
/SJ3XvAJLocJPGYW4raWOYIi8Hkvdcb3JmebRU9+nrqgFXcMF8uI4ULdbP2xyq40dkbg4QCc7XH7
VekR6lx3DgQiH/FZiZBDdDM7zLUfy02esedBkf850Ne272braxLLgyrWz0bHuEGJlOcW76HSWBgO
yPocmLHD4dz2DDvjqWU5gtkUOx0qdxK2nMI/6rKE36q0+L4tvPUZKCgTvFhnK3DisCnXS9m3J9LW
uVmyTLvXmrZ9Ic1spbsB44gfJbpPNpsij9UU7ty+481Y2m2K8fPaWHg7QwcQp5/FF9Yt4wHLi/xG
Pjj3I5OkLHUyS8LY7qAUQPmsJTmKZ1KSRBICwX60iyjH6nxkOlefS+TfAxryFBHT5jDucmZYVWsS
QEkdycud+LZ2XyfB8JTBqbgBLFFENQvSrpPl87cIxLOlYfGDSC7WQ3mp1A+WZvlMXz3Kk0AI45Zj
sP5mtW4zRlqCSVNSJp7chIOIJpxfR8lW7VPyEE9ppvPZGULz641edWoPtUtd6WPO3z+ME/ID7/KG
YuulleytgtFA+YtBDffBXB5NXJwYJWzjAaSu+uHTU7PGJW4w6oF0MbJJqlCx35mxX2uVx8IMxM+e
+/+EDP9lp1mgrxldz6RfAn7KCfSrqteZEH0S0AyHRDPFKQbWsJbD61wjF90diRjKeyxe0cgH8yrV
CoCZai720Dv/1NAYa1v2a5/48zdBoTL4df6caB0aC3U7F/3Bzqj82XkwODcelmV2J0zxiegX5IiA
K8smMvZCJQ1cOelYh6VvXpMYkpGGleQkrVFdEXsSz8NADHjMzPlxouL+B/3V+LNotV44HwK55fpk
bxGwfr1woDgLjyChPGgZdtNR1u4X1fKgQX5Ib7SBu45XETeYMXLHF73E+8J76lSwZ+0tb6mbPdDM
/7AP73ON569XEBLJJ7PXp3H/S+ObYLwzcZrJQwWT3NqQ7Ywj6Q/ivEzauO/w5UcczctWMW9DP8Fq
8JxjVdyDDuUxtcfiPp9scbJKl8VGsdN8azOUJd9NmPH1YlnzFqtZtne0fwiNs0HvLx++BzSe4QVN
teV6fybsOWwtb0s1AZYTvNOUlzGcFVWgdo2aOZ2yeooCjME/RlONB0zvyU4zzDc/b79OdcLsjDQB
G2qmBNdr1Vxw4dkvI86KS7ZYxZWuV9ariSY1XwD3sYGkS1P/CHO4iHQbLSSbeaAxuuasLc2cG91A
iOkwa7F6rwrOFJALa2LAbtsp1XwnBtz/6wmDOKLdj4zVv2hY7H9UfqIz+KyZ7oaW5IwlJk/dOwGM
HgYOsDRuqNlplulL8IaC58AkVmPnrTiJP2v1uV7EXV2K9UwJ1rK9oKAPKnbP2EiJGLcKhp9z3F4X
luGf80FQgxJk2uDSH5+SRUPACZhtvnbWULgnrM3eeBbxlHCRsowNLLPs562TsMJxM7RWXGoHy2JZ
Bi5Qs9ekHfEH1eYTZDojZNjaFkfPRTZgQj9mUbys/2IlgsSRLslRbuIMvPqIwZ/5PjBY+c0rCSjx
Nqam7/Q0Jykap/zFSR0025lDmEH9TCkPD0MPNXwqG9pp/UD3zRHr2/KrntNqmrhhNtLRGkwNQbtc
SJ9UG1hN7btiwQyopj7bDyPVlV5M3JFLT0OBAjE89VnJXhX6x2U22hd/YqMGztmM+fd67YJi8rPT
snDxeelo9wSNraPBi+OuQIbdI/By6PlOXx57x2/eSP02b7bCbd2bpUlOA+jgzur97pZO1D8rQWx1
mGj63bKWX8GTyK8zmI8jDpvmtV97uzoNyg1D4xFT1lJi1FXlNGD2TqpjJ3O6lhrJgtrJu6usbnjS
jcFkmZDZvDkY0/e6TYfVGnTPEWN43gB9Y8ivZs5ASYiyZSVexgr02OY0AbLmR9he6Ixi2+69DRNu
nhGpD2x+Il3nR4z9xUdTQ2iBN8ReErpDYLv2cqhT3omiBchNScQrh61YvEJXe9DOUR4DoMoUz5Py
/LMxMWYByRacE6PtTiyeqs9uwoXreIHuaxwMmwYl64l9W7T3k8r2/joBwvnSXlcF8yGC5EwIYBD+
YJ1YssAjXtqXwq1ux9lr8Tn1tNu4A2+MmlhKNaVMx22+aa2thfP6W892wBAL4ZYboynXz8CayqOx
PqrsR0NrL4qJnCOvKRSRYTd37KwCLz6Z22HMmIyszSsr5mng09kWd3rd8ck0eHS+fb6L2zqpWT2T
mOqqAPKAdtFNzHUsl0u1DiWa0lNXS+KqC84g//x5G5ozIxhub6Ef5kFTFzth4mFJJe4+Jz61xe1D
zLxEB2NyIiq64BI2GVsYKKhgFvjnIXadzed4QEs0LoMt6GwZOHLp10HekvlqV7QMhKY0/dGRZ7sA
gqLWmMGDYuKfmYX52GJxMc3FPQnDVYBAyqFPoSQbGm++FcPIcK4mFBuS7y6P88JfpMMiYoiz8Ag2
rGx+MFl6zfiv0OGZDFqzhZTGOIPB3bQFfMr5MlfOjVm4zhcKHh1/sDvKr33eMRFc7EI8Y5ZmUOb0
k/jAuWFuJUDaRxDOzG1AM+Hr4KZgcQjHGh19fPqc1Ggkjtdtz3WH1JzxnSqWXu7EwhFnGfz4z/nN
50tyLpjd1k1qHzVd+w6zey2XifGTiKsoloTUi93PWzNjdNnajIbqxojv4WPU57YhLgL5yD/7vRTP
jUGZjnLETG1Ya2WA++nNaNNpbRK953DXTPmtKYPmdU4odjpdBOfJ45xtppRLmDqi+yAOyQdSFEjP
kvZpK13K8z7nmV7vZ9Gtx7CMG3lVSqBCREU9al5WcS0hL1EArxYFX7pOvalL1rcADdqr4XNL2Msg
vw0ibt5ARiY3xAgZGwHr27iFTQPAScRWHf6ceJ1+fZa3fsCENClY+1axK2q34LyLXHTih893g9Ez
Ah78BMWOI5+5E0PUUXPsGy/RsF8HU+CT/KMMEaowH6ZOjZugspmfNVTCNu3wJnVz46El+hlmAx8k
mwvKoyr1+rxYQ30md1ceq/UzSCkPX6ScOlZ5Lg3F+YRPwiTR/KQmyuS2YD6nN6X5oFU1hy3n2HMj
/fYlhf55Yn7hbj5HgrDk7KNvtjH+E5KL+Uz5KTlNWsx3stglcG12opkpTvDThBUP9r63LKagDVjT
jdLH5rU0NQbU7CB4srKYVqGncLZcMUUmw+UtL3tuns9jdva4GkyO1FXX2MlXunrVhgTw1n5Czkyh
Omu+7RjaPLYeVTu4N0YWI0uTbjx8j/t05DmCEsJbyx1bejyLe00DxzLD7Xw1gTNkJCkdcZoIwb15
61FpreYRFqEWN4uPn4ZEksPUS5NbCzgibRcjE57Jjuk0or66eGwGebCEN3z3wJ7te351JP+CBzcL
aELasmnfZdVRcgi5lEeQpjQxbZbemF79Oo4OV21dYHIkN8ujMhZcA3gCdEPjJJ6pSnI7HGaFm73U
m4C6ZXCy60nTOWRZIzKyx4yIQqBGeJhYQM4KQPOFxEJ8//mPnw+mqnJeMZoxdB8OIZH7lpfKsSau
eDsDkNwR42H969TwQGdUlQkWUHAJ8Dpv7NZbsFdimLi07kJHBsZlN8vix2AvDblBSQP7OSj2ZPtq
m3Sm01oFkOykJcNHPOwZJPAXs3wWBsRh8O2XpUtYaLsqMT0DlS2ZR34Ye8/8E1Gk5qcX8r9S5T9I
lQb1+R9Uqr84Ef9/+fb+Vr39Uaj8+SX/siHav/nYBQ3bNQwqxD8sldJ8/zebg8mCFW+SlTX+sFXK
Qt3kFYvbkOXbLnwO1NJ/WRH130wThzfgBZccIlbv/0So/BVdhaLnuIhp/Ba6ucqhfzYi5pSDtrRs
7cCKQNSRLFecNIEtH/5wTW7/Kk8iuba/dGn8GCyCNLg+3Q4S7K+t44IsqMjvawegSPSGOP0jElH+
DUc4aszf/6y/aK8O62QMC8C3BQ0MTtavP4vPAhLkaMUHZTTBje524wUGEbyHhR66dStMGn//A/GP
/uXP89aVT46O25Q+Xl87vT9QueZCOsJgweEhU12Mj0k0/RkGRULCn1Q9oyjeO086xCZzpw8kR0iF
sbdi7xIbrffCSYaNM472xOHEq6LNs+4QNAgvcEE6/b1GBuCdJYM98ZZgPy1UCoxczA1HZH2iOWHm
WJTBvtS6/tHo3frEVqF2x96N7DpWPQPwJGczpMX7ZU8RXx3ploFN97K6M2ENfofpsjylhd09eW1y
0QeVbSngatol2NKLaRUX2zZdf5Pm1nBnyqH6sVhLc7NYU/5o6lkeYuApd45Ia/IgzGUHJIiD3sQs
Q1qEuffxeoUduPetkc4tS64teeUZfXNNagn8IgmAN71MtEPpronkTpsOQmF9D+05iF1egmbzIRFI
z+5SzdAtlnQIdTERm+l8e6dLs3vJCi2YimhOO0+Se1ITRMoXmkJHyTMTw3znYe+Ewc/Wem2jp6z+
CHWrqt+Hzmtfcki+X/OgMO8DTO7pZtJl8C33QVPTj3beWqOppkDuyeZdN/qEQ4CGpe9FWlJuAtco
bzB/+SADMPafvWEarhQhxSdfLYD5UUcjcs3ce/kCHQSTpnMDTPIea46+iedc3aeQGrfS0LsX9IFx
18x6v/NHV3PCGYb3t66q0n1apx+qy9soAYN3lQT+QIptcdJqK7k4aR2XF1FWy1d2k2h3FksOzjoz
SBnK2SgIaI+6hhc2j2lAG9iCvIKPsQ0NY5xq3sMqK840ocO3RLr9e2GovNwuDA7rrdZnwYlLICFH
ux+iRyY1MHvV5drRe+U33Zonwjb2Vaz1c1gUyWMgiZCIuC33WuuvJMsKpWaeagCveGZBWbuh1/ZX
udbZBEf7BPSY7udvUM5i/mfv1YoHKyKVqoBrIEfEU2me3VTeOvM00Qf5ns2tzdMzE41hoQ36XG6M
3+fK03YOS3B5V9fLO4tAEXq81nmnQShusPOBNlv6/l44vUaZ4d8z6M54Wy7P2tBZ12hR1G1qkdea
tyzbKXCnL3UdsD3UCMadquy7eqq+elbcmAdGv9Nohz3DB3bRuxnco3gcSFa4A5yqMkQYNPNwIUsY
FUlVOCh0gyo2qhTucqY9V/OxDHQWBdEAiVXi1chSPBVyAn2LuXSQLDxetAZHnxpl/mD/bkACvumP
04On+nQbGNJLIofUMgyHGDhk6Ajdpcz263o/jeC/nmfNBgUOF88krO1PUkfq0pS/k7nMhI2dqYcL
yyQhuR8LWqud1WZjcu0KZmXYcrH23iaEvfH+ta6Q6VUQayN8GJCwjPxbECA4KOtYS7dTxxabpxzw
qLMj7Ox437w55YNKe7wop0KxNab7UlTgysgeBci5mtMWX4IR3bjTa47hpvKcw6j35ZOHLXQlcZqx
CqfBtU5w1xo9xH47DaGjpcHeoeo9QQETZ2OenQP6m+6RD1QEzaoloJ9LG8pYKdZ/7cVu/EWpYfpw
zZoxX23U7Q7sg3VsSqBZ4WCTGC6G0kaa1+sTeaBg21fDUm8qERMuJbfeXAnbBlDhjZ6xM1zZoHJn
eJzboN/UUvdZlqoozzTMpq+f4xqB3fAL5gas2U6tDeTvxqm6my27/W4Tajnzi2TJrgB6SqQ9qJYI
rnGZbjvWYBwB/QQ3pZO5b2VF2g86+MhSDelVd9pUeECCmAbUG1Zv8d8cra9+AGApnyydqrMsche4
/1I1X5KKjiSUlBHMQJrCHXhuy59Dy/9Wgf9QBTLzNimd/m/D2nUDqu3/RW9F0/9SC/7+hb8Xg4H7
G8hOV3cMl6k1G0gwWP2eSwEviaENsiVzIybpn36233MpdkAxyHyC/6wTCsbT9u9i0HZ+Cyzc86yR
N8HEEj39j4pB71eDF9kqj7AMZYhngpazmfX/WsgwyWqlO3vmedFx7S77DJNLzx51k9aTWCueiGDb
Vh5sn9F3chGSvVleNKylKN2ZcQDLoZ1j7sAt626qXQKFn53Si7w0SX1IGdGefDF5kY0qfdUMNSTb
WrKIvk5YZI29KWztyv3C23R+xF3Rky9s2J9tAMKgP83FxpWoQ3w/g7iEyOoQiIO1z0UQb/i9kaud
5FBk6cW1qu7EvrSW/jK+mxZxM/P84v3DaEKo9AB0wQoZRcHpKt0TqcgoHrANcCR/Gxxjioa8lZtq
7NCZrVpdYiIo26nXo3nUP1LNzUJRSg3mcE6WV18wDDdwHjCc7qG01V/pH3NcRQXiaWlvy7m76QoF
hTcp+rfO7C38apW/aZ2WhcyVy8//H/bObDduZN3Sr9IvwALnAWg00Mw5JaXklCxbviHkoThPESQj
yKfvj/KuPrbrnDL2/b6oAqpsKScmI+Jfa32rtggczz2drU0YHWf6Yq5BmrXb2kLO7FA3cH0Rw1Tg
vY7pUNwLIKB4cMtlx83CikcbhI9rds6OtKGzTXP2DqoedTy1lTyXeXAHwT2JLae+AktSuyEJDpjz
CQhQRJNUa9cN1fUbl7n01k7MAygQ+pCz+dkbcExMw/oiuhJqCDyJbUXx00Z4hk+N8/iZYjd8wLo+
E+fMbzpBjNCx9a5dgr2RV93eW3qQHKUP2ZukVtx7/jFKovOAI3gDOL2Lcxo7n2cnh5Bmjt5Oth1D
s1HrPXOUiPb0ej7ZbVY8BUW3nCSTd5iLCsSstry9LY15K7Xpbik2gRwVpgc9wtTuqTxjlSw+dbpz
b5ApT3OT0JzkERMacSdyd00PmTMGlDHjAqkqY1cW/VMr/edQL7eFrQjvTr67N5ocGj51eYegq18X
r/iEUOceaLEBu1oozF1UZZ97O/rmLgZOKUBCW66JJ4qqY/ayaRyKlA1rQeV4Ws4bezX7wDrbTIAy
N67ERW8N3qm3C+vT7OLILwVOFqP8vMyu3uksBDzNcezoNaioy9JQAl9xLeQ0226DtKOfcXGxy2Sz
3pgV/6+0xEfqTWqKYHSy9RuJwgCw6UAxubtrKc/b+yT294lTvBe2n941ZlbvnfBzSsD6rFOMA17n
G08gC2qJNy9zt0GV51TQ4RigVMeMi3L1nuWReFozP1sriMrrEoTuFgTWnRxEtQ+LUhE3z3y8XaRn
PNsMdo3GcDnYhvmQ+2LZmUtZwx/EJIJeaG+BFFLYHhT+ybJFsqHhHUOLnSJITPYNoMxxS6lj9x4D
Ce9imDjINQWmkzRSW0/VfWx6Lc5OrzDfz+xpSbKj0dQTs8sh66jSGBcolUvZPNIxNz8k3WieLRCe
sBR9P8s3qDbZzucYsiX8BP+nako2xEzdeKrjLcQUh79o3ALXqw4sqBBqStoMoNwUTVidpp5TygiR
dRvgULrrFukdg6ziEO2Yf2oIiluNi+FMF4sdF/7waIb5CSSIDycyyGNXeFc/gSOnTGdFjek+XhT4
JtfVUDf66Ms4VNd81g+JNT7gBYVKQWUR9j3jW+0u8x5XwI0YAthv/H1GyqC7cHI1wCj3jDoRkmiT
wfMzyTgjBgnjI3/twZ0SDFkeJSC8YzCRfyFVtNbTj8MGi+i8s/PWRnzpuaTAIdwRuN2Ptf0aIYwh
Q1AIPdXSe0zsjKqyINqNWN5MvmoH1IVvk6ygZC1zcvHESuarLOuc4BTaF5U9kQIAtAAsp9vCyQ2P
mWPeMxv95PvyFmR+cSJI8MxWlb1b7g+banb804hw8RRF04cqQQLquuCbn5HJmGjn2aiUMKE13gTu
IC5daJ/zVtSx17bVXYXjvzHFQ5UlqHE0GFCi1f+JEMw2OAKK5S1je4CugbznzQiuaiCvhnmMPA5R
BM9JomNVQGJwsk/RHEZPiPDHFg3jZvEpe0eL7fdDSExOhzxisyxPPUyKB1n6twxTNL1IgJ8oSuH7
bKUVXBwPrEjtPXYlXhGfYd3N3INoED1zwckhUDSMNh0uLC9Z3fsvVak/0uc0kmkKvrYjbDekElwn
9qBoz9HGHslmLfebovuhmh7MFEmMner6xNVd18tkM3h2t6mTa1ss7U6BCNR9TmGezxjbyowPY8TJ
FtjEV4e6Vu6F44gTaRHca3JwQ0niH7n/5ueMccQBGAJ5x5Dp8ihwq4WV7RwQl719Gihnb1eds9Fu
Zx3SoPigCEefFiN8mgd5I8texITH/nQM2JxVUyV7iPZL7Ha+tfda+O8wBMwzzFZ8HiAq44W76l5A
4Njizlmc5nPly2Z471KURiF2GhrwVY5a0V7SbXD7ha16HrBaB3wVe19y8uq5+urwPvFEpGCiZXa5
fsnaAiHZOfZ2m0/WJugIGb53RkURD2i6Wcgw3Xmy5e5NU+DSUQQRNziHrrhhA1+8UPHULM0Zb5IM
KCbCYhx4cVNU1OIwlu7EIsR3N8N/tte/2V57XsRO9H/eXW9eKWUHS5X/tLf+/lP/2lpblvuHRfLB
M9fyWQ+Hyn9trW33D5d989o5F65V04zn/tpa23+YFszukMA3QY23Eexfc1b7DyIioUuoIgyJVvx7
c9ZfzR5r4all45/xA4eRru2uI8QfRoREutquH0d9aZRDAa2CfBK3Dp1KmzJQ0zsmPvO50BMrkGmW
w8vQutP70pUsCzJq+g8/vHv/zTjWYnz84zx2fTYu6QkIB0x61unzz8+G829XRti1LnbfWJe0XBCC
x6BladPTQMXRpNzxJWA3n8eiDoceb9RbQHORgcs0M2i+RsNg3vM7MkBGGO/eLx5Z18Pse8k3iwIo
/Rvz0Xra+tszpkIP8j+DBEbIvxS4umj/fLbzcKHiLCWjTlHb+2mtZtgjHLWoSrO2im0ecNxfAp8E
2FyazoFd/GyBAGyHrxm+QmuTG52Hvpa30K/qjElWILyS7qO2yB7KEZIoQCu5BYIbPcusf0t+6l0u
Df8uF9lU/yZP8/ePgfOWGfBB+FwbztuL/uGiCGYDYFVXyQt9n9Fzm2JWi92SHU/cNaN+UFpEj11i
VR//+eP/ZVxtBhZchJCRNbi29V/r0/rhYT2ToATmvObShIt1obJqvABspwQsyZ7/+ZF+8be9PRJH
UyAaIbgDwlg/P1LXUHnSw1K9cKt3X+ksFNUhIUtjx2WX7cyeoMbGMeew3RQOG7rfXTS/9jesygrn
aeQSRBTuDr88PJ0VeZauhN6gLz0aYkcyxdX6HPBAyh3LTRvPJh/9QVU94IW+bINvWKapwItm91b7
jjAJyhbQXIsA6KMjOpsBJVGgb50xdVvTADO78bDviqPnYN77jbDwq67A2xeCILGBRER0dQbuelz/
4YMy/dFrPC8x7qwxqV9zQElpbBnlQLDVmecmPZNhKj+nYQRbe+lpFwLikq+e8+DPgWFmS2IgxVzR
FtO3XDjB18nrsuD8zx+x6/3tQ3aYLDM2AJ9HG6P3Brv44Vn6IsxNwU7+rnApIokw3yDRH9bCxWg/
MB7F0tub7zjMeWMMXjLYCKs5MLjvDpXb2RQn9vW1q7xaxwFe7A+qqAkuSUA6ndd3730YoMj/TYKw
UBQ53akOKKykkM1FdYYEnEVaNmVYi/94Yda4saesPsLPra52kT6k8JB1XI0BSYmkfxoYHDpbf8J+
ZuWzzb3BHZdljYYWt1XmhS+JCa0zwwdJ+FpPnL3NDGoRWld+MkKBVUjN4bK1FH7ApdBfOgl7eqSv
B1JYPQRM7frxRNrffuozS1ElGRhWHpMETj5HNGySX2l649NYw03vOgkSCoD2yeqj6ms+dT7fe6cu
H/Mo0YACYAWdRSLGzcz7AL3Jju57BZkZRlG/tyxtTYQhAgtAs6KNcDPZWbKrpSPwA0b3WYKbZEuv
0nBkqbHVhlY1H5ZTUH0klZvd2CLqHj0IhIeRY6y9l369vIZ+S8bfhLKx59iH3xCI0isoVfUnlRcd
NjPA87AJUntK93ooWr4cSu1m0gLhXrRJtkXdqY8Nf5WDk8tuzp8gpseFLAoDDh4n66D1NPvAoUo2
DhPT+iD8cpe69JW8U47lbnMpsJkVXEkD3jMVyYN2An3rA4yrknej6oe6jkGJADf+miWZbS8vUhl6
hcVFglt5+4UAQDE4AnblOHbmZSgHOiSAEfbLgbqMIaF3IGdOWthV+2iuZoECa+i4GfkMEgC8ZgQw
L4NlvW3YDGeY2EvV7/xSpeZGVGR17jPm7ZDkyzlQ2XbWVTTc+nJwuKJUgmNNbUbWQtgiWZHckzh3
/HTThx2CleWUst43VS4iYvUsXrSCQaNliBxZuBHmhJKoTUu0CXkgoqd9r6qgQuRJ2BXs1zHAsgkX
jztmY5dQ3OtMGBU23DkFH0Esil7pNA//NMaJqP/WbO2BsoVwDC8exOfk3DjBEHhALrQkYIBXjrsb
cOI0C+jPktPS7yMhm3w/V349H02JcR+PJMC3TaC9uToI2jONDR+r/cHo6sXagv8s6y3/mMY9OFwD
+v3QNB+Kuo7qkyOiodqVNDNdl5HR/b4AnWjdZCrjrLruz7PhkIipax5ZjJ0zJCu73I8dz2DXDhVm
udDSCwGrYu7UXR3Sl7Az+KoImjiskS2551XbNHHScRusDIQ4DyTH2WYpnOUbkmLkw8sdYAk7WPT7
k2Xm7hHfYYnXsiyJIeVtnmyXMSmhoCnRRRSNqsLdOLRDEa6h9Ma4QdSkX6JLyAMFWRR0O2umDfOU
5RbEhzJyM0V/4mKgEiIxcfmktOZolRPOgU9rfCKaSHsZhNoytMkEoMoRGZlcg2BMpezx4nfRTJUF
HLM7b2xYklIqbtYIGdBUZ0/rq9W8QL5tsnNPE6beM7VY8huKp4cnt7C9V08n2OFCi4uXBjxNGkz6
S86TB7tCls+hcXsDCmyX03r6UqGfMYTAqPYoPV997kTmQMJVabILS49DGEELfo9XtfTe4hK0LgvY
ffedHDzryRpWXouCZhFuBtpC9W6y6yI/CpDNoNMDzHj3uRFEz43ZrxdnUfTyEFQS4U7P7hBukGv5
bDLV8MRaGPvWDStY9AxMjau75i4ptqEV6fY0yCixHwpBi8LVDiFlnLRbEFgb9MAvSBh1PXil4TNh
VDUP3bZYW2Nt18NCEUCwvvj1qWOOXp8XIMGL6zW8irGnIm+NeJTLJionvjpdlZb5uwafGZDskV1B
yp9xT7WHJrvvLXeGbed0GQHaDJFrvKuNjPFFbo49meM1O76bp57eFP4bjYhXxA0EKO66TyZv+wwm
NzpTxZSHcQg+lOsC2vgrx06ehhaovs6gTXlDiMQubtqOFs1H8oLqIBvTuvRR2r+4tM30a3dnbp/b
EOP1TYK+NZEtDHpg1jRAHfDxUoZsBv38paxK70GPEoxnb85T+UH59eqIT0Dt0hu53kPynkwq54Bw
ZS7MmdxjhIg+YN6q97XqYDUELre5Wajsmrec4GEQFx4TPGEz7608l+Uos6NnURhTumNozNdkMRIn
Orn4DvtvNTfk+Qxxi++GWu/Yu8IDqLsHsTvtWGRUf2OJkdxSEpFZY6V1MLMFoi8+iWiKnoyZbfp5
iQZhfaXGZMYOa1nBREuCza/StbWWX6gUNEjHx6I2BoA++pmnabjTc1A9FhPCfxjIo1tjVT0uai21
gT8ul0NXlW17R8rJvTUG02XU1jf1dJPOqsswPwN+eWInIr+a9BUxkglyOcVlJhVYUDWFPavA3D9W
aW/lH60WfMQUL+zA5vfdADufX0bhwy4L4CKejaRTn7OU7D3hQxAZp5xAxTstjWQ5iBFg3y5fRi7S
3B4K50GX1eJdar9bwezdZPp3K+JCb2Z2NxIQRsenpsIGC7tYgpp7B6monaUdkplThf53WOjm5qm6
jG6Z882m3CRoN/0H5c14LzPBtcZKFz1zrdfyoYkaIrej3UXUWtYZQHs9vqQzo3ybtnWruno2bJ2t
osvKpVqjCqcrgaSIkVDKFb3rcodPk4PDrG9zwDtYHUSXOQ+0EFT+iRJx+MK51kZ6VwoDR3At1wgP
u7FxuKsqnCgxydh0L7OwzKg5Ms0Tggff+xnvE7PQJAv+M0n51gz5MP9mkoLDLOQU9D+PUm74NeOX
cv7JsPb9h/5yrFl/gLn73qXo+TaHx39JlGH0B9tJ1+W4ylHOs1Y+3l/ovOiPdf+J882E0WhbJieV
v+YoPjQOAi7UtrjAG9af+j//+6e0lvzlv3/kXFi/zAEYVpBCshnvOKvj6m8ICocGMUzhSXqerATc
kgPR452yAM85qmHDQ33MeTI/F8CgTx2DURUzt4uuUzsNR8HY9OD0Vn8wBzzdvyFwePZ6GvvR5BYi
muLIC7k32y4NF+s56YdzkJbejKYBCyfgnNXeR1Fp3ofwsHkOb0wsa6VjWSsnKxcJJhIHiaubkBrf
eFr4N6x3ElkWzFb3xtxamKBe6GSFvUCJuPVSZ2ynxK5aYV0LHqFwW70xvJjJr0Av1x+M8Lj29m7d
77wv6zv9i7JmUGDZSgXDVbYSwiKv6q9kKwGHETJ26pj0PiuWwN7d2gzFmTs89d+5Y9ReOQ+L5Y/v
qWUhlyl6qo2jyq7QPlTRf67B2V+pDWuLeHKpLSJ+CrArZluhrf2EVFCdB6dFBoDbwa2uGFmQm15u
2VArthrJs05Sg83lIs59WliHcXTklxy6OB3ant76hbyx0vZMN7h8CppcP7BTmA+BHIcbojYTMGIE
mDxgykDdTOFfeteZb5s0Q4EsShTg0Wqvhhu9mE4BrTmXbUuotcpWZkAHy3n01J2Rtsa7BQlYg7+f
ufnmk75Ng+URr16F3DoCfluiBti1AiS0D0vD/SxkTTS6y2SsPYpwwLWTuLmSi+2uE93hDODD+sED
MJ9NGwfawZ3TVNJ5X6QCsiERivtl6Xcu5S17zh3qaTZNHTeZ05y033mHqqqbfRcMWbkh2TxupGP6
NMIH1lE7SQe4IyJuBft1p82uPbnLoDag7Px3vOv9TeiXa+FZZZ5Tqu3PEUPJc2bhsdsmjVl97AZL
PrVBW/zZK4uURzka3SOr03JxGlvfsjADxQ/Q8NxkoJUQdHss7GnVZCaxCkSDz05scvdLrxhOdsxx
Xksu+9ixhd4MXGn4n1J1NYNJXZhqTDeekuDr3Dw6uCTxdmBqmpjoDR2hFO5eswFREuIHeEEBeRCb
TR1w8gGLOW8WwJYfPX7JhsCwEUMkH3ce4Y1XOy0y6lyYw9g0O9z1NWplqLU4ukQh1IZggv8i8XRh
KaJB/mRPfiG24MhnkJbDaoKfWhujVuBJCa2srwPqXqKeADfjsnm7Vo0vsS8T48nTEj+Ra1TDKdLC
uok6r/UIdpEqmYJFrPsUmmtSmg1usD7x7rljwlYFB0CBbX5PYQutLmyu3S+1cpVPu7AST4vqiChX
EZD2bunLOw/k2t5psTHYRCL4doF5wKZVucl0mPzKAU0wRIpqIjP3DkFJm0c5iPdRppbPwbToXaKk
e4r8oo1zH2vRtrNonOBOqF6wqYUIMaFP7qROlwaSWy7KiDx0o+a4lSL41ND2Nm7JeGiEWCzM08Uh
Hn/SFub/GG4Z0XELKHR9O7fBQNnajAu9TX3K3iQ3kXpToPHdI7z5FD3kqX0vK1e989mHg4prskkD
upbVvcsX46Cw5YMRaKfWgM9odfjaxeJffG4HNzXRsTwek4rd89D013x0BhJ0KE53Cd2Zt0Y/tMxl
nd68z8OifaIBzKi21pi7nHT5c59rNNoJzmjnafHEnaIp4SG3Vfmec0DzRMrN2qQzonTdqRIbF4J4
7Mmy/FKkjCFimCUNvi9H+Byl58r42DnpojaQU6Or7RCj2wUmVXpx2iFS7V2zjr4JQsJnYNfqJYWV
vplma7paw9QfddttF/LWIk7HNjvSxsFed+gz9yaLJsyoahIMXtqliBMaFd5Znm1/aDHFXQOA0nho
qFV8cF23YzeKYFpt7CCTn9qZ1pnYxchGp8Hq0UywHL7iHu0t6qz1dDeENcwK4ktryYCzwllL7IL3
hh4MsKaT5OGqdJj+5P4eXSPgs/s+8OUn36CFcJNCdbl1uTfvGYYUJ0GpPcKo1++4N+gTIkXycSon
i39x0XGf50uOmw4Njdw/ocAlYzBg1lQjFF4f3FqpF6X4cO2sjE1p9eeIc3FymoZ+vBloUn772I5G
SKGWKejZGB1e5GQFO5n5XwrHZBsaovOVvXaec2ug2pM4ygPtzRaPWn+xexlxIXqlcw8b9Bb+Hbcc
r7pN6SeBytOeomCE8OPRAZFaNVRvE35e17nFZUZ6PLit0fEDFA7dN3zR3Vjlobp4I/08tj3aW9oN
7XgE1x7noWl8KlTZvxO2o29ItrjgbLqseXG9aPoyORAVSnxeW1G3+rDuSz5XBhMorlLP2bgEerl1
FMEU7hhfZHQnTRNTwtARN07IwRHJFmkeSsUSuKuUPrtbBdLU2c/CoOVSL6P57BfD0ACA6MvPxBzh
VMwgQnWcumAGtwUOGKYN1cDkFOaKeqWmqeLEQ3aVrpkJT3Eus5JuQMHHlb3i75/uDdOFPmP6j6VO
vENRUAe+I8kWcG6nBupO5sofYvLz9n1SNu6JLVb7iVKSYT/Q27JtB5PPKzHh/vJlKZpPDvx7fmc+
fbXpNNyZPvFMFlFR34W9tG4ltzO+RRJ4fwpJFc0lN7H9VFQCcIEEdvmKaPAicW3gaLVoPVFF1J3p
mzAoAUF4XsfcOsErUiUo0Rhj66vKzOHCIHh+R+Iif9TVZDLPlRaUKkEQaj9KecUewmKNRniXeW22
pX7Ltm9zTr/eFoAxPWz0E0Bu9Go33dHxMG3hwgdfaIftPwOW7yaOXEZ0DlwQYWwwOQTv6qKNdrO1
DG4sIOGfwoIRYBxRzXULrXlxqbKo0PG1sQQcpYuCDDIO7Q7TlkNflaD8fWU8FYI4K6LPO8aCtXsY
WfTf8a1dVGxyDUADgWp2ngrBSuDmDIqPQCEovofElKHrw1ir4rZywkdit+627QNGbm4x+zch1CTs
b5HTHcLWr4o7kc2lJh8Q1BesKvoZ5kF/tYgcfeqTsDi0fiqGGJCF8cW1EnC6bdCTQ5BC42hNa9MB
57qwZPSgQQ85lrkHGwJijV6fR/fpGHR/Rg0h8k1lpuaJhhoqW5sVjiqdEVa+/g5N9b8jVN/OKv8R
yH93rIMf+k+nuv/LBrltXn861L39yF/quImHFA3cAWbPGP0tFPOX8RThPCSe9L3mHN8pns+/TnUB
xlN+6rv+zZ/wHP461Vl/wC6Ab4h5yILTF/47hzpwUT8fnagDQDayiOhyuuPp/Vq0XveBlLr01S1s
bNqdESrUUFdNHELiMhmRQUhlq9EHAzm40q4pgf9ARzFdBiVzPvlk1+6wiJjpFnC5ShSiUwXW7abv
wkdytsxFhs1YNLnF6E9pSttcTos1RUnRfOSoqAyqd7hH1NOJ5qRaYpoCfN4M3V1TzWT6pyknToHH
lPwnxeVnQj2TeSrYbd3NbpI8FU7fUcrs479rpwMbnID+MB0BQypYn2qqGupC48r22Cc/ZZCowYVl
2OYZ9q6TUVA/0U6BflHsfhdCQ37l6+tC8dWrCSMJU8ogpzvORIyamJvjiBfTOkiKsGxWB3hq1UFP
AqANSmR+YvTXB5coGqZiI2eTQIZhoHP63TyA8C2nER8hGeqsdstjh7NqXyzc/qkLavjFVOnAEK+n
BLy2lzQvBFGtq/Khxx3aoYA6ICVJhZSyRJIdKasPaWCxZdWfPg7CnZ+TpQ38DdRWtg26JbtKUZPH
C6Vka7Q/JvgUb5VnVah/HGRhQ087QBtsYaQlblXbWmtpMx3caBNo4HmpvJOfyOA5Kpg7YYFCDsrf
pKHsTSaaVsXIcFbxqEdGAuiAoOSs2hL7U2SmqRiCOH8Tn7w3ISp8E6VQ+DyyDVNNiBbNCqIV8pW9
Kllq1bTon0femt+kLnrnkL2sVQELktzEBcoBsPT4Nu7XcM8OxWZ+rVdrCeoJLHd47N2j1YjspkSA
/NiumltiTpbacJYfjtXEfHBri+C+rmd0ulWxQx3He0ntBkKe+SbqpWnV7zmtawaLIrrXq/rXrzrg
uCqC2Zs42K46IWcD1hgvGwnjoK+chqSwT8OqLfpekHzi24Dg2BRW9DmpJ2RIRNWpPKRDbz8lVT6e
FGctbFx058RRk8hH2oG+mKuyOa0aZ/Imd/INyE9tgC65md8E0XTVRmu/cs/lqpeuobbDxM4NZx0M
Kou9JkqYfJNZJYIrEXhx6UNz+cw+BYhOn87PY97VYCxWsdYwcNFiFUPDnVY1d251c+m9Aol3eJN7
7SlPNuzUMZwCE3nvp/0QKyNqThS1ph8Ggk9sfoakuparlizJ0h9ovTwMbch1GCQu8RG3NN9RWoCO
+iZJt41rK+4siZXcdGu/2ugN3T3z0ggR1Ky+MSidT+TtWlCBFCpOeo7iJhm+FIhI6ElYED3aNY8F
B7hN69qvWs0fvEoAbijTSG/BLwaC/L2DTQVHZAdFavQfFGNgZIm49PxxFt99Av9ZFX+zKoLzXp1L
//Ow8/JN/a+XVpQ/rov/+qF/LYyB9QeTTJvEhYthmZDqf407wQgHBC5cAK1+yBDHZ9H6yzZGPJdJ
nIelLMBWAkzq/y+Mrsm4M3JYEh0YYERevX9nZeTRfx4pej7pXHxo9ORFHI1+cT1Zk9/TvpG2Jwo9
y5wqztS7d4TqLguI+e/Znp9GrT+OVpne/u2xcLmZa/rE5aT/y/hykthZ+tBqToGjEAA50F44EUbP
bMxhJvRLtPvho3j4eyb4F9sIZWt40FwbYDFJmAi17+dxqTCIoXQczk6QelkFlQnXNC40jqRBu84J
S5Tv7BwdWk+4WO2nf37wX5xX64MTpPGZTPPpsf355cUSE5Oa+UdzWsQwfGVDQfl0RV3bLZt8fdXJ
EqHimb97yf/NW0zSmMC1z/A65IDz80seJAARFQbgcOBAPzCGHL5O2JNYynOhH1Jz/rcfcA0lkxvi
ESMTUXx9Qj+MpFHldWdLER0zaI03ATaE7ZwNEfVgjkHccvJf/vlt/dVYCNabSLof2hg6eXPtcB3f
//CAsyQwkVLKcGQlpCJjZPm211mnCTVSudzwmaZal7DibElA0br2k9c8YxgJ1CbD5NFQsCCD6zBz
FGeX44001jNkJfMX6Y+zHf7mKiBlwvP5aWYfeJbFtJ5LEFa3/TdQNxOutKiH8cj+NHVhdbDtuZFp
Zfb7tAUCV/eMVM6U3s8MvN/kcL6D8xUgpDjaZkZ+J5ehc3qrq0gdKfwYvgfXkkzs9qZeQutC4LBm
KGXCm9y9Seu1zSiHImMPD8VoS1KLhsgR2Gd7oSWAsfnFEIEhdmNgkhWkXpuxkk8OAFdQFS94Gb3P
4eSA7SVPoScEfCIkNzgi9IPPXcLf5iHFWEeQjsYHQMRRcu2FLbjkCBtw6A0kpsM2JvVqWd+4SjUK
o5Xnhb4j2zW573Qzq1uyIfg+fI9VeIpIf69je8TfGZ5srCepHww16IcIl3cIqraHmFvY3csiTOfk
TyUyuJ7A+Ia1Mz1gJKF4IwJyk1MLVtApaQnvlQJ5fcWIhyuBzWb34mSDvhq9YT15A/hFzBI4HIhw
s8zPkX7x6c0biVhbLanmxNPX0RW80q5E36kryQOi3ibPNq257KpC5b1WI+8j2DHeNwFxYIz40FBM
o2fVL96rj4ngSgw+2vX0YDBxaXN8CpFG5qdKINHX79dqVsDI3WROjgchL7X8WhUtjljX48XCZOvk
QaoJy4MhKGk7R+wQ61PZ0x88QP0mpr0bXDv7kE0qeg7Bz4JjLQFk7+rZ5TqZGt99/U6ESTu+/JDf
bqNZrIItWDbAzDlXhi47A3Kabm+EOfPxO12rH8YRU8x2AouTb/h2dy8w3/EMffcwfG9SiTLAXCMw
knUEsb5W5UZwztNWHN/ef0Im3sYBIkILRkC5ZmhkctM3kXl5+zuUdJKFnc2C+8aSHQ1e67ssGKat
SqNoj5bNBUxVA9XrQ6m6o5RFktxQzml2m0mqccvoDtEN56slnJiDGqaxoQrN4jL0IGm8OKyZMD52
PjkNfB2tTqY9DqI5ThyDH8AhZZknZQ0BU42Ufu/sLHEJGYcZrD4wsNSY4XZ2jVfFGc3qHcIJvq5b
e4nmF4yU6us0Gz24okIu+YOaDVt9kLz9Gf4KzjHSzhosFGbJCIvwzqY1yzw2vMnjfZZPnZNkO53P
TLk4HO6B74IB7fWJ45m7Z7PoXECljRvCvcckmvXNkLb6ya/HdpN1CZ2dQGBwneAzoh3O+ihNu6ea
Z/bjAXvyveFnAwOsHhcn6QXv0+DiI+L6kgoyVZTrmwnE09EN27SOR9NuAVO2ywVZLv2KQGNdYFdQ
3wPf9dKZDZk+akRmCMGqTmOuXVqqliJdIVbL8DXK0Q23dNen+ZaLG1RzMuhmSy+2BLMZBMmz00h6
li3DfT9kKc0ton9trICuQCi67rFXDrdsGtTWUgxzjQrNpSe/Zhb/AdBm1FeWOa5lO2my/OgboLPf
wBQcMboXzxqi53rOaGwO0rAmoj5NHGh1htpHQPzSudDqyFlRHziV6pWDYvpccNK/qSFXPRUUP38o
xMIXK5o955SYHKDzgPR22EW0rkegSrcso+2TTxHoknNAl7yMdE/EMfTOGOTM6MMiO+tTLQxjOS3U
9IUnMqEQKzZWJ/UeQU6UZ992nM9LOnk+dSrluYq65BY3dvoAqy47Yap9CrKsf64G8TrXer3759Yz
XTTjthh5n3REaUrsdVZ+Rhm1P41GMoLnypR51zF/fASZUQbbfFInzxmNaeuo3trwvQxu3KQV4R4u
QXOvRxtw2+LazzWBv22rJeXKUw0Iyp3tnpKUio6BuHYSvNoBsmNlOfz9jhVLvPcyMLefo1DlIu4x
3rb7JSSpFttpOVJ1JkvjtuaUx1tXJ3QhDV76Eaxde8zdJrwPSGAxQAYsGFgdKAH4uvKl1SF7kW7w
wlsHJxsJpomPtae2dZdX0uVm4dKodBGhnE/oBOHF4Gz0zPQbYxeN0phoKohgHiEcPy79hYumJ/Fw
lRidtinBKC6lEQrJlnSrdaGVjHspFWPc04uI3zPZPBt/gLcnFR/NpmJgSjnuCJ4kDsJZQXpy+R9Z
2XAJaieNbv2qy2s64/B2V2ISxxmHPoRFL5XysIJvbqOuMjZF2PLIBYsJxQ5BCAPG4eF9PEnVIZhZ
x4l2Q6pKFvd1mWGcgJfjNsnok3FLQGyXSx+KXPZAnQDdvGOn3Fs1jiYWNw8DjoAi+bVxSlYOyxFc
Ef+PvTNbjhu5uvW7nHt0YEwAF+fi1DywirNE6gZBkSLmeUw8/f9lqWW32P4l+1w7wo6wI5qNqgKQ
mXvvtb5lzrUDQZ/9sSUuEimME2cIXeB1KXms43JikNQ12+8fyygctH91lHCSgAbB9uU2rPZ11jS7
QeIB6MC5PkBx8NfGnKGxMkcTb+eil7k9nQwRwsbSG798Hs26goPlDHxqWrZ8V2AQXLLAleveIczO
WnYL0ZGyi90srBkQjZ4+uC6kO1sc+rTFYB3XjrwPtNJ5FpHBwsokIrkaq2YCT50REsSWYYQPozuD
2AD5Lq5sFFFoyTzXuM9KTT9UfaS9d03tb+lvoaTlM3PKuagDzWnksfCyhp289jvjgbBetqewUdDo
xrUR54VTrH5RgmNn0NZkjMCg8Rw2zIalCoY8dxTQM7epz5XGseU2akZN1dCZs97oK6fFsIIzGX7w
J4N5igPuS3K0vCcFVevvBzFloiJoIgoj7y5LPR9GQlr5s3I3hrVE+5rGWmhgPue0jJ147NB+Ghw3
wIU561i3g3TJhDJeAVvDkA2DZwsGnjOIa0b6AYJOxPC0I8pCi+Sa/5JdxKTokCVzdeL213elx8qS
DhFxR5ofH7QuDBDwRmw90svB4oNflxM0k6wfHb5HLVawdaIFDpKjTbIqgUbWbeixpFtNCFhTD9Gv
zwYBzdNU75G40JrrMuMOHGtQAl/sGjKvCJkyUk4kncjTdwx0DnyZMtj55KERXF0P5Yo3kNA4u3gv
mvpdy+S1P9njnueag0HPwNXvKv3ayeWwGnRSCuBlwn5kOMjZOLif6GdsEjZRYvKikbBj+9rW0ZBB
Myluudvsy8WUHdj58i0pBgQrala39HKxDv3s1GNxWhCFKa91cCGPlSb656Y0rTMDUSUvD3UOkFO9
zfysQEx+Y+XGHSc/GNnkNL87ghwDy8J/GYPp8RO9WBTuaJM2SfbiN6cW3BB4tSHqaeyRJLz1OjN+
TgRDtdTYgXGkwtNjBYkQ+y7Yr1gN6QAe+9rU9sKSNXT/VGXX5RGrDaZgnsh5UODuYCJs8kamYxIv
B47dvynFVZX0U1WirISu5dBYQDJlfiz7GZUlIBStalc5l0P/MKGma9TB99fl2t+qH8/zQGXRy6Ds
tyncfq7W/CDq+qTsql1WCBbjHtvQA2MgZOX2ZJRHYavS5bIc/vq6fyv9uS4eKgeCmYWeTHyoEinJ
MyuhVboDmiNeOi1vdgAIUTmPYJmJIMwLeYdDm7W4HtQp99dX/zBssLk4NjKqYl5wPoTx4VvLNqF7
YohyN9IDNBez15gPnlp1k4uIvAsr1ny9aihL1Mkb+DSL++Uj/Ldj95uOHT6GXzbs/l+TMqV+af/a
sPv+Nz/Eif4fIN2EjtmIxtx3TMqfgyzf/kMYAuc+VqmLAZSn6scgC+4Kf2LioNJNLBeqy/djkGXR
yjPo1CFRBLfnodr7IEf8lTzR8VQL5y+vrkFusKFbOkJJg54hLa6fX6k6rk0a0b29dzLPA3KgDWfC
+obtHETTAR0x6mQNBO+yHEf55pSte+WktoJFGMZ4V5LIt+jZxV5wfuinFH7fGWum9SBwPoXMcATx
vq3tnqNsaO9kMsQPiP+ybcoytift1/hSVgGJtQQNHHB9rjvZ1l8HBiC7CfMS3qkES+GiBbL6qlcp
h34wpCYgstS8b9o4PRBHXxwD18q2qPAW1tQVJ2bn8RJrDCe8hMXAoL7bF3HOOSvXBDwGLXQPiMQY
TQfZdA3AI0Ny7flXkgQBjv9iMm8nrffPbpzqJ0PG+kmSlEMNUVr1hqibbGuUZvikXBRnhNU3BhvK
KQAgP+v4IwwRMJSqbfRuel1Z77jelNFKAoYzhsJcNnnT3fjSsBdGggXCshFsoQPg1OtkevU2UrZx
2kepUsccswoCZB9rO0FaP5EYS5DSlOx8nGYrxFk52TTSwOFg9p9LYiOuuz4abzvOIq++HOVT0fRs
vqknd5ZMVOZlMt0in42XumnGmzpw+qM+CQSRVj+thiJ0N9WQDRyvU75GOE0YO4tsNxQXn6Hdv2m+
tYgbB2SKXx3NIsQ1ppEcE8MFSZHVIK8KTnlaEYTjaXs4DekqrEsgb0NTb2vaZu+hj+KrTbr42AnM
+qSwBnuyNPIbg2hM5lG42g/IGQNtbc1Jf6xsmXwKZew/u7UgRyAW1SGogJ1Vw1g/+IEdn2Zd6Cd4
YZBZIaPFn4POBs/Apnlvl3a1zRHn+ouxLvWdM2UIw9LMsm5ndC6nMLTnjXRdFJ6g39w7tPQGoyec
+ji6rOGKKDr9xm94VsqwE8Eyme3sFdAA6VVCZDs59dZRdIDj8krEz73nxk8cZ41zEVbObY6qZTfh
/jijrbeO5uiUu6Yvw2sOs+1DMlv+csrB9+Zav6+KgGAcv3C8Mwdi87lA/niqyXrdx0ZW7ZIks/NF
Tg7shiBO5zqrxqMZjTaPY93sNL1b91HYvUS9RzdCTqmxhszrvtAl4jgx5ftQVpRjMnf2JdKMzfeG
qgtA3rLTVzlaVYiAwjafXa94KEle+tS2YPZnvdBvS5qFxYIaWDs4WqvqWFri52hgb16OmqhfcBIk
ZDykNbuvZfmvceCRBzvwR+EcZ4+YLBU9nsYg5Xh+hBuPQcCyGPj2YEM8O8vvXavtvlqePzQE2xoP
XVnsmTmJAwK5bVEwEIMOlyN2y5L01jIMRP9BthNy7A4imIu9neblqq162rYslljQ/XjvYp3ZyBh2
jttC+QuKKbmrWt3+NgOmXVopOswZsckiqZz0yaXd/OgWlXZbmXm55Ia6+qKJ4LzUwqhutIYNPhP1
sQakmBDVsHG6JN8GLSUzOzZlUHY7BMHwpAVjuUqFZdwmemjtCsPD3ZCN+nCm9GteLZopcN/11ahP
7rY0RhxJmdFrjEst7wk7OGyNCmR2vICxS7LILMPrmXCCLWI4XFhSOlhQBxUY6qnsUEKY130xEyc6
lz3NR5AjjyEQHgRzqV8xkieD1LzEkWZ9Ph9LbapPIIVgAxFbmlwCTMOQ+WWc+RDpBGm/vko6zbT4
M7hAfZ/prb5mElwv6E+WkC3ISA3KyL91VG5qC/kkX8zkkdzGSqrnwuR3UCy8iIQsvQRxBidgQRBr
pTJZB0+hky5BraaXiXWObPQTMiT9PKtEV5CY8RX08i/+3IkdO+K8lAhRz21o0xcaxuSqTUSx7KRG
KB491JtOpccmKkdWC+LszDS/WuNhpJei8mZnnOhrh1iEzymGq51QubRkuZebaErMb7Mb9qfRIb/W
vkTZxirVNqLl8NiZBuFF4BH9jaXybxEIputSZeKSfRfdGCond/QZwg8qO1fv+ekLUOMrKTvQ4pPp
HT18xslqUsm7lotg3UoZofsaEjzubD9vJY3ZLWrwbp/6c/WY9cE2NojPSFW6bzqQ81sNdCMhzqj4
314lATtEAgtgymeDTHRU0WH6ZSTxb0U9TRKbwXYb84ofadwTKG14hA3T3vbh9Yt4lRej/gSGJtix
MkWo4syVNIVzM/eJ9lrZLoWvyjPOGV5cGyrj2FFpxyBB21sCPrzHcPQCyrVav48uAcmDykqWUhMb
JIA0VGT9tVCJyvolXJk03xkavspcnhjFkUbjWQtwV0eH0IGhW1DSo7zuy9HJsR8WcHJY0WL9Vs37
2fuTJHygPIvJMO7rTC4Ly+9u67DOdmXEK72YKjdNEWk3I9OAwKvf/YaUiyGLYA+AWEEol6+lVxBT
gO901zn9s9MQi85aS4CK14/917QTz04cvehB/w7W5dkrp7vCmJnmI23mejXThsKVawr8BwTa1QHX
ufswwDL7lALOelVjh89NwB/SBNd41GOJMuVQYcrT+wMUm3rotmhg6lmcOGoVoVhgD9Upwc2ys9ei
jCOyPhFe9uPUezc1iHnx1Irgvae14qGyGLlx8BlNKLgY0JaEkGx7yalnm0dVeYqrWiufKxZQzl7+
sDKmAMZ6Sr7AgSlrs2rHxFxxyEtxHsji0Dex+4y1o/6iu0GY3JBSnh1JuTKahz6ao2CbYShA0jO1
40wvK+yc5M2DNqE9OnUwOWBvh4D0PC1Oy33txtaq0HS5pWdTbACqfwbnOVLAh9mK+Ecq8tD+PNGy
3okYgpVkNHXmn5w2fuZynMyiQ9zYVz2TN0oUGjWLNGSX0VzQypxFHosZhX3ERJuy2NfuIy0Or2C1
on0uDHlGfVITx9c4h7lDX0GyywsdaHlooFwtWlsjALuYgEj16rhlzYzgfAe1ahzv02CTugIuOlLQ
nZeh1ExrL962DFmXkLdu8xlqRlJrpN7ZYbfvgyA4NLkZHzo9JLUzyzAqGhXJpaJbydCtv/SWIMcB
YzGWnSHeJFg/QeTpyGHiDGxRYINSKqOUjQxX29LhNu96xFCMEcx86+iB/o7SnmM0/oOY7hQcEONN
eIXwPreEgLjta28r5sMjGY+cOGhsZXGe/beI+7c8ZpYQaq77v8suPsct2SptXPy1jPvzr37UceIP
TwkKUbf/A3f5o44zSWLG40WFp/A78DL/UcfZCBLBXNoeQ3Qbeo3Fx/izjrNNdBegt+nrMspVyPX/
pI5TLYB/VnFwMMFYOBbzYGCBiszyoUWAwS1KeycSR1/1gi/TegdZ126Wkj5l17QOWsx//EA33//V
/7v44vsFXRo9KC8cIEUX29tf5uYp37oyq9w5IjdG6jQQ/zH7tH8FXcBdyFj9/Ovr/Sws+fN6tuD3
QqyiZJc/l6k4pWZU9K59dDmXviQ+F7AUvLB1SG349aV+bvZcLsWt5l4jP9Bd/eOIvcHzH/apYR/T
nMFs7CbAUjiHVQzLQrQeM1ILN02M87/R3/oX35InyeFp8HSU5B87PWOdDlKHNn1szYSYBq+i3aM5
xAPlA1iY37SVDDoZHx8ankDDN4nJBCn1UfswwdvM3Sm2j2OJgH7hVmpWNiY6o/ShcxldFFZSRYd8
mnDSS3BC7RMTbXr0E0gxykgCjn/9y//969PfUqohj1hzFA4fRC4Jirk+CwP7+H2c7cML3eoqIPf/
81oGfjFUvLbBg/PhgQrxbWSRlPaRaaZx7m2mIi7GhLuLMuDXX0u1UH5+ObGR2p7tOC7HX91RLZi/
vCtxV9ECLnv7OATRe2uyc/TIDX9zN//Vb8cihHSTi7FKfejjkGdo43fK7OOctnQGvYEeoCeYxhtz
Sqv019/IUL/Ox6+E3Mkw6YfyE37UXkFfMIZZM6xjYsZANayBa6LMZ5yUwXF89hS+yBYosqzYn+6Q
8Fh7Ahqt/W8+xt+fYKEDpDJ19aoizfrwwNB2wRapkO6T15kHKy0MbVFD9CHmpeUJrX0gI2lqMseR
c6/0DOrldSrms6wgze7Xn+Zf3QGk4L5NJYBwR//wRBFpICYaILy8SpGhE128GOngHO2q+Z1M6l9d
ilY0SkC0YJb58YmaKq8pIStYx9jh5/X9kFdWyyaWeg/09/HX3+vnvYXl27aRGrlKN8Pl/vb4VlFX
ZsxrtQOmfTAKmkajubAy9DMjw8kB+oH3m2f5Y8wklyTpEiyFoD3KDf4oA6tSJswC/eNBDwiPsL2C
Dn/btNOdgJ1zFyvkzNpy5ukm8hLz4SKMyUl1OyIKZ4LpxaLegfIllUKtIKgWgGHI2WRKF6APYb5n
lL/7kZzLFvvPVwKihFCBITyICNegb3+cgWBbScj2suwDpNx8A4aXQKpYAMA02rRflHoup5AZcQJ3
iEyzSoo1DVlx2zC9oH5JMj4jhBRuZADT4G1mMPc2UayDyo9mNaatNVZevSFBAAOdkuEboQ+iLPIY
9wmaQYQidG8NSnSEavzdqk1IzxvNpH7uBrc8eqFtHZqEHxBlRCJvQhj7zRoxtP+pww+XgPAJaoPc
LfBy8FkjEKa5j8RtCUc+sLAGxpbYZkXNNTx+adFG8qZGJw2jekA1tEAjbZzbCIrn4rtcAvvlvIUl
4YvDyAT72HYh0nsJSys6XJSEaZLVz25VmNUhh211Z4DQudEQxYOsYKIRfzGkr0bpM9yelOHvGHzC
8sqz16XiJY0hZi4vZBkJq/+tNSq1Qw94EHKCBF6rOTB3Q+3Wd41gkueMaNbdOLQHClN/gDjtO2yo
hiS/SbNqXtKJ+CvmpdrSmmx+0QB5lrRNgrAsq31jnuutFBDooaOwQ70yBu5d25KFYA6oTCpfCaRy
gW7KmJr2LUWSD6bCQrg4t4FhLT2lk+oryT+lBdLaowjh34IhmLZxx+9m9zpclssuR9sLVV2LVH4B
Cqgh7hLtE8M+1+XJtiNhywXTptk9ROpgotF0+S7F0hNzuktLCW0m0zXEZk6RAWe5cFRSitIXV6T8
mjJJKpDOpSeL5aAHTPcVAe1KG1wgOK09oDEwJ5MPg08Q8vFFLSDKiPevJAciXF8kgpGWK4mAkyNC
C0oP4Q65zew3XRowlzQKi2d5SDT/E/EC/Gs9JZGbNLK6KsNjL+pwXU9wm9iXFx0+FmuJ62w+zZTm
hGDHufNCdxPRW0TZuGiLxs9WuO2aeypHczfPIwARMxT2l4KC/8GbY3mCTpWtahSyBugCggc3BoS3
A5XZsA8zyWVaUi2XJBuWPcGYgXjIshnIrE4FluKqTuQZqKZ+JJm6ZHiaIpSPnRZYrKPZS0k/7iH1
qeZxx1bVISVajJORSAkM0dvitiMFq1gkQZ9/K52me/fIx9o7pksdLCAlkYilLCo9xp9xOWcsXAiH
GW10mqyeRAZEewOHQbxOs2uskA0UV2WLymyjW547Lvy+ildGUhY4wPvy7CfKmkHvL/oSWhrDfmah
Jykisa0LiaJNdm699dpRPCM06TYSadUXEY7lAf9eKBfTaM9fyC7FUOyY87Kl6wXKKHCGJcGMxZeE
wOeO7DFK41Rv3K06jBKCO9UtkOUm19aQERmEcHjZ5J7ZqYUpIO6cQDXUGNq+SGusrw2sHsB58lsQ
luOagl67hdeeP8WAjPDkw4WuCri1MJfiBeb7F7ezeT/iWVsFDAOwgTbGJgcSkDSedranSGf5J8uE
7laDoZbkvMwqO6p5n3H0okErHZLb007VeMVJ19uhppfOqkDGhIcn4EKw+4OV3YcEmJdU5lnXkkEG
6WpNx7d/rFJRowEs2k3vwDwvIv0VFk75hLkbP60PFhQfhLWij6Fv/aDLb9mVZppRLO9XwgZtVIU6
d9QNzeSqJLTnRu/66gaFJw+1JjiRvcigQ/VhJrwSrZKCrsuqQ/8qpoADtsnIqlbSu+4tJGIEbp+K
BgHSzyOrA2j/1Lj9FK69fnL0NVEBU4HLpNZp6bsBcjPToS8UGDaxGlMNsE6Jg2hMsB97vYO6L1Pp
Hd9Vqzh1kH+mcccSdNETXZSZpM2yaLeJ4qINs0HLS2WI9JFT72xQVtPOMdLquULhyUdzB7pFKXDk
Z5MAAc5zSGbQEJVK92dEbZV/cRJEYe+MHGxUqW4XrDO3a0nKtsdvKILqcAkNy/nsi8DfN5Hf7jJ6
rNGimMK4X2SEMn9th47kZcdaO3YchstAsnw8ZbPWa/fxjAd+55mRdybpALFvFqdr+No1hjjBLIf0
9MfZD3Mw+a49Pg5Ok9/h1Xo3s/lpQlB9nXZmt2NdJavR9BtI9H1lvoVdFL7NcTzeYxPlzvHGg9hG
PugvbKDRaNsAVkoVoOAeiJAklmEas4qUcBSEEhQF5Ihd50/60a5LeapbABFiBqe2aPIUAx102ThZ
ctjxP2kFdOb1ZHQZcbmNTU77nF3Xht3f5TEwxIYu9qs9aBk4udn6WvpiYExWgZlwApMcIkTb2Cki
aBxjP4/+Iq8zlgs/AOGfe/ZBjsPXoNLG+7EL01sDudepiUPnSzqKVAGxIp+9ktCDRS2t8OzbMj41
k2MdCKIijSEawvbFjMfqmANhXRcxs0F0HlqwsEndarYGS94GtnYPRRzETQB+IHCnTZQVTHrTqmJK
aM33pL0EV7rs59sOEhlhF+H43GeY6Ndoqu34MAFcIlqs1DVkVcHopWcx6WO19aOeiG5CaK4ShFqP
etwQG6AB5Ae7obl6uut5eM4jO/y7MdTtqa+qYTuxER6LpM2zVeVHQQsLgvIiYnHbpnZgIB3jZKGR
uuwOt/jjRlS6SYBCrGXJe06nzlo0MnOupthkGbUwMnRLjNREc5p50wfLrCjNE5MZIhAlyAJv7WWu
zYJojN9KU/QB00qg/WFFFqZt1+b6Esfd9m581+ZG/dgbsv3kZcRoDNOcLgFvIkjD3UHuRQQVYJoT
d2VVoxsvjWCO3vS8Yx/qQKEtyS6Ks5XNT3UzzNQpBQHRZD+XQXxt6gRd6s2onRyYoiHY/traeDAg
XODeBZFGresQl2vGuA57nt33IIumz5Vnda8IR9w3nPLQ1fVK9O2yzQwnAxGeuQ2YEqt8n7u5Jos5
miUo9656d6IpvGmT3GKXi9vuYI1TRDpcWdRk88a1XNhu0yDaLJprLRuTtYmVvlv5IWd2ZlFMj8kt
w6bn9AD1jmnPdFKz3eEpEhI1skus7TXNaaZtQVVk14WfkdACzUW7jTSLu5bRQLJ3oC+yqUeCW0+B
/d9e6L/VCwX5pNN/+Eer72/5kKe4bdV/qir+azf0z7/70Q31/iD/Bz6WaTkWPVHlwf7RDTUQvKie
gEnR+kPOwv/8IV/R/6BuYyuGguObwgXO+x/IV8CR/9SIUHmQOHfQw8DRovL+W3Eau0hAKe/SPfK7
+cQ0et4QD4xkc87xDjmsRLuudoj0MEFRgoYhRlcNz02OWXYpH+egr+tFGbZ4QEnMICHZNyTpMmlg
TjdNTIarKzUq3SptWIrbhJnhMYhd2a8JAuK1N7r55LskpPMpFY41sqeUsUUxfHMTT8nBYpy3wCt9
NMP0bu9qTTLL5UC49cZxuplV4nVlkVPiDnZwwATM8VgUhB7zMcmdhyJRvVh+MW9wthML24N/lb1M
2Fkim1p3l6FC7Jt7VpFeO3iXNDOp4Zh7G0IrFJvRdzXzkz4EYbzO+xCWI2ANzXmOdGCeTCFGv4uO
ZWfRzkWlUlfjTc3BNVIq+DE8Q22KvE2ZSiO8AycrNnqW5pB+YpALGJDZrPWVFmHj2gMJ458MidAm
za1Jq2LLWFksQnp3zkJcst8Cg8ERHGKP6eDSSAFTIf3ORYDpbVEX4ddcTb0HNf8uL6Pw9jIWN8La
e5p7oDDrQs3Nx6J2tz0JYh3/j5KE6TqxTsPZ9RK9haDI9D1Tc/iZydtqVLP5JrtFSoVQo8nR8wAc
2Xr+proM9Ac1229yyDLIjW9qNffHWcui1PVxudSkH9wOQk6PqdIK6Eo1QMwkhA0H90QXp843TakL
PKUzqMlDAY6q+ZuIXXbfKT1Cggt4QSh4Ce4L4x7U1Q5XQ7YzlZKB3JX0dkCwxEwTSdKyQPKgGWgf
WkQQky9hh6EQX2i+3351VFJ2nkbualL6iVQpKfSxy4+unrXrlhCqZaQUF6XSXuBJirbIAP1XcZFm
AGRObgal1wgv0o2pkvqZoJA5WnSJoR3Il+evpFJ80LmT2xHn5CfLzLA1IEcRHKHCpYlYJKYh80ko
Q549WvYGUam9D1PoT0LpTBoEJ0HQei+z0qD4lUKqMb0jQWpu18lMQKihVCsp8pXhomNRihZroMux
EGGAPEYpXkqlfQlK13ieTDDAhlsgjTFHUFZJSl64Lf1lrxQ0rdLS4IOCaWzl1nFUSptMaW5ypb7B
f0c/d6iSp7qIkmfuKLgBpdfpyznb9UVRnWkvZa/VRdhDWJbLiNKab2ryo65ypQDKL2KgQOmCZALW
gZaXxbJiTfGJQt669dEdwYXildgRlxVoAKvi+FCI0Lruvb69GpQWabrIkrBfY69Ih/gEG61+6NN+
vI+VkslKQwAxE+qmUumcmkF0x84pfW09YdY46BdJlKHUUY7SSVXzNG67WQ9XWNJgVys9laOUVbSl
5GfUDaitfFWCob/qEGIhACdMpo+IJPSpOQzkWiayLenoEqQpSYkAmd/I/QSDplReutJ7FVCmAHC3
w7aJC3z2kT6tZqUQqy5asXqMNxkHx6Uo7PE2KZ36HCl1Gbmx1m2gFGe90p4hUR1u+UGCa7hS/edZ
adQGpVbjPelWpVKwjRct20XWhhEJ4pXSunHbeVs00rJ8N63eLE1029nLkcdNAfzaCSAqCnHUc+5F
SDcoTV1iAijyWsd8R/mhZsBKfSeVDs+nVUOc5nCKgvymGjr/bCrVHoSQbDuDTttMF1Ef51r9hO5D
P/ld6p+1Mjdv5TTgAzJa6V8BeMi2PjLB7CIYNJR2sO9DezXbdJaXAabCfUxsDrQ/TD2hJ+IlP0Zx
6vH8U5+y1Ch9ooYv8WDWtnEvZO6YS73TgmVbC/kaXeSN40Xq2CvVY6v0j6lw4eQhhmMv8ddk85pf
EqWXzJRyskY7/mA0CdAgt3PPppIWaX1N7jjBnfVjyyz8PDnufBqUKrNS+ky2z/Eui1XoG2+Pe1Uo
Jae8iDpTpe8sCmc8gNEZUDYZw3noGutggszdeHFdfxodp6UsksFK2sO8teIpQrjRVzjX+vKr1xXu
O5GsdKiEgv3Tin4biRZVKe7+IuiqzVh6RMzCmly5ht4ttVIFjPq05/eegbgC4FY2vFS5Z4AkM0fs
a4J4m0MW2fWnAKTJGpQDgZNOrqgKIknfC9sgUM0f6s9eWAixZlyef7XC0NsSAxWceiPwjgMNY/Qo
c7OPaAn4fWrSQDPZ3xYZJPdzR7/7OvHy9kR8LAo6ry0PdUkea9DRN0vs1DlDMh/Icyv6z4x1aL5W
PtxLFAeTBzRo7G+rsPWugC7Jb7rVZ+gO+pjt2uc3PmZjpz1EkSOe67hk6Um10l6UrZYQwDZ2FdKQ
OQjWne6V125aWOdYDwqWJULcUyoGGliB4yHrL+kR9S3YQapVrV6CFIbvULreS6rP1UaPrRe7b0tY
kIVz74WE9Rr6ZF2Nnc+5OZTmjaxnfRkGBYonpz3UmWVsYcSAfSvilZ/U5qn3ugS5XUklFBXlTYkz
59H1uoEsWy3b1HXpbDWRFBVkfGsNo9FcZWnc0gW1qr2k83XrOqH92kUNR3egZwSEjoN/b4CQ2QDI
Izg6anDHBklko7yt7Js0qLGGmMPk32Zh4W6JgiiXhIldeUBduO25rZ9q3cDWK8DfdyaZS7FWf8Pk
QKtJk6O/g+/o7lwtqShfoC1COm5vqjmrbgjrog0AXB/cpFMsZ4fx5DjO/rwNjMb9zFnAfJgsoCyg
Myz33UN4+ZyXnrMJ0urJqTN3rSX+rWVipOP76R3WqNFrdwCrETEnXRLRwW5wWBQmniTXFtBQXeq/
17hqyHRr42A8mIhonZLtTZJDwKNpt5s8SR0y3IhnM2I26545VbIZvcZNVlY9IyicWITPIOHrVVs3
0Mib/HoYB0hywazbW/Y7BDd2n+LC0uRGiw13R6sFK5xBzxdYQPzMAU20Sy0h3bWWwa6vkmAZRild
U4ysZCk7WWgsebKzmxEkUbRs7CmhaaiTd1kMZGqnWjreiUY1FfAa7oUui+surQmkyizR8HD47hsH
32htE/KyTXWWFQ8HCJ5qTqq0okx9vB8AdT5iTs0emQJ4GyRks710iDC7JoTRZxopOK2ETrDX3QrM
XagzeF2kJTvYwhuCfUzDbwZpYyWHpFOEyRjwS88R0y93eW2G7Tcrx+bgp4u0k4ZXLazau8KLSnx2
5zWYJ6OaLKLWOtl2I89+3RgrP43DZYdS74Bxdl6HHPyfZuEdE1s8hCImL9OMz/Q4DL6lfchT1/gS
M4xWDQHMs4HwOZLl4snA1bKXGvT/YYysVd1r7bqy5hdYZV9jV7v1KqyPfjSIFZaxaNHWRGSXXTFu
dYuucUp5PVEiHOPMyBG5hY/cFsj30rOXfosn08o43GhZfI0bCI6dYz8bLWlvxBn1izBNs1Waeg0i
yowfJqfhk2HZX3gW1q/StYtDGFH8F3CAolCBzOPhOmJc8clqiixFp4SFXRdFszFc01zO2jQvg5Ss
ahqfHQFm+RZbIZ5iEvKesRsj26S7tgQtQI/Tca8nAccV6X56Knj8XvBVrU3XCR7yrhW7isbXwTFb
/aSkkyuaPPYSRwrbXBvFezRg3gZP7bysaHYupU2LsCq78MwEj52dwdO1o/PlEi+DLs5ghvZr0y1F
5ba/GVH/rOJQhSEKDsti7E7SC0CwD4qYKLAlsnoiDOFZUdYRuYHCa/ZYpR0SPu9tvahfK85SBVs2
ZrC/lMz/Qh3z83z2+8XxQZk06RkUGv6Hi89x0Qg5V/HemMrmdU6a4grgXnTtpX569+tL/SwuuFzK
Qr2hZAyIC9yPo1JCLhIxRTmXArBfrHlHJGFvMiy//fo6BiX9X0b+3y9kY0ih6EefgaTqZxUDoyUw
AKkb7vsqkJvIa2yU3BP4siLubuomTf2rwY/0mJuev1R0xEGkzGF0rZF6QnEdwLFf//oj/f0Wu3BY
7Es4FDXtRzpJr3de1FFl7Gty70563sgtMHoqaHr+DPv1MGpep37gPhtN8D1F6L+GqN8YoniTfmmI
Wn3LXsaXhofreztq//Z//8/3v/kBMAJFxEMEbMhG3wTCCLfbn60j1/nDJT/KuWTefaf3/Wgg+X/w
BqOQ5XYjoqG59M+GkveHDf0Hu5RAqqAipf+ThpLhWx8fc1x+9JNs3UCFBV3wo4ojGaLEmP16J+lb
PMGQK6qVqDjz0bXFIzC5DYO1qpY3WWlC3IXGudQRT3Aa0asNBqciWczWbDwFcU/GT1GAViBXYfw2
dQK0K/9y5PD4e2Db3hSexqCgz77YWuOtLCbom4J026209HBNVr0AS2678S7IHec+wc59NWEIOGeJ
gxrWg0G9Y2gb2MuAnNyDMFjF+pIwT5Irqe2jpl6gW26OU03XR+SWWgOdZDvy4aj6GlHt3RnKbak1
3V3hh/YBR9WXxK21pzjLtYewLohp5s3aMoUNyd0hg7ry2up6Rg22oi67HbzwzSGRFtgY39SIzFvb
lOkGjHzEbJio0CSEcK+H6XtFQcxJ3+8IkNHnbu1UdMXMmuqgBmd0Fw3mrbAmfRG73Yn5lrXoTfM2
NryHYOhPRsCGzOTrHhKKcTWNxIH+D3tnshw3smXbXymrcSHNAUc7qEkAiI7BnpQoTmBUQ/R9j69/
C8zMWxTFK1q+8R0oTWkiAwHA4XA/Z++1s7Sgj2+P63/yUznnJ92uHoK8412ndtMRafQjXabDKp/n
JS+v0zl9rI3V31WWt1OiLF/oYwmPylvEqrvqAXpTewdh6jIEWSoGfkDG7yalU8xXqOnj8NFOPcmd
tVjiUqaKQlJYSoZ962SfyrnXafzLYgc0vXJxGcstijt21F1HKIrIn9uluhKmvuwDXTl2+lw/lTpy
7Aro4SaKiV9xZZURn6HROxyNfWAv9gYEdH05D1HzoKf2ndnG5a6cUMOwM0WiHKSWv1iOundq0/aB
Kd5nS6XUOHHG+1AnbkDP2etRaW/za80J+m+KqJvCtWohr5GJyYs8JvALM0HElqaM6sXPouJWEoTo
s4ZoyF4p5U2bdTDmbPAVUkZkofDkbJJ4iL0oIzRkyCd8800tUeOHlapuwhjMbgKHDITKYJYXmjr1
ZyFOkX47NopxT18uPtNzUzzqnLjXzl3s5jEKMs/gWpZb1aZYhYtvFmfjTDnmUGIn2UAb7+ZnosoX
ZYfsqQyeZ8cazzONfvAmLPSULmMsgWlmIculRL19ecn8Z6L/YKJXmZ6ZG/99o+Dw/SkqX0/zf/3G
X/O8qqpM9HhXaRNA+zd1Xht/zfPILv8AiKEaYNT+JNj9jakD+irQmgksLCvAbpUV/i2XJuTDIQUU
OywV//Ud8E+meabJn6d5/K6YXvlaq9BeR539dppXg7qHOWleGBTSD+yTp/oMC8is+cSCYrhij6Pl
qSyOk3DM7Bb5r+F8RUf6IyoX45aACglms6T9aarTZ0Kp4zN2liRbE3VDH6BC2J9vHCTLJbzPZe5u
yEIPmQtCGtb3LD0pGhIDlsn8LHXidjcM2GAuLIpYNX7FzN4Cwi4OOVIh18IUA9pIDb0iz3Tqc2xb
o5gurJ84/TU0iBWaIMbglMmqOrUELxNqOtRHetzjdwK5HnVUOt91pxVfshGcuEAn9Uh3Wri6kZtQ
A9oniaiM87WjmQlSgwW6zNG0F1Wpb7lRykVBHMiE0WvYRqwMiT1veCMMDfnEvZoPW4Npot/QPk4u
lSjSPpNsetJ7WXlqPLFVjyNxM7dFedP1NWjaTnzOjNi5n4xpviQheg2Gcj5Pk236w1qclEN+rScK
AoS+0S6aPG8OPQIQlzTx+AR8GjyNGcXnjpI9OXR2eq41nq/KTM9qhDs7qB7D1za1gsMcAMpCEZoR
9gT5dEls+GGQFWvXbpty72jxj74Hle2M8fRgqDbuojBGk1ETfQe4IrMfYbqhlLESEjDs8nMe559r
hUND6SWAMRqHL9SLDF/KovT1NCZYs1rditbI3prt2sAGE/UrLscFYAlU1ag6rCPyvh5ac2urRKZt
kDune0vr65jUcwsPEShe7DbDQB75IPGvVNnEysOkxnijp2p6Nc/tchnAFKfir9enSGL028RiMjgK
sewOmZw7PckaRGKKjG9Hs81ORl7NJ5hO8lxztGRrRsF4NTZ1sy3advrW4cQsKB4BuehTBVI2chB2
oKOu7nKcbKdmCeL9ZBTtqeO1VGIYHMPvkZYpblZVxj5SuwLgTF9ZZyqNeCIdOksQaQaN22wcypJN
AT7Orc3BIRa77T8xvbMnrOWsbVOZ1rNLPlmMnisatiR2Ee+h5ArJDuAxzoDjEPLQVToqqqEum60z
TicS75D61JTQMaC192FD0ClUJi16LnsCxCnwOnu82+aJqKjv5mKIDS/5BGYd1nGWPQol72kJIeuQ
zLW1EtBLBL2km6GxzqqgiK9IUiQHIzTE1wEf0FaLVfMbWPPluEw5JRRzQGy1vs02jdqND06pyysl
DSzM2FjmejyooVuk43xWjooON8QOyiPFs7HySDeL/LnXlivLINZrISHcNU0YV90ktUOLZBNsi2Hs
7GzsPxmA4K9Zj0Qz9cAVQuKE8ZlSyXljsE3PXdvhlEhPtcVGI/+VdPuxXll7M9SdgXz7Do9oTK/t
fpjqiQJGrW4jfBxe5LA7bDo9OI/sorkyzdqjYNrcgVY3bxzZ7xuUHJdjLxASTNaRlAEWbkmmUecO
8nFvj2Z5leSa4quj2gKyrez5llZOdQ6EWrvTNALSYqHWnmKm4L7GZjzYM7KQQwGYm4VXzSqqhMoz
VeI8txRfFOV4Hep1c5oRn7lMnuKi7bndpUGjrcgJXRlQcXuhxJe61Op3dTRMcFx1ccCyqR3ytiej
RG1zdyoqjUCMINw1GozkIK7uFKuaaclqsrtdnGj+kYuqohZizfs5yfVr+os5UTG43VjdaBHCQyPd
IbeqvDhgIhfa0p3FUT/dF5nQt3VVhK7JsuZcTBSXy5KJyAnhXgWpY3+RpYj2QO6yNfiFWA8dxyq0
KmrAvASXPQBW5YeK3QwFXiTd2dT75wRsEeS1uLyhFaC6NPFepF1P4ZKHfo0DjRXYMOzsoVUoAwV1
9EVbwu7U5NkNmUA9WGWMsbJp8OKve4mlMMrtONnLlVCB3rdRk9b0MYPF10OzwQpfkrMLnNSDTDx4
vRXpP/AKDkjXpm+o21YFIJKyTZASIdCYhnKKFL3elJUxfq4mJ3Z1tVpuTLBOHulIJo73iGdDmiSH
GHZ2UKENnkO1U5iwcAeORqw/ptkAD92q4ws1KAo85aX6BPlNp3C33Ac9U7o2ztreGMwqxxoYGDTG
1MnDCG0fcie7WYR6YPVA/6KRqukju+QGF4A8PSserkcUwp/Z0EBZ73PU3WYRXSVUhYuNUofjJxGa
9dGRtXUk7KSymUED6scjuR9tJ04tTJ+bZemvoM11iLtEdtZzwcA29/1dQqfgGNAd55FAf+Ooxcmk
jnGAOXiTEldDaGZT2hspg9DVi9DexxAgtqFNfGgre+pudnAiySndkQDVA4NLbGI+ReyNVQ5kA4T2
ts/LGKo1XSZtyshEwh99Co2G6XsMxqcoFtVOGYR5tgyt9U2FUfCVzqxyYbTNNdlXxu1i6/di1tuL
FMn2aRyldUCnu+xsJGx+bVjDPSmB/dEw86dkSbpDlFghflE2EAPNl32/ZPTcyb5rj7EWIIRDFg3z
jB7AgpbCI5fFGEi0vVZDGsCovsaTw1s52kg1GD6D3lT22TIYp7yKaWvFxpZU+FW7TLq6qX+aFNq8
ws4p7xWSMnk4ZHcgS6td39mUhG1ibSiLyq2ogx82PVDXDKMIyaoD+DFqs31bZssp0vXxjKZ7+DA4
q0y0BfpEob/2dNNYninY30V5Ubhamli3YM2Nbaemncv3mzdmIs8HZlWfLvBjQMdmk5d6dJlU5Skb
lfmcPuJpRjJ5jwq2ONbQuXx238MuRpC4jac0eGz6edoRS908Tgpb4NDpHb8ctOFgjUm/hRr3OKrM
K47I1W3IFjTViSTJevJKemP2Gjbv0N+S5eg4MwLXMDubOkxr2PbovuXDhZ6VoRvZAgCjsLJ7xIvF
LYuq9KyobV71hhqAgB9TO7ksy07dIS6pLkh92ebmmpYxCaKCpF54BUrFXZToOA0or52spGDa0ZJ+
HwYJmgus8yYd7Wo6gMBTt5Pdo9dOEoMkkfERJV2CnLMxiDga1eUSIVpCwbpRj+XSFFvDHqen3iYn
iaI2MoEgxTaL8JOKAFqOWqfPsUzfCghyjya7ZsEy9ykPUdnyRZ7zPq+3SV44ZHkXSkMutrBJvkqV
fbg01EIwuRJEpsIWOa+wN2CU101/HPI6ckEifg+6RvP0Yhl5pYGv2hiOQNWeJpese9FcCDAYGmpP
EVS8QceADE7mAajmrDYj2xZ7gJzi2SYMcNPNGVSQDjBDaXYhvaS82bD0IC46S69pkKZy0wqAmKgW
BCRRLTkIbvUjMsxwr0106KyiR7OLlTGlMoJkLoyU1qvHrKcPjXTtoY7g2G3V3jI28SKurYoX0mac
w+RCHTv1G671jFoJCSVi0DJXBqm2DQqQeOqtPQV9EnjBYEflN8pEA8LAvMic/M6aojTVj3QA4/Ss
g0la3o3zwFUrMYMoygwohJXyJmlMdUEBmKnWgHJkDT51YuCNpKcXHqCwpINUME8/KrOKvqMBMoia
aw06GrJ8VEKCmmdtqA6oa4HrqIM9eaK142NPfOh5XfHTZWuWXyRPnkznZssRlXM08bXX01gEz4hO
gEiFqfjeBPTryniyDxjTFp5gNnMXVm/eLRFugLoxzO86vpZgg5qhOguIQvONxWlu6JrJTWJStVLy
Kr8WiGQ8UyIGphIx9ns96+x1NsC+TfPbK6lCIQNpaR6FcbpHpKX7VmZoZ6JoqVoJFM2xgUTARu7o
GfTYJd05jifSqryf4kH/3KqpMdGnq1AHg97UNjVKJldw5W5GKvhunHXzFzSSlyGiLXzqmTPdTqMT
egN8UpJs+gUKUBVqLrbv1mskautNSxmz3wRhZV/avIVX7j5J6kmrskZuwRkepzxJ7kI7674QHgTb
34FrgZcgvM2NpYVpx8WmbpbsFNiC4cZA/H6hBJAANrjniZkgC/wAC6O+DYJcdARA86P94hiHFAr4
TRc6xHXVav2poc36oFZ2/VCU4acgt8RJ16qRDPdCKHtcuhVAIge0RD+IM8vJq9sBrz/iEJSX1nk/
RcQbRvUT4XBZSrzbhCAbTRdGslHw2o+XUKdylwXmZZrN2edEVMm9nYzBziZdM4SOrWo7tkLdfdr0
gGyxBLqVpodnLVocj29UbJMm4SGcmmJBrt8ZM7zEhrXOCp7ygsgYvy6s+ljxKwYkpHKar2prDV1F
ExrfNKHDSowiYY2fpNf81lYg3BAneBhTPT5Ey5KcDBAVh1w61kWGeBu7gslgEsrXzC6X+4haGAo0
FaMF0UxMGgKZP5gTMjEZ+aNAmmstl8pcLl5GX2PXaUN2Q2IV5diFcdUsOs3tWoTH4AVezMqXKiGt
ScTEqpuwLSvZf64LWdVoToZkcR0XwlhnMJKa5ho8HMMuyeuHshvt/BLFQyv9bMbbd16rvAWQIpIx
i+LebLELUhJZvitzIcYrFRzS3oyAX8bFoMyfu2KqprtlVBLer0rHhre7wjQkLc3ve0uzaNPLZhrP
uCSNjWgvrCnYyVYtoeP8Tw5FN9I7ZbpYwmlHWFWNASafPr0q/7zT9Hrr2sMhA7udlAGK+JTojbet
qKqexgSdwXgRKsg9FAdXmEqGloU+TCGfPggftVzuhmR1ahpbRW+2RqT6thWcV/3it2VHV1rZOUvi
pdj2fv/l3nTk/vxupoYP17Rgsb21x+Yox0FTauNFVTUXVsVaMdjHwz8yqbN/4gKQBoSenxaH+KUX
R6FyYtM7jBexRjGbPyZKisIqty/n8p+S5AclSeuFa/DvK5JumZXN0/efipJ//s7fNUmhrTXJlZZA
V1Zq9qua5Bo4BYrBNHBq44i3KD3+XZWkkLkKnYnvdVT951Qpk6qkChodITP1vTVG+B+omV88568s
pPQwbdsCcGDZHI4m2ZsWq4D2IgJlUc4IiKkTFheOY8/9QwPTvmiOichRO2/Yb9q8C8BbmbFxkk6W
j36Y40m2WC6Vs15R+3cCO5XnhaJRmUV5j8lFJKgHsHJiDUgZpsEutWODiprBEhZMDmmyONj2Qb1w
rHthUDFYgLP2OS+IkzrkxozrabQtZRPBoHKVAedcfpSWjsY5lWMW45FBbSu+aETkdi5LrqaabxM6
NiovZj0crWsQM33kXMZx54+olNhsYiJTchePHJj/rCfDjgXzrMCsDQ1Y7f9BWP7VYv3oqYES+Wqu
/EXw75ZF8eNbF3/ru9fVfOvl1/5u2qp0Zkl/Ny329OtzQ//176at/MPicRFC/hVJQz/37weHp82A
sUdK1d+oyn+V88UfdFdp9VLNhyJAjMs/enBemByvnhxiPJD/a/BPIEfwEtLelPMNbcZJXsbDvixg
DGtRDFVoKRzX6LqH2Uy/Qo4mtamk91j0k+OmiYmudJrTIyLECkWmfceCLD2Sm5ueT312Gmw4v5Zi
AuVr5AZDLXXdZHBY7+hUvaCvbXWZC9D+dEUju0ZRDhzcdczecS1Hu654FDzyz/CFkiTrq7VFMIDK
MUEGDW5CKipN4xqgedo+DJkD/iqGf1yVmotW9KupVMLLcn48pZrnUhNuDtXQPKiUMhC3DaydF0Px
88D6BFX4JpHq14EITn63esjK+BmAkESihbvIMrVrlhntRis4H7OaOl809YOpJs6mo3KK4JbTK7A/
QCSkIToolBIa+0DjtvODlkszOIEfdiypF7SXWqpMG9PkUpZ203qi5kNJ95agIsN7ToHLICjeYC/x
goafGijtungKId0FGgzwSCv3id5U25LIYs+s0csOqX492n3nr7+ZgELGdUlhZAEazt6LS1BlkoZx
py7XYYmUn12dn1FAoIG+GGeGzkaiGCWLoJovJGkDeOS53KctLO/AWuF4ZfE8F3W5r2VDaHIwA1BL
ZwQpThZ+CzJF5To4d7SkOv+leduKBCt8nnCDO5vOKJs3/BpOexfYQXqq6Sq7lZJh2sACukfMJzey
5aCjYaFnVe5eBgn2KBu1LKHhlcU4UGdJaqaNNlg4d6OtDhQu+E8ujOsBr5sbJql+kMq6mUz61kPP
Oh0tBJAEjK2jqONnqZ5exOxivLpsNd9aVQRmYE5cJgYWCYCItwzjgvH8PDlsbAFl2JtsjL9KHV2V
tvB/qEqpA6tK4Y2d3bp4OfmdnKtEMcD2WD8ioKlbx23a5uHlfuchruYhY1h1I+cbRgwZy0FKUNa8
L3rTzo5CDZ95yBnVvA1IdGV02hZDBRV77IZ1N99nEf9r2slXqfJFePIg1xH3etFzuQjOu4PKwdug
5jmxrDE4skReziOAjK5jtQ8WFQbXhHLBA8dgIirm4uViYGomLEPhR6s0/5qXo+bjIqmPmdYaPhb+
ys3SNjjOlO5u8ha1KNsh5PoNtQrZVdV2yWmeNWkpvLzB4IOdlu8QRu0ZofTTDsCsepJ1ELs1Xn8/
tXgoAWWeaG9B6+4JdZYF/ziNyOPo1wtPCiYChB2Zj+wg8xFuP4tsiK+HCBnx+njJZFn2QmX7MumE
HvbEDG5KMNYbkXO79chJUfOJYjdBcPMHdX0MU7t0X+6tsu6UlYASJEwRphCGQFHVjgsdnMDhdZS/
WIhKECM7oInk7eaZsyWNMPNGBS3CywBYRziP+HWsL0gUZqYxZ+D51hHIohXm1nU9/siuYRhNqdb5
Q6IGT1VsKHsj4lQXhWMVvaqQICKZvYz4K9g6boGaPmMxkew8eHpwddLNB3ngaoUaHEXTFyeLztSF
MdHTGJOvCvIAtCmoWCiFrE17ngg21hSGDJ5TuqrqabYowlkmg6zIZXFSWnagS8H0ZSU5GGYmB5XE
pXjS8YxmLUVjjFKBOg6u3kqKJB3Juk3DNrLW2uZA78v2rALW+RTnYg8RX/pKFjIpogglg5xbp1h0
DINeu8agZe8WlaD1qmMyqfRhcA2C8Nxg4CuMPeHgPCIoUm1msBwL+p9zk+agf3t5aIfYHCCpIptR
u+gK77HwGkO/1uZk3pmBYm8MOkO8dkYGUz1V2xZanotoVnhRLdD1mPp00VvpM8s4Lg2+/dWlMbgm
qdEeMPzoqle5r3pBaiQ4CFTY6A4Rs4OXtDIluKL6goO7BN5gB/Uz1AsUrD2Z7qvjNYyZT0iEj7dq
03yzBS3LQmHrTh7vJ2qjJSrgiHwkCjckZm7kaIfHOZ7wyikZLlHPJK3S19KxFBi1wd17JCQ8om5d
nT+sCEzfsdVWQdTeJF81GOkexUWHkorQ7owQpWdro9g5n8O2P8aj4BZKEZAiEIRYn/1EEFgYkfdy
xUbdJGOZlhsgYkgvhIHOaSd8Ajua1gcWWqmuWdcKuIr+SenK8jsegG96jJZ5E8opfbZrqSwYi5Vl
QalPgve+K5py6+TpRG25UWoKEwmZC3mCyxqCPv4wTbWDc2csFwIMZDFST0fBbB0KR2/zfTcvnfIw
Qwxxo54q9ikgr7jbNE2mmi4uQvoatC602Q+1IlBukOJCL7bMu1dLsXf21OuK/826RjfBZZqmBYzC
kaso8xU6KnMUbdFx2NDSnGEwLtEzdnSKE4V91zdI9w02Aa4eM9J/f9xVoPrLcXWVMohpCwulxM/H
ddASY4mu+r06vkx2PIMyTr8Xo5LC40yff3+0N5vzdfW2bsvBV+mqQ7bum6NB9FDwixQ9dkYGyLoS
cFIw0JQRxJ/n9Z+t8webgDXd8dU9+WUTANW6a+Jv3X+Vz//FNrrPv8ZPr3cDf/7+37sBdr2oXkAW
ojteNwPcz793A9YfqHtshwKQNF92y//aDUibvTKdTkYxvDB8aYw56sFd9L//zT/hX5UQFG2CXjWN
f/oH2+hflcpUodjmrxA09vlyPfPXD81MsruKJ1Ds02lNx33OQuVymoNDQhGqGIt9HosjZBofWdyD
SnM9ke0Hj8+LwPv188OCkUNTY5CcM5XQNzv5kiSJyrYxCJYNdsueVGeA8eyy22qj1WL0yIyCmp1R
+apC9vKaXvij9kVnsblQ+iR791wsyiYu7W2H9aGyIPmsibU6nTnmV08ZKNOK6hvAKX6I5VhB1TZ9
TFgcrn+ddUgD8XzfLiVx6IBHFH82nL1edizdQrQRrHmKGYpJx+ypNK2UnkiJm5XFp9lONw2jYT9B
Gc4phuuaPAv7kaZUslyDg1jLCCzSaQkgzGM27yQW1PQEjPUaJEnlpyFaIGra16bzRZWK34bWE6xq
tiu4lh1TuswEbl47KGgiiDqZN9Aiafr0hrylu6QeGz9tc3/oqkd0p2JHTP1V2Fpn7JnIvurdLkkR
k4zZzlz4GmOH8UwWxbd80sUuTWwg6GL8VuihF4I5OBXtSO+DlLfKbDnYso1TeRkSV/cnsOw/08oH
08oaHcEr6d+X5LZU5OLvP00lf/3OX3OJLf7gIwg1gfuor2W3/yvJ2dYfTC/m6u+HX7qy1f5vLqEk
J3A8MJUg49N4ffxrLtH0PyBGMTnB8GR7ywrpn8wlb9+/DEhjlTBS3eOvlAF/nkrCcUKOUJX9Hi0Y
WF4A6/g+MTo5q8INU79lYO1IzT4mqi76MFbnzXsRUsNaPaFQSWUQO8tbvGFdh4szLFO3G3tt8K2Z
ECI11jKPBIN8/+q2vLPQePdQpNqjVddRDb11dzQSspSaG90OXXK8yzR1ZGMLTV3aqHn++aG4lI4k
i3gtDa1rj1drmkUlJJIZCrXbNMUQw5faI9M2dbvJ6j8ARFJ7er2MebmARBELHQgBJdW3mMrVTJVm
BhfQiQNnM8zaNakY5vOEaSssgoS+KjJ1CpfYnYRe/jkp/Nt8YsbgOwdnh7WOYkJh3pxnR3RCIKuu
22EANcn7mCIYBoj2/unVNOhqaFSOyZeBCfbmKG1oy3aog37XOBgTGZvEJG6MqbYGP6nyD6Gxb3Sz
XFGDZTHrwlUqiWR9PelXN8+oBw0MV9fvKM50ZNs1PyypPQPhyhFg52dmQJ359yf462U0NA1lIpVE
lLq/GDKCiF0ThJp+hxiczPLAybhZTun//ijrZXr1wn45L403tUPvik2WXJ+PV+cFnJtVQ532GJyH
mYQv5cTq83JGZ4tAMTc+OKf3ruLro725aaYuwjo0sh5516gSKBpvwoHIswrdENUTep7Yqb7+/gQ1
JtJfzpAGg2lI/DUMyDdT2RylyLdGHjs1MvVLAlKyT6HoMUmUC6zyMsQ9Ut9Yw2y7daa3300cysfK
kPs+bFbhkDP4uL0gv49W9W2apHJAxuZsNEy5twt608yKgPel9fLBxPRCkn5zZ6TQLYrP2Nu0X0ac
3VKRKTseI1JtdXhuypgSWzEZgw+WgTZbq9ZuZZejJ7l6vkYMwSP0BFJnVbu6sIBpuSAsnEsQMn+9
9f/tA268MzQlimcMhjBY+fPmYUicjAhoI+vQW0Yki0aGh4xocmvb7Py2DlvUBzJxxWhCMETXhJi8
SJoT9NIhxUGD92MgAY5EuQT7boFQVa1QhRR0hQstnFl1ac0FahflsLD99sgYIPcH8QWFqZUmSeDl
p26wA9eRMfwwXbG26BjjzSAbm7XOdOxgC1LgzVg0Ib0gQcg4i/T0vsfafJHqM3xJuZBkiO+IWlF3
WTrWsq9jC0akToFjgvBxEtEsPit4dXdJARozMObndJY3nd2lAA5C0hbMqLvkk4vt70frrw8IBgAW
Bjz1xK1Zb619U0tRyGB1t0MIfwELLHJjWyAznO76JahoeefqP34kOeJKcTXwBqzzzc8TgNNMg+0s
abdrguCAFdfP1PCbU+inRhbYeR3z4fdn+OsLl0Y5sw09xTV6XHuzSWlDZ8AT23e7ZM7YFIDIOABM
pFmmNbP3+0P9Okxtcr9oftP4Xvdlb4Zp2ON8GoeSt6A9GOTB1OqhHHvrgwv47lHwbLBMkRI66JsL
mNO5zLuRC6iYaHLQSDnKvq9D++r3J6P+Oo9xNjZ6L1aL2JeNN8ch8XJRzQqb3ETkn4deC0n7lIee
iccA5mNrsaRg4FPVCI+N/bnRwl2JPP+jaQkvzJvplAw2usiGrRpkD+lv7h98BH2JB6tFKgg/gNDZ
bBuMSbfVxy62qbsu+oFwCkR5ovyRlaN1k3bJuAsNMZznyyKPRloGH9wB7d3vRMoAzkXp/CrACHVF
wW0r210R9sVBNIbvCMT2C7lWFwFBSW5kAe7IoDC6GSSqS+Cis2tSqvPwQZcUS7MfmToNFymSMDir
j6TFaG4Nv/x2Lvp4U3WxsTcQPR+LObsgfOojIv37J+DQE5Ys6Xn+13v/6i0MrcHJZ3vkokbzDdL+
atuPengfMYu5VQ04AUKJQOxudryxmvw4R8uTHVt3bWM6B/Q7gTvZzeBHonSuy8Uq74Cx/liMoDhK
m9LyWIUz7Z9E4V3RZdsmhv35wehcb/vPbyuGxaszeDM6xy7jC5dzu5uVBNXQ4hTHDlbCuuH3urhh
ku/pyCeJOKB3G9wV3vTBKJDvjgKKaMgZbE2FKvjzRbRn5pLZ6NtdokSgLHryZb+yrLqy9JY+uyO+
l9kwfYbjEH1rG8RtQwgIUMMIKSM6PmG71QScywZ66WaM1THHE9RXq2RV7DCQgrNMQvXHXKgqU6VF
hhceGZGUnqk4nwkch/Q0GOKkGGq2X8ryiQ4Y3BsOFOpq71YjQsQPrvmvSzeb2AB0N6wQYN+/rZHi
CrbSgBbdrk6yz0Wws4Yk85SFxDKaCvKDdeI70zYeNMQZrOv5YGH/fHERj4JVYNLZVWHx7MR2wFub
5pQ+LR8x3tdPejOSOBJaFEenJAIG7ecj1UGIqSYwGElNeJeqMvycZMuqmpjZTRhzSnSdMBX7GJjQ
J34/it95+644fZOmOi8mFt4/H7oL0eYFANV2vTVjcrKvJqu+IU34GZ7rV7a8pvf7472t2LH65hYa
6GhUAgUMjNw/H9AZlHaKY4Ys2/Dippese2awu3OBMQFK2A8R5HdEhU9eOFcsbnRaR0MbNphulg9O
/d3BhA6INwvqlV+EBHHfDQgKeX7Ja+88UVmYoCO4NUqMbNuIkuffn/k7L00TJPsqgGDv/YtizIRs
FqKx4SbPDb3HSg3cBW/FB3vEd6+vSiWDkcTlhYnx8/VFlRqWqg4AmD1y49rDFHlDkTg0kclqHFvJ
0znovafMNS7kAHcU1YDMnwblbFlIoP79Of+6KbehJLNaFjxD9Kne3Oxx7g3Sl1K+DGZAPwoxJ7TN
cj4Pc+iGuaqADsmLXWR1GkjGXnzwAKvvPcGshrjYKxhEfzvWOnIoNAlsZzerevS1slYv19iE3WUb
q0a+weFkmm7Z8wFQh9bI98GsMwPuGnFgm7y2YKNgJBjPh0jSx9K6rlddI4QC//ur9M7XpHdurg4X
UoxBJfx8yyLFjmejMOsdpOhm2+vL4Ott7fis5eMPLsk7h0Lbo1tIFinD2W9rP3GitlXdWPWuW4L8
WZezdb0UEXp5xRT/H6fFGtRARreW1H6Z1TBrAry39XpHTGtzTfquuS1nKzhLmu7p9xfwnUmMI1EW
YYmI7fFtpUJbyD4jdKXexeAUvACOw20egurl7YZ9c8opkZfY635/0HcvJftrnWaWqiMZ/PmuhaEo
Oicy6t2srRIPA8oO8l/w6UL7CHCDZpEPe/OGYKVBIhJAVRsFxZsHyU71sg8XlSGiN6LemsQRNm4c
6ePikYJZwNRqILebrMnhGslhVLbsHPvJXyZL5qSUGjxcMeR95xC0c/ZJI/818poitXtsXJkJox7b
2ROxfcj/kcm3iEAy+sIthEugD5wS7mSzpKniDMaobkcp5HxmKJGzi+fGWvySgPmEfkOk3pn4HlUv
0ydD2yZqPpk+KbKR9uCMGDN+mAnFknBTsYOJzqaokYHXxGkT3bdZqc4HPBOOscP0nOu+Iir1mOOr
UHZtnw7thZHTej3Xu34Ors1WzYqViqSM23xs2hRxjO6kuGXSQQ9hVxVrBp8hywTce53dDgp6nmNT
KOUeB06BWTBstAaoU/wpb0m+2UzwJpMDgXch0pa+LNPtnMZrCkI1F80pGdhOIrtyMP7t2naE0DoN
xjx55TAHpAkobSCoO+SV5lW5sS6uYpKtniyCU1E6Bt0EOInm7m0Fr4xc0K4lloNgieG2iPWm82cF
yP2NKHM79Pt5CPsDi9hpW9v48ZAChGa1Qey5wPFvE2dXoAAr/SxYy39C0ega1VgU7pOoBkSV5aUE
XxcN8BsqXLu53V9T5932g1F9Diote8gUW9x0hTkSQgL3XSGQxJe1c9ln84pz207Icm4CiyKqHoV+
uhTxDiro6AE0yrdhPxzlMI8obdqnBBsYjCUt8Ppkkttcyu+6VEafjtOK0CNXwGxH4Tt6bO50B7cE
K+Zlg38J0wApel+tjjwJHcjtprCGp6U2jf0gJ0jsE+bXOPuEh9o34ZleGU7e+KrAs4sCdXGJlVTP
MJ5F53LkfrBbiFc026dpkcbOUFTstJhS6AsGh8DRU3dK0p5FBZCMjLeE17bWcv3/2DuP5diRLNv+
SlvPkQYtBj0JHUERZFBzAuNNXkI6AIdwwPH1vcDMep11+3Wl9bwHdausjCII4X78nL3XLsrpKHs0
/9msF1tPcS7oLhGb0J6KabI3s1ng1+vhSeVpjGeSiIyr0Uk3MDHCuzh0L8JIoW2OWIgRRBBmCvuC
XANcMzOl6yVOyuYdPYt5XaUBErFe+pvJ7Nsv35DV2uhVswlpWO+hlHjHtowIP6ni6eiYGQZhHcD5
mNTJJpQg8xprV3j6VZgDxo8sPgSe+5AN+tWbYkaJZkSjbohfhW8k+EQKER7VEICTM2SMY9MgzyKM
T13sZBs/qUNESxjlSjS/KzeP5k3KueGStYa6k0kbXrqBMePo4ADXmNPgKpJJa1Q/O0BxB+ji2SHr
hDhUIlRfbgcKQGfjTIcL6mk/6/VQywrjEYNEs03ibZ1F/WNRh+m8snl4XgREH+ACknMEmymLRM60
kfiKubiVI09ZrlGHhYV1NHEfbY26r3eYn0KoxXWNdZLLHXu2p7vrUI/J2L0BGw46ie03dsdiM3d2
+4YpZUc6DgmUBki/Zg8Tuf59wgLWHJyitIeNCNtArXTNZPua6BRkMEUQtvirtPKIPaozk2yeWmaH
tuVKEXNSlRvYpOoxpat/Z5dkEMWiKrIjrrt2ixdL4gGzcWEQQzGvCB4GRZd15g9/CVyBkUlqbDBj
Om3YZH/vuzDx0fwk9TrHOOsA+engk6ki/opo7g+k6/oYlb8lpbMOpyfmTOKrbdoF2ys6672CSbTh
iOadI7J03uAMj5sO99S+p2J5DAkGflM4U3kYS9InelueZpCA62yq3COBgt0LXbiF1tORWNSrgScB
OZR8TZNQ/i4bt9gVkyFfA2lnhxxxd3kktKLYZdrsXtBpa86HZMNv/NgT/WaYF9haaRsY+U3EdYnv
e+ucgus4LN7SgBbyllNp1GL+R1YO4p14ilWfJepZxmMyb0MP7s8qwqSWrWvTReomGA0Sk52WyzNo
jCdixNMHpPIk0gTtYMMC7RvjGdEOf2LQFFF6ldgzH9Uv1LOyp2G8SeI4OROygMrMROdYI+y8dlOX
n+o02d41M/9B9bY3r6hE5AnPHH7RsWvead3ZWxpn3jlpeVW3VS3m3TxMBVDTaYHoBUFyLstGBesG
w/6Zl0jyUnF3acLLU4Eo/xygivzRqqS9d2d4mF3G9c7ygoxtjdosTLmo5P3pK4NH877x2uaHt5ww
15U/NwofTJ6hH/OygzeRdOwbJCxarStPDQrea/zBzY9eN+0rli4bHFAgf6+tBLPUjJ25BKst4lNC
N2I/RH33GY2dd3ZnaYy4jqLkPGEAwLPnC6E/Z4ywyBIbe3RcJuojVtpri2252YwR03Lo3lIC20nB
3IbDECOxq03rsYGUcs4IJ3hq/DS5Je6mJm4GOWy/BM0iA5hja6UIw/70BmR1CRbgk27NeJMYg4K8
zR/vRsH0FML0fK8SQBPfCt7GNJLzANhoRlvtUYFXwMTOriPLY1uQkbXqI5o4m6xAMpqKni9Aphfi
DhzLfpPPDaKGmfecNlbVvZCerXGEKuL9Etdbx7HGrg4Bgad8SPHGNbmN81yk6hl5xBCs4dUiJQVS
eAn7Fvh6nvoPRjQTct5UY3rWvqgssmer9rWUBJCFmLyfTVDDl2y53TZx09ce+smLdBW/qIDcCZQD
txlFRnp2O65amBOdZSaG/jJnjODGtJDeadrHFxtx2lGaKXJPZ+Qn1nNxoWSfniKTicw8KuhRMx6O
dGuIVH8FsN+rNZTnuF7Rb+naFenEI5Zqo0ba7eYzIYOZ4ccXN+XItWqGTuqjUMpP+dt5kmZDtiy9
vsuTxpqVnssiry1Qs3N9Zzg5TVylS+612YWpOmLQBJYYdf1XDbcMi7Ep8rUUo/wCJWw9uwn5VGrs
rJ/owwdAs/Yk71kt5q+a8Jt27dsV4N8294afdjiQqxEr0GZG03BZfHbybm+OhdWuUBURigVf5BL1
JqtZ4KufE/bG+z4G9DJIu7ntlW7eSFWS91YfJufYX0LeIkSk6OAcLJhp1G7hbDrHykj6FxD8C9vc
CDvW+LoQ3rHWNRePALobzsTxrhliDIloCQL6pr0zMBB2wve5C/vbWDTJXpWlOrjwaY+SbfPaQTSM
TztIsjvf7Zpdg7T+qW1UjFsw/eqTmv+ra5oGf2/j/PCixNu5DWE9jQuXGgQDjDHQLnvc9RgrmUhs
CpRZZGc5Ql8s0U53FCHjqnLz+BmyA5lJRv2AX+aGDG5kxyYkAUzS7WYcovxW0v8xh1SBCG1afm3h
n81RWLdpIFg3nJnxupkZmN6N5lxpL37wY7s+RlM2JCy6Yiari2GjhK53JFPkpLQuNxnv5o2ZjO11
lQQLaBSlEKU+JWDE+I8W6kfkpfJYBNWSN6acT1W6J+Cn8IV1yD9OJ7eVb6El7sllnHL3hXrbRJcz
1T+icZkz1f0upbN8lLDemZalFKQqr/ULTNLkYlbpuAum5uCTOriJwDmSdIJ+PxznD/p/4q0QMNjY
c7hINpZxFnpOOGQfkUCGI7PojoVhOisVGwAJhIvUdhi8KxHD53VLW9zzPwKa8rHxOEiCaBxsvpeh
45eQmBTcDSawORrT6IiC2P2Issh/9ru+PGRZ8DzhwNrTLiVACg0rnbiFd1ZnY3qTgfNZ15Z9jKHr
/UjNeNyp0DCxk1ozcYSQV7G4w54gS3E1FrQKE639K4oL9yV3vX3lTfWO14kFuM45nSY+YLWojKIv
VQz2y0Sg3m0kohnVgnAfG9Ls1xM17M5j7eJP68pnywuCe624S57qJrkLqAvhvLTJNpmm5ufMqMle
Q7zPbmXOY0Dke5LBA6walrVGpytX5N16QiC7ZoAAuArc3RD4FPRukn/kekKijnAONnCZrzzXgLmX
T/ezab/0mSF2vIq7zJkRyDNjoyAj+0y4XvxUFjVlhqvI4g6w+EJ/yC6hCe+3EE541Wl4e2CRtqmH
O7dwWu8sGq8GjDBGFkOLcj5qXasbaCRsO4Koc144vyJ2fcrPZe4AG5L5DG2rbSuOpaWR8xoxQ1M3
JHXlr8J2/b1n0YCntVazY80NLY0hM6Y7eBbyWtPMXgwLKitWQwtuHRCUefECLOV5MB1iRUxe2BU3
eNsIL6xQwHUuSVeaAQ+Wk67HFgdQ2u/ygzUZEYlh2GAc46Otq2EtUm8mTwhNeB5UKaYH1VuvE/zU
Y20HP6zZ/xm3tXynYi3fCeEl7QyF3BOmdmPnqCHZ9sEg7rVPxVISmMjQO4Kom0wxinRhTgdlC5Wd
DKce3Y0KzA4qdmFBdaxcvz4bY0K2YKWD+kz7Btm2HebYlIeSzDueUS9/FyKv7m0ZkmaW0UdeZZoF
NE/H/rPsbPNH1eXpp4xNkMA2ubVniQrg5LV5/YAqOBxfWyoe7lvGIUekfskuYfjOsWwIA52jqXlj
t6R3NpcWKSyoup0j4UX2I/UxJ9NCpO4pKabuUxQwDeAq0ETo9CC+Creiq9DNffxudrn1g6wrdvra
1dNdB9j9HT4Sh3A3zoxoTbhj92l4jSEwt6gIEmLhVQ+lJENv1aXTWO+CpFf1zo1GOhpYGHk8UiIl
8F1UZf2Q+kPhUWPW8TvZNnxP1EwE4QV5VCzWbZPHqHJ0X2xUx6fc5rBHEY6i0go4xEz80jxzq+4q
m72ec6NZKStdj1jukx3FKz95NgAwH92R9uMmdSNt7El9oQTomZBCRZpEdJ2nJhAPvxUUrZjruUvG
zFa3Ju8ofletStFpDkTnopP3xJc9DPzWQTpQbUfXid7/uJieMhBbktBD3NXcmSjTAmue6hXniXrv
RF6ydqTfFWt6QVx6OHjVg4d+rNqXWU67B2VBxgGzmIpDY9EFOtvSm6xd72Gs0m1fP3gjigpuIfPW
9RhL/r4i8OiHtI1Z5Dj8VaH2QiP8uMFPor6UT290Ndhek974hpU+FlrZ+4rEjRdhRcF9EUQS91QT
mo+4VzqNxNS14rM78EcfbGXyGanK+dRZFXPzSF6pDOZ/NSRt7gnvLr3/VG/oy3AVldHz9TNE9s+M
00u24sNG17pT3c8s73JiG4aW6MkhAjC5N0kLndalyftDvrWHc6ui/3cas85YWOQ9FR0YwAYEiN/S
RGmZrWDPkRlxjrxTHLjZhNm/1mIwYxhE+P/E2p4nAtxS5UAPWUrIMqjg1JdoA5+s3LS3RJWaJ2bS
7WEUAwawJJywEBTZ8zyn49No4yv4bj3+nwb1bzSoiD0XjcD/rEG9rds+/bc1K2+ZVTSR/wtM/Oe3
/kPW7v3GNIDc8T9F6Itg709Ze+j+5tgWsiza5Mv4xGEi9qfJ1fF/W+QI9D/DRa+yaNf/n6zd+Y0v
hSNs87IheKSB+7+QtZMV/s/9XjeyXLCZ4Fp8RKH4bZd+8F+m44SmStGWbDgT4GsyCgDtBnQ4Evpl
tmqjaUsDieA9DB2pf6TrRDhdZVdRSKRGx0HBHv182jlw7Ipt7UGIOBi0VwGONKoSJnpsgm5F5oXw
kVL3CLXduuXdc4+9C+SDhgpJwmXDcq4yizEkqAdCYb9rVTFTFhPCV79VXUhcpDnHLSYyeCsEYFvh
NWhg94M4I+tWRMIA7kbv0l8NtR02e5vlAyZPYSzf4pDrjEkq03e27JE4obsAqcNxkFZ0R85xMnnR
s4ASdmlzWgpxIVgJnIb+xxkXTlEToAWa6+RHAYHAIUetshLshVZKEiAROGQrU4RPd7qcWHaLIeLP
aCIXzodtJwQoW471SOoZUbk28Xt1bQwHuFfO0zyytVVO3R46x6SS8Om63CZLIPMKznn8nPslP1rK
rEEQHLGV7xuYSJ95my07iUv4RNYRl+3EyO5XiFP4MhftypWoPe9DJ3zfakj4AN53rPNY8ttMJ7Ef
8xj+x3pwfHplfjTxV7sFvxNrPyIOalEgVKU3QzkaTefWdzNxRVsxvXUKI78mW8FCq5dNN3mcKcQG
UXGssoDvCYzlev6RPyomQeIJzzX/zx83tITX3G6g3kTP9rDcYaU5KXJLu+6V7D7QniP4d2uDUTAX
G8Jbiuze4CCPblHn/BRiJvg37JZiA4Ej12UEtwzleDKo1Ebt0hkKDA5Pe9kLTx2wcKbmS+t3rrMr
xWzUoKvmrzQeuG+YFKJnXY6Xfu48wmzRLbJZ0tKd7S6/DxQEBbqRBJ82lrAfK5cHcElA46mllKZr
hahzB7aHn0QYNP8GacxnS5eHqKfpeJf6Cyw+6BVPg9123NnI6QNnG2nPOYbIFdybMqAdTeFM9Hhi
2BQTsbJ59YKx6T9h5Y/J1lzym9NRLiHI0cQNrtng7FUYJYR2F3lDOgOT1oLwTkIOMTbwiCIG5rW8
rht0YYcgJ7fSyBV1EDZTPnc2D+Q0i4IMeQZXDCWqUfDExNbQfU6Ty6+sSMhJ8ObynOil4BqWW0Qj
1jkKD30Pfjx+WC/NbB8xc98SF5HttVIRvkareWtJCXn+foSZOnB9CwLjF9TYbb48pLGvpsvoDFyS
0U703cT54U7MNgnZNH+KHQLN6BknDxeurxsHU10Z8sAMhIpclbQfeAKWV2Io6axRXXLxdDpwsxmC
HzMrk2/EWbYHyGQCSs/gW4/uWMfPRm4qYrQoPAFIS+bPZbvQCP1ak6BthwjSAQUp5CiCP8fM3GPW
TdxQaWq+CmEKD5jh8JJ3heL6xK1rPSq756/+TtKl8+wcg7SOrse6pG0mfW5hT+kLb4pG2szRIWyB
8ARd6tzlUpEvjSlGs55SFW3MsgkOvteaO7OkxPDkhHwIkiA4sbrg73WmNhl3M0VsuoWvyhtmt4IP
NDusWMKuxxT87dTcJDkgue9S2yEf81JELM/ETxvRVljYrFffHYaiwESQ9ywZphlbj3B+oP9qQSJ5
w4Oerey0kG8FqdqHCFDZPu5T+zGgXXfrF+SJ7ACDtPNDB//EPUwDS6Qz8wdPxZL8DY+HG0Vr1nqk
tp+bU1IHHNYcsMLpSUCNQ2BNw2Bwl2B1OFTtocw4AncwAhmzxHA010w4eMC1P3Nb2670PswRShPs
TVo2ctDWY+6RA7YpKGurlSCCjOibjhB0iFbN20iE0hKSLq1bSAHWoxAWn4fGBUMBFS1PTmARCHxy
GQXLtZ1Q4icF/bEs9Xi6l64QykYSkQluya/cZmgPgxUw9vx+5l3b5ZvMnr95bcvl+ef4SgxcRoay
51kBf6e5LHvIrWV/r+hFT2Qodaxv7RLtXqbO8jxGmujkRi5pvc7MjfxjSUM9kQms/CObkReHLZSv
sIPlKdFZtdvGMqw7F7zttsQdkq+HkcsLIWz3/cbh+3efx6qfwB5Kr0133ytrXaeWTwBSKJ+tDPvS
85gkunjxRod1onSXVcpSI63ptPc+onKMtvkgBSSHwV6HSfVZpVN0bBtABKuQyCQ2ZwIeIUARRHM7
zh4LWUn9MJC1GzakzaZpZaVnW6f6wPLjiHFjJeAYOWLUFf0+BODRleCIQMc2iKeES5JF5f2clz9z
M8OnvSaAKHlmK20PVe8JblFl8tYUw8RayzvZcsqpAFjA1vVyzhyt/1lX4rlOrPYUxdMA2QpR30Qd
4rSPWF6OSI25up1flY9MU5sr9pjwzqoCPHlwI5wdTHmSii2rv6UVw+F7AO1O2kD6lAXS4whexe8S
PgJjHHndmbiN2z5YmwEpgeMKZbAwMP/2+tilQ3PFqY6D5J2Z4u9g8vJSyWHXNJ3cGX4Q3eH0XuUi
uMRYCc0X7ZdY7+gtkUt5tKxasKoyRcS86m9mxxyY45qN2CC1nUHpd72HYVm6+RpwhzhYlsSUl7lN
CMmwWNDTNszjgKQDc5jGE9nYRbHG/65JLaiaVO+0z9npEPFYIr/pBvgMNv73qx7t6Dmc+uDEWJdt
LpskiFGj6VditJ5cSxH6RbbPmQlZeArsmKfXWuAeaVhvkzBvFmPgZK/yIhiumBeaNwhhaYh1hjd9
lIyzn3Qgntw8kOV1KTv3XhZpteU0NYZrRhQRZDpHfXW6jX6kME1XjLVtnIJMQqQHqDlsIQKibYwO
ppJqo6debEXYTOnadXNOf06X34SM/fUN18v/zPuwYmQyxuzjmblNsvEpikgIA5fd7oN4fAdrsPay
PPhBXpO+pJ6uNlYp7Z1TBOBRew/kKTkulD+Vv2UGMv0OBu7RyIOYiK6uuwmzdL4nOtSDZzkIpCSG
u48jFVw3UeZuE9k9ymiACtf6VEbbTsj6BpELS1QhqE84hm4T6obTIIBf2l0L8QA+8bGIBve6dmZz
zUWrtqqQ3sPkk0E/SRlu6W+QX8+KteIJKe5cmW8Cqk5jLqwzm4Cm5FMVQFjDP5ato+GWEO8A4+gA
q7vdh8sOAYpOEXoVDQfCaxdEnDbeupgIUTrl0c2ce/dDhmqEdFDzUrR5SL+t7J/syTautWhKuTLC
gO9jLu3/6AHIUJfY9nzqp0qS5dTXr/kSurQCxqkynm+7eFwGE4eAAdqt6Utzzc4bkHzh7sBX6l1O
W/w4okP6MArxyrSPphDcWbFWbdvtyBNxa/qhI03cGecPZ+B07YWFXLP4J4yTSzaiJO2PqvI+G4z8
W7u3xrXVmOWyWllgDFvnI27NRm7iupteqYi3VNctlWBmVhtdmMW2l6RzxZIVhZW/FdusJqzcyOzg
YHYw4hn36U1na81NK63xGtRwYK0aZ8ijgYUkbLl2vWde1FiUFnFjENCpxRnQ5JcsJoYC+5Vwy0Mw
d4rQkmJK6EDbkiGuRZ+enD/aHGk8w15MHCCAfmqwMLWZfwgJ7Hw2is4O2fZiG9LkYKGRaXpOIKnc
wqqoCVTmvcicfnxuoKIcZ3JjYBaThDITqr0dUoSoUR5kO98uzacxmUIecQfygnECsUHhx0Iqsuj3
KHKS60SK21T13QsqmuFKtOGNX1QAs6kGHsRgmwhmOp8uJmeX/lRIqbOXzm8G8ygKP+pPSPtne2Ao
DzzMiZxBjtvcMqicEg5u8TlmcEY1q0hFmcD1hG+xLFnU4zwfG9gcoyZqdOVZ7UzOSU6esre2S5cW
SUKfZESc55mD8xamgl3XHnICOMMMV80OdIsnrqS5iJDAqjDDN5kFhzw9NpMYpCDRNm1Tqi3aphQi
vnLZm9Bel/pk0rC6aHu0oHVj7BJypCwndvjvTGS/iGmXozOd2xAZkWMHHKN/UbQyIisz5Ov5Ia4j
Wn2irp3pZXYxZL+6ep7lzhUR1Uhd0Yr2adGz+f6l5XD3hyrr36pB3NVZ1Xf/8e+/SjCXT4BGa/kv
Jkt8il8kmGPqW/Vs9wmTXHjIK1pySbYZIiu2by2i0+j5JnGDVi1Lk6u+iWcIxn4X30JiYmJoDtat
WxdUlf/6U/1/LksEXQL9LZ1z97/ZbCpniOGKMkSpaD/uabNOyXbKampSuE8lwF2bymcQM8URlvPm
7V//9m8N418EbMvF4Nf7y38owf+bh4IedUHw5cw10SVHodySmoFER2c654ak2oMr4oyh8wib3Dha
S/lduYTHXilXNvbZBT9coOUr+iQ99MsJupFJlX+RPMcZpnJYaP/mAy+Kun/+wMxRLC9YWGOIJX9V
3Cko/OTTh+WBDiUNyUhPgIFTv2gomkgtkesKy+XWnzr5IdxCX2RPr0KmnOWzemovopJ/o6VdIll+
+UQYlkhZoesZYIb+fuz+0hMyPGnMA3XDoc0NykaEUdOlpyX13NHi6cChLMff0aZNiuQZxYPifFGN
iC72FnmHGdqxZjmDcWX/9aX61YXAvWUatygg/dDy8Xf/ooQMlNm0opXpofETKlTmMmAnSBwfW5BV
BPZ01UOTorw6apxx9BOcGtCycm11GVyo36tUjRFaL81pmcBp6mKr5xhrZByi6EhTvmdJR80dI2VZ
tUuvB8gtbzYddrolRdBOww1B7ow0vg+lmRinyzAvXYBKN9MFrhEzAZUzwV/quI+sIr6uYuZbFIx2
G05A//py2L+oUZfLAYUVWSh9Axd96C8LUGoZMtMqMPZO6rEG2jUK2xNUbk4t1cSnZ+GnfW2Hynio
bBA764kZ0kemCZx/mGBsVQ+JQ3r52puR7uQYNFleXZt/pwDp0Pa7PeTYwLDRMjOvux5G2PaHOqED
ts6CRjEIVLI9zFrw2z3I6fCC6M/zhHAg+EO6/H+d6L/pRFssCizr/3Mnev+zbpN/Bqv8+T3/RUNY
kuci7K42+8V3n/kfLWjvNx9nMkOmAAwqznmeoH+0oGkU/4OkYv6G9Y4HzMMsizfN/t90nGGw/Lq6
LPl8/DATMbOLxXXpSP9ldYnsuiLAhPXOCZO3sUgn+rBMxLCrvFaG/9Aq41AxaX4NhfWqRzTAQ6B3
wJtO/aJWRF9iH51RcBJbtIwV4R1HwpjLPUyUZkOCbrXuVdR+6Rg/fp2iiKwXbaSxqCQxN5kX41s5
uWgoSUtFQUHM+i42qmk7JMGFrL3wbpwzyljSdasxG/lpwyJeknLbGba90YtuE3nlWipx1p3trZpF
25kj8mwXtafHRrGpgzFYW3ocHu0sAj266EPTRSnqIhklFtfbd33y4ruC5suiKw0WhWm/aE3zRXVq
LvpTy++ocxZNKqKSrYtIdUCsOiyqVb3oVwVC1nqwWHAcNW7aReWaLXrXYlG+OosGlpqeYfWii20X
hSz5OR2ofvR6pNd99ouO1l0UteTauAvX8MNWqG0RjJ5oLYodWW4gZRZN7kwaDylAEfh09LoC4W6P
gBe93zleFL2DIadD46AOnYLaukSL8rdfNMA4RHciGu+JzxOXgoHHdVbS6VjleKsKJEblTds4ybhl
gVpo+bJ4JWwnu8cyBrqwM/o1KUgIMppEtQ/SMeIHSE/eFVsg01VDeO0h6X3J/KvJbhnTjK9xxI4E
MiF6ngQJ9OSpDEgI6yC8TlUkth1476PEuXYfjCMTt9JhYStt5R16hwlDwIGR9PdAlc9VUYGBLNGc
m3ZJkUTUBrNnGknFLmEHIinIDjdNRjbEJovswUL5hJKts5sKqn8cQ5qsTXIg2ETlSoZVQABxWYzf
R7sM3GBdX2nKup09Bvl7YDPp3kxxUm1xL9D3txkmk00ltpPI6gerqK1bx59olS77KY3T/L1plmZO
ZAUMT7NitgiFNugrLt1n7SlAiD0ZGHT/3WnbZR33bxTtgaMEbU0PEMGmlaH7IeknPWsElz/agT3c
cDj20DHouaptzdekaplWDMYaiTSrO2wi2p8k6Jymnh+Je08PG7OimWsnPJreAATz4HWKP17qRF8C
8KYZMRkmTUl/oN0CvYhgBqJOtk1Y8gMtUBZyCzyYeFklNAEuonlLef/2mY/FAzM+2qt4ymjvBWlf
PjdWld0SFMFoVs5qbw1O89ObUDbFQ92cvz9ZDici3KnB4seXth3cJzPZLAxcPajlcRreu9Mi0jR6
8VUukoHKq4bHLneJJfKhp6+z5Q//lkzhJuqfQIzzhWWc20dPsYhsAEborQlyfw8vPX//ftKIzeS3
zRivOQ5qlDMZjH/gxFF9HomuQhRHi5YNVpbPdPbtl7FaFPW9cIP71qNZWy8teQt1AZBB9DF2MgTu
oVHc1GEgkRkgJXfNBiy4K0fRf/ZBSsy0WftnCiR9JWPLvixpMJdRGmKb8kQWK3j+8Xtko9gcPZEi
dIwnfpAK+Y2BpntaEjrxUM/472cf/YVM0AXVhDJuv++WGEX9kJFQEdL4jqueEkmF6xrMFSRF17u2
aO/E4DeJ90HmzY8fiKdYByWhWjMnYyBO4RsxvpqOaU0lmM+3XZXeKqnvyLp+VBLViPLq9ypDWyl8
vY7CG7sfUJgld6kyyTDt04PI2y9vjK4ip0bHizajsoPL1DnoWFIO0vNz0nb+xjOn8NpHao6M2QPw
ZKzsRtfr0F5i4djHQEYthA8rs/wLc/inzsppaSvW8MIKk40fNM7aCvDhZ0LfZlO0Gad80xGt5VRB
fGdBtj9bE9lmYZ3gGxhDP937dQEzNFLuVjNjWgU4nA7E7DXrns4Fx5nW+qySiVwx+6esVH0l06y5
yjkQbitbWEfH9n5vrf5Qhd49GtVyXajBQSGRxG9GYr92Rvi7HoCezFUndqUq6c5p4pQM4WiCn2YE
TXZrq3Xj+/XD4LjuWqX5/CkUR+oZJ8jigNs1/fRQ5UNzioKC5OKeroo3c4Mzn8QWOcSrfNQFdCHr
ydeMlJBPHItJi6MJPvwwsghvzHBotlNF1pYZDQij5mZn1PWbNAkpmaravKa3EpxaHnx09L658VT8
ZlpCruGKrgZLf9GIujRZGPyk04IYd5Tme4B8dGMVxWOPtf5Da8PZ8q6TMufIcG0OFaMoJNcnGOME
RKl5Zj1wVHlI8tlBRhGaxIGjc4ziBym6z1T3MSlfob7F1jOCE0owBayr3jZpk83tsCVkvbquLf+2
ZM2/57Fqt6YfW3fOrN3taA8VBDcaeIeiKpqN2xkKYK3d/OwoYbeAXI9a1CQ7NM3HQB7vRoZdtMkt
9WrGMGLNmt0+QtUCkmD4HUjQm0wJ1tMyfhotGh6OU6iVh9KWABk8Tq3rPcW6Mtc+ryEanyp5DXP2
4apzNj3GuWs4xcmWIoE4xcBTlwC1z1NBUCk1BMHFeFt8fRr7GOSYoi074anMn/KAAAa3c8XPjkjZ
nyg3yxMN6WCBLsebWhmI43x33BUd35sIZ0uLzbwN4ry+59SH4TWVVFbO4lFs2vC2Uc34Xpm6fB9t
i6FvT1fbo8KiwZkRYcFbxEreZ+iY04rjKBPyMGLWmyfXCtG+depsumGrtJshW0d0wkPOHSavRPLc
+5Nx9i3mYIVjT5KbWJvruE0M2p/5cB14rcsTU8HorJneEWY0j2yD01Df1jC5Ty6Os20sPQE2WsbP
EdSAC0rHLN/OnaxAzEaVcdsnoXekUij2llnLbTaV8Zq829qlPzR9VXB5z5ZI+qexzcZDkwbyxZc9
BiHWwg2jOFRWwQj71G0yuv3zsUAKcIWe2TiZNQtYY9nyUOOYXjdtn+M60DEODCvkY5UY8tzyR9DB
jOvaeCSqyjBv2rhqIX/W7V7aGI2HsSBmsmlvJvxhoBT2iU1uSxnOb3nb1s0mrxRWqlG269kqrFVG
XNVOuCa0+7Zw93M930xZCqRzOZHaAxnAXtmpu7mgxiuI+WDnUuFZj/jOZN6Rpcec/s3po1to4N3P
cUH7S1/3u4gD824o44aRpqSvgIpgAxyfVxy8y6Kmv7CD1ucqoKvZRIMmxmj0nlFB7KdxSjadMz9o
3wlup8wGbh2G+R6v/t5H7LQurZYoqzr5Sa997/RseQTslFuV5cN2MqfplCmrWw95Fx+BMl9nibwQ
n+JtgjjMj3r2SUvK4SggsjfSwtoiML5EJJ0J6yoYwP8uxKm0tJp9IcY8uXf8XG54hbsxwVwyugro
tmEkbAmJNNFdRWaikayNpZ6OE/XvfO1RqhTrPBGFt9VdTos8bGwEp0Mx5eWKfXuoN8LP8OF2iUr1
72kRoolf0dqs7QO74QuqrnvDjNSOAKpFfDiMD3Ewz1tLz91tkhORlyvPvUHi9ipnJ9vOjX8hzsVY
53NPDjX+mU0ZeflZBo334z/ZO7PluK2za9/KfwNwYQMb02nPE5vdTYkSdYKiRAnzPG5c/fegJSeS
kzjxf+xKleMqmeKEYb/rXetZzVioZWzk02fRiPZhoLBwE4n+a00L0nqwjP7B7XtzRRuKPMiR6QcT
WXPBcmicsP5Vt4CjypqCNXLsmvMJ6Jq/qKDyvg5toPDl1xJ0ue8fMi2iZSzW9WVSNRRd9tG49HG6
8aosU8hCMtrqrvfO09pxYSXyOJkctDGovTkGwq7EEnS2RbJMC/klBIGNOzzyDiqY7Bztdz70B5j5
PuvYVt+cxIrpi8sbzvGN3JkUSOyBmz/p4J10+PP9pJHaapP9NPkQX6dJqpMkB3YtsWZ8SGs9fWjC
7AsDKJVnhVF1GHza2S2Y+8WKssovVZbx1teq7M3p7fmZ5bftpsujflMLvX7h+GKvDTzwt9b3piVn
oJsZxdYjhOygwRSRmgdd0jPlqIk7rcuHZxsd41iVwKCntHdBH6k2fUzyyrHITprhZ6KJOmJqHI2b
TIS8CnRvxtozGhacA1LPfQPCyYOjDyxxw/XufgB7X75MZgZOMiQOhFHclBqPfIc6zk4f8nf5HCyz
5oiZP4fNGh6Ma1dM+2gOopVzJK2Yw2lRQExNzIE1+55do7ASwjtKeoHhtuASCjiUxPecWz5H3rCP
zvE36s3vaThOz3M4bvwelTPn2Bx+xf5bOEfpnDlUVxNh2VFB9zWZA3fNHL3D332iZyljzqrdm53p
/YW9S3lD7sdTPcf3pjnIZ82RvnoO98VzzI8v7D2Dn48/JSw2WkwYML3nAu9Sxt+qz39Tfbhz0WL+
s+qzx/2VEyT92XmIuDN/0O+yj/MbZ0gDlqLFKEgnNn/0Q/bxxG/WDHKZmT6eYd35mD9kH2nwRwxY
KIqzaVGfO65/l4Eg9NoOTEDUG9gSuv2XdCB8jn/QgeByoHkDUkSZsujymNXNn3SgyI4oFRZNeBgr
RlmOIgW97Jwoj2XlUECsRiGJ7PIkKdlJMQeQWONV2rsWB5iGS35Xiww4j1uk9mGaHOmv076YhkWr
6+OV43EmtyKm++WKg6L+UOFjt5Y9ggMQcD8l59wbTU9/Y+ZWi9RnocSWX59QQsA0nLzYdqhcG+pp
P4mplYs8LnANpY6Jo3CmLgLLLwi7Nn7J49LVqs9erJwv96moxaa1DiYdu0pYpm2zVC5hUuwRgzRO
ntGGq8bL7IdBMuVmfXdrsM9snAYYy4IiCnDzli2ipzKO1XUM9fZcB0Z2m0f8fO2MhUYgxR0Da5Fb
ekAHaVzeUqtkIA6Gak3ISu0C0HAHo6yjowjdLW/smlhaERUbK2cQNpqQRWw7UBexGi0yFrJ1jA+p
x/svMuv0SRjk6L1QfgoIRD3S/eOteLaYl86I631PFdAqFAYut6lZkSF11priTTPiGrmYjpaeQZ7f
LJ2mRStNSQtiowy/sOMstxIs5pLHaHIUWUYgyB6rW19TNUaDRxQ8YNqX5yHMTb62bupO+rCujKI4
+wj+3+Le9jY9eLlNY8HBCmqnuRm298XyeUUIn5iMrYXVwm74ByGJDx4y26KmNxsjmXXoBwyPDgnW
p7huzJs5euPRxHlzIT1LPDIJP+P7DF+twh5WVJkdKUxWK4v0xsIm78shuNSufTFmT2mdZMs8SZuz
YbKtbvmJQNRPrnUat2dtBHYccce+59EKVLkxxrMiw7wqR8tYC4uvVCOKtNJ7P3g3UXqULVK3Is0Q
5wX9r3kcM6SUpTiawPsPSu/eUv77x6CTKa7EHJcgIqJ3c0hpX1lJYgWr/ZhSeLL6Z6lRtB2X9Jwl
BKK2k9blN93ginbsrj0ZiZRHlRqLsjblRnDZPxQAUl9op4b6obVtiD0qFCtSuZgATLOXqypJhi11
ksFGq7qjDZT2oIf2Q983FUIYFhuimm68dOORNsA87ZNFwzVI7Jzgbuej3OHmetboKWMouMEc0Te+
c2QDQzNIlTN6dPElNOtHDV1HYApZeam8CfoT17lbfmlKx9lncfGsZnYUp49PmVOnuDuMVi2zyKCg
hU5k5uxjqt40FpyLQoCkmjr9g+w8pm/l+bty6LWHgdKutd+VwSrW5QsPw+bRKLNxg2WiALsbWHuF
mvEsCTiS3Hca6rSBaWmciO1YOziwFxekTF4IyVXrzsnqbYryR6zmMLXRqaVBYVG1qLEIU7lPsSUK
OuBrmYFhjLP1MJTRJhnicSkp6Lu5vpleS9cK9pCkiJLTFbqH4TdeszGdtnmb4AMqy3rLFsp+kHVP
wMgc9rWie2RFLfZwHWT7zHSt7bRKWedBYkDmBisaOegM/JpMvVUlaGu9KH8wM1yJ1plV/+eiKqy1
bU/eu5i5fAPKNSEAG/kXZbrRI4fL11yWdAhXDO9TJF7tsrdgsNZ6+6lh17ad+8PwJqTGcV77bMBY
cUnrQbrs8T6QMA/Ti+KxiwN2LtwqaqJWTq4+TR1o8t7n+cwBuz1FalSf2GwSiQOUXj2REX3KMY1Q
355njwVqHBAIj7bES2D5CCUlTZ3b0pBUEKZWrxPhiYt9mfSEUlmVA74sc+/Wxs63sqBVPDCImOB8
YxcIWY+Zh7g9yH87zwqfIoOsG2mm6Cwq6MvI1jZiIpTuGm22USHraR7usDbG7hk7SCPkTvV5e6C4
KJy9blr1BedzoRahjCGbYAU2aK2sXeLA9FK4u6Sjlvc04pm5jrywn8za5xZJBi69fY0K/hGfX30I
pwzrCNhQ63PL1c/eEYgh7eCa70jC0qVzq7CLUl3JgfZQQG4+VMrXwLTHeUB/WrtXIFUeQ6zPT8Sa
TWfBksTZhvQZDEtvGsIX6DfNujckjrEoCF9dYLseVWgcHVk+tPIUmDXWF0eWoAKmAUBrXwJbH8y+
7xdsFDiM82j/licSWx34ruGh7Zvmoka48mR5FZWuFJmwkCZpa44Yzafug07e7bWq9eiFdzJ6M4mU
B+bE7NHvLe+bPoYdzIfUN28akZ4PWpJO50ynoYfazK9ZZtpvVu5ZEROvWXXkJHtmCvAde6vo9xlP
22XD+UGtVFq72cLz+SkCuAvd565X1onC5PQNf2/MpNOxh17YZTRc/Uraz7xH8CSPE+OuUjRrIqOU
PgxZEQb7OhrHL0kUeZKHEYZiKC79jCHjtJ+pULtENHiBzTSz+gVCRHI20zLAE+230lkaXjaxaKqS
N0yhyY0z+xP5Z1dfhlyWh0QkGfpWyM2KSap6nCrafpbN0LhqYQAMydbK8PSHMg2HF2tQw1ffDatP
riTGGGF8rhe+R9vxYqyUdqhF3F+AyuAFMHGPfZG6ah4VcUQsXgSOd6zDynrnaEP5yQvG3F2qye/2
pWhN9jVRXFHo62Txh8qNIPa7hdneqMBih6WNZoW4U6Y4hOcAE86fUi2VHKsFX7m3Np1af/G91pfr
PNITSld6zdp2qYxuvlfqW5JiDpU9XY7E70oUADOE1W+JPqNw2XBOamirgwhbe2WXUl+pniKi1OCC
c9KS1TOi8LrS0Y8gAFC+FQJXWMCIumJBb1eNZXmnVOsZQxwmpNXoxOW+cWSN5TfN6xf8ai1tAUHX
iCVks+IjdVtlvm4JwlWk7avpK5ge88HXh3JlGvZnGYTeeyfMs9ciaIoN1UV9uuIR72cL7B3M5nB1
eCJao9L3EbCsB2+SzqfeqlMkohJB2wgsWoGUqczPzlCHx9YX5rOHukEOITNH6ppr5Mu8oLqHEBb/
mtB26O4IkKqbm/hVvxyNULz2Hu0LZW6Vn+iMba+Wh2S1jEdDf+kmDpDrQB86riW96RbsicSbVxlV
vPYzO9AODHz+R6a8/D3ynd1sTBy6x67pFG2nmkZeuG4qsJVmso+D5KJPXfSxyp1zoHr2nlmPuVVb
oy6Gy1y1Hi0LHp0RDNmrwKPycWWxp3skaKktXBE4W2rTqPWx6l5+BtmLJ00WJfZcqRzAktnAACg0
U6ilaCJ9S81ZcG5aY0JMnfy9EafsEqTVrqbSTDedrncnoYXUDdfZVyxxHQCpznYgMkEyXvTsA1aJ
3dbvA8vxP9uy8Dd9QU3Vgt8mNTtlLbuH0BiTfcAxC2HYt5ioozoAkhIkMn4r0WJy+iT4R6mFKY8W
c3gooEp9SP0R86+lh1sdFxzzgd+d6nL06AaHU33EQu4tA50zYjYEBxeSQbPJ6wprW+TRYQEfOfnY
sAGvF6E/0E0fRhZCc1ka9rryp+mYaKI8DOQLT3yH6cmQUfTFn6KWVWnbQh2p+k3gmfm+SgNzheH9
Q6nGoVsKQ9SvgVk5F5Ouoa9Cj+r931Ny3kat+i9TMh5pAwvQf56S37ev4c8T8o8P+DEhQzmjSxI4
Hcx5el1YmPxjQoa9+xv4UsOzBOLQ9zH4nxOyLmDnuc5PDgmH6gid1ghc//M4bfy1fojZtveTI4zh
2zPhmkkdA5ZBRcQfbE4c2aKwUK568EjlTMnSxUmpNpmNeSnLpMnCZpzjFAEu98ZiIyqUAsrASHVR
FdlQRJ7iaJTFeIGZwVovwi8Wgiy5ZKVocG0X6RjR5YqpQe962toyW/rDTXPIxlZLmOwuba2hP1Lr
vesypFL7e50rhd3ao0ftc3YoakYpStmws7vfmKVwFO0GPGVjvw8c9q/QsJxRi9lBuVX/VPb8kJ+0
vKBXupTk9tZBzGR95GcpzUeeliMrII8bLih1VMvMCDgXyknhh80kWTWaYIFmIAJWjgF5fcht/x26
fvhuaguT+w5iczp12uchzCJAKLLGjkoJ+nXkCNyOdbWfLDblYUHJlx+VXyuDkOMCFByUNT02lx5k
tdRZegS9jfwQs0yCw7EAjw7+ZhhwpB8pBwfQwqTmjucwSHptz8J2zqQkWqCeNCWonFuRcYuDjS9L
C+aHEXH+2fa+zmFgJ/SA8wtoh6SvkvFmpzwBHkreYjm/hMwyCN7//UD4HrD9Lw8EFDDcSX/yQNjn
b9Hrr3ndHx/zu2omf3M8GmQdMK3swuZ7/HevlPsbkjgjGRzpu/rFH/3+SBC/OZZHXa3jWALP64xC
/V00c34DQwFOkSH5u9b2V8xTtH7/+migrmLO/s72KY4xMxb9V9GsQ76JpnDUZijIuIJelL5aMSgq
GBS6AYmO1SdhqkYB8Ou0flgmAc2TNtiDh8n25bgUNFLQbBn1b9yn2eOEN+CTp8cwRwIvAd/BR2Wr
sfB5qeVT/imzCBLy9DQe2Z7Z2JyQbB5wwrgTkdoMwb7xUhvHhvvkEHC/YZDsH/X+NStqXqIoTc8t
y9eXIol6bTn1aT6hUJTja5O22UjLgqaIkJFK9VejlzNYmC38fzzKVfI55LUeQDDKsFQqggasBlTE
k68aORKkXvcwm6pMDhv+JFdWbbjA9QvXQWMyvRgioRub28qbiVFUpoQnE2OPu+YEG+EdylMqoxIt
Kb7MUJ2XotWnc9coEgxm2hwDrxm+AGLLXyRscgZdl96EaEiqqyrj4NUIDaSy2Cjgtna4TSi4BESp
o7q7w3kCunKxTFVglnLHCrxANjh00kTJ2TWz8UoJAjWvql2pptg7Dn7KBf0gyz7vgBRJtR2MyLlg
sSAeE5vZl5GyROazzL3Ylij3EEjaJ1OxrqQNt1lD5DZ3/lSKFBBUkh+slpBhTP3pEegNz+CJFotD
P6UAFPQAZtAisirn5OqZkS9rTaXPZlZ2T/RfMFp1Aqgc7EvxMQJ8/bHVynFfDhbUndzTTsPEawCr
rA39WsnlMPrTaQpE9yFNVFktZ2jiafDr6hi68Pq82ptAdKpWS1ZNKsPHXubpuqy8PMYm7FX5gvdr
/4C+Vc/tXV3yWt1XSjBmrG0QZTggDFhpn+IYvMgMiajKRVKZwSV3vVzseJNGN6Yu84MRZNHVmyw+
m6k79ZNgsbfpqlAehRGjGoRdEe7QxtgDKXatRttXu0GJ/haEGSBTAr0vWh7UB1PPvK9DPTj1xtaz
gLkEg3i0xvPn3VCCp2GJXa/QPsaBaV9Cia+XlSmewYXXTMkXWRamN/cQJxznqcz0rFYsq0zk7/g9
JrgCmvDijHHz0AgVHhwcHN5aFEN1ospZrjRbBdmKyxWuvFnpMxWOOlit4s9FEcgHAoFdsSazXZ7j
3EFfZNDmLv845iKWAGoCuuL48YyGq+P56COd/ytyEbTtYvR6Fdu3piBCnJ5yZPG8ZRrVWt75Awh/
vwc5dFNDb6pDCIZ6Vw32RbgxM6x0Jtx3qDXgZbynMeXuWTd0WL/4vqco5fEZpxwwqM0yKY1imWeN
9QQSid2dikS7bKWqMAtE+lmit51aC+8MkSZr0RQNrhc6benJ65M1JEIuRe6Xm9+MyOERZpr3412/
QrnU44sTYXvxVrJE3XuSU4OTLUXVzK2zISptN3T1s2SmvmqJO4NSZ8nMRDvrg9x+KGY5LZuFtXSW
2MouU1dkS2PfzQJcMUtxrmrS61Cb9S39IdThBTW9dE11cbaiEGwBCIncZBWeaW9mQYDkp6P99fGh
HOBndqZWwTNHHvTQCe1ZMLRQDuMYVRuY3UIQm+avmeXFWWgMpSnB4iI+ilmGdGZBMkKZ9GaJElso
odZZtown4e+C+Wmt0DTzWdyk3ZRfsnqrm/7YTvwM/VY/xndFlMMMKeImfD/e5VJ0U9dRCKgoqTgp
AG5Hxk2fRVYftRUd6NEe4vjSosOyhiceqI7UgOobkrVPfWRmi2x02uUwK7mw0/qVcZd3O2hpOydk
Jaxm9bf7LgQjCVeRaA612RzbWS1WlIFsjVlBFg1tppBtHPQjkBKHOnBkxLdXTi/h2DQP3jjIjc16
2+AyOtqzTq0HtbHQ79o1dMutZuXalhwNV5MqprO6y91NIfqFO2vglVLezZzqJAQs0KZXWsQHmG/1
m1OE+iGJAnGcMq9aa2QQM1CKI0UBfY5LDtSBCt45LE5XlrCowJn1+WlW6gM7UGdIpCB7e1G/n2gd
JKsnkfu96GrR9sotge5fI4MjrbILqLM0e+pT379a86ZAzjsDq9DVivaso4cYsUrmzUI6+q/hvGsw
5q2DMe8fonkTYc87CVg02bI17UMz7yvGjkuHWocP1rzLAHvMsBqP1PHYfKVG4nwZ0BpuruY5IN1H
tTHV5IGzcdJv5Hry8zSsm3l7MrSSRUo971R4xminuI1YtFRhVt2wtaarat7DmPNGxpp3M97YhF/k
fWFDUpEi76S7cRGmZ6/Q0wtsL2thz7ueaN76CKHPrQ9yNe8/9tm8G0ppDllp3bwvGsQnq68ZmIWW
PBF/It0875faQlab5r504nE4L6B63V4Sa8o36r6gsmZ63byz0tj1HKxmULjkonFvt7wimXbsvUZH
rlj9PTj/L4OzAeSEk+V/HpzPX4f/d/haN1/Vz+Pzjw/7cVR2TBpbQdtQJUE1z/cqxR9nZcf6DcGO
4jiSBWSwGId/OiqD1mGLbFgeBPX7zP37UZkuV/46XedPdCl00j1/gWzDqfwPR2WP2d5B76e1kZAM
tcO/HpWNqqbwu8MmThNEZC7z2gR/HeCrOoJZto6jXjObBvj1D4UehR0Imry9hqXWZ5R+ipkrWffw
YcOEtm4Hx83Cn+9vo2SZEPB05uTRN/rWSXKKu70qXk6jNpwDhGZzJZTvvxuN3Ppo5/1rim5G2XP2
rq9866lNiuna0J6OwBYv07xM5KKwZyQm4kKzqPGtPFBQA77TjV1xa2wamduyJaWZiNheEMgybnk+
JIempmMekDdjbMkHDrajrQksjuds5AQBQUDc/MnQ1lmjed8ao+Z9xEkFn0+fTfUeHyECs6Q28dXs
6S6fBgb6SVIbdv9BJROcuNoJP/P7j5aaNjPfBtHXeyupJ3eLBOKBFs66/ZTEcumYHR/YWANoeHLo
2GVtqDzeB7JQVbDMU1f/6GTt9MByyVtaxlwRr4/Trh0adspax2cX1MixZIds2kTUvQ9RYXaLEKav
tUBmM5IFhRITeTS3IypfBtpL15nWk9vGWbawO1Ocarfx9O1AQwz0EfgCK9jm4mMN4S/idAS4YIHn
e3x0y1T7BizLW6KG+wfSJ+EbneTjuSSfsL1/faj29Z4rG556zD/3Rtryy8jBbywd28mHjU4N/baD
nr4EhUD9a8EPGaG/haHSdyHsl8g4Ba7oQKJixU+GE3vkMNz5qUimHeDH2tyElpNEWxOENWwSn1Ze
SK7JgVbufV9LOirauO82EIyNj6Wmu/YGZ6mrb7lUpl3XZlwLbpkc4q5hEiiMCIAqi/E1NgvrCZxw
+lxrZvoUlrX6WJUhFOvcROyeencTmkZtr9j1mbjfu+DIyiT8EKuS3ncANUeNhPvStaGtL5LWog9l
rhOKYXuvLfA4+dbCy7FIrKodCM+37P1j3udTPgAdlo23TfGKfhtsc6Bpvs6ygnP0RCtIYMRRsvFi
vQ3PSYoPavJAuWzswjaorpccFyJ2hXXhxORVk+bmZ556iCYstCaT4wrvqv+Q2RkWtj4Y3K1oPbGp
oWs8p/SjbzN3BPCT2CF9eGMbZe42EXrzxBvno9Wm3SmzOEO5o8L20VdDyKiDpob/NH3IAp/TRSNs
exO5E5tCxyixazFJBUBJGPI6t36cprS4NPaUXRvNtDeDUtnFiqQ4dEHuYS+rAPc75Ewnh34+anem
QyjnqHtiDEhVqWW+H4kyLiBcQAr0YRItBkRh/AEJN4aBiw2zop9s8rYf11QSAkrW/Rjw/NBoWzxq
zUPHPPs4Yuw85tpgXeBDGOueODf/odPoFNVnRBTIZHrylOKQ7bCx685HXHfRgy+om1MsARFXCnbJ
/OqnknNyjuQ4LGJBTHehYtPOlzofAxbf46bX4nrMd0GRsaX19DIGVi1CEuc9+AymzOn9aCl9PcWc
iXuzrA+TXhbPmm2prVGRQGPGhqe+qNHytHWuJoHRJm3lyghxCHLctwS3MscE2JGDvuptUgyDXxbX
cJyaDx7fv7mXPkGCfZkVbOTtifms8+NwqSm7w/Q6uAm2+Bxo/0KvQAJPIaEjVs7QgOsUTdB2GMIo
J6iTpVFnpHopd1akxuFA6rFB/4Rpl82S7cG4DSEhLQfFjmjSq3UdKQOqZOWcC9UBs4fXh5nBYFXs
EQyglSJP2xKD4FRfahKdBycn9UoAdboaNirAqrE7/+X+ZKmSFsw6RLRDymlqBa6VfrH7XVTSpPM0
crJ6rvEdrWxN57HaGwXap6N4w9SFnW/HgMdzmafopG0wGDdhzZ+oxc28gkzIV4LfYnoY9KFH7xk0
Lz/ztlfnpk6IrxTFRE1kl08PNcaw49/Hpf/luCRYAfzpcYlqw18YgD8+4MdBydN/I97tIDT+Iih6
9m+2NGwBAxpSpUGy+Z+nJHN24bFiIKwJr4s98D8ERUkYk3cumQccfdKZP+ovnJKk+Yc0Jpx7inNM
G7GTw5xj3iPXP7nwVNa2fe5E7kGvsvGoxQ109sRIbqNpJW8ZQfo9flv233Bk2YUn97X4fUF+35X7
TqNd2B+yQWdt2l+k2frPycQ0dKzmZXsIHiHYF/dtuJ8zLi/hqbKaFz7GHDoOn5XVDteOHCAnH8WT
7MBOOX3r5yV/X3Xuc4hvHvPB3QXQ3h0B+WwOYNe9D2e7QD8bB+K7h8C++wk489lvhKPSrzlugwBk
3Dn2xh6mcCVvGCZwJXR96X9rZ6tCoPUPSdphM8LEE79Ms6VB+kH/YQwqaJyqCb8RjMP3AHCbhF89
Ohf4ux4KqTIbBqNgfJicmlprj8TTNyfTtGuRU4u5cPosOPeaQRPu3XMR4GbA4liY8mSEcUJ/K/MV
+/6hC18nWt92qe03a5I04YtQJhEi0+VF1jgWXg/MgumTEhQIILDgj6BWdxcN8FFIL7gHCy/YVi/G
0lxNbHKesjCAukAQPHUWSrFHxR1l8OAME0ShFeBA701Bfy9xJdYO7oW0x+Dl1e3S8JOKJ20Sr2Ne
iXOavCCoUI3esaZ44+7MzHFCl+4Z5jhlMaDWu1vvZNUuUGGxA5DdINr6brv0oiwt4P7Y5VOVDu1B
OC4+DCC3VzgZhJo0Hm6PwvEdHarsFD9GMAAx1ltO/zHtyPDYnWxdzIuFww52gmuG/OF4qHS23wKr
HuJ1CgL1MQ/nxfIYYXjgmV6t5DBCegPA1R44FprwfcIxuLht+Y0SCtXt9HaqopVGiu8bNONUsv+a
YDtFcmq/cOa1tZ3vu+kzLO9435t5tZ48Xo48ie3+tWTKuNhDzWqdbf7G08zaQaGtzI0oQKwsRjoN
H6e2CeLnSmeh1V/h9UbEIMSEwW7riD66DcoJL5nhKZG+8ds1BrmkqiPiZzvKPNSak07lcUFA1AZk
dQ6ayltlojAWQrb9y2ANNnKVMN6DY3quyMOsaO57kg1wDagUwlq2QvT5zs/FHNfC54Cj0F72DGEH
DEDJBupwxu1NKxsEA+CDybBwclbd8A6LdQOBaglXwt8AlALaQk0aQRooOHVgZqs0EUeDQ9dDoQuC
mYW8sTPd8fq2TlMp/aUC0kLUI1c7TJ383Dvo4BmdPspf5W7NFSjzSj9reEltGnE6wEW1720i4hEH
I5uxPFhn6f/whlMHXX41VFmyrSxsYwsOs9XRbqruYMRddlMil/kiKmxra8d5e9O85jqF3JhJEX/D
uv9eaN3Chh345taFXAFxp64Rcu87rTPSczqMzrLJ2fRHoyWe4F7y1HIz5CwPz9BCB2RKtsnghDgE
LlUD5Lz6LrmYMn+G55kuA7oSFhobx7gNbradhwQmRbz0SSIt40jvrQVyvburJztbjok9/7SL4Z1u
UuWj40ncO4WcqJK2+61rxMYNwg7+mHRK1mis1p5daEbFh4ckF8ime7CQ9dbVGI/AmbC0mqmUzFBW
vAoTJNCRPpGD07XOO1ZS3bEc7HTkIdXwTEHVwTEVWb72RQfczBkhCaZHPaHZhfRZfJl6no1JgJ5X
TFLuOs0jviE0SK9BE4wb35jods71bMkxjUk3Sqpz1hHLdZilsFAYrzpIO9LF5C9GH9q/5VUtM+ac
3eQkGV6hY7NhmrCFLu0g5adtmDE3KgdU70sEmY2fudnj0YvGdlwCz8xPES7Ex7hxh7deZ9To82RC
tzX0te6WlJxKp9vUjZt9RLx1L2Eb4FoK+PV/jF1rY1iddraSMX8UPZ3TKg30d/Qwp8DGZPviiEA+
OdWYXyuAKWuFx3STlvhL+ql195hCGwKnLILWQA9SHrph1D1F0iwObtiYr+BE1M40q+GEDy5/AOvU
7EY6MR6Ztqh6aln/NNmgngKR2e4i00REi4SHkIm2fWqs1N/pIew6oLXJqqBecuOnwaPwYO1GBLgv
NFA7Liku18GjZwZzfSybJeiL0wE8ZLjJ2LCdIyP134c5Hr8FHPvmE2oZaPlJ66OT0SfNjuxdRahG
jJ+ztkuWk1lO78zexHTkx05NpCcC2eVUzfuKo+RpwthywnhEaipl9831VoU3y+7EkxH0BpH+uARw
UOGzJTQWfiirsiE0ia8gbAp2jDyYqh1v9PE1BNr/jpw+ugPUr5E9uZksdUNOBOi79gDj+tp2pK1Y
Z5iibT/qlT1rgQrFN9E/KmgM+a4YnTr6AD15Thm3hd3xJkp0N36cihCAFRyhbN0Ju1opsx+JjaMY
vLltb6/9RLE1qCMewaEpEYTrevAXQai67aBn74ZxpJ8vgdnJRerv+VWmK3jh6dWcF29W7jC6aeWq
sjEA/H0+/l/Ox6ZFXOTP5MQPr6yl6Tkp8p/lxB8f9rsbR5AvETSJ2pbrmRat6f9YvQuDrbxp02j6
i5SIe4dLinPrXD8qLZMv4YeUKNEfpSWgkZExkcBxxF85JKNW/mTHkS68IVRESFK2IPTCMf5XIZEQ
ZtVpTWdfM0S8aZlHY4fnnwwX57eq+fTTD+by3eXzM9Nr/sv+6f25fzKqnmczwdz3SM3kr58ssEYJ
vbqV11CjkOYOelY8VZ6TqK1tEgl6+RLoDi0ifVzv/j8+tYmPiYgPPJh5HvklkKMlYmypdL3eGxdy
r56RXWqAc+pwk78DPQtzqdFrQKgNmlX0X0BY81//63fugFIj84xRgl/cHz+9wbox9+LUvKaZBprJ
1frv9FWospQW8enGDAjBn3/LBtfIv35SLhWJowtd2vzDjzsvc78LSs9gg5ODe4ZrtjcyG3abY3je
c9lCLpfRXAXQiY46obDt2jcEBODBGjPVsrKByQInpt2w0eYo3kS+8RXjBtZMH+O6ODJrQLaOoKUA
ISsF0LMxzUEc//n38avWPV81DJC4VSzbwLGGc+zXX50Lz6wjamNcBe/z5wTTLunXDqCV24wQy+e2
kTH5r3Wyv86OPz6rx+3hMI0i6P/hgkG+cOLRqsWVdDysrDvujWqSb3o8YpaYKXyWBGRtkREkJjEj
m//8u/7XG9PBDcOaAYgR180f75Xe8/IER5W42jOhLJpvGOWBrYZKJc5//qnEv7lQTAF4hEwcnxAx
+NefsK8cDkV6J66SBo2bVoaQNL5D630Txv2YSPnKTmu+O+fSDDZ93CwwRTHhJVBI/vyr+XffuMmO
xJz9hjD7/3DVGlIrvEr39WvXVtwkEq51cSLQoPec8YCO/fln+3c3yaxecF/yP4eJ8tfvXZQgezWz
N653rnFO5mNaygAmTTcTurM6htfTQ/yGVs9VficGZ4R9gqWaQZELaNjFUZsZ4EFlMa8kuuGe2mS2
QZCDvYQhuuwqv5PeLRfiz8EL8ddu/vybYHv0L3f6vI6ChMWrAuPhH26ROA38zlWeuALogSnJ3F7v
7tfNnTxT/x97Z7IcN5Ju6Vdp6z3KMAPeZncTgZgZHMRBojYwkhIxz5MDT9+fR1bekph1pc5e1yar
clAAgXD48P/nfKclSilHaPlMopi4KnwoLlGyKJjdLJp9PSvmf5LZTQ5Oh3JEYIQk0PmtLj/9+j7/
3W3SFYPYZXOzuCN/ftaaNIcRpZZxR4YM087lMdMYrZ8Nxe5u8vZ3I1s1436aAgHpMapZc3UDMazx
8YpFT31ez+bubqrhIjt94byEQqq/WBDhBx2sEKdjODxQ8qF262NKvWSaZnGfDBmEaAt9+TerGhnp
ivWta7wECcl/V7YaE5dH1LFqAKhPYnHVjR74I6IvCMWEuW5SPrnmdF79Uap8k/8n+l7d/nUZ5Rt8
/Fp8E35ni5GLT8j9GE+++JnwwONFdxWfthb1vAAG9zRM1FY+w2Chhj4p3FPaB6aj5eB/RjB/WxFH
CbIaJfZdz7JG5Jqa40Yvem8LVFLr97HbEc5NMWW2VlrohEugWwviKp1a7CPpQREJ72SttquJuoiz
xqMbd4Fu6rwZAAuGDUsA5tMszUkv5XxzN5R9fPK7Ir0yC7+6HtPQawK/aintQ9LSvhgALW8MWL1v
etYRd8w+gDMVfFFKOHKMv83qXA0bLS6DpGf9PsKuLqxVY6X1LbF/qAtkTCIxgv4OVosX+wBWPE+r
n4YyT6fACj3vXqB/x6uPj8BdoU9qRmSpUQv1iaMeKXu96b8STAHGA6FPn+1JqaFHRfWd7CkTXCxq
RN+gshURfrgitO7IEVHcIyxCc+HhtGnvtAlSJ+6hvnTWkNRRUVCnqutbj+5Fu5bCjsPAT9E3R/HA
spsxRiiI88q5itbfFDG7ebYGgPpxx3N3FSEXHYG7ybr04ZOzBQSTNNasAmCP+WMzVA74xQrf73ch
tR5ppDnaN8J1Yd+HRmzg+1/KQffqIyRryNIkETZXmhS+sY1mDGkZXjHpH+wooc+Rif7NLzMXlaQZ
67gL0jYQFiW+1rTbbYvVDc02NHpCA74AVEyO5ujLgFB083XG+b92kqbbecIMtwiYq6+F6JwvleKv
NASDfmOgyO8RTQ6yh+KoDPSBn4ejcV/uaKM4VIG8EbhOVBDgAeNVSrjBmjbj7em/2Q06Com+uX7Q
HD/JTiNRwBlsqzIXxYOHYU6n1YmzrfKCwlN5Z6t+hibrApBxBPDhjB4WiPV6ndkJ+UrkdtFoKQLC
cUX9RYtH1+J2s7Rsg5lYVn9LmY/NDzrHT1WW8aRLDc4RTmQ2Q8zgcMX8ibSLLp9g4dBgQ86ldfxi
c0gYRDHPQHpH4kyoqFbMFcnMqMSOiCiV8OmGz8DKXj8LUrbpahuKfZWkuHV0vfWDSYDWVogbfvps
JHMisaM7jtD08JbZtV9ChxZylOjsV3sVY4FtxXlBqSieLqjSbgEr5w4uE4/NPOQB590UbczpueEN
9dd40vh4yDvcHCeO6vRH5gR8lSADCHQCFmQ+YGBS/5FKfKBuzvzMdBaGJDRh30IZ0/NPIoouHbAI
Nj6mriBoi5cBjvPJ5XtpYeGjfQEPQ7k7NtLroWyYYiCJ+YrSLK6EV8lPpuOyqCcaM+pljmQP51+F
DouolzaQlWGRfWuEepSUnY0HVVIb2HBgaCuGAbms1diw29h2okJzyL1pLnuRDBouRVMF3I8iYnOG
hV+EIh2zsQkqeTRIEDTNdP50yTewVP4wGbssz70khHNWu8fZ5NkbxcyX4pXkSllMBGpSMRhS9f/G
diZUJIIketCz0XnxVcoADYjuW52z2jYiap7TjPBuxLLd/OmyUViyhjQTUCzuiynZ318CQ9qGm0HS
mH5Dx+TxLGhc0EXQ9GtyTAFrVKFOv4skwCuGEb/dJS25rBoWnk4l6iBs+6SnOpvwqmrExjEyQkgI
q0vWc2Zq7SakUfvidiqOYQSoUh2aruXOR/4MWStI++VVoyEfWV82OMhiBenkKdFyl8MP9XkeGhx9
SqMOCKC1rZGpu/JqCtfnyZnhDRaO/RJ7+Ol3LDvcYG1K9IO+VlK8rgsjfM21mIuXl1fICB0iWkac
CmyDWHn6oJ3ufHvqvuWCUCBOED6bO/5WRAYLcGmj4Qqo8mEEiYtkZ8wqKQMvycHll76GLOUd+DrV
yRo1SDQzPsgVPinulgpZuweWa1z3ang6JXBDPUpZmTJibdpNOrJdteFTDed6ijRAbNTn2KXBrkLz
F1Nh3WCm4WZChQGmqswz65GrP8kx8R7SzG9ymOtExGBpZIygNHNe8FrxTCkI8/0vk0CWg2ohpZGn
Qs6PuHJVME4jeMNqV12+mKB8AwpnO9Yb9TNd6upErB6gNVapPTGq/KoJkNogZyHnOUxsQQVp5U8a
Mey3co7cl9bveV/1vCg2ZrKAV4wc3vi27biTy0i0ZWp0p0vyC8EfTBgGvWOLPW0TdbdChuZ08PHQ
AUtrbKYmk7bwHpq/eIKvIgUhNYvWbRa3Z1NE7ix7IBPM1v2spw7ZvqnxYGo+ZwCRcgyxpW88TFbL
Q7ZMtMf441NB3EQi6mc3qnnRG2OSt5dvyErEHrlzmYHaqsXSow68y6TBlsEW8ICqFeYzUzdSHI60
ZI3yDytUpNamV7u0xVeIx8uO8bJszovOiELwQmSLH/PdF6cGSGz65HIPZhG0w8BJRj21th7h36WT
kS8B7SxeepdvkamolnroeV/LOMKfmZHOqi+zBfUF6cp2QJ2OAbSLmI6SjJfLtFWEWNyh6KUdaMKS
giKH9ygJXQsZgdfsZwT1xcZB/+F8ku2kMqknGy+T1urOiy3VzMJ/LZ4u+OI8H+xD1lRatRHCn/Jj
Qem62NCvM5t7QzcnhoiK61ovanGBN6XmPoh92o6UECZ5tiIItTaLTWAwrRbGxOUB/DEXqYP7mJrM
C2piRZ7KinMZu2GkUoBkj8dWoox9bVmG7i7j0wbAtUMpj7GnbOzs7A0+QwSOeru3HUzAMVAk/58D
AnCU/157WJ/XRTu2e9JGAUvPtfMSudRSLqPClZlKPIGeRtBWyYvclAQmOaraAM0wqQAIlQaUM6dk
JgIYoK3BD1CEaJ0U5mSivpA2FYy+pMWm0BIc0+1mNkLk+OI5vCaHuN0z5IwHJ3Yr8llysrJRsjWs
MHBjrC1RS/J2AGzyhNTbuHFwV91xUmdQ6xo9w3U/MWlfZkA76/E3V6HHwyZwUi3fyCqwZ3gTr41a
gOigRjgTyAHomRSqqB3DLUHCoPrLQd1tSq9Cbqxm5roU8AkxouvhrmqOak9Czmz8nIjvjajKZ3TT
e9Eo/LdSYTy0erkfDcSg+34Yy/gGgqBeHYCiG9etPnIXjq8YnFFSMdp1g8SFh96BabqJtEw84QhO
dmUt1ff1xHQL8ta7H3xZ3JiW80bDUiNEK+32Tt7oK49Q19OURel7ZHXVyjMbPNcuR2qUUAhqLcny
SCAsK9IMY4k2SdQLdiiz+5SlJBURfc4PWjnTInfakFpbBSkkJ6FBEBNTwz4kdZ2eLbszDFAhTnHg
ZC/3dOzKeZ3XdXkOK5qTQirQrKvi4vAJMsLazuz9jZRdrx8bNfkf0VpTiAQvyp5qIGI8MPMyP2iV
qYjlsFnXTR5O2n2Umvw8bVHz10YoLKrlACenAjjRhJmAwrZq8m8Uv71QW7om9uG1RpAdLxFoRD3w
zqiDcpYzy06W4FUVcUN+mN5ye+HiUWwyK/YHOAi5U3lZTMKYeRvPXZV9r9hjsrqImrQhtYYbGjlh
oR8ygi4HwwgJTn0EPEaPve2Z0ypXeuGJehoOdxWulahEK0iqZONJRzwZZMp8M5cZ7YwFzZczGL9r
6Zqsny3u4v1QRMxWi5uYD5ewgcu8KdJMpciyYG4u/kiYvkzqdUjAIIQMwgiA+DBHS7t+vkQPVljg
X1psgte9ShyjWZMdtcrZkkLPfS9LxQrE2S7em06cfLdHV+9OTk2aAvs/kJpO1ogr7Y8dRkONRAXZ
Flnp2xh+AAkfOLDJft9xvln5w9Duqr4btmR8mj5nFbDxOkjfB983KNnRBIRKGOo8Ei/VWDbC0OQk
ccm7csfZfYipWAcLrLCDUrhft4uKbPpjy+zoxbsLGWNFlazQtxER1/6Gto655crxQ9wO8lHC8bmK
7Tl5rIcIsw5vCLMzp50FgZ05eFgtCt2EEVBrt63mVjRIF1Hio2otuccir70NteV8Iy9l+Y4nfHzH
Wtqx3UadgKZ1Nk+0zPQrg00Z2kB/+oLq1yXXLQxz0ClNmTabppLN0bFkcp14tR9EqZt8Luo+uidj
dpTroSCiJescfQdEab4WVk03TPOyt6qZ+SSnpN3PThnu9S1x1JxYiRqckIP1OlJdRF7u86U68x8e
2e+MlbQiftnhOb2U3cvPNLI//sifGij7H7R1aEZTpqVlg8X2X90d3cSGbZsImrA3qkbOv3RQVL/+
VIfTHQJLhozbtFT6w99r6eDK/Kk8hFCV5pDu+RaJEpZvuu6HOlsT9n6eRtI9FWbtG2vT9Qxg4QZs
DjzQncbGjOkfsMa04sBShddVOSOyaB1dw0qzkKdl3OdVo2sFEDDXauVGW2Rrh3s/pGe5HqzRUVlB
+VJfZ7Ht+t6WbUBhT9c9ucEg72fTQ/8Be9bto23f5YV7Rf5I95ZF0x10Rg9kial5azt2PeYGIdBF
N1FQM/Xda/6yGFdLD1tYzeolQAM63umygzPA21ZKI3fWKUcVjfUMAPg+b/yhuU21MLtvm1A8d/li
YWPpGupYaNzT+uSWbYzDchZf0LjaFZcgj28jRW6q7oanlytrLosNIFj/hvOa+9x43hRoopq+JqON
pgCTx7YaSMxK2ph843Q0JeoNK9Z8Nssa8M6lyA/pkMdf3c5pvpidhX/SqEgoqoT/lsv52ueNRQWc
AfbnL+F5HFzrJnESfS+EZ2z61FKSbb3gv7FEczekZTyt9XnWg37Csr1CZiWKFeIomt526M6o1UkC
pSdR3LJj654k2/mD2c7TDlbcfCc6cz4ifVAWzQRpEjOrluw5JSXfGA/OXZqB4SRY09Ru4qIEo+a4
nCsraeBz7MuHePEQWfkDpUrAIetRRjGKJ783z7Yzmp+1Ku9AiFLQuKnsaAhEjSCq8OBa0TJYTgjK
gXQkg0010CyHDWUWImm1kCDdCZU7YTSyAlLXLF81krm2fpKjBQZ7fsA8v7zh3/QOcWfU9wtRldeD
1lRXFaHdxc5etPlGDos7GsCeR4TklHf+/F+McPYYnzXHrGtIZToQEOCwo7DL9pjWXTSVR8xuU14F
Xh82ZD3BjcNphDAfieoESXnZ6DGAorf/zKj/Lz1zQ5g+E93/bMG5qgbg/B/N6n/8qX9Oqr7/D2ZC
GpHIRC9SUPpAfyIe4VdQxqO077vGpXH+35OqZf2DBoup09VGeipMBV785yRr8oGCDhd7RHBElM//
Vt/cUn2hf3V0HcMw4FcwEzrKFv/XvhFpZ9MALBnTSBniyEhTzfikx80C4zapt1WT+v3KqT39tdO8
8MGLRQt6uwyPWpvAVqQQjerUM64qkgl3WB/GtTkaiLJ9P9Me/LroAi+u8T1UOo4RA5/cjVFqw/e0
xfIu4yh/sk2kSbVyyGD4DZGv2bHSUHsjEQgI4YxIb6ddX2jLvmqQTg7lIH/TNvywyvAEbBglNqsb
rQgOFOrf/6CuTRFZEoxW1wfZGvIWjafYRfNAU6Hv1ffivn8YIv+m7fFzL0c9cRZXiwYwYgVINQoH
+uP1TA1pZ5Rl9WHSWovteP6qVGtrcB//1Lr8zw2Wv/y2NqcTpJsGzWeDNfnnKy0oApYudnPkwQ0a
d2iVJFc52o7oiuR+JOJtN8dp+Jvm2L/5eh4NE6xhNCGJ4FX//sfHqZs4gMsuP+CtmbOVpgxZHbJm
JxjoQ8+rv/0wUd0ZbEsM36bH/eFhRtQckrJI84OhT052Lkng3UqX+sjNkIuHX1/LUPuNn98Vvhhv
K4gClB9/EZlQc8jjItOTQxPLHIlkHCJbapqiIh3TQL47Y14a2oH1h43xHhJpX28Ix+j+9nem5eh7
tEkBsnpMKj8/YXis3lwMVkpQCiHagexmPBgRbjbh1ngVfv2lf1YtqNFKgj3kHZOcezTu5oc9WNuI
3ELVgtfDWJa7ym+7oNd4g2vc/fFh7hLkjl4JG/831/3rMMIZ6Bpoelxi2139Qz+b8/2URG6dHsqp
wURB1iUVukEZ0JIh/XvXsqndo4ZFnsCkqmBCH65FUwXbXCySQ0KUK2ZjunmrWm/nUwSB//HXz/PD
fHu5lmOAurB9T6cC+OHHS4ve1VqNMbTMy2Rc6jXHPLFGI/j1dX7WfTh/XIdduMphU8PV/HmQDG7e
tRwGk0Ook/ETyCnlS9lziXpxtJz7OKE2tZKADGh+qGRw2qdRfP71PXwYO+oe0Fwz0Rku0hf6pz/f
wzgbWdKQQXEIx46NsUHmBq0XLTqH1gygKPIdHDnW/Jv5/IOK4PLVUZTxxakWsIZ+7CqPkQvsMvSS
QwzQ83ObusURiNN8XbMf3bVWTZJFr1WSBvksI28dTlS0DpNbym9YEpr2DQNkcSRXBYO/OjvQUucv
S6rd/frp/Lv75IzD1sBjdwCr+cPjyRwrnBAQaHvd8tzXeaZVux6bHK4I7OPJZWOc1hgEUs0D4VtN
2VkfzZkKF/D4w5BV9glSXXiAaWJdC83tvK07xlUKWE54429UPH8dtUpSY3G2o83l/uUkpgvMafQL
k0MhdFy3GTy9jHyMrt/8+pl8eOsZMXC8+Mk8DxYGL8iH6TzRTB6K1iWYeTBtCRoDZONklXNir+7c
//paH6fzy8WUy5nV0VGqmQ/Pf/Y7p6PLwHSO4TiI/HBUme/DGpJGhsa6jta1nOaTgWrrWSvKaAes
qv/NgzX0iwLqh1VF3YbFMZeWP5sCbufDd87bWqOdb4Z7b5ja+eDlJpNpL6RVH6KhXu447umvDsGF
6yQZ8APPdZxG/H8Ip1h4dedEJkJ4FJhdbxEhmsTiNilOuybvgZia5B2f8xgDdZw05qclt8L3EeTE
kz/nyxmRDF5j0bSuUmBnSP195zRSsa1XqKbNTwQwuPduXOt7WkjGVQxrkESpOtFIbZ2WuzkKLTy7
ZTzeFK3ev+QhUVULSYxnDucz0gRZhu/0s536WBYNOvSSPtke5I3dbVMvxodreeTlItgHarqit0xD
DozoG3Gr1uOEqadZSfI2tXUHAfY9H3t7CooehgZW3jQ+RxZvtk1vIzDaMXkdYibvqoucdzgwvokO
gm3jugx1P8KrLKJhCx/Z3k22zmao9CTSIG8wN1S4vGe/mVr/E1YBxhtvf5SRZyu4fF0TguCbHXMn
/EfveYHHEchMRGdP/dnOqbgNmmNgM5Opw67BMfBBVNZ8Zp3Jn5pmnm4ujzd0J6ynZazf1VYTZ8dq
8fL4EBqRax1N+L3nDOTjsGmWOK033mW2Goz51PYLM5RvSO1rWZE2uq50iVExzw1MxknNs5tRFOCV
1PWYhkVifx4Ia9BAY+rlrSJ+Km0+nzPFSXyGK0pMSOMlr60uphKnaztHO7HQ40VowKIAO8d69Mux
RRVn8mwLy0xec2BvWwOvxkvqIDBZ8dLksFCTghy9SZPIwrOWevXYyBukAmMc4PNPvuZuz9SkXJTG
rAMhttQ4LBSP3R/wbqznmIZAsEgltjSKatmSscJYujjQo2nOQ5z89J9XfTcud4WjkZKh+LzBEHdY
C1K+QLcq0glHcMcA28BWqV8QoOgo1n1GL3kZdMxCnGn7IebEAJpDe3DxzSjMkj2fIy1Pj5mfb8QC
AImikLxB/NlswRUbwNmXatPQoF5jk23vIqo4B91vy9MUUQ/COJUErtnpZ8Mql+NAV3eP6jN8iHpv
U9mKlOSW2Xnmamu4mN5NsXi7LEEKRE1eKl0KUcrAn1a1XWAKm/FaZUSF6Jpc1vR8zDWt3HYrJKIg
0Kp5tuapmk8iGW/Q3s7H1BDbOMbUhC2tOtK4p5mnwfQhekXQ8edr5Znfrsmcz8G7ki5hqiyw3rGf
W6+zztCYbloJeZnSiQzG2bfXLDhE1jTJoxu6MHC72jzl9Kr0IXPWdV9Ou0wQFUTBWzm9KGWLmmCb
RMSfunh+hVBK+5FOa0oCVoDEo1yZ8M0OOOK/NIp3QimozlFB+axqQ21+LSz7uFi+gaU2uY7dBP6K
7T6MY3iqSi/60lM+21Dtlsc4L5iAbbVHKsz52k0siwj3rrkD09cdtdHJgmVxrzKvmX1CGwvY4ILE
wMaMuu/4u+r9bFTQpAnsDUF5R1Z6NCq7MlahFnlXg5NzQ1VuWxROZnN5dBbb2sopD4dNP5ri1BtG
c8NGyY6DyWW+yDw9f2yhzj7CEZvuZ/QUhBd2NYnOpKfM58xbLMWE9bb04fxvaQFAVOauPMS0Jbko
u+hzG+mffGeaPnk41DfWMgwbtf7gSarqMV4ndVPcdj1UJ483LT/YGjXalZnBx25n9iIZ5nRSD91u
7epewlRUIqWxQ1YELxLevk45+lCuyoKCbd5WLLq9G0jJqddtbRY3nd4/efnSBMaUjNd2s8CGj6Cx
pUHvQmzdOqmJG6rusLmnmXOrQ/Ddut4Qfe7TaDqhXA76JJyO6TToAKqQXn61UtmRGo7fGQgB8+QB
NXp8xIoDksqcgCAvY8HATNk7cETItbt8br1NMbdfSsBOW+R64zP5ef57D+ECR2FpmA9m4Xif5bSI
Zac7iQZcacJZWA3sx0rZ7OtlEdfE1LtK2z+DHqjqtdY33p4TtNgLtO/9qkYE/r02fX9TT+l8bHrr
7BW2fhZhC5LeFsYVoqqSLUzpgYXKxV0eNmG8Cq3Q4vCfxjZlitZ40AjqWRt9Lo78qOC1HEypLMJY
I1FT2W9y0bs7DwTbQTYlsYNVY6IlYwhgekN8FEbObiJrYevihtkAKrMJDOuq26jvLHhVRnoI08Y8
8wSTwIID3IyhsRsdh4EtyjPB2URwFcK8jZrc2UOEs65EFKFHqhfnPnQaI0D8Sr9GJ/ctR1zzMihm
MRNNsx67CZAK4oqWDnXo+Lt4LE3gc5OB6qcL4QXr0roedL+60ZeQbT8BfvR4O5rfmznTKpvW1Jjv
0BF4z07mUsSpmuiEpcqvgjC088Osifl7z3H8CoPvQCFcQ+tm1YBW1qAHWNPJUEQyUI3ONSd2lQlF
STUcjeoIY6Xn7err85QW+W3tOv0Nuim5t5ouFutE+PtC4quf/FJbjUbonyrQ7+d0oLZrR2PxqvJ/
3E1Wi+azjdl360LBeEdJSeZI7dXVAS4VtaQ0b5+8rv5a8NGbtqkQ/wjQGLkyRIwvem2nYNW0TjtE
9cBeFrVtv27i0glsUgBPRjjTzqvSDb94sskK8w37fk0huCa20REWMYFRNJ89MVSvnlGORzgIWkAT
Xd4SMrfsZgdLpQ0A4dbQx+41bTPm7CZn1WASaOnbrkfbazLnsSdSz+vesJ/79kq3Sxm/Yydp1n2C
LJIXu6fVbPXae+PG5Vk6tXmdTM7wSJjC+Gq3if8cDQL0tmL/AdXQF99h2cOe7ZH7XBblXnPt+YhY
jKCTwh0/zz3WNz0rGty1I8TCtEnh9E+ZsWYXFV3P5uwFPXKdtUVDHQdzLi3uqpd7u0z1sz0lOR7T
iTUDxiPpXfkwkMbJ5BSTqZk2cm+EykVMH3sIetusmM7mJbr3rdSc19C7MEVDW9DpmLBLyoBDqiDT
RXtIcqFvRVbxu7Eo7Cy97o/1kgxvNWcjThiAsEqt4CnQBP4a4v+Akc4W5xx7tVnS/Wnl3tWt8Gl2
TOtFM2vt3SQ66ir04Yc55ZKuDVLqdtKW4pFw0pF8Nqf9GtZ2wnYS1WXTJY9sjIlnCgGA4Jj75FrE
lCmsOMgUzmEhg6p40mlirnRf++SNMlulXkn+r+dvqeWjxS2x4uFTLVaSzUngeaSrGWVL85wzNg45
gvqETF4zwBflWuOcjEqrr1gqoz09DXM7uNN3UgfEjrO8vW5aU2zJvvTWWeEeza5w1gbhbGh9VWaf
iNa4IDVy2RjOODiM0+wUu2ExMKjzwXE1+DtzbiDWFnO+A40p7xvXjNfm4EfntBzftRq2cAMpd+WO
o3lEJqFvOqpZx4RQ+L3QKQ+YcsSsXbfDro57/TXr8atyxmfVYSN0BHRoAxRNmi0aMOzQvUyvsCTt
MnJGVwS4SmAd0qXfI28mVyd115bu3iEOfq0XIxl8TR1AhEEczVbwVhqdjtIypX3Sd0QkIiKqtWrZ
GW6iyJ3iaztrxRbBonvqa2oHS6QfgE4SHKS9JK69rcJ4Zp8irpE8E6fWPE/FcjNk4RGn4mPdhmem
XApGyLFPbru8p030ZAjyWcxyV7ObJtAlfxF6QrsJdj1MIPFKMaxbL61qB2mG81jlCWL6ynyVwmBj
RQBo4McmKVptHwDI2qZDfZKxN2G1dd+wUyAyK6hqA4XjRBBNw/B5sZY3OSYHFzXXtvFywqpnMUef
dbo5C6ZIPzvabY32FgEgyTTWzoB70yRf5ChJEejjK6d51P1xeGh8RJJxl9x7VhTvvUnAvmrG4Ytm
tuhOprHf49BorxArAFWXBPDRH9Tp2ifeF7ezy11SNK4fdPHUHpLGpTw6oedYIyaI5a7CW7wBeAzl
agErcEUmhtZu4wJvkOmKb7pLQtNRq3MKOuhEOihH5gg659T7RQdTqkE3c5ubrfo8s8nIDqXoPFG4
MML+EOESFltvyup2RVXTRkCtEym1NTracauM/dAeMpVHRiTqoyTotColG4Tg+5XbTRw5FdmrJQL7
2Y+y8L0LEWStuCotBgcSQMtWhINUYPoVx6KIYT8ExPUSpBOpngbMgvCZ8DdtE2oNZ4yK8F+UTvK6
YY178ptwPms2DCWIrtqmJ7Jbv041hzzDXswcOwaPaWlSOJfSUKcTI5Hj93Qxp5vUnSHMw4raGlGb
HeNsCp+jQqPIHdme8cnonB7jbstJJFpG/RW5quuc+3hUR17REy8YO3VH3tXI1gGXGtgow2oP7O35
aM0tNWCiHNADhzi/rWcgudQh+35FWWcGScv2b2XH9a3TQvgFKIDOCkoZoG2U/hmEsKSzwqMVOxQF
aCOf/cGjRqA6NZfrjbWtbebKbQ8o/ujZZAQD4HIpvlz+E+EXoChdjv2gnsQON9uyB/Ffv3QFmV1r
2ZpUCdAl3UwE4BKmi4Bz5S+ley8yHiadZQeTRd9sL4XiOpe0UWTlB0NG3ThHB6evEhwmO01wizgG
sqNLcvnOLZzuc4Vr4mAmKZ/IPLLcdRRewDjlxpdi0PnVywzQVzjJ9tA6pbzNJPvdRYv1/ZINRHCC
X+/XEu3KwSZy7KF2OPY1Y1yj7J/ThnDCWmnXhtxrgzELCRdPFqoiFC+ZDAZk2KGOaKCyR4ew3RB7
GONfXzTEy1H9QvEP00yWUlH0l5NoUXsBWBU9JRlECsQSREu17bNpgu/UEOPqGJNzqtKFDtniULwK
F0hgatxpSblsx5RfwFr6/In4reUuRqLKMUmiI2dpAHuigcKiKMIx6y4f1DPJB7psBn/LbyWvKxSL
R5ci5do26uVsoj/cVaoUd0EKeUQL3cDMAEdEXOHWtRkBva007kQi84F56t5HSH83IkZRRs+ber5S
9cjS078UOn8kK7GMXMhJxKTwtAySzQmVsLz5PPJBBNW2wgmaSdO/xIZjpwHCQ7FLOsZ9rLG9Njzq
rIAwOfAb0FXeF8xepzFlNFngzQLyqKoXSokl+QulOT72Jg17YUzhcYzD6iWMdUk8Usyro8W8wrY1
0JskXfcYApF/ybyuP4hGahYE7THXMZbnofGJwwHfsDRdyl9hFGXsgMOp3KE5Nq84t7SfexJIk1Wh
59lxqCAvYXsyyantYSCrF9bssvhbsRQ13oiES8uhG495P4eHnpIrjClf614WMkcinYochr4UnAxO
Dibf18HpxnVsJBw9+vqtxDu7FjTzdt3Y4rLp+XX6PuRll7yB4TALKhal2PWKDKiSQs8WJfBzXZDQ
3CJMJ9/SXYxTDhP8prTc8OjkSmzac/JxgpLpcKdbDsUP2qJ+4KhRMKGNuXJqh5ICsp5xnfk9Z8JJ
DIwSxGyvWGfqF1qRGqlPcc07XbUOCcScTiFzMz8KmycFV1V7IP0zfPdIHyXNp1djsNVhy3lOHR7B
3CkdLSzTvYamVoWfcuwjb3v87ruck9EIG/JLVyXyqxx9ulAdG/KWUmodbWK2FayMRMBcGd1YXsdT
Pzwk+uR/q0c7fE8qKY6jg/9lRSzedGMnU7OdHW9GwQr95DCKJnxOXQfAX9eCJQm8igJ3gOyPqPdL
Sfg/0rHfSccEXsYfqufBS//yvwDOEe9x/VJ8/6//fX5Jyu8/cgHo66g/8U+Rg4vwy3IdG/s//QHG
H/2DPzGjBkh+1g9SOv4M5PiTyE/4peNT6PegWvnEoCK1+JMNgPwBGhcdQB0/r63kD38DoPWxqUA3
gQMzn0MvSsDyUs2NHzrSs7BAXs1KQRBucKo58xmAxQ9P4/c9fXp5iDwcBTJVnW+UFD9fghaS2hzC
zCRVlpghf6XNsEFdHul/i0v+P66ivugPXwQij5S4JJa9V37ttK+V/N47f0+c8Jcv8qE96SWVzdGd
SwzLnaffzUnQLK+//hZ43dWn/NjyQBlLu54mj8nIMIyPZuUu16D0j/ikHK1s3yrav9OGCcHcsK9d
9k5ITAEyMmbPfGCJ7vRhKztLbqD/GDsMldMuqdv2Ce6fhUh76dKg7b07Uu9GJ2AvOl0JUtE5HbR6
YPVy3BqE3N0nuqnAnwQxP8yqlOalXnrq3JHyekWxwCfn2/c7AgqMcT+QGgkzB78lC5obZJoXnxF/
zyDuh2rlJm3FgWJgO6Dn3kn3F5f+EKSmVezM8VlvNJf5G0ProlMYjTUHHnhUDBLGKbF4ZFANVwNJ
ZY8kEuVBXMcmFtfmzTULj14jSfBElY5BR57Jzja7Kzsz+0dZzvbdhGwRzbqXbypE4WxzwPnkg2Fv
O1w9K0/WxtnnhL9JLVuuJOe4T5bX8yEsCFfeks6bavHNmXpnZ5xDsin2FcWBdVQN8V2YjtOb6KGv
j4s1cNYL4TDhu+V6yfJdpbl8iWuUHEFBs+CR5qRjAUM3vret1PI1bbT+Xfu/7J1Jc6TYmm3/S81J
Aw4cYFATvMNdfROSIiZYNAr6vufXv4Uysyzl8pK/vOMa5LW8aRFCwOE037f32pVB5ComsfbJ0SM7
RIYBIaPvVX7Q8oBRcVwVHNMhQ7ZLHsNkynVW+i1BcdQ5QHyRVOFDfsEy28Awh9Bvrbo0Vq7jwHht
G4UQvqntfsXz+MWY9VcHktzXUQd/ZHRK9NKSFL5XJwq/mPYqbYdl5XXZETvgF6vZiyt1dGOae0Rp
AxR96lR+Xjbye8SjlRwyx2yeYBNYKzT11kVmdyEr8uBvBOSEXdcMCzJJj/dBLvq1U5f1dqB/uSt0
faYoJGWwcgid30AwVdmIp3ZwwHOmexymuIA+y1VVxe0Ou0nixWbcP4AX7h5a8D+cNZ2GgQEu/S7F
0+oS4JMcaGtDKleKboOfyrixHR4nZmHNX2fUctc6c+d1OzhxvIeWmW3LFOEhuXQRIatdzW4Io1hA
cy5SH+IcwIQLB9+8QVEf78IgUHeaUfs/fKAFwO10xb/WB4cacxLS0nINLSc1kULfzRTW+noKJqyr
c2AcprKuMNwthxsou3vplPLWV4Sya8pQ3FpaFlxieHrys4r9EWZNcPpmr9J9oQCxr2pQqF03wm9C
Wev/aOlAuk454LkQSocXiHbQbwNz2m/KW+BeAcJf1BAZf4SOqm2CrjIIoSAiaqM0mDl89Kg8Dx9e
1hqAxa+UXk28avox3WBYVj2t0SYvI+nlEr278cjZYd74k42vCzuvtrOtvN6ZgzG82Lrff8t9M7xT
s0r1ekBOkjjjkW29FfUUaqly/tQSYHVV1mXXxCoO32sh8qu8C5ybUZvFI4cAekpNwxGTiGTzYtCD
6VYA/8RBU9u3+B3y71jMh7t6Wpxvcdhej00lL7WR7XRTOeZFQsg5tiKzX4E+kg/lJOx1iziEpAcq
dStT1blAhdcndFOdfLoaf0LukgqRWG4OqGdN/7/Y9v6g/jYi2QLDTouQ8M4+/mXOsvFICGw2iZLh
SfI1mpfE1mxLPKC7tsAQt27KqCFkODQ2nWpUF+kgSeoIiyp8nNnxBS5QbH6m6YeSUHEkz7QU5wO/
bfCoa8V8mJKpuqB3gDnG9KNqFctcBbCfxc7eZsewLeJY0hEMnL3ZOJyROEtsiCZVdnWYRADwpGBM
UCXkmOuo7Uad6nr/56kyrOxp62Nu3AD2xvioq6mzIueR5zAW8+jqnJJu87SufgDDapnG+uQuBeG1
C2N1WmHAr76RIjlvCpz0Hhz8/hWN9LzVUZ1cvJ2ZhiJKbfye7I6bpNB+tFZOwzFl7/67wfz2NDWk
FSAa4sC7HLH0XJqQGzkboRrJKEaZ1nIKRtHYLFzp3gbtumEMv2XH2GtDC5bOzHJJen9UVqjC9Ktu
0tm7i3QprCVt82yNbbNm78sfNWqhbCI4i1dvx3m9CfR7qsJsfY2weOqjLNu1DlBrTuT+JgJX68bK
QoCrKGOq47LZL7rvECTaPSwWO3GDLjbXtp+oXjwksLmnur92KDpzWg0huOGUjK5kMvYc0lpiLemW
jV5BbV93bYoR+5qICEzWNklisCY5C1gFnP+lRg4THGMX1ZxRzp4TUSrQxkZ9eevURsZSmXmTc5ql
ne+sQXJ4mcuOy4L78g/jbDeuVnOgLaxKeSTrFUmXMvLqbYFivrAog3SpCH+9nQiT5bSa1dK88GE4
ckhZUL1VAIq38hV7x2603otSSZ4GJ3J2eV5Rh6gkJGwSUeiBUFkI3upHy2LXOHRA3mAvw0JhFxpH
p8KhHRNSU7oV9WRgm8YcC25oPkD3APXNiF4h4gKdZ6j5a8wavqfv2zw2iZyfGEjBrQyV4KaNO4d4
X9o4ciFsR3WZ72xwHC8tG9LW7SLdJ8M8D6Y/T366r4y3bZvMd7Oi9q997itfsiUAdW7bWFvbivzr
PSXt6P+eVH7Z0RAgzd84PYvAIICudkvOBZ0FHEAbxRyjr3nX2HcOhA/c/535LLrJeO5rxXiOzXK6
ZqWS27AKlfUURcqa2gI1RJK5r8Bl1PfYaPONjpd6Q6DTCP+bp96adOaLxrZv9CW7JM8LFr4mvjBr
eqhVgZQ+7+ZhVTAQt6NZqBcWPZQNcKh2n02t2JSk61AuUgkE9y1nOnSco29AUAR7Wv60Xd7G8mxr
qHwUA2sb542LGQPhtdXk/oY2RkD0RNsTsGHmyY1axdmejFv54vh+v2t9pHVkjLAYEgfP658RLCdN
QcWhogAWDHjyMB5wpjdnbSlLIHlIpvGaSWHa66Wf31j1PMNlN0muoOM9Paloe8hrn/F+z0DxKLpB
mIG3HhO4ZMU3ZIoo205Q/DK6jBoi7sFbzRqoK9bleFNZDUs3UaZQRLHCIuqdMytZ4/XwiSLVyG1l
ber3Tk2b0vWNhgZYmxJWl1t58dihRNt2TDjsgWgIXYBKaW8qyoaUPWWPKpoCzjSQalmhIdki94Uq
USW58tioKidsOyMeEHpw46Y9VUA1aPg0W7OM3flNm2n3FRX/sqcKoeXp08Kt2GQllSnhRNqPNzGE
kdHgNoZB/UE2DAWUEbC/qxiLZoiu8SZCHUqXC71PnVjWQQ7GtLHbqQZ1qlMqEVOPUCZzZD+SGIKS
x8XdPt+pknYIwWEptSOf//NoKFXQkhIc9pddq8Dk5I/exgKbH4FVle81ZCXtIjgt+9j25W6oMDhy
RzdWOOorih/htTZHerPqouyB5NF6Q+8638xlqOxas2gJ4jUn/duUTzYBEHn1AGERsVwSKRd0zG67
crJcAk7C1RArr3aFF0Yz8hfR0QpLCRK+5DaSNQ5KZk4zaOqtbdfDpqAMs/N9+kYk+7YXiH9q5GGV
am3YIYY0qky8tuF0q1OLWCWNzH5aufKTmt/NiH1mq49Dtuzbqr0dku1izdHjUITzqraVwGO22vEg
+hWC1Hwd0MenD2a/KDmqd5w0hA5ETQVxZViQzoKGg2q39NjNkhA1q+R+89KERN/pkgRhfKlj6V+V
eMBXCR70jYxSlJ2F6Du8NHH4Leh60wPDhdRn6sZ+M9pz8VCii8eOFyCIcslqvAhjWd7meVK+KEGS
u6zq2VeUXDTjeguFmIZMZp2SarDv+mk+6JGT7Eh26jwlTEwag0Fl3Bp2Pd/GgawfSrCkGxQAFv2/
sc6gxEu5Ga3aJ3cgDHcp+WNbshY5kqtpdAhiDa+l1lY/nHrOLjRHEdR1U9PBKF0EYqBF1I1JctHk
P9jea19HmdtXmtO16qrWzeKur2K8VHrRDThegUXA2nF2sRI229ZGEqFnGQG1iaPQnKlr3uJ69M0f
BjEAw6qHPHxjaG18l5ttse2wRHyVNfsrd9RC/XqynRbPaWgdoK/kz0DGVN+t4GQ/qcsKKbWspORt
h96Y591FGNnGVZg17XPeCtMDQDocoHL3F4MyJT9bI0ZqEIJLwAXV+re9VWa/sgbGcy814zvNlELn
Eymtg4YT6LJuKadL/AIUO/vc4KzbYEealNb4InIr29Df16hj9314XSjTa9Jb9oteWDlN/dkmACWd
t4i14lXcZ5PLHm+mlRJmdGw7gpjWcqqZyeI09uKyT13IDiqvl9X2MHGqQEYqZgxa+D2bcl43Ufao
pPSlckx3AbO8S+HGXucOfatEK5+JRBEkBlPXpWtsVd3aZGe8KxyZPRZJVly2c6rv65oOLvv5DH0E
JIektDvFE82gZB7HJam8ToRBlO4AalcDAvPUKuTQce60d5xiBldXIv8L1dD2kkUxvWWrGH8fNVF8
iaukeim7crR2pWLSpIp8YAe7vlhSkUgy0zlMtfmdIbQhX73VKJNaksHY1UN86PXuNRhseniUdy6B
C+UXgp3tz7yE2jMBTycCILmeix4YVCOUdNciOVrRFSouIdzAfHWqsr2mix9cE6Eh3dhI4wYGh1kh
+JHo02pAwnz/v2DTwV1mTXPcziItRfjtfCDLqbtNMFOsDcwFT2PdCBYuzHRanvl3DbSvH0Ipvxlx
M3xDFfUwd+i5thZ11zWgEm1HrDYze6mIFZ8ayfOONbQr9GH1vammTbbyCaWWYadu577vqA+HhqfY
hbELMS1e6gnBdm5Sd3jVAAh5ZKIFPyhBE5rNTOhCOQhoOo/WI0cd1hMUit/8jLSwMnCejdEYLtRS
03f8FB3RfNU+GJHxy0rt+qYv2glXi99ve8IgIPCIKb5ynHnY9eTVwBUix6VaDOTUV3go8K2erT40
HqO+qGmqRnywtRO6Q86eagqlszVJOW9FqN9yBnliQk5uxnKWhwqJmdsOrdyUae5/Lxbve0ph3FNA
a11LwEI5vVhOMSTrjN6IrZGQnyG/z+eGpHlducuyrN239pTd+ZEib61KDdYylvq1FvbitxaAjS7i
odzUXRQcfGjmN7k5hpepmZgPRom0CSXjDLD+a5xjTwwTfN9Mt5u+FCUG1FEFZNdJMNyoigtChXZT
T+hLy4zrdmNegszo1V2ddo9BR6LZaKkS0lUx7aA6fAud3PLiIGTFYiN4YCJVvEw4/SVbOeswGIg2
mqBK2P8W+e+OMJpoTfjFD4H492tjtx0qgACl6Y9CjWMVk3fnX8AeiddUS0ABBI3+2OnKOK0UB2rk
dZTWgb4q8qoaXVEXpbmt8nHmaBbWtNenOiXN1yHo3ZycXRgtan5KWI/IIF/HEZGhip+RfrSoD+o8
/LRMTg1mqmcrNlUckioUBbNG+yyLHG1B13sKwpQD378JL1s+ZShqVoYPM59dYbqm3PGz0UlJKfBO
InNgfZ2GwetG+d3iCAKl59Ks1Tv2UJLKGWUipbO1n4aTDhdGYYqNrASFlAT8PJm+IGkU/3cohXmL
L1i/a0bndzUaylPAp/dFh20Xrs2mqOiP1aO/bmzw6UpuFjvVGTvQNFW+xv5LoB2i5DNGhY9VUAx8
lilx8zka+VdHtVY5pnreKza4H2MBvikU4yJSVrKs2nEez84ozT9Uwe3latB7ySKiJHVscrFGc2Sf
ZNXeVAQ0adFJgyeB95EGZbr+vMJ76lLYzaDamDqQ4GNFu9rIkvKjxo2FdvA4xgZLRtxrV2oLSP/z
Sx1bTMgNw9mGbQ9PHfFmx3hTLTHVKRVcKq/z7jJJId/JOmbLyeB1q2DMdoC0p39bJOeiuiY0QR3O
xL9x9OLMyMf4TcynB8bOdHW0aK6sKdlxJjXO3N+xjWe5Pz5oWhgWdkFDHpkDEib/uSyV2sumUAAx
A+zC5GbH+0SnokkcYHVbThoVxHQOr7p0HM9cf2lcvK/Uc30h6N9Ie+nRHDU2psAoQzUJGs/OFArw
EDKwTA9fPn+Jy00cX0ToDMzF16bSFnjf1xg1lovW0WuvbSndWkPILiKwhH+d6urszROAjL4Dfl/U
bJI/v/Sp8SN0rIoq1MCFH/3+0o5pjFqgi3opkkxo0ExQ7PFSCLYUlQRStDYmVNzW33x+2VOfPgRg
9ua8WR337/vLisaRhRVxWauK04OW9V+gOM5eIBm1jsX4/fxypz5IjMJ4a4CWEk999ICDulI19EBc
DnjJY6VXOw7/46Yi3uPMLPPBVLMMWOFg/eQEzkRzTCp15vmvdynnbvjZvI3Nye9+kSQwugo0KvwS
6F2kPavfQ38pJg2U4j+/3VODlihvSaaXwIP64aOxRDvjBYCdYwXGnUnC8FUZMMV+fpVTD5VXuLSv
VBqfx+5aA09KZ2RMPW+zAExQWhHONJIFEpdn3t+pGzIQDtiGoCqPSfH9cEnGLu+nFBjQMFTpGu3c
N2kXZ6Dm565xNKlFJiQCFuraQ0RNEHm9M+zsnONt+ZqOP3TGH9B3hqJpfRgcTmwPtd7WXsne9Sro
VP2gA+0gdnyIXkKFGQaJkroEEvTrEtLaHgPfuRnt46cHPh3LFZpF1aF0cTSjGVCAxIJm9gKAcpAv
Wrki8KC6TJUY5U/p5OvPh8nH58r1SKN32EfhxT7+9iqOVfaE6cfLwCZfGHK6I6PXOrOV+DgWBT10
Exc/vFKEskcfONDBlpjdtPKIkuhWTVlEKzwFl1ZML+Pz2zlxJW7CNi1DaviarKNh4jRRNE+TXXhM
baiWlOaCwPbHso6fPr/OidekWYauYphbdkdL0sA/e92yzBLh1FbhzZG6qdPvip2u4iRfBFeHz6+k
f1xjxbtLHa2x1Kjk4tzAKtQ7FO5zI3CzwfoznBtLVk+e3kTyyw7Au1+vK4KP1iqQlq+SI+umnfV2
E9P93ekNZbSsFhTAMwPBl2nH5aEVI0LzIZyvfGid90ZFEumbIJFzVbtJddLiD1afjtdD0VHBnvDt
riizxe4go/nMjYLfOf78WMHp66l8AHDJjxc7gmwU4eQdz7QJ22cny9VrrbfvJymj79ncEbqRpvRP
U5RIeN23FsHx9KzlXuILikw6s1pVEtnXfcl8DkatDJH5Z/flYF9BgZ0h/ibVpkEk7lYRmVh+HQt0
mEOBRqsn4kiJlW41GoUBV2se1m2LR4/rxGtKeNZlYqBliBPHJ1+5CNdOMKxmKxjXJLenzsYOdIVz
49yoP6xF2PX5CDgx1kB9aSg4WLPY8h+NNT/rK3YfE88lJuKp1xxgl30+ekFcI5IffTF4n1/w44ZH
iCX0wsTBswCwjz5XPAl9P5RZ4Tl2SwpAVGSbilD5SynKdufbQXsZUnp9BGMfnGFun/h82c2pkowM
NCsfzhx1MPVK2Mkc9+A0vfSSLOiKfs8jRvX49V/fJAIPZiNqHfxzvHWkL8p5c+pyL+truiIYOmrK
tQQqYTWp97DDInvV0GAHA6RTtP/84ifuk30VmXlQq3jIx9Zzi1xwyk55DmcWiGQ15I/B4vWGm1r/
620AuHq+Jwy8HK9Id3g/UVEDagKMo6mH5eh5mvJhrdtQNetUiH89TNluIJhCGMXp44NfvGyKogv6
LkVX0A3rWVJ4FfHNMJhkoyby1799gIYKbZ79jQGBwTxetoIoLXMjrbgtSOUedt68oIdIT6dJRXKO
aPHxA+RibG3YGpg0tI+XrwptSCjhyHmzYjyGQnnGnvYrHsUjgsAze5DlW36/BeFSHEslt8bycpxH
AUA6mnIFIQa2xI2gVuoUZupaaT+78+LmIdLzzAA5fUX4P8jYlo/ueHkxSsvGkJx4ldYfwCx+L8BQ
ijqpUPvK1A07/UwWxMexb6hsvBd0GlALur3vR6QJbQX3rZV4StcdprT3DCMhwE89c5mPG5vlMhwN
ydpg93FcUAACOkYRP9ojQ3ExhOfGvhxZET8fhx+nSq4CclBjZgZJf2zSxyEzkpKnJV4tqGhR6UFT
2v22cnkXVy0NdXteCfjYn1/0KE3DJGqBqzJxoG83ITMcoxnITMMBEFJMcEx87EMKxnNFCjgyc4cu
/Qy/3SVzApsBhjlA+daM9SNvVGvXjlWwT+kjb4kSfJwns7pHiAtdoCzZHCzbgmoxISCLk18cHcgD
jsC/ImD/V+zPyRcD+IMRB9jZOH4xSBLClM5G6lGdzjfx5MQHZaTO+fkzOjnKFj6fAyYL+ePRGpYZ
FctIUKRe3lopQO7eUxOYmFZ7btdy4oMltoa9LfOQ/BARb1qpyMsqZyIaS4GQxQ/3o1TH7ed3c2oG
gldIGQ7QIMWO5Zn+Q1o5x6o+Bp2SIB7C0dJbLFMYANHUN+kP9Pr/fhfNmdEkgpYXDSPp+ISK9132
CK4Szo7+r+XZ1ZG8y2r/+fO7OvXxAGOUFpJcDgbHw3hsCBSdCz6eNDLt22TSaLH55i+aLcW2Dkz7
55BC2KFa2JxZqk7NeW8ASApHJw49lE7VUBh9AsZev2lzBQdFsC3jJ9i7D0zXZ652asBz7NEZ7Jws
PxTJgCEgIcW67JVBSdi4NK27QceV+fnD/MBrWSYFHqKlsxwJZM5H86rT6WNnUnL37G5Qn6JQLbYk
laJHi0Wf0puzhi+xZherrmj7m2rKk2sztcQutNF0zpjYaCyT3adVeMzxZ6DH6Lr43OlWO/nkrSVW
TeWts/95P5Brv1HNIctYbUaDNkFbfddaB1KhsJt9ZNnPJKeWK4toyksirqKnZOibve8U30IUHbNc
3JdDZuypIjmunJTSdULu4/MHeeJbo6fNFtSyBMXF4wUxtfgdopHt9pDPv8pZa7dqiZjST9GvTN8/
v9aJx6G9aYzNpVDLrvv949ChT6gwH9na+9ovlYLDmqz5781EtqHl5Eu6omzP7DBOfHSaRseOHQ0r
1octdl+n01gHBbcXmy9hFEDjwMVEHwP0rcCd+aWqh2qNGqP3/v29wutylooUG8TjpdIAlRnVdlN4
nNWu8fjVVKXTO6rxBD8nwRN03uDM1ubUm2TLRhlA1zj9Hqfu8a1gAjWqwlPUAN621qNKyEV7NwA9
8DLJQfrzOzyx5nCD7KEECxubxaMvMPNrI4wKHu3YB3QujBqYeFVUa4Ei9j+5lIP73ZZsGMF1vR84
pWVEbZZzRNOcIr+FPI5b02rlRdRp2pnp69QYJWuJ4WkwrXwof/dI4vKZyoDXZN0jVI9X06wegXnW
bhRUdzam9n99OGICw3ShAyKjfXL8AWojvTa9mXNv1mc0ftZwX3f1uqQOcOZCJyZmSuqqCd+IbYju
LO/zH6tqOePWU32OgGlgPgfjuLPn6vHMkBD8jKMN/btrHI0JRyGq2zC4BoJ+zTWiqDyAqDHv9Y5A
JT8dGp4iLHVzqEtoY3HwpRhqC7EQvdrOrhOKfx1qyDyi02sQYaoITQPYgBs6Em19mA0jvNMd0r7z
CYeWX6r5LiMsh5ASe1ohg/X3oWnTpFBhrZvaQjMiKVm7n50MsVWuwdMosqbeqT1U3zfg2E2cquwO
i8UcnkT1TUgm4A4q8LRPMYxe9yLMrnql7j07cR7hszcrnnCyzagV1W6IUNBDnAhFd5jLjd+FJmLh
ZLgsDBFBOYq77eeP99TYNDTL0hgnYqGUvn+DoE+qdpKMTWTC36ux/U56xI0hlK3ICky1Q/EffHbs
udnsUb6nIXR0PTOc8koEU+61VbjUnK4HPdkPbX5m8/qx5LcQT2lsUcukTOccXQbgSAgP2iGLW03u
yjKq0QzaP6vkC03oKwQpq87UvwV1fubIJE5flyotT5TD9fGGzCnBYJWDSU2kmOaXkEBuGPuGcofR
RU03aGY441RmBo8g6at1SrYEze2cibzS+z0JVa4ZD8peqJ2y1VojX/kIQxlw5Y5+Jx1sJ/5haj0H
dSD/K5A0wdppNUntxZrX5NI86Ak+fns2SeNuY4OYqRl7XszvA/qhfMXzod3Gdjrv4J5VWxxd/Hcy
B1Zh08YbC3bBUyXMc6/i1JwuAdBCuaXMIBbo+D/niEhtzCxPiEUHIDbRXXKnQd0lWtufGVmn5qJ/
XOd4Y9SXPYn3YK8820xVwlJkR75ZuPn8czm1IEpoffQV6LdBJX1/M2qll0UFtsmj6WSvpsWyqOrP
RRKiqW+mM6azkxejXsmZBez6h22vrJmM8pRvRQllxkl03kH72aIARUvdnkt+PTURSMr+rBZY9j5s
flNiwWSMisqr4/oOIJpcQUp5LtL6tY3QLITyzJPUTo2LpefNARYJAbGz7x/l3JQpz5d9Wjym0ERm
XTvYcz3sdWrxJCuRfGSUFY7v0hH3keqH3hRgagiKiBTwwE62TmFMXywsQdgz/ABk1edv+uSvx4RI
GYn6rXM8MQ6j3yhJyDZnqMpX4QRPod4/pAIdyX9wHcvmpMjxd7HMvX8MTa9MxPTIzOMkWlLNab/n
kzKsi64+s5Ce2rYuaFtKLMv/WEffoRgcHBxoL70Wz0jYIHEd8ru6MA+xrd2A0X/MUudMmeXUAP7H
JY83rPFspGj01MxThnEXdMWrY6SI2+WhLvozZw5xavwuIG5q0eC2qSW9f47tYBvlPFoZ04w+fWvD
8jdMQLkChWOvKN8Gq4UPsMqYkTdRtXgNFG1RZtaI/kAbPYN7D5/9CqpVp+NYwNWGzyhs64dgdsD/
5mm6gsxub0drsJ9sk1kToFWDYEppxvWcLKXNQv+tDjp2FngIY6l+i4vuGilOuWnZ8kV2P7jZJKJN
l036Q4nomsVeN8+MplNPwVmcupQ4GLfHDdg0LZsmx5/gzeW8n9tZc1vVeMY8fkHN9LmNpuHMBU+9
4sWZhVDGoth6/NjLmAxOguIyL6pgDvRlV5fbNzqBIHfQd5tFk/75B/OmnTjaEKKY0blBPheOmUdv
OlCmlC5pmnkym51VOHTywQi1fpWLybwIizR9gocGh8BAOflmF7BDUAxZNwOnQtK3UwbQemcew4nn
zmZjsUADh+c4sXx8/9gIO3Ky4aCI1AMdaWzCepJXeci2cYqL5jkGHu2hi/xx5kF8bPeBNGd3w+GH
M9OHsy9hPHPp93zRzewjZRWBsUWQKraNTwgVzGXhMlJQTppgEIM6XE30ZHBeGOdQxOLEXLn4wpFj
wMym0aa/v3sVaYTM2ijDtxyDUXnzNUQC9AXa6ty84MlY+zZGjYzFCkpZShFZUzL6qPBE+ttBDOp2
mnxwE298+XZWX9gW57twYEjhmEq2iPrMHZL8V6IYXKbsfmPIONygFTbWtZIvgbCVtRnDzlrbwYVe
JOIhEfl4w2eLCW3iQ3gO7c45pKr1VQUKduZgfur+6YDhQbeWDv1x4YhyW5w2reD+02R8AFOKFlWO
0XOkKeH285d+6lIIr9Ea4EZn2ThaNWk6wSNfliUgpOG6rOzFzTeWCXnNafD8+bXe3tvxl7ZUfwWn
V5bB4+N/rsi0I9yMw0EPjMdtaRhj9poNbeeXRQ9jNdUutEL1b9tRH651XQnu9FaBWyLSclfm4Fze
fqH/wzecwTfwcekci/8HJfAB33D7muNdTPvveUT97E+ww/7Xf//XX3/xL4qDZfzBSQiBK58qczb/
9j8UB1v9w1wKS+zROS2ZYhkKf2Mc9D/4T5Iqts7mnUmOjcPfeUDOHwx4qkDAgSEvoD37NxiHP8vV
78YbLXO610vnzqL4c7y7TjNBHGipTp5p5cm07gin0TAaDOJa98eCGFM91gQhsVGdbRGFVw7wU/yk
xgKH2s6U3eJVmKoMwKppU1ABjikVt6FVvK4dPC6tD7NMThfZpKlrI+pItpsBIgNfUxoAp9pk0HRN
QZkoogGYZVHTBYVJ3oq+qeNw3hHIVzxxkK8PAIewK1FO5tQ0z198XRGk36RWuKkdtYyhO2XVQ5DU
I6eeyqnstTaqFjVyIQFTagWnhYJZZHDV0gHn2aFL7sLcizAQvSqaFvwc4GJfjfydF3MCcgqszDEu
wyz1Y1ezGlKpKbw2eIPMQN8UymDeOnaQXhDKE99ERdhe9UOj7DQ/nrFmwXR0KViP7Pf8BCwzSl0M
/UmAa2foXKVGYU9Ip4MusfSBpaam+ELagVhpipUs9qNQPeQy6DY507+n487c6A5PHi+AdgDkmd22
AKwx/s7ZnTqnxW1M1eUm9G1DZxeV5AeO6ZjkbUi+yRBaW+So8BhrO7vKLcI/NpMl8VjUSQnLLzfV
Z2oV7SUQupfGDNoHujXAIW3IGMjiyDws3ayzk11eY88Z00THTCDsXQYfa1z10G2ujCKJ1pNQkxXq
gPnKNPvm3pJYyTZS+uZBKNioCXzKNyj77q3+Ft5Bvm4Go4JAqRJM2GH0Ah0krjWl6b5qUxl8qTMx
3vRNbK6cTOJQt9uVmSUEO4XAF1hl0oOT1v6lA37+zlRb4yox9OdoMOBKFGoCCLCbtnkV+A9TZ1Yb
qZicKTD2qoXWrpIkju99GMM3MHattY/pYh/IYpfEwsaVOgwrvB2AOeciWwBPhe/Fjm/CFMwAYw7D
T813lG1hUO9z2eRo9wzywIWLWe2bWcvcOXXERrNNILwIKdcyN+8KRtuKbcwF83boZnYl17ioXuYs
Ml32z8o2RM4KaNLmt2zITg+6wHe1TosOaR8qL2zJgn2ZhtW9CTDjaoK1erDsplrjxZowHY/9irJt
eC36inHDsB3cUU76rpxC3+3yMFrHquEnq1J25gYa/Xg/Da3p9kFkFMFOGtkUaF9sPx2jLYbeAfqx
qc2G7AhGDYPQvh9Q1QNdAFJqdw+6npjDg9mwQzJcs0pC7UkzGAsblXROCB6qddfaoR8+j8ZMGkKH
ioOkQqfAspzKCJej1kfXDjbHZweXhYpREND4qvZFWG8MrVDMF9rBebwfCp1M1bSYY+4mxpFKKHhB
Ce+hp0E+PLRJ1AHnDAIlFteJUPv4K+bves7Xcw9mleAQsyHAr5TOvO4bfWRmw24SfM20KED0BlqK
96MUGcNzKCZ1M06zBm0RGh23b9NnDtZpnAO8rTLRJoE3tbbxFcrV0P60EkdL5FeekdP1wEKIno/a
XJiQhP0EbZpLvq7iwZWMIC6GKp60xzzpJFTFCtU0ETi17vNhaePm/1bq/59EKdoky9L5v6/UV1HD
4llH71bpP//S34FSzh9EBTi0XOhN6ez//k6TMv+Ac8Sxx17kwX8vzuofZKjQi6JDTzfqbd3+e3GW
f9D6Qg/IH1BpU/67xRmtDpv4fyzO7G1pAqGaQOsl6DweRzfUCMiqrgpCbPPqWGFNCGTfuhgeQc6U
0ui/qkFmXSumWdwDrs+vZ3bvbmVnKj5op4s3mrXwSrDFM03g770BEB8nuB9zUGtWvRudSBzavGM1
JpiqWpv2aAu38B0yhP1ksLZQNsKLPh2KSzUgod4t9PSyDOvk1iKGe5epTrjzLd8Ch5Ma4CIyBbMP
8Qa7OQrrfUJn5qprQPfOaCOVlegmqu3ZYOsXU6rL56jDWrqyMj1ekX0arETY9dhLdaibeeHfU/Nj
IiNGZtx3C9lhLr6zOCKLTKBKu/Votxv+QLAZejluiVuWN4M/2sFGkw61SLB36l6bfMNL8KT9HIq6
+m2VkXMj+Kr3Bc7g12DU/Yp85FK7jTBE4oUT9b3RGAC5IZNjDyXbNlsB230ld1ddAZmZSdFGdQyI
KpDXpAEEF9g4lZ8s1WT/aWWhXytzle+nqHrpnbG6jwdd7pLQ7r+EZds+OE47Zm6qzPUPw4fLXitJ
4lAVNwB1ywCu+pw7s9vZ+f7/sXcezXUjadb+KxPfHhVIeCxmcx2voRdFkdwgKAfvkYkEfv33gJrq
EckKadTrjl50RVRJuDDp3vec5xRm7qcrC3wonZAw99cWvvfndmL3sLac8RMbSosnXRWf4bAO+3BO
B6zXafplNmVxnprdlTHH7jHvhubYYQg4NVHBYd31MeHroLc2sJymZGVO0up4qXH+AOuhTVY8Jcnf
xt5sZ/V2cZoEdJKuLj1uVIdkTolIEmvqGiB3zORMt1FxV1dO8ikfUtD8Y9WgTp10XYNHduEuGJGL
RTgBdknHiA8QaI0jL6SD6JSOvmkTtQBHapew9cIyPcGJHXs4h+Q0CoCvoR6/p5klu3Wj7YrWTtFT
Rs+S6jr1mG2ddvLP466GIT7jc7aW/U2DC/6cnaGYYP2OjoE9ffKnlVs38X3kz/B8Qxk7n1s9Oshw
G9c78ws8znVDwYzyTexvFGCVTR2QSD2XbngTRxNmQUg0TYJvMiG+0OtcnH2h+lL5dn4wO0Jxsb8b
CcuMnM6cKtEn/BpYRLNwqD6GdRY9GCUkwGOERyTb4kAUX9uR5AvWhlHeqhlq71ZNuXgcwiKq1nHV
yhshqxZSLxm0EH3Ec97ZLJJqGqbbfsQNunfsnCZcF4Q0pq2pX4Xsl/BKDUkC7zIS9r2tzOTUmonz
WXotHRHh8NGuITSgYIqr4CnzTf8Ch/lkHnRIU4xVswYNn/lRCQe1UAWG1L7eBUlVPrtxEn7sUuez
YY7Nxms6+wIr8fTNbbqp5ZsQdbUl27h6yGLZC8yi2QBGp6i6x8Gnbr+a/KzBdUBcc2koWa4G9GHn
CUmZm2bobkRPeQN1M+O5MzGTEh3nbIOimdfkPXqrWS2yIadJN04Syu2M+uIIWcY/umbvrwn0zAKe
g5Od1VIyrXUo57Ffon1QhZPeWgqTa52auSa1k3jjreN35qNFkZl4dGZUZZlEX4RVmWZnJIsVS7Jy
e5k70cJSqu3hFkS2w4P1y+xTnmYtmAgx2AhFSUg9kJhekV1sjM2T8mE57R2DWibsGHZvrjn1V07f
GV9q14ceAYlBXU8tzN+InUG4QsYddivq9Aq9C1gdjwDWb22RjI+TU4kLuycgaTuMYHAWBgMG/zCy
26tkCqN8E1hNuWGvrI7SH0L432bDwadvNnQ3YTx5HTXXIm/ZevpHBwDSRtHSIOGcYDX2fNEhy5k2
a8H+W5vlXVy58qzvxmiV0lFS8CBTerlGPlXrcFDetjX1/HW2FX1cJbyWNoEs4Tcv0Z2FCfRPm6JQ
8oSu1aOpjnygST+RR0WTYfId+LIPwZR7ubVKOlsMw4OEBJJdRTqCLBBm3pXIxmhHpkl365WFeesJ
P75mWtRnfpDPBxWP965TVbcth+tbKfrIWpH2Ed2PnQdpwugC0ij8ajwmU5zfB0si9qqn1ngLx6Ra
AhfKayq27a6PgX4Pae5chnHZr2s1W9vM7YBnCJa8tS6n9FJaody1Ae6xjd2X5WUGPOlBejltQejx
PBgIewz1EDErrWXvvBX8/FmTfQpOJULKMA/RB1gN3gHP+oj92MAelago+WbP5JNWL1Gl2O9rrPbk
l4Z1Q5Lpkmkac+NfmiXnFKCQewbfADbfkoJKhgSBqHMLZjEWxbTLHGz3WgwYKAYET/lLnKpcklWt
YcZvnqI3Ksfsui1kx96cFNboJZCVzLDollyXQ+1l1kWn6xjSzEx+67QkucZLpuvyPO8wdIONzWb8
So7h44PvjKv8JRDWskZgauGcfI1I6d2n2hiNVddqANQcv6bjNPvTjZUTKxlOYXhQQvb3XVSX10qQ
Rst4IpgWkwRAkcYPS17REl2L54UU25dAW7lk247wCfG1ZzacIap+22RJwYXz78AfJ/+I0HV96FkY
01VD6asiQNdcknRFv4TqIk9oH1JJ0q7JmfvQL+m71UsQb/oSypt0CYu0U4BVXbxFu1Rl+TUirfGp
8cn0zenpPlpLzq81wewZkmXSpH1DEPCMGnzedp1l1R8qooJTC3DJVoGnaE608gkTJu4eILwiLeYx
XdKGKfv07bX3EkKMv7Y1VnA6SH4pM9Ga55Y3pKxjPxKMp5c4YxZ+nnxtzdOHjsAlTkBwuuyE5JMm
9Px1UgELXJMZcjNTDslOA0kdJSRzI3lwsVemz5bHEF9PUIXcbTfCWvdWuafb2bsQQmsFNCLOU1Me
+WQt0Nq+qjzYu200P7L31Z/y3Ki+ZEoTiTNI/47APsg4bXrXVv60Le22PPhtj8JNqhLuoL71ivmR
CRA2WvKcDd6jL0f52a6B3q+cDkFU78pHHxHJ3vOD4roVxRZrvXHOywGE1cE6qfKh/W7PrqpWQOgX
klZrgzRIZVrsO+J7bmwX6+haSichL6ojp+Mu8GS3LRHX3CQkmQDvrUe3NFb/OUL9n45QHNZ/Wey8
gJPy/CWRJAYM/atz1I8/+TezNvyLYieHHzTeS03xZ2at/ZeLpRPJYOBilKfc+b8HKusveqTUu/lj
CAcpkv6r2umIvxAz0onnqOUtVmLvT6qd7wv5i6OEg5RAjc6ve9MzCe0J7EhjNHuSpb8ndUxfKqhZ
9wK0TD8dMK9/HNH+CzrBNa3vof/v//dPV7I4CiIYxcb6TuJTVDjeCOLiStZMD9JsnpqqpjIQJXL9
51fiGkhTOb1iRV5+yU9dsHgwopkh1eD5zSUsbPOqV2WGuGX+TQ/wH24Jgye+3KXbYr7TDigaD2Hd
zWRA9fn3vMi/Exz+PeP///h+uIxL9iwqIrSCb94RBjgOi65u9gihqD4HLTtMLB3rXKf/xqPjW6XF
gsUIsf1b5WPMpt8BHdUAGC67c004FxhMKzjvquw3N+W9PsfzTSO9shbXf2jDSn5bZPcVeWpDODb7
ZASST3Hydor1PdSx+0aBb//1E3xTNPhxMRtdP140L6Te/vqLIGOjZmzWzT5se6DisMv2GbEMK0pw
z+T2EWUDFnHF2fjPJZDc5Yub+qVH/PbVeV0trSKpmn3TpvUHCbqEMxwgQUzA9m/G19Jy+6kw8uMe
qWIzK9BwZ1S/vsdZZnLC4ddgx2nhOEAi22aWGX349ZP8p08eYfu/rrI0g38aWwEHE2XIgquEGsBl
p+9Z46tj1f17j+6nK7356kcyh2tVcaWkkNPG09nzTHbe+v8wvF6yol8/OspSQcCX4YcOxsw3nwel
Dzco66akwWjVm8ZUBqfwZtDXM4XgbRhR+hZhJ3ZwVN29yWZxQwU33NqtUx1Vi69hPdYgTgKsHZQG
Ksg0Scq2IIvsw8Lx3kk//z5huj/Es1AXjU+eGRFbvcd2v26Xk7agrMThxsxHay1ZMfa+bsubqQut
T7lv1Qc3yqInVappM5ba3XNsh2Y3gfcfM77n3NeggftJGuWK/LJgo9rYOQwDrhyZF9WWvnf1gSqA
cwTYNX5pOW6dicHjt0MVu5kypz6Ro6boWvlBUm8npzA/Z5AI8Rrweww6ss8lja9NTqbWrg7j5iq2
5nozYHNF2WJHSzuIGGxAKPZAvlCE9qI14T5QqAvI7miMdWlyd3PJxEV+3rD2h8paRz6TSxKnQOQg
RwEp1GKHXqYmuQqN6NGh/naGlr0+CZMco6AE1BeEJG36hWl9ihPlnnQssqc4qIt7b8xxX/Z289h6
pfUp4t6blT+K5rEpHTnzm1SEBc5vwmFt2xNjXXsOBRbD6Yr7fgTVSvBCeUN2w/AU8WhA1LXNlSez
76bgnUpQTZ/Ijv+u+zH6QI+pPozL1JhQZF0Kd3W+66hPLfWZsEig8Xr6Fku8c2BGH9ZEi6ZnKi7s
FduAdMHryoqgA8gBK0fG6WVsNyFJL3H13QMDfkmcIA9RFqglLWMMgtXLZ1/0wJGh8QbnhBlWW7au
3KZMIDs7hBOVbcN2cIZcBtAkzZ9COIokG420bNwkKyE2EVUMRLPzirO04oBPtUI14cZLIvWQRI0R
bi2h+gCjNRGSK8+sunPIM/OnAEbRna7y8rvlkwPJPU5b0GzRCsJKu3dIkrmvLQ+fITT3bA0uiZSb
znHh72BlU1DudBmedziqEI1avIIh0jlBhITe1ivgfwZ2BS+879uOYeeQg7JWDkvcDCCS2mOzoMSA
WiX3WHtihY66yp5DtE07AhvUBVZ6SmJpSIxcryJ9O3ahepi7OT+DvTCgfTY6K91lnAbm7ZwFebvq
+pheI9E+4jNOuv6rNTO2HCOaxKYY3f6jot7xGGfkiPhTwRyqa35sJw37SLB3OgGvJCtQ5LwJN4nz
pza2qqOOwCB2ms4K4U7frSAJzyNB2io/hPQhGHQbY+rbcZOUXnIJJlZvZVwszEDekLRZ+sBEFOsk
6IjZIJX2Q6Y6QIJJo5NvVRO6+yr3iG3yEvKSHCEfmn5SZ4iiqZ+Ekg9hJsUOSldKZBGy3dYAVNiL
4gwG6LdBdv4m6fUHwir3Q60+y2RKjyUFga2MyLpiKfRvEsmgFJy1tkvN4kINXbiNc8Y5bpZoZTV+
/ikg/uUEpmpH8F+xjmfdDByp8z6HepmlK3so+KiZFfV1UjTTppIZJWU2lbvWYNTnspg2ikDeld3D
hp87ZjcyvdSZWNbdxuG+rTJ7TnsjuAqwsjwXGsKsrQaBam0Ud5kT2Uct+aLAFURPMozwuBRTTQWH
23f7mWFE+zDE/rWAYIyOsCZQgsY6AUh/I7yuXTlm8ey6TJRdx/wBS9e/mVNQwxbBtJvIJy8VBp0M
bkCFdudiBAEEYonPkOC7lvDDkq4f6djU3mS9oShVb7q67vbp0oEF2zJ+SRArNxT3ABb2IBZxV2+7
tLiyGzCPyQhnO+nL5qpvl311bdWnQjR8TGObSKJihIOCmqeTRiGpw54U25dZlyTdxyEPxDdzZLZS
yzfimrO4zKMhvcxcHe/URP/eH9lJrAxjcOHXu7sebvIauJ21du2ZGXGol360V39MNU9o9qNqQze/
WzuQz/G0Dszchdl1uEMpdagmjohaqSpSyGV500vmHiNm9hhDBn2uSp55WMudTWzoKq7oWdqRZX4O
hRxO1BTZj9byKsj7Yk8nlLZFgryxDGPjYujSK5vs+Qcjy/qrSaMMQBPwCQjr+CnIp2ATTJjnnVm4
+5ks7m2VtOUVMKrousgf/RaoZ2on3+t4Id8M6UfG832nTHLt8DuDYi8JMzRt7AJTT2xfTdYwk/tn
w60pgPsseosW7mCkCTnJFTNvVzHjmGUgyIahQYEbbYQ/8TLJwlVGNsg72HH2Ij/QI52AdbuizFxo
uUcn6XRnVYLeQyTNuBr6MKOUSwuqXmUc8lo+kSws1+gJOM+PVD0hptK0qHKAUqTktnO3olmCFMyO
28GEdj62C8Xa+tiXVnnkwE9avT+YzboOZHu0i14iPkGnWWyiVuM9PE2jRRwVi0/RMf+V/hjdttZI
35bQKAC1TqrK5Eg9jtIkEXGRCo6OokO7ijxJM23NXhxR3GoGePK9n7IELLnKy2/U/GPavLF/0IHf
CKL1QDCzu3FN4ok18/oULJIrYOfDcF15PmzTzAElvO4DmtwD3S8UK7YUlEJ60T8FuZkPa4J/PoyZ
rSF+Cjo5y+baoUrlT+pYFVm+IaPrsxNI8mSzjO6RTY3dRaZmeYwvJg5147qZcUH2sUF0rF8CdXKs
6YxxatGOyyCoyyIY9laLeZaey3OeuDmxHla+tYDrbqB+iwcEf/pSskaLlY4J6agcSxprInLnS4Zr
/CUufJyqueiNVeETIZYVhnFINT3HnU9JNF85HtO3E7M74bRE520E/uduGm54n6NIK9fB5KqzX2+w
36vdQtbOgC08+iekTi90lZ922P1MDILszWLfsoBuPGtUF8B2yGKjTMQsx9byckKWTrYhYglCk7v6
xIB3Twj/4hRc6u8Oau80pcvvoUIAu4ZuLOfp1zt+PyZqAIkRVahSEGgxnbqcOXX00+eqkLcRIoHd
r5/Au5MhGnSTo6HjCPbjqAxfX7B3lFvGY1OQNMgmrILKzwLFclxVSX0yHKi7v77eewvAckHfXfTD
CMveGRor9FG54+ULWoMwhAW6W2/SnhD5TdaVzwMUp21O8PeV5wbj9cuyM8Ij984SaxS7RJCDTpKM
+wxeWp1paP6/Odi917Xy++jnY7P1Qaq8O5Q3gFsg/sl8n5Slc5SqL7/XNlzT1Ug3hEBQ0plxKRK5
hgYzE8Ol8thripxf3Ag22sjUntnKVMfAQgI2WZw8e1oBhKuiBDo58JXPK9wW57nXh+TmtmmzGmTk
7uMFaWKT91HTIiqjD4CunGfbQxxLk2ZWZ4Eh/JspEizA0aSxoaVp9vSyKlYVGLz1OOfW7wTO77lv
y7NgR4mZ3XNDRACvP45YwhZl9cr3Ax47oKt9vSIbNF6PtvPQEq8Iq6SBopkl1s4lP25NG/pPQQFw
5xD2w2vglfCZvvkF2NRGD918ug85b5+5RlyfGmf83TTwrmLBVShUwJaBToWL682RVKZSRV5Vp3vP
YfOM8M0ADOGRIGyFnDO8HHT6lHF4SHI2vb8eD9ZSKXh1HA7ZothL/Qcp5nv2Fq0RB3fxiPOFpkS0
L5w6PDeiKHwqJVtjsk7d6So03PC+cqb7PJxa8l7dcTtMipicoUZdtcy3tBZougT2Nh4atpNO3u3Z
f4fnWV31X9toCe00IkzDP4p//xHn/k6ci2qWj+RXkp8vuMCfq1el6h9/6G/Jj/UXonnmXMHX7S+y
n/9V/Zh/ASUQcCopnlHf9lDf/q39Cf7CJY0um7hwzOjgM34uVaPihd2ylC5/KIb+IF/tLXOAmpNA
Ao7tDRm4g1v6zZhotUEfsOjFqWocNZBBHpep3ncuhQLiHCvMaXUyAQHPcmGMbHkhxRDXmdCQ68PG
fSZrp7LEhuykZXvkZt4MpAn4kJOdYqs16G5HFWOLnHV8Cz896X+ofS+/7KcRRbT2gsRcnDBMHC7T
xutZK+jlWGB66k7ABvWtSCpj7bJNO5+Ub16CbOdk/OsLsjC/uyS8qGXNpq7v8TbfLNtGWpBYIuv4
5HnhOQGbRCEUirXlDBdz3JpEjBntXnRm8xhio2/1WjroPPahx8SzQ94g6kPkpxQUZgXlakW3jTqK
NZBhElSpb2/rithU4BvirrCgAp45UVWfYC5D36KmwxpBg7XzVm3XlvPahSyZ7+Kx4lkbntK3xcxS
ZInZfSbkpe6JCQ+4VEg5It52frQcOlwEzytyXahKeLwRNtdDL+UOP9x0MXmpdYc6mI9gtFl6O5ut
0ASZAPTX0IjLLqCOsfbjdEIMlYb09inq6Gu0HwVkvSS27oQgcWyV+iiQae9n7SO6UX0deyM/Q5Mr
psnksppHS42wvj3yhpMrnZT8onBy7QObnkR/7NqFdc+h2xJ3FvrJHssHHYlLjNIIWD1/8poHy0Zt
ehy6nu8vJiaXchrY6tu5q6w7iICW/tQEQhtPtjXw5NIeIN5q4thWH7omYIepwC0in4bOj7agUfzb
RhIrtyVoiBVcz62pVgbo7eQ6UoKKYk28SkKhwub+4Ri6zxlT+L2cOPMoSS78KhxJT9+0qXeDNZW/
2uxbHlI6ObwFz6HV9ZCMbH32zkw47ZbnaMu1my7ZoKlRUMfQ7tDOHyaUwJw0FxTlCWtagRxveSX+
8nBCoPi8P5jyJ/q81FbSYjDQpcCiu0hi8j2MwEyISdMMXsxCItjQWBUwcIjhLghGosCy6kA++Jta
WcV20YVtCpc+7coa9XTnDdaAvi/kbFZmpJyQkCTr5zgb3IsJEdq9oXxxOaqmuCa6Jn62KI7sKRw7
wZoutf9cxbn61Nikmu/EzCebjKa+VqMagnWSLXt65O0k3ljac/UWkHV4b+BOH26sdDa8jat8PhvV
+TxeNK1ed2UO2sXr5MZGhTdPtrYg+sIJyAykauAY1hcqtry71GaT8H3KJtk88o9l9h3zs75NS5MS
h4c/aF3HfCO9VVlyzclZ3NG65vUUudF6KyMaebf5OBeUUYm5e+TJMLhIwGVQ5k2NXqQ3jaZ/6COk
zOzmGQgGGgaNFKpZBHdw9k+uNVMVjXTPeV9l1CzRTOprmhftXpJNoc9tUtxiApgkV6FIhrZPMNrC
rdYZz4XwS6JZJcE8J/Jhre4un2fDuDekP7fng9UZ3fWkQ35JwfFk/DiXHCM/po5Z5reRyrq9Lo2u
pRhq24eZiGCF1qHkWXKm5Flqc2TbGYYxD4IeVLePiqDQ7BqA4R+bFov9+uVDzrXBiyM/inHsqWVQ
DJ3D36JHmzm0cmrrLpUGtgG6T4n3oItAWldZFDJRBLHI6y++PYrLxAvYPAZLUDSqHkT7hBTFXfbU
iW5E209az/DVjoIh/9QxQwjiBqPZ7a7qEtFBwN7GiMKtXxBptLVyPJ0rGGnZsW993vlQdOIyG2Zb
fwpk1Obf8JDgVlg5E9L7bWkqy7oqWX/mdmVJAkwOUWWRhQ3YyjPNA7JAagRAAKnvG/AknlI9IxNM
4+Cywvb14CoZLVlIH3zAJONalLX8ONWTge6lTwisbXokpXFysIsw2lCYTwkxT9W4Eqj/MKL4pbun
8uMtHIeMJGPK6Bw1dw4FAHRidTNFFZNMfWiawLzv3cZa26X5ZFDqWQ0VyE4EUKQHJaMO9gSHxJ+L
PvK/6RhgOAG61RWg/HM5du20zYtO34Cejp9cW1XbkkVqw7bPvqXpVj0JJyl3VmVSbiJ9Ekj84HfX
YUxak9/knE5IOywu0iYuPlpZ769Csx92szFQAlAaQAbxRluaTs2VKuby3KXCsZUoAG+Y1punLJTJ
B+UU16Nv6uysa4mxaCfSBkz2nWcqrdMPce8VH6EP9fGuG6rqHEUL9d+8nY+FEea7wKZOQch9hSHF
p3pDQl99x6LTPFRu2SSbbO6rXZCa9afEwzsjWHqo83iurNaeTxh442mbWHhVErbj999RjnWbQjqY
VhY4FfmO1iXJP76zSUy3Ii9lYjuwWULRKciW9VlQtNPS5bLrwxJJtItdcZNFdXNm4ivckJ7QPGR5
R/WJnGfvUHH+Utup9OVlOzjRh7BJvDOjn3OiLLAdw0KdA0yNnndpJEN7YsKe9rj5p8NoiBBnbj5u
J7xL68Fy5LqVU7ZPqt67U6mav5pmkZ3CIJxPXdVhfPn1DuVNWYEtEVgm/vdyxkcW/uYY1dalHZCU
SVTbgEwwr5ay7ohgZuWgYNtkpqpPuG26/a+v+qZJ+nLVxbIIfA2cP9Cw1xsxJ5oTPxkxi7QFs2gK
fKddN4PFHuPX13nTJn25DgQvEG/s9hbVw+vrqKT2ZI/o8ehQJ2dONTvm7Eo3j66OmDD+/GJLy5fH
CY6J5v3riwnGsBGzCTwGBVXruk6cw4s+wEhluP31pd5vZKmRQAlgL25i9n3bSG/j0G+I0SM/xJvE
ZSXZertIwqgEDvWpXyznf3w9wTlE8JkQS+AGb5raYM4YtgWWlFkn0f2PJagiKSBdu9XSVelTqOi/
eZzL43q9WefmFjoBaQ+8vLeb9amMnSHsBueI/o/dFYR+Nj9MqKzAlV7iyZd8anttlIp/Nqlp6z/+
SGkEujxnE6+DBWLz9ftEPY7AtMi9I/6chcVu2Actxt/BJ98PBa6CbzKEduhanExeX6WIrLGK0t47
xgP1zCmtUvSlvzXm/9NVOFAGAGspZ7yr13iDbbWuwb28KC+8lA4SgMV/4zPBqmKbqGQcbCFvP5O8
pTtMNpp7tKIuJRkRDhn5wyM9eSQd4nJotJp/c6R7P38xpzOHcVuYNrjs68dXpSqaxsJzjkYdeQ9C
EsY7m4qtiAT/sq0ChOpkcc58Ir8eEe9nFlzXSGYg80K1ezcigHmm5twQlZdLRndUM08OHoKZOfOC
32CE/uEW+TiQNrEHh3DwdrL0SQLgUqV11F1SroHy1qe5p0NaOEsBfDnB6eWr+fP7w3IbLB6ffwAC
KzNFokq8+rHwkLFUJaoJNNXJGQed3470lyra66EeUp1wgYb5oR+8H2lL29VkPqFb24fBKhOlC8LL
N4vbRs3dZZ2h3aG4yTZZj+zr6P1N/aVqlY52FCEdDhc1DcvY6r+CMrHZdc4V/f8g95rfsSffT7yg
d2wIMMxIqP6sNwtKlbpjOuEdOVolJex1GqXNY6YN1kuwoXxqWci2/tdvQrwfuws3lH0lpUgEaG9l
MXFBvSRijTsagcFeF1U45wfyNYavOHNZMpMmWr73LBWXrSzaR6WIwdzYaahv295qC7K35Nzu2CWl
Z8MkimTz6x/4T89kUU6iU8MIZr7UMX/qlJhtn8wqYNSXc8CmG7flk4hp1oOOxhpD/+13ZZx3Yw9R
4TIaKOXwiWJqez3m27RfNv1kEionIkbPzKjBT23FZ6qXevqv7+6fLkbdCAA3OOL3CSeoOUJoh0Sa
aoh211lFUKjZY0lFXd5wSvr1xd69au4MdIQjTPgdTGdv9kX4iEXTR+ZEIq3LwTJOB74sBiKnxF9f
6C3yGCks0+WyeUDPyJL+dmdE5m6qvcYf2UF0SX9tcoaTa0wiA1A02FL9qckUlRAndpC6jAmNv6Lx
7Y5a8rIM1q2+TdKcOoExclii3zg3j7NPC9s0PEpZVL3snQk6nON5m3M4fgnKHqo6rMs/nYhfwLr0
ZVjXEH++3QqlJIA2ftn3RyTqwWakaXQq6dqfxeb0x7suLsU34NAKoKT3rkE1xKY1KJ10xw458SGA
OVuQjduGW6jV9WlJb/5d/XBZvX6aGB2WNaSSC0kE87P57i1Vc0mcaOc6Rw++6zcYq+rYOVF4/1IQ
8fyeqk47F+7HWmvrNwsAPr23F2d4Ida0ufLS9HLt18PMKdA4ILXJjkJQSZo3ZhZ4YBQnon5saw0S
K/jsiTx3Nqqm34x9BTUGcaZxureGCTEHoW/TrSlLqogz3oiZIqS/HCzww0Jf9/mOutLrszPJ33/t
D5NR8TeRXb8PkSTRqc5JOr9xsx6ZwfJ54XFh94BRk3Bc1RFpvrK8Xl+7o6Y01kf0j085hSMkHK3C
LRfEdKEvCIHLu40p8vJmpNpw2XmDcaZJTr8Gy27MZ8Rn0l9WQzWvTL+1TAwwmUlqpO/KcEX6d3M+
5NApULtBt9zUwI04QM/pkZhDsXbAI+DGkiJpCcuTLaE61L5NNdbP9pwtquoCj/m8lo0oxNexIzP8
PDMyxkuom6UYijMouVZ4J2PIES1yNq+mRIlqiNzcPchoTkVVO/Nv59b/n82nyiMqL2Gx7GvahrGW
VIU7fadano7AJOJF2jp1GOcOcWDo24Zs4uQaoVJBfmXcquGmR/9TblAUMbprUTb5bT2jaNl0chDt
jo6wvs1NpMax59X5LTqE/it539zFiOBk/gazQjoXXSuWUtRIDONKmyl/kFt3n92Rn/uhQdhMq9bK
nHPF01RUNCS1uTQfcr3zmonLUwehcjXMCYXwoJw8e4t+kb9RooRDFDba1aHVmTQ+aFLb53Wbz6xa
oYlyAN9SYffWVTUqd7gVKbSCTc7nklxzXiUgWUz+2KxREDoHpbqeXGY5KGM9N1VDBqq1YDvnmC+o
qhQHCcsfU//cUZEYD4k2QFQNeqEA1F1BTStoJLZODSLJWtGepcqIAEB3d6Jyu+IsSF0+MLhO5Eca
acfa8LIPoGbP1zfHHqWGxKMLdxSeb08nwrc0rivSavX3cJij62BWKFtfSnBuIfkxdqLFnZNZ7nMa
JUm07WWPLvvHsPIW1R7Z4PZh9O0seK5gDJOV65ItILRI6IKyKrY4+NFWrDvP5StqA2/RuxUuz9Xq
l5q5nfXyM+LkUe002sjrH60ZwCXPkWsvG4nYYW8X1D5CU5EtldiO8vyqgTO818KkAv+y/PmepMiY
ULvyz12ffsQqN1Od7QhTNvsTUiOGadkYdBqKyeHBOpFybDynVpze9FXLDxEmtZNdU1g92Zyi1U9S
+7YBscB38/w2qAGKX7i6EHdellXOWhKsPX0LDDoZW/TilnMziYYqcDKxNyZgR4x+yXpMGyABa0C5
gm8FUymRvokz2P4nNuY5IAy3G2qauEWqGiNbRRG6jTVTuJsdi66nWj8VFCV3VNDmgJIEgrdjaZok
4JKQrYeAAtksVTb+WPH/0yf9bZ+UUfPTnuUdxOgirapvfT08v26Uvvypvxul4V8cMzk40A5dzAtY
cP6FR/Bf3Dmg9l96oS891L8bpeFfAJ7pqzvUhDi6+Sy6/wNJcOy/llxJF2EzMFoCJt0/8fQIhAiv
l1ASxzgEA2PgwGDDMXqRUfy0NbaRBZSAW81TZRp10sq1cDxjo0UVEd0ldLOFRDDUq8lWTbfTmMOJ
M20Gm5TVwieke04r+kxTf6FRbYU1wm70enouHOdehOyuNmMvPseBFX8stfTXaey5n5TjDBcE2w7X
C3Ih2qV1hu+tRm15EY/8S7KnddicGVlCyAYWx5Of6RmNLSbKbrA/G6MTTSe6UTqgwGIN5yoLneqj
nUfSP+/ndjbXsvBGvNJOacuv2Uvz1uo1vTGQKWGGcG/qcSHn/bSxO9NGzG7LRwSlI70mXHrGRW6n
7rIXgG28y3m3H0ADlt7athA9g6eL0o8iwbwd0/8iOz3NKK86ntt/Bc7YfvAcaR16f0jOLJ19LdiX
b1Nsl+vebFOCHCjrn2VWejfldn7tYRnP9vwn9gU+76jcDNpO9/BQYD0gjra3gzCede7oVWBm5Xhg
tWChqGDktBz9UWwGxC5TqGxdHNlGfyvMwr1QIf0ofK6+OMgwbDn1z2F0DzjK/9D4bnTXDZMVHLBh
2MYm6xu3OBW9w8xMEnr2oMYuATlt+escjRHPoFGrlmjgoxfWxWlofBrhshzhK3icAqjzT+NpkEMc
rI24SbZ+6s23bRU7qXkWxXRncuFB9e2oFlnDCF1wBDJD8UglxOu22S6Yomjv1KX10Mz2BP+nN+a7
sPALZzXEo5/iCjeD4h6KvKw+xqDKfXMrWWO1sSVtN+z7M3ojk9kfktitiDnLCjcVz3GPi5M3V8AF
AmG8LXtnbbWNczkjpNxqM8JJgDD8QO36FtyOtw1p94I2quFxpRibV07dluvECwc03UMfrJacMsy1
7v9n78x248bSLf0qjb5ngvMA9OkLMoIxh2ZL9g0hSzLJzXFzJp++P9qZWc6sqjxVwLlpoC4NW5YU
Edz7H9b6lj5uc0KkSQlziVdRnMdssjaFpR/ivrmAICKTelx8J62uplwkdAry6KciOjpZGZZUpk+g
Du4mBHR+w7cJYwzQ0EPmz5o6LiErhCiMhvmBaXoL7AEW8GJLcZaFoh5qy8zCLpL60QMf6GeUs9tW
QddbmFN6NBklhaNbpScln5eDKnk0dchgT96sfymh7wRSix1fJJ2CMFYMYVU6XXeEfiwOVGVfG6qJ
I5CC+EQ6YI9BvyDirp53rM+C1qz70FxqXh9FbqDzQFmQCqiUWhNJQBz0h7XIFzwZYFHYPmCeUxdk
X03mBvgVxw3ip/hMSDXk4RQutCRwo0uV1l9ZaT5rhgjbu9Bu+enFSViz0rB47OoDAo/+A2LIvHHJ
fUdmmYx7WQ9YWLggy3jp9pWUaGetB2nk95mbnhctoi7tgY3oy2Nq49tVW1hP8XjfeumBRkXfuOq8
jQWvfkxUnDuYT62UO3eeLoLkad+z+ils6rzbDhHLtDgyP9mIo9fU73ajFflHbqqNr5ejjasn6R9S
BbKv1DSs/jDJJGvlaU7di1kjuRcF6aIqQYI+tGTzTgWXti2mpmQ5Oox8tmpAo7wf9o66pw0U6Ax7
t8nfcIIjEyAb9mhzXB77ho0ZcW/imnid2KORSjY8FdpdnMi7gVR3xeWXWqryOkFxeM3X0yzrIwcK
k2iVU13r5n2qS/tY1V0S8IZR0sAnRiqdvKgwEHCYTN+SrtD2sdPSoqQy90m8gSPP4vKIas3Ythzr
d50xgotabO+QCec+sps71uBqyDHhniqhjE7QZnb3zLnSb/TBiQa/NjpxBT8yBLLLup3KGxWqlezZ
aFnJvTFNHlZ6FXWD0m1MUXxuY10PWMkh+i6Aj2GGJhbEAerS3reE/PIKQdXpVREKIzP48SrzNTFT
4FUJt4Mkoy/TiHQT3WOODSLUiyV6GLPxUiuyCTD9iydkLU9W7DGfV4bXdvFe7Fg/6L1l8znua2j2
+QRrZQzbsVmd/jvQfRGvojSvuhbL3eg2byVJ9FurWdo9yN7HmkArPsAZm4wC5sfJgktyTTTjvvfq
c94mn+A2LL6eL/AegNRw0oJS876Y3sjq1bSCbD1La8W9dVtj16Ziup9461B5DyRXcIy6X7Io1l5y
Qm03jeHwqCkmHaszXFBGbweJE93Vu9AapA62ApCHHMAgBLjykyCbc3eHEH05JFW3ByJ7HNIo23W5
mgaxp9SsKpWQyywPlshDL4xcmbbQ7M03U+H9wh+uuNd5Uc27pIADw9hEXvIeS8s8DtW2FlbytZ5s
Mxj1/jylkjthzJ80c9iXUXXxhoWLVXg4hZruYWAOityyeBtgC4IuexGAiLYDvw/CgSoLwPSmp2E2
DohNtNCEw6cHsWUt18kCxozyXdabni7sZKVWHM6KMfttHxufo6qv75keZaWvsJytty4+/GAojPI2
VgYk2VWT2EHHvVanMNbnyhIbwFR1WPZ1f9bjMkLlodO89GrqR4bylCjjej2PAGxsz1dc6zpi5P2E
WKO8UeN6IPlxzk2E0/Mi+vtSKO7Ba7PlOA3Gkzmp9Vf4akq8jwq0EaHljEbrG7lGZoZpVvOw557V
t0PnvYFxudUSB5G8OXb3rVXejqWi0EAqd0Rq9zd4dZ9bkDU4ouzqCIbg2W2hUE9pdoR71m0ZXA4b
vczlF45Xcz8il38Vi9Zs0UE1B4N8sq2ohmRnQ4zzXZd8zAKEBA694TMogHZbqq5yiVErfcLjNsLo
a91vsO3iDUg43bcSI3+tXGd+cEYFIUnvfjYyqw4Kt3A+OfAewRLZaoDHSzyWcamip2B46jmwcQ0D
599krg8Rb5jwjcnIQIKkHMgeP15MB7MtxHvdZF9nVXHuPa8cno122Kps4q+44iycD1zZAG80BPMp
0So0xY3p12qTn1C7V3sB1IAaoYwvmp7vuwwun2I59ZYFR3WPOELGHLdJf6dIw90vji2flcXbE+Y9
PQ7Y4kINUlMaeEuWnsuue5eZ+8bpnGPXtL0NPVz/lArtZJeGB2ICy4+FyGuLA4oLguZ6AzAZjJGl
M35RKqGjtCDjgvQ0eRZau/h5185nGIjefqy0aeMk8i2PCSjspzzVbut60B44IFsEY72Ru77djUkO
8yhGV1GYGZdXq5SfJavLU2zPVphTC35aTT0zLo/cXX0Ns/FQJIb2lYGK/dVMy8SXSwcQJ4L0oDA2
3zL3yiBWclgubNgogIej0y8KcAhMDYZ+E9GoGDy38CijY8KqvqDywFOWDnECL1xjLnlq0EiEWTHE
D55CIapdKLSCohw+Nd5ywGXwzhrL3rWa/MoQBZ8mOzNsYvEqUKl0kIyW53NR7njnjpYwO9+jm93k
VSX8yey/DB2wM32pQc/UkQEsFa9TE0nuwKzaJ2ZZ+3MExRStW743EBuAvhEYQdRxGzXGVSTCQCpE
GHRe2+4pTQqkhB07p8zxkJolYT7I5h5Is7lTta8wMyia0ESQhxs9MXkCICb1TaSYBobGmvgVq8HY
IiIWuHO5dSRQ9JLPXoFLz2e5pgWVUtZYvocNGiPJkQJzEhElOBuJdHzJki+jR0gqRX6ourzMhVc/
oZ+vtpAUUAelxYnU3HkjNBch3UR5iL4Numns1NyLeXWoKvPeQ2Cys2PjLS/7J5Q11o1iL3ddQa+i
w6gJJ7SQQVPDezKhjhm11VyUZhrCZlH0TyzeWr8Dh/o0dS1DFF1w3c3klwsNMpdRrbRGlqq+Liqm
a8XyhP8TVRRarSCtovQ9a7SNNjkLNjc+6ZAq/Vkly8We3OjJ0fIzzjPz2piYYXtZfqMAbv0sabea
WKogUQATTeaA3LFNYKj3xVNjinST41UNMTx7WxOAFYW3S2K9IvJLFnPAzNi1Qw9W1dV2o69q2xAJ
QqTvLhmz6Q4oGZbN1tYCkOlUPho+FvC013Ka+6uuAuipJDG8bbPOTdT5ionqqJDQhzWrMgJnGFjC
e854ZvP7XtFz5JryWXeX17iGVaa1/ZlWd+bFyFDXLIfIzYYtyrRdnnxTXEkUnd2qZ60V9V5mzS2Z
wadySjgiE+kGCBjUsK5pcRHUGTujG3Z6BYrXEOIEbJhLVKi4Xt0ny0ngmKfL6+T0b1Eff62qjM9P
Zdz13cWpoif4SaA9pzL+oig6gZFmfoBpswSx4ZwXz31xa3yDngdTlQvS12O3vkYRaCalVLWzadZ3
YqRCU1qhBl2/tKmfubGK3a8aKdGUW5Blg+tnxbRwLYiIX5fbQCI/qJNwdglda/gEf5kbyEoZHhYj
Gmc/MfS28UcT9y/sz+JzXgnSdNJUK0iM04mqmCojp8ir8InqSVPejUgr94MyydWWm+1EqsSA5vRG
TYIKT+hn/C5I9RiA0ujU8mns3ZxhZzIcqKwzrO5JuTO90gzreYlPOKTtsCn7x7lZUFVX3g2sVHFb
por2zUrb/rQkqX2sDbfZ6/mcHfsqmkNrNJtHs8QD5jb6K328uGSlSZMfqzcYowC+tVV8NpjaBT0q
9gtjY3MrFyKfjArjuxjomAbHVMKOzcamSWOKgBLdV2mYmxjtIKZodnZp28Ub5hsKKy5i4E3SPu1a
GFs9yaMbG6kwBPX5q1swii90B+FuzitGYXspexhejZgPRCghXRyHKxI8Sos2QYyaeV+wUqUbeFlo
PwvwWNgiSkqhZtmMkHS3rYfpkmcntidKPjr/EGI72TeTjluOOWZSqfmB2vHgFCVq7bwYwpXAvuVE
n3nrrXKbY3MX+HpoqNz7XijmjnaYqYsxic9D5nlU06aaXbiuuYlGOobr3HonAiJcvya+aqNHjuVD
jgoUxt5+pekSp3Or4i/J032bmVrQNLUgtadVT10mu2NbGd/k0l9mpFj+2l/oS3rVON230xIXt6Lh
bawym/Vzpm+1PB8DKFiab1dpt8nQdJ9GU9ymOgLHrCouse18qlyv3VFjSyJVVjLZNIWlpu7ILh+w
qVv0M4QzhX3GVkFBvIn4sftYqho1YXeZmeH7zUrPjA10wZJeSzfKoFAKwFRdwq+XM7Ix2gB9Maey
pUZ7ghjQhGe1ReEyH0ee1KBfEyFg0HJGkqRFZOrwdXDE19SxDq4pbyfU14e0naFJSnniiP5EukEZ
mv20pd3ik8ykP+iGFjuglqpXQpL1nTuNjFIWLl7mvii3tXsMwwdXAOcb7CyQEoc1zc5SPktTYXQy
jqMb6syZOTvv9Tme+Y2GbpvZI92XO+JaoiXsFBXKfe0DEKRRjVKIbsSj+rDfvpZd5d2JWOGNdK2d
HGWyQXW4PKGquHUWryP4Q9NBtqlh1xJZZzaNIJmhspSNnTuzT5MjHgsobK4mr+2inzLXfgXqymT8
tdOKXd+535phrml1wROT7SmCtvA2UpSBJmqxwej2re4INcuV7EsilWQr1/H/6rrO9KpisOIyL1mE
F2/KknlAoi2ULri3RSVum4QDOmj7xp6Q+prOTdEP+lGhrq+R1pJ1Ow405oOcG/4RNzmi9wINaC23
ZTuVzSaBpDhK+1QX2gneQGCLif3NlOV9yCQHFU7eW362aA4waG2WPSCDpdmZeIM9H5tEc0hzyRKE
U63z2R82VkF5LPHCrnCw7lHB9NmGhYviM4RGOjaBwZqtOtn0CTPHh97DFDA9Tep+yWtkRTVzh16Z
1XOPDeZrm01O1oEA8FqmFj9Wzv/TM/vdR3V9LT7a/7P+x28UF5xzSfd///jH9sef449qnYD/4Q8Q
HNJuvus/mvn+o+1zvvRHKPD6L//Vv/wV///fTuMdFyvRX7iWqpKooT/N4r9/za+zeE01f2FNbHMS
rhpIdvG/z+Jxs/yikmiEU2g1eEJ2+ZtpCboxDltEI4RNYWda5ae/zeLNXzAxYoBCt4lqDaHovzOL
N1eI18+rdFRMeDbXTDsD2SnCpj8pd2rORz0CmXrjUGeAAlUKriHEC1ZgSTub9w4Wi5IDL06AKaRG
fYl1HKU5b+l7GzEF8vEig67HMyGnQ7JIzrqKXKy3pdGZgZapa9IQ1PO5orrJn9PFlOeqXdR3YcST
52t9Rkq8iqR8XlGjg7FLFbt6Yk7oMM+W3jAcaUia8dLU0OgTNqU42rmPmQHb2WXdqAZaH3U+N85Z
7ec69fGlxBwD5aJveEa/DL2ODJ6b82AOkzrDSwVagJyFh/B7FIznRom+jcaSo920k/RCFtN46PPe
2StN3xyGqhA8Qmk53Q1S2emi1zeV7j2P5USmrZJ3FO5xtf5UdOjPkwV0j0aL6QGGhcTT2BCubbKm
ccViKdz0VS4o81GMWIAsS53WkRugDRYghAt1nU0t66tLD+BYT60jvIT2tq1HYZ9GUGxvvCLzKcPX
HzWPxNQuB+wFrWKenCaesi0JOj42Dnuqd41bJ/lWn/TxUgkzT818rRlAYJchQ55iwEVvJkln7Img
TVCtMEoDZ+KcFkpEOq5AgxGrT9sxyXpBpUAwDnrug1Yw8BpOyHhhyLD/A9zsfl+oO069qcEPfB5A
q923LV4l2hNleoedW4tvHp3qN6Jr9DWjoiTpDocAfV8IVnFVPrBzd17qERW6LwtvOI9xlh3ZpyNl
cJosIpIn78UhpXYztk2e3YGvbbZqysAzSrLxZo38ADGawsDIKV43c01sA6YnktJEVm3jWF3CJU2z
XVYlN1paT/ed3ZspHVmub1KvScogl118dF3gt4Fp8GoHunAjlOgqt15uzNaBRKwmhGLYvlZ6nb/p
ndSM0Mtam1pTcnt0buTSYhHfw5wYJP+xNRhzmEacHwWkWm1vlv2XRJhDFyyVad2uIbUWw686Jl/R
VE9QXYqQZZOyGwyTZQXf7pLbRr3TFm26K6tOW3sVV9yYWuRwzLsjZABdzU7rnJCrXm+p9jO7PAyj
CuwYcgZdUpebZ8QdyxHWKXe1UOdN1sN/bAx2ICqDrz6Pr3YC/3vTm/YZuS/uqimLvkDe9AjsXAbY
zYa5zSQBFb3m1E+ITq5W6Vh36yf7JtJadeOoBosNqV0WwdWdpNBXXPrF0E2pzHkFavVbRfzwTWVl
8Utcp8j1pYnDY8DQ3uZcqnNqxzshhmyH3JesUrmSb+C37Gq78R5iUyFDDH/h2c2cT4uu3pSGYG3E
QOicLYN1ZvwI21q047MlKzIyRDaNjAcN/XNhzYzDe7xgMdn1qnFv4yLYavg8vimQpIqg49UIs0V0
B3g8b0jqPPZqESAWpZ/J7sgG23yojXFKmDwN1ZvpzvEjw4VY9SGxWF/pltNdyTqI/6NWDjiCMKTg
avRlP+RAMBikZXCyAheExBaP0RQaZezuJ4tE1rEu6Zd6sGFhZ8UaH/S+S0+al/SPHbT2IOf1eWwn
ecfHmiGTPp+9EeKVlUXeXnGSGjSGIZ2j2yi4O8iLc98nu0xuvdxNYeNV5buTqt4mV3FpQfDArb6d
K1Olz9YOkS3uu6JxD2xXJxIvZutBU6CL+do460wmjSgYO2o1FRr4PFlscBxHAnVBbulXvWp8qfIY
elPSs7AdNVOAbLGtz7AHPOQr9XJfwagPTKcZn2naS9A1orroeQ1PfHCmN2UqmSPrRvctphEMMksu
2ypPWsRHuvGiszC5WTSg78PkLrdzaVWhlrOz1Sn8T1Bv1AdHA6EUgGTKZFhVbbxtK6m+IklpNubU
V/fY72F0zWPCihWljG9qXfyNbkDdl0PpfDbg7iqbhY/WduHICRJs4bbvxsm4KStOfndkhOG4g33R
5UL6i6UYoRlr+hNax/rkjlZyrLymvpUaDUGH6pdX1kvmj3Rm7EwQrhSB1KNk06pzjiZHYz4STVjk
NG3QD0szz32AWOejKNhyaFPl+YalVxfWDiJQDNmc8fyNd7mjbMnf8i6SVVXqs55JooMBCfOSqJrc
0BeJL3k76I+CNMSLU7us70atZVhnJ9696U20yW43HaopSk3SAcwxGJJUvWmGOnsugLo9x27Z3NIu
Rp/qLEpP/YQFKRnd5UlrzHlLprvYzZSP22ju6OLJ8MO0yW9bBcCT1e5Q5svAbsbpnzBCq7Ofmm25
UVLaSdsyqy0Uc/VWtg5tkANF/FiOCvO3IhvnkwWhP4P5QFqQW5kGr2M3vpgTfZ81sJhiEcOWlt3K
ctRSzX7T+f+VoIrK9BYfwEg1rXrP82KxDTEXLnq3BJ/vt3Gbhnaa2WcnrevHyBlYpyooRTP2aeDA
N+44nXtZNWFbk5H8H6nKx7+EoEUs+5fF8fXja/PaZn+sjn980a/VsWf9AkLGNH/27f8a5PG9cLao
mW0X4ckqOfnd0W9QHCMDdm3nuyz+Z0e/+u8UwyxB/1QMu6ZFrWkaOOFRGfOD8fc/6VJyo1fUOUqG
s0Fo4pCQXAFDmk+RYUoxl2fcteZcF6zwaU45AF0ShFdwuOWCEG9XmHheuHDFS378S7PCxvUG7Pj0
nUDerTBy/TuXXDcaNmFL2r+YK7a8cR0I5sMKM/c6N73qSNk5GVfWOdJOfVuj3g9YAxrXboWio5iT
oTq4BdR1tbztVni6952jjp88+4TsYTyuLrXen1bkuipHHNZqoiCMREJ2nyducd/o3Sd7xbW32LuZ
UoJwt6W13KsaWPfVMhkaK+p9ibppq4xGd8xqqkJsrBk6GXJwzMRk259mMn/s2SK+Ok4hQY5VETKG
BQkdaJz2Fu9G8iyLrCdIpxL1xogHPfQSh+rPksm9NdliO6jmwLOqltO5iUduedk+FURkQHzCIUcB
QUUZgM9aHsuuzwJVm75m08T82RgyDgFlSM8yLYlIKWur/YKznxJA8h4+5Zkoru44JKHSJcuxKVBQ
+Qk1/yYfXGdV7LGqEBBxb3WvFXslj2+YgokQ2U+GusVipoC3Zq+OFeVEUvbnUtHgmWiFTcQf5uEH
TsY+zFCUBh1L1xuX8f1+1mV5caQ6njkQ5z1JrMarMI3qyDKqewDbkk8cg0q2LfWajWeToIkpOJIu
qP3UUGqOssFpWN7ByTMeutnsPqPUyr/Neqs+6kOfbmwaoJuitZSrkTqYL9XuhdeKQAQ5lR5Hrlu8
GE06hJpbl5uSs3o7lhkyc9VSENg0EzkWbXujdTWK26mbAs8Y4PIJPjhY7xXPe0OcQXqHbDSW4cpi
YBondzjbmlQXd2VLVJlve7LDt1QsQJIrRoC4HFhbmK+DPrin75Y7RGb11Wy0OOhLIrwUfcEz3sZT
OGlgWbcDxe+5JlJ+n8e1u+cKzT9EGYtbtUYunGbxcpNZoq6BlkXKGzNst/CjuNU8X442C3N8f/2p
TG2H5j5Jjil9pY/3W2xW0eIL42P1uZnEdLa9TN0mZttfUqcmfaSq5XDXKPHyWeY0K76S19OpttL4
0TMz68aVpk/bFO+GwSGvBFfvvT7QG2aW0YHzGoiv5TNZOkSTSLSdCcb6jd12DsHK7FLJvXFtLmkh
ogMh8s3BmrmcfZQaDLKpAOhy7SYqPnGM1NQ1+bIvY6luh76wtqlSqxcn0cpxB/YSajvRGtsGsddN
ERfxTZOY+saWtvElJ8UEWTabmOc2SgCdTW4/PwCqN+IAZJgCR1JL9tSXxbFf4MsT2QeDLRgUaQ1h
WVOFw3xFOqJYIDOvCiP8T45WSlikdhXVgSllxEmS1stmKar3XIO8RY1aTBdjcQpu+cxKM7ABg/Ip
HlpoTAL7XsTIIJ6w1WgCWJ0A5hgSrLYgKXDr6U7PVe25aaOyD5glNrUMc7uy1OmisSmcUt64uOix
EVOZxIVH/PxsEwg0qRDGHiKGnLP9FDtF3d13BllDqG9w0pXHpdaRbAWdi+Cl3piDno0PjZhi982M
6RdLxHW5OlpPBbpUEk/dmm1UqPR9J95nxhxaBqpVaxouLiY//9Pjr0v61lRt9a3748Dr+xDrb9Ow
/5+GZIZqcDv/8yHZ9WN4ff9jFfDjS36bkWnMyAyTa1eloviOjP9Nr6qtJqbfBKo69z6WbIc+zcJo
olF8/DoUMyz+imxdPpCM0dwV8vPbUPD2h2+EeeKPIeGvf/4ZBf/3+lQyS9ZvgzoVRxXEk9Xa9VMd
kHTmNBAQbVycqHU+zaNp0S1pqMSsJVc3cwIqmBl2dbQ1T2osKiR6ggWZA16KfNfrrTxbkdrrLwBY
smtFYBHJPkg2EATWkmOjp8gm78ccXroM9GIXz5wnNT6+wBtcrsO6E8zI7aQEKjvO2n1vtNXncoiG
mwULxESATbn2/0tDap6MmjFMWeXvnUYwaW4ysLQOGTI7GzdF5dcJF1oQx8jSQb0aEDXm2bHDZHLH
eO+Z2tJvYGlAVO5zqIVsurJ36SjyJo2toWATUEw3UUSf5QOI4Hcv6mLOVjhK5hyquTEZrWg9Ayee
Vf7WWKkMR8ym861MLDkfwI4ggSmKeVKOLj8gdqBogQPNg1wYdzpbxzvPFPH9IrLhRuYjono2RhuM
VRT3UVvB6RwbZ7/mT8pAmNUSk2TSTbdUNxkdh9mg2rsYmf4ExKtzlnozQsPu5D7SrLTfFZHOfnPn
ctzFodPgTFU3wEKaUg2y0p2uBnyHUgtoAZWD2WoVzOQ6lih4hG26ZZltUzdXcg7bOjehQxBTyJ3N
LBWlm5VGw3TN5GB6cDPytPH8umLXH3LsuTHUXGxmMZKxRETMSWYlpCvXoJpaJCAz9WNEQIAnUJQh
2XAPwAreq+2oRSDLWfJtpNkO6wfHWfbLhL0kVCYBizcr7DEfjl3X97V61eZCdAaa3bYdRg5c6Nzo
nl9iBpr68pnDdS6b926UXcEKARpKHt3958D7VxofUg50zMj//MB7ngkaLeOfFfq/fs1vJ966FbBQ
KjJ811XOMhqR3/oeTeOvSB7m6EGO/3PfwyGnsUtwV6edje31p6WA+gs4Pme9kNcoHPZs/8759ye3
peqqlro2QZgHaYHQ/f/x9It6NodI4MZrX7wDhcIr8/WnV+MfHLC8WH/YOfz5G/zpeG0mIy/qiW/g
CtunHfF77zUdrik59cX7X3+r79bQn6yCKiQd12I5CJoNPNzfeahnJtm5hVXpIizMYczyCwVjIeFG
nqtn0vrSfq8bkgqejrpTfxQWFdYxygzVUGVcvFcSaVqMx8lMMCTuoiZWd7Nb9h+kkLhpceY0X2fw
6jqPz3/M5pFlzKzk8N4/zrILkd5bx7ZDcCxkxYB/FiyHESSt83/3+yoAWIpCPNw4GGxHrbyQSfaA
2j4emsA2y8EBOlu5hLOmNr0AYnj9iN0vfYJr2Z/ySGJyWIAAjyFU+twoTk7HqUt/tVxdjfDXL0ql
IqtTANL5LiykAL+oadyYigM6W3ReojyMUCTMcmsMMVm5NaNR0U3RGrWX/upS/k+ZRLvx8V//+/Wd
Rx/+KtTot+7nEwBYrsFj/s9PjevH+L8uH1P6Vv2DL/v94FiHH/g6DOJjWP79ZO3RVJaGFrtEGtkf
fMTfKyfD4YswBPGRXgsbSq2/VU7aL+TWkSJOarmj6njH/52Tw/rz0QEP16R050GjBuN5+7MFnV3T
MsalODcsoudXk10HH1fT6cytmmAiYN45EkA+71NYOoVyWCODrWblF5d7PK7qDqDe/N4YcU/fqNZW
MNFuLKcJrPOHbHJnQ9tnN4vcl12MtYEPdT7O5oNCE+r2QDV61LXte+6U9ITqjHfD2nLziQRFV6p0
zt1Q9QNmotrucBo8GN9zQewRWflnTG55Ovs4WlanIFqXsjimrjIGQKcJvhvYJkC9ihcrm5Iz4V2y
dh8S3VlW+8Z6KqMvQV0BHkuUddE+ti51wtal+c/V51Q63dLvynpwdSDUaoHzCURrhv5ClW+J0jah
I+v51tLzkid5HgVfas/K8qUuVSe9fP9U/ecB/O8eQDYIfB7/+QN4k6R/fPR+fMGvj56r/sJocN3J
czqui3zt9zvbNX8hCUvTrL9lXv3etGi/eA6cXHxuNBQ8Euz/f2ta3F/WQSM+UpgZfDlL/j81KX/Z
tPwJyAAiBI6NblmOZnD//90iPxrJoEhKyzqw566JqxZLdk/iQXRkzjkErHnaZw+fXFhjMw81bOrw
mBDNkQkwPVmlW382bdE+s81rn+OJj/NPr+Q/uPL/zrFPgIbKr88PiBrC/o4V/6mj8oi7x0zsmQcx
mNWrlZjMCNWkXD06WGklxerOq1WEN3WVmf5ff29mw38sOFY3pIW4CGYsxZFtfk9t/um7UxGj3O1T
SQBo9FLICHne2KfeZcWT2xu7tpyzrpJFyctkO6fJ9DDbiSb9Mi3l8u70CG839TIbxzinycsAU+Jq
IAdj28jKvnMSlwEczhnrEI1Fd9ZqA6CwWiMaR/BMr1SgqzDBYt8k+gw939FYv5NPQjQpS31n0/cL
wxW3TxTpG3BAQabY+mc2NNgJWoEyqXWrk9OaJBpWIM0hoJVhNVMV+EpnuHBLJcq6AGu8CAyAhs9K
0ygYE5zHflqaPDAXiXvZsesSTe0UbxU8B4PfVMawn5UiCjLGfL5Yup7DzxkHHIYRPqU6KdFm69P8
UorV46uw1D4DhY02djN3zy7qPea/aj6qvgpsdGCP5dp718jmEIG5TVC1ngYw8SlqKIHlvdcr4k5t
UXduBA0PYk/VBhkAeQyr1eRtx565ZTgYE/GpKY/SPRiFmKALKe2cQznpHrW+SlD/OGN/gPqWo93S
y+6ejDE3CTRjZHWc2poaFoBdXXLdu4xYeMuuNQVYx7KKahsVrWqc6iQn4HzyRbMgsa5RKe4t/JFA
9lF4+6NlvThidomytMvbrGymsI0lm+yeXh6lGs5QP1bJAgJq2gDoG61bEnaU3aK78btM9CHE9M0Y
fxg2PKke0nWnuF/0eTDwt/TiSNKL2LhW57wmTlfv8bwtWy+vOwhX5CKHKFxjtGmCwVdAbzmRNgTC
YEcIuMb6052OnqtFn0i4xrk1JvijsIYnH+aoDjca8n/LT0un+AAtt4p4F5gH0kqxKHqoBCg7h8UC
1u1g3Nnw7D0ksSKMK1rG3mLYGtFcPuCHSafalw6BOUFkRDIOxBSVmu8yr34vRRKljL8bsUMXPb6T
NFqsbqSEpZ0PSWBQLyhUmvSVKpRkLKwWpn7Ttk10XPplBSUZYnixpzQGLcza8xWDY0cCntdPDU8F
6TBv4PRFjhC5k1h1uspMtx2SVGVLeT5fhlkrZ65Pp9O2/aAs6cNsVPO8J7qCO1uJSiAXVdkUMdCG
JK5X1xNlAA4dq1y5uGXDfDFT9wvx7FwFXXluErCeG6ka1WtbQZLQmjnnoz6p1WEGjHeP5GY9DBN+
/wzP8Y1YeudKzIpELal7fLdm/d3IxrIeyOzWxq20/h97Z7IbOZJl0V9p9J4BzsOiN3T6KJdLrjEU
GyJCEeJM42Ckkfz6PlQOyGyguyv3VZsqIEtKSc7h2X33ntvHPQ2ydv8qMzdHUAbqrG2nhIN8K8gT
Axlo3qCgijfFvocWaGckXpgqbuRtrw+TFkJSGH7oOFd14h+do1+CWAHyaMxGfO/6MqDgQSuX3eej
POA3x7aEJ2kr85VQXGhyvEyZubyUPUxcsSmUReR4P8V4T2ndptNg/u4MA1zlk4+3nP8qEghiXEez
kdhANo1FjV/rhPBIT2+LU3+nAp5TAybpnh6Hxb20vcFPPAL20nYK00K+6tEkLNlt3M11Croady1n
lN7Ip+uQJeadDTy0o0DGL+86p8QQUSdowLSqjCPEHE/SDzySpjgDYPWwnvETcO2yFTnWhuGPhFpR
88PFcuIhgn3tfdPGGvc4fxyq2MuE7EQkGJb0kP4gvwvT1lNvAkcDGNU5qCLfzUUYQ+w+JtihtoXq
xY/ekM/WpNzjGAS5Q9lYoK4DrQRlpJFaojogXZcBBoe7EX8WErft5PHOGPAup9YYr402bANTchBP
ZjFMkG7TwXmnG9UlzIUfcycUbixToFGXhjOd7RLhi7ViigkTlFcoW5zpU4suTSlbZ9xQnyOPAaoN
y4U+1p4K3jOgYKyAeo+AyEZotJVnslvviQUPgsAFEGavnve1sig7N0Y37yKe4whOiWPTRMwDv6+s
/vXfg+O/oveYNkLwX0aO1Wf6u390NbL+13/eFeX3VFR/l7h/+6Lfh8fA/oL1kucFp0BEZWiAfw6P
MK04nQGyczzz8wDGP/pd8f48t0H08lbYPfPeH4Oj9QUmIrRChHBz/bp/NDhyMvv7dMTBkaMhnCjm
V9Ow1jn0b2p3NxZ+PblGe7KlxiaHaJpMR7mzKulfHeYACv7oSaL4l1MW56kOzslzisLAOcs18e9N
PAAWfO5VkMV7bWDP+ISBqrzxSb7m93Q3YcOEVPzmLJT6pUZCpF/lZkTRJLRzjHvVyeSS3bl0RURy
zOtz3rQagnfaCJ75QwM2ZTaw4C8j9V6pSW4WYEDwNmYzgTuMp/C4ZTu7YASmwb+fQVvAGs7SM3cg
506LwxrF6KwaeS+tBczDZxez6ASicIP5zT1LR09lstPKSoeqAr4znUJwA5QsXcoUd66389tyaS6C
sh4e7yCqvQ23HyiUg+xd1qpbIkK6Vp1qDsb4AHEAEYzAbIfL8eKbFC+rMEaXwUuTzdWgCMzS36Gi
gVWjsTFg++jvSpW9WrZFCkoPxAEuSc6SdS5IG1YDsas5dIfaqkOKq/HVTzKwId+k/tLaRsS21F5g
J4wJwbGORVvKVhJ7v1jyn0s8z73DkrpKYCyPicAR5Jks3fdmMcXdxaukdtTJ5t3DsYrDhfgdMpTN
ObZP62OqaeM+QdR/LDQG6BDPPnxxNpVXg0q6nRs083ccnsUW92a5mYs5jTJapXe4E4oz5jRrL3q7
InImh31Rjy2lG7Vww3Ish6M/ThRUE5arqlpElpsmd44ZEKdNyyly2eRhOWJeoXpQHMhOx9euUtVr
XGuyCQsA3OGijc1dmbvPhDeSq5W0/T0xDe+K2Wx8Y4MwRUlgELNr0unK9SB28ygy3owTzV2mmPGn
NRrAroG8eOyZcYTs6V2CoIhf6LezDlPqanfaBBgg7DstILjTWefYjUsgIdD5IwNz6vzSrEkzLy7d
59Y16kesrwS0CS8k08ahRXXa4FP1po2Yl+VYd6brhgGhOcKjtTwqBvS9KovkxWqEdRMsOPtCo3HU
Ew5+tjF+Ax0jGlhwfxjKZhBmYcEiOxE1FYumgOSOFHTPec47dsp5ylsv6vPBpriRCNLZmBu2+nm2
UP0Wd8N4NySJeUO7uDig+g6hzAk2h6x9uisTe/3SkV/Yj6RyfigzfYWvNm5k6fsnPulqOzdsr+a+
8W8XysausdunJ5JP3VNiWMvXwVoqAnZqMt9z0ek32lLzKm9byzupcgp2dt78GoM2PhiO3m7xmMJG
IuTxGBT+8FV38/J1ZsB6tZTMVt+5X7y2aEV4prnDXE12e93DMEbITu4yqgGVwKJL4WW5x8s639VB
7ZzURH4prOcCiZev1e6MHLz44iD+cAzQs/saQNhp0hpmTbrVKa0ziFqljk8FWCa1PiKEPm+FGpqN
ijGR8HeROB/LNQKvk/rp1UnoQR1xkDZfbIhTd1LrnrOle8wbzfs5OfjoQz1YHRKOQtZn1bfkT6y8
7JsKP8pZl0xZnLDjyMuSY2D33u2supZbY+gfF8yjkdPp4t0d2Lk3ahH3VhwsP+jIpM3KYAkVBpVq
8Akn9jNYdHIlLRm5UFUt4ZwlSG5h8w1vkghNjT+TxqeKfGJhGLCppu40gCv/3sM2/FWSnt/0Y3s2
B6gkjqumKB0HnJdM9gdL80yCJkrN508Krk3ih2lFmoT3C9TvC0wqbdcxXaVEXnxxLfJ+zbpLI9iW
w2Rcxj6DfAarBrpZWinQwyY+iQehbDBaRaKsx1HG/g94dCACKREC+fYJhY7jdH6g6dLHF0wpBLka
yhloaiUZKg2ec9hOab8AD0TcyE/BjCgbxwT1QE/Q6vqLl8D7CJPBUhEoTqJgfZYeRcWEGzaz4Z81
wxSXPusLLlFHUMc3vZPCrh8M5a4ryrjf8E2TTZLH/dHB6bSXrT2dNckRNmCd926LzvkQmv0za1rz
bHhjj8O05dBeBvm27TCeQygpbnEK+7eBVRRnDJSMgvnynuqQ2VqdEc6epmehd494I/SNb3Tppo5X
KB9ot12GtLTXsyW4tkYntppr4l6l3ag/JBoh9WJMyHdlcQTo3EBMdOw9bYr6jvv9PV9q/6E12Sym
DIpPicdy0ki7hpq9otp2XeyUtw5FpCwe6/FWQLU/aNRUZKFbASuxsdJfuXKriEosdZ/NovvZTj3J
LhM2H2OP7b8kbmyf+AnnyMS1vBFOw2mxLJzqvoo1AuMmjWcGVqONjpIUEdfLzlqHa5imRrGXwzRE
ZNPkGw7eNCp92v4obPkme+NH3oIJWHg9noGTJPhjepXe2z6dg3UvimiqUnPDwrr/MPB6bQdjHh5z
rMbb0VYg+hKUD9uHg4GXLn7MaBe5IP7IvQqslp8Ce/qY5JaxzakTxJRmVuA8ulQ7quEG5kwKoBsC
jW6X39pJDXS/+MVPYEXGFgAFn6vvf0v98ldXZP3R4lzCxqQootbhf8Us78KZaM5hzKR+1PMS0mNG
Os2UmXFeYKi9B7nv8Oyk8lA6NRbkPi6vuSytk9nn2Y7tfgskKYEg0JbBwaLaZOdNTF4auN59Yabj
TQaYkPtoatoIGJMW6fMiN2zzx63l9fW7dFQG56akTCIh6T+n7oHNEQAP53axVXOo7aoIcVOZO2E4
763eXAfKaUMaSXNOi9AdO10j/qJ9NfAzhimVvVAIFyaMEqN4oYuL13RXb0Us9O1+URUJHcy7q2bw
QCt6ccrZw+/wR4D/CHQ40llthsRJTv1SJrvYLm+tStMegn5S+9IdgoNNFxgVjDQYF/U9cbB0JysA
GJRaYhgu52swDkaEk5KmXJxpkYRKSK+h8Em+Dca+Hi1yyppn3VGyQKwtAIEkbTM7ENkTrA6MXy0F
NFsMV1WYVRC4zKxxeJEVpKhra7gq0wjes2put57G5UcO/eBi77i6GhZ8kINpODoDilzQDMep6oID
ZjQNxuzinypyaGXmfKPk5fnfZ6l/7SzluJw//g8RvvvF/PK3DRg93XzJHxswUnPAviHI0VcFqnct
uPtjdW7aXxzXAhSMn5gT/V9bwNwvprt2gCG44+1lLPrzNGWj0CNxsBb7Y7H+T2R4pPu/n6Z0NqeA
6xG6WdU7PtuCv5+min6gYGkIsvu8QKQJyGfqE93OSeHeBXFj21cbcni/F6Vedztq61g1MHBn7qaI
iZ5Nl/bTYOIRugl7CRzUeuBJtLpQHJ/id33jUteKL7guDmgfurqXZav/rPRGIW/ycMj8TWekPk/w
wRBJCuHOLPxxLwI72VZpm5+qvDY+rIRjXcjt7f/QzLXgBtvdySvslqaXBKOv9MoHIh3xPlnEEllB
qd8VRYYmWFvuMHDA6XjCLGXTQX+0bO3Z07UfPo4luGTEB0GZeASLxuwIYiA/w5LLjh432Te1SlVI
44Eb0nObPnSeX5CVENN8Pw5QgQiRqarbWg2/MYr4IlHFMGuCOE1xUHFGTMaMDr9EuT8ytnbP/eim
+cWBzEbVQuPdZTzRFYmiKc02JTiTDX2kK8MpmALwGbrMIMw4UtYRn8T8NZ55HGjMbEM405P9CGw8
DsJeQMjcUGk9HjM3Tm8WNU1fbYRrZ+/ak35MamvcBiwfa9zIOSkqT3J0gb9mNa8QZhEZCYEwUXhj
ddL6WqdJ3CGeAuhkoUKa7q0BRI/NJZEvGUKOB8hiiXKkHSqDSD+/IcS37j2/iQnxBoF1igB3TlGm
D0T0dUYiAprph9eVNuXCWXHoM3vYqcSi/anNaOQVqXdtF5T+kB6kJDKp67oWbtWdSAARLK9a40o9
ldrWY+WeYtsDM9B1jvtTEf+MJiSICyrB0uCVFlXKxpOyc2PX1lpzJvmUz7d6PeheczILW/kNj9+6
9/0tfwgbXg8LqObeLlokg4VktU31ENbimnNqhgQ4gMQ7q7iojSxEU/V97Fb4UOyI5u4MUkUP1y1c
jNF7rJqa1mBPg8j4Qpew12K6JWs2Q95HdNXRYjbQvLw+cs2kx10t4i44uw2Z1Kr15oZ+Gq/weIvP
lXYecfj2m9ifGAE1iG1jLdMbN67Vd7NaQ91FrwaON3U1H6dkTh2AE2bd4Q529RR2ICfFA0tvEEHS
YBilNjTR5EHvKm9XJ1kGLHZmyE7bEfiQwOHLnR37YESsZgYygONtUJsmbsbxvGD4byMTDsxGpHya
UTOuQUy91rolzDmz4MGv9azfdLzEvFsIxcgPvaPvuwI8XppYCT56w9bGTe5RUVFqXnbRhChHvGVx
ySkH2kQXVaWvvppY8fcymNrkZOv9A8S/fLmygnmHTFRzT5GxxUVIFse5SGH17B3atJK7ZJjF1ykW
uh3685A+LUxnguq8pqvh2uHTwyMOwujAk2h+tNuAGjjTcSWDR1lS41XqYJiOICWtoyWa7oPUz7Mz
uP7ZyihCfxwLk+I2VazdfR2VrJHfaGiffa/fLuQVr3atuB8hv+XVNk94mjmDXhP0bfP9Mln+CfjV
XBDl0abp/Fk44ll9DXcattPe9+N+WxpJzCjOZyV2CaevyFxs66rhex531pCWkRvk5o1wgcRQ7kNz
mJY1axtdCl8YP3oW6TTe8TkXdpL/6Fov/57rUnu2unJ8Y7YdOxZwts29hjs00vLF2lYGp9NjlyT2
huwIaDzSlEl3w//BBuyiodSH7IabmUpUH+D0CaOQgwNgtj2n0cMctNcYTZwANmbv6pB43S4hP8pK
4ABCzhLbmKQBKRDhUG3K8N4M5P4ICDxByLZeMP292lzCuII+e/mCWjcPrq+8qwuPMkpkPAOPStuj
RwpX39aLNLel5lBTLia63eq4ty8lrfFjiEJRGbeqE+J2kQscOr8V1tdWTl9h+49BKN0MEraRIbps
xlGXPXb4fBpuMYMalwWL1UMFOoFzNe+v5GpMEPKpfLChQs6HyvKkR5qC0x19Q23PU+Ni+8Xvrcz/
NjX8P6YG4lMrPfd/n6cexSDT/9h8Zzec/R1U8PuX/j5Xef4Xh2/luS40gt/k5t/HKt/6wkTjwO7/
U4j+Q592vpjkpQAHWCTT/4YMtjBr04PqeByE6O9ZLUf/wNzgfJa5/MXGZ2Oi0CH9e3xPFyOV/j+m
qiEz2cXmmThMSKYKdmphqQ30jmCfYsXZufXaEEaIxL8GmUV7n0n1y4UovIhGAk+wdqyBJsM4s15R
ruZ74Zr149i78Tcs0NM9HFiOTZ5anEPTrT2CAX+jm0yj4RyKKs9KNfEKBXky5ei/qOnWmQklvRSG
gHNV2o5F4KItWwi5GZsbYp7KgInp8t5eELQ/+goFBkrUbO8KrbfvUpZj90Ua2yDdplHb6i29IDwT
WdWyC6hxalupmeLk6JtwFDNhVK0joCFNHq0DDSsntfjWMZgyvYaf1Y5vOrcZBJQqlr/4txjs90Fh
GZt4IO2MjNhmKd+4nLef9aAsdN0OuVgCFs405RwymKHe1qJS8yPjAz841DTyLnJWFv+SxT8X12mJ
uhmqf20WDcka73P/Si9f/1orvXggaDPdx1OW3qkhrp8aDAt3sic/ekPwJXEQAEydKSz1fErrqtKI
eY+1oMYofPSvoFHmbes2/CFzI4ZFycwQT6GdTx6AsKWhNMX37+NSsBZEL9WNCHokGfmgVGLn+VWP
Kd87Tk3V3IHtCe6dPl21f9ygh56/325kXXsGS8hJNk3VOR04Fk/pCP2dvKp4NIzWv2o2V0vOHnsT
zL5zqIwErEPcGU8xbpQjzTbWSQOicMTkIe6Krh21x8Wu5q3r5QYPdaUAqxWDHWUcC/oDBnf4ogOE
AIpe2h94s9u3jrXda6PPvPyDpXXcdVNHLY9WkfSRqSSCrObgOjHCQJKwg0cTaArQ3gXDRjChPm+c
0fpm0o4JI46HuBnJVFPfocGhq/VGcG4ay0t2w6zzxp/yOjvEXiuX4zCQodln8aCdzVgb1UbhR9ha
IPfB+PVk/OQxdXCIholqhgcMCw7ilTUF9w316bS0d677XBuzfZsiCqlkw+SKOESiXSxIkESxrX0y
zXoQhxSNqWYONf4Q3WF2MuG/tWyJ8ahQ4At61rViPp/VeoLjeGjV1vd8f5dQYYGXIRadJk/SbQb9
WGKMyV6x8QWwgvkPWxAun69UYGqPKKY9Q3F861UVKsko+9e0rS5xYCVnUHBZ8J5z/hjN0LQqYWun
pNI9aApEE54pSUHlWKDZ6bzj4PrNxQ4bMOgGC6wVWW/1kiH4RVqQiltsN+22J3aUDwYbDeJia5up
aYA44xp6cV3Igwdubw0cpRWjp3QsayhzqBqMPUYTZbnZrlk9dkrS7JOfMBNAR87UAQyrR3GIZnqK
biiazY9E6kFQBjV1E/5Zog/jkDJ6dEcxnSgZGbYeTv6tLRmNcRDsmam0n7CPty2NzRty0vvJNwhr
ZwwuMxGICwuIR7n0SQSDePWNOC9G17EuHzi2LfMg7pSvP0CDMamJXfjY+oAEgg3DcixRV/3GRcGp
+02fO/WNXjf9r3z2Lvpixm9E7tVhUm35WLujf5ePomfjQ7zNJot+D4bF2rU02YYqS+e9jfc4a/15
X9q63KRpX+4objfYFfJVRkGZZtZ1ookKf3kTYL9W9t7d0nS3UhUxbod03BSW6PYUcna73NX0W7RM
def27H0Ybn+wFm/3HDH8bRbP8U5gzEFQdfrNSg07LEJwABxHbaVvGDegkcZwoO5zdSZECb0QoBvn
OiJxCw1Kiu5V5a066FUin4k/Si4Mpe2TbvoAA1Xu5zSft7JTxtNomPE30KQkWKY4tY9YPCoYeb6p
HweXpf/Bqqigr2l72wUB6y/iJDAiqES2Tz64kc2kad51aFKowQuvprzqqZ5ybAS20V08aGgtob2R
VUi+9dtMIqG18UvQOtyyTkXzhYBZCq2v/QFGV3AAJ4bztQGDijdhhIaSmf6u6mWwF8Tz3xqyMK+I
n9pWjoTeBdz4C9tDcTO3qmMuq/yrxT+47d1Ju+vXLGDSsjUg0oQe2mP16MzYmIAGysI4OVOenIOi
8oMwqZ12U8oM03lhWgL3HuNhZCv0cEfaYjOyZL7Q7spZrkonTlIc5vaQzfy913gFKK0Eh0+D4Nuy
K36Rjd6z1KMAI8oGNhy61T24cS6u0yL1i0VJdORL/tJDyWVgq50+mT1w5ZTCUrOLw7G3NU4TXv7L
YtH4a6hoj3ZT4tsbNg0KOovtzqeaIDkNvXNLYpPR+FmQJXxIWT79JECZbJug9c9tbH7TguEjI9jx
FScnMIWZnFBvO8+17Wi33FPFxrSKkcURz7llbuNn0C37ycq/xe4A0rV19rBdZLjELKo5936dxzmg
cVeYked139uKitrR0o8F+68tAITmFw2sY1jkmogotMwPoznUAkzpbMNgj437sne7LcfT4lob7qVO
cCxVWAq3FbleCItoIXKj0k41296olksyy3iL9/gnyJ4nEIWMUswX2WIZobJGAEAANCNyaWwkoH8R
6XbadZgBMyltTCkQPK1tSufid7MonjTTZSerWv0bJufsIDLf+9UZ3QP26Y+4akO/A/uMEvtWExNF
GJfZfip07xTM8XJudFA+ntW+oSVRfBAMJ1LIMc/OptninOYQl4ygh6a5OtLwQFQWETl3jedMzQUU
65bCXrx8O4PWO4hLK0Rcpyt3LJuTkNOjvaQ95dgpZcCjsxnSfPkpmT830hrEI+f8Eezwwt86rqw5
IgQ1suYSMpzrvtpBCKnCTvPf48T8ahBpe9Nbx7pDr6Id23fYv0iuK+e9MitI/cvQbxuQNjfQWsTN
0Jq/vEptmAt+9j4iB/v7stkAlFEHv4mBBdqNvc1ahIDRd9M9E4v3YGhzQoBG5TuOktMdFd/xfQcS
o+NDh/y0z9iqpTNVARCFuUQNP0HlmMwIeoBxsZr8eSoa9yGmXHff0AFFtI8+iIchHcQm7yGVwB9x
WJCHNq/0s9b2btS7y4vMs/06bAL2u8NhlWxsFdzgIPtACzm0Jq0wqabf0dp9t5RZWKYS0YEq47yp
vnUlIeyln55UP9w3hmTNWd8yrdEl4S4z9z35QygmBTPgkIDT4jbH8gAMxeGUDz2VepEzllH/7FYt
QVxkH3P2CAFogGDvza4ubv4tpP8rQvp6ekP6/v8OftH34n90xfz+hX8Yk1DTaSh0HZ+cl4OX5S9y
+hpSI+hoQZuzPRMP0p/GJNv5Qq2o+deQGu8emf7Xf9om3TNoGp5rkSpZT5L/5Nz3adD/W1RsPWiZ
OhE5orTrWXONkv3FuU25di3juNVusC6OV4R/GubtDiBXuRRbrxn6SF9G88EqXWx7Ao+0wUP3SCiM
qYZqjaeZcxsaE6KL0Ur/ULCZdsKY+qRNLYx848E1oJ08eUga62AXkGhje/VM2/WLGop7ZfI8L9Ra
NMJeDlRvDuu1t0EuVTXYGbtAtGnt0nyUNbyEpqHBZCHRfrHV2D+hgjNje9KOZixHP3UNmdm3nlFK
PqwGKxAVUdc5mBkyhbtSMiFnAvYdqocMnynlCX57M3sYscIJhsaeJVhGAwScjFm53rFKJlQybNsn
u4uDnewHnh6FWNwo4c9Jnxvde7B1gZFSSg7cyZtai6OFDpVi0Tt9iz2dMctpnbPe+Qfku4dGpyHE
koFxC+Xtpo6nKsonbCIJiTFsScWMn8OPd1Jvqg0XjNj6tKqTCi5AHzDhY6mAiFnL6maRtIZ4juax
asCnEQvOdINNq81kJuD4p5pmPdbRnGyKcnlsHd78ak5fOLaaz6py3ONke+NbbcD1TrETs/y0RHxp
uhmaRSlSorYbmJ6GfjPWsbU81h0b92GbKeFr70U50U4f4pPXlt1Aix5jeQ1vcKM7wuYwYkssSFjX
5ofWqn26+QKdUhcfnw6H9rFV+8qkqJREOFCUqmYYQ8T27qYKp7nmSZCcc6ZVqQTD3VsjbTGZc/aK
Dti8wSi21YqFU6wcAx6w+HCKi0aZRaNFGr0cCWvXhmNCB5CvpJ4NY7LwySdxCht7L9g0VBUs9cmL
a+l2b8KMnYdu4ZFf8LIWmQbhhJquLldXnO3Vvv4tk4gfiPKAHd5/nTJJm/l5nRk/sQnwjWEoaOMn
UAHiRglewfwNtqD/zl4ofkMxKLoiATO0n5QGYwU2iBXdoD4pDvMn0cH8pDsQIGQP8cl80IaV/5Ct
KIj0kwqBd5X5T7rAIgqDmCpr2pZzSrIWA2KHe6B4llghvhhoE3nRpC/xbwyKfDaNTbWiKZZRueMO
VRtixcAGoQ4NWdeneUVaULKtbbE5wblQK/Ki+6RfsJifXotPJoaz4jHaFFAG8Pvkrl3hGe6K0ZBj
02zcdGVr8AOgNOu9s61IIGynFcKRrTgOt+/qF8RyDmfeJ6+DfTXsDmPFeJgr0IMuu/joNx6UD/Lb
eOuSFf5hUIxAPeKKBJGfdJD8kxRirNCQdMWHkPGu73H5JnsPO3FqjM5dkI/JU/wJHvlkkLQrjuTf
L8R/6YXIi42t7v/+Qnz6NX3v/7pYtn77ij/ehNYXSs2pPjMCwFK/hST/WCzr7hc2zWsLOX2qPpzU
P9+EFu9PEBEm70fb1m120n8ulk3nC+gqqrdBoCFm0BD/T16FLL5Ii/71XQjwyLFNlDgTnRYx1oR/
8dd3IQOkNrZC6EfF/vV11Gwv7Mv53Z/MEs6zhrFOgyQ4VaJ48JR/2/cNaYsxbx8boT22etdTruMi
I/jecmuLQTvOseXG+1HQEjnUrfZ98DyWwhSWtQfbjz0mO4f92j3Ax9m62nZWmBXeutLwjjBNffMS
2IsunnvqDQZOwcUirH0DiL25xbioe+QiWVGAYMTXKyubZkEY3zsw6TqnnkZ1Xftc+rXE0OjViII0
Q0wujCq8s3Lrpbrd79LSNpuTpP8E7vJKbNKp/jBnCmyzCqzqyRMzXrw56dmVL8IQ7HvtePL3vunB
7BwySDOcOuYMnHQ8axqbDsMrxjZKhSO+53Xs/0zcfG2lNFEKW5A7lJS6G78HnviI1AiySvIj9DDx
hXnj69bSbwY3SG/i3OCIp9hr9DuqPHOA/oLMELz9/AANtnmb6ozK05JKtUOuTf5WUav3No8OezUr
SQFlZY8JCRk+rCG/bZnoD7mpXnKBXzbHGx0atEUemDuIHLVVkr5mU4YWO7NQ9/zpVtjdTYpt9bVP
qprauf7eqiZW0PVI/8OYuO9EtxUlYuptYa+8MYmrFJN1TKbiZaLSNZwDIz/50KCTDJCqFRfDI+lZ
croIl3sEwxfNqkXIgUTtey/F/GzWe+zjD+OSvbil+cGmQd4sPej/oEguC4kLLMryTVT9qRpFfSgk
qRo2uhErTDPsZxybDdPFDlLqfZpUAnJp8dIQOAeEooktrR+/sBC5t5VL/acK8AezbdPCYCA911tx
VHDc2NujjXq0jHdmzqqb0oVpk2AN5GRDrCIeyu7Wl8rcEmzXj7i/s109LcDkNSpGltXmgNlw3Fcs
g3/4aYsRFI1+27SOxuQ32xitk1/EncSdo4FxlNn0yD643DPrZJxFm+xAwZOLY5EYPZEjBzK/M+wk
4+iR50K66zoz2MFm4xiXasF+dNUveKfVEWVXRHiLySknQ1aDgsx+CAxfm5HiOMi0ONMCHZy4EFYV
MjzRgbVQgOPoY7nF2Eha35yeDIfGG7i3L/SwHpelBr7ZN2zEpfbqANUNrWLKT2nrEEpq7OzDwj35
bVhAnBmSV62y8ZGMrWtDQtWLczUWw43rSu74ofPbyLIX7UPg0ccQ6/sGTFrP1wlQ5fQpbeZq0g5m
oQ8PrBSU91jaBW9L3YTxDHYmuzQ0Je9QgPxtDMIXXQ9O71PvVhKLpbEkVGMJ81QPYFEw8kn+bVxY
WH9jJd8pZLc2ejyO94BNDLaKXBZJsDbx+NM0/2wbHqrbxLPnExmj+mBKNSt8mVxa00abXX3atPy0
a0JSyQ+jbSkHTFTMImgahvSD93fAvaaCFnVSbxt1ARrUv/UOVwtTpZ2SgB0r/Satg2qP0b9hga+Z
e91k6mgLdthzTndHKnhKTIr6Ax0RzUEsY6tPWQSwd2uLO3dtkI8pJfSXrxPJ4Rfgk9OlzLXv3FKv
NBHoYV0CIK4oKpAanV65bhZRV5r5Ta1lPwHNdlFmNtlL1eUYREmhZrcmUyj2cdJy0WJUxj0bnWeM
vgVGtcBC5bdLcTICshmeNZ4BwjUPthVojwV2YuwMTsahJ2g3SxV0eTgkKbcxnmz41qKedqig+q2L
6WUrY4kMKqXEX5AKIGQZiVJNn/fdetdiunavwH+tXdxS6oiinwKCGO+JQmSMfD3tTyz6w3h1zrX+
4tOd49ZXkkhvlIw7B3usgvfO7K8ePQ8q7AuCppYvv7qf/jydeZtCoyNLep+ABEI0vopGfsRs1re5
JrWbmaTlzl8dgbW+BNtGTMTPEn81Fho8D/z5kmHWvFs0fbydswC30TzABaixBk49DLLRM4ct/sBk
nwY2dXjK9DdBng9hY3T7mcoQnsHyNhh4ai3WDAeE8M9Gl1N9ZPEPa1jhaUoM9TD4C7UQPjsysdop
+d2CQ0uThza3wbHTxxipedJZqwXV+7xaM3XSjJthtWs2fQHd/9PDCZKhfyIGAxzXL2bAPmUQ9bI9
AtsjtqI1H1PrPVdgsLdLgA9V7xuq4WdYixoNXshxU7obhmo6aUX7E2H4Fv1lwMNfEopVqwxrevXd
CknFsM0HW+tzvlOrLXVZDarUVAHNawgSE4HJNn5SUEzv8zsPRV6SsSt43rXut2W1vNar+TUt5DdT
FMWN08RxaMCpo6CEsB3FFsaZa6CnMw7vrCqKD/JywW5qlm9Jw3ctPl22+EniWzhHMcuFfC3VCJIf
VWOojV7K7j4GNL9JV6Ousv2Rl7uJIV5PCOs5H0iwv2yZlbvSYWAYJ/u1IsMJK7FvX0qfb7V0Nl0L
aNEf3WBT2tf/N3vntSYpkmbbV5kXoD/AkLeOa/fQKiNv+CIVGgxDGTz9WWR1zanK7qk6c677Lktk
eLg7GL/Ye+0ce8iavumvquHGLfOH0G7kyfypJy56PgZkxkMVm1sO04ZTOxvfgplsIqcXT1nm4TNJ
KPhzHXCue1n5BTexjeMZNfPgVN4+H/05Qmta77t8qa62RQxnPy/kxIr5S5cScTMyBdlMIb8DmPSC
QLE2eO1Me7kvwHXxgS6hC93Gh6jOByb59UeoKu/c9kXPlqMOnlufcIdJmPQzQ3wCbUimSBkmCKHK
6d6F4f3u594TGQBThKb/1rGb7iiAa4lIp7ncYRXkg2bZ6bywtgNUgXwEvXywc5bYs6OVv7tyCycM
AqtWPfNGNsJJY7ON0jU7J77nVebd3I0WwZbmov2jr93g81R05js21K+5jPu7xRQGmM4xHY+57MWd
W3kjW+Ec5D1CPgYm5KFEoT0y6yDniyvCrB7bIHQfJxJSzYhT06DEsKUduU5X/ugUIcTrjZrwnUJ/
JeQXP/JBSsvllqnZSR+Z+gKMxBvgbZG5PMkMZjK99zVgXfYJKKf5BXTiuZzSGN1ckyZRm4hvpde5
7KUy+yu2DgxSC+rQYmNkgz7JafVQZAU46K2GCf7VXN0W8qfvYnVgxKsXY4Tlf4Cieo9H7RIzM/W3
I48DfbSMBZb66I3+tzjxCdG0O/8u7N3szZXKubGGzN1iTCp3Lq1+JBtJzAraoWrX9KJ5VMJRGfNS
s7vVBSlxGzNusAv1ckAQrYK+YjzT4WBZvSyJpfJ9vHpcgEVAfeX3OvQMcg457tPq0Ppl9sZpVrzx
iBs+lZM2n6D0gKnP/exkuhMVb0zqZluPSDAJOyXne4YX9prYWT5fRoOk23BJ1Tk0bG6I1MSjKmme
z/bq9EkrbRUEa9Vyi43MBEyCLahHOPZGxtjwzZXTeAy6JiR5M+/vnCRVL41wicTyuwZYnWi9LRFA
2JeorpbXUAFHz2kfugmDECdsRJ80hNsllMJjXygJk8xy7ocLDKyq2gWrf2oiTsL7lBSrt2oMQFej
AHVCbkSFA2smjyXZOYXj3XqiSN9Hf/IMipXhqVzq2dpiVjNumI5l7zFJRHsVB9WqK9QlK/Da3OK6
T0imcwoj2HSrjcyMdfwA1IV5VMXxqqrwCXYDcbF1O3ypV0Oakfr53uuJilI/LWs/3Wt9NVbPVoo/
SJi+fZhWm1u+Gt7mioCfJmnLSBpLiSZBwcCfVqMc6hCltu7CFCwfGRKNuUUkWL0MmBLy+jj4Orm3
pYjnx8DPVXOnk5ThQgiDoyWbJ8BiSbFQsTOcV/Pvb4Abys1s5d0Ufjs5T80/WTio9wJfdcc8TKtw
A2UHck6pHSNiDmaRISyJpxFdyjmqSZajdPLEsU89983G6UwA75RI/6gK7sUvITlpW9PI4+SajSsi
lktY5TsgBxOaSyilUcGghtOnV80VV6U8DgAiHnXb0wvg5D8sLmLgsZ+NM8tGeVJck9uhF9mVHM8s
iu3B/1Ghpvtq1usGWWXsbw+6ks9dEcbZu2Wh5qnw77N28+pNQA7jClsNgu+MppKjBzXVYDwEEb/N
FLEA+WTuQGMtzi7symLf2d3yYVJYX6aZaKWS/rjxpXlo+LHnxW77BykzSdaBUz1Ok+UCFCXPyUbC
unVTC26ElVZilxQ4wBoTWIjZrh76ArEmSUXELDttBevecl46qsgdq/yQfGwr3yU86yjO8ZFpW/W7
ofRPLD/HbUPj/siwMNyrwrQ/XOSBx6pQchOjJdmUjHo3xDenhywR41Y17qqYrDy+3i6dvpQhFky8
XndCp+E3RON3I78J00DTZk9uz8fWKltKqSG5FrS0mrmVs6orvHYvQ+3uWnb0xEYDrtxgiUt3U1yl
ICd4jMeafCSG2HLThH51NLJY4EHhSULYMJFc4GEISDSNGc+IEHsw8jhzQt+468UyP8opPQ5od250
wXLZRRWtqMCNclfOpDNL6Tk3cZxlHLQt+aQNFI6i4+AfAN3PZUoGrCrxJzFx56EzzQ9pb4a3o07w
zbP7OxZe5u6QbXBgdk1zzkzrPghw43ddp5toWN1sPjKpupnBKEskPLfkRJNCWJkFOV8xUYRlKN6x
fzLSnroaNU+WVu+G7N7xJJLjNwYHx9UWSQ5y/GZqHqwBdMjTXAGMsGg8MzwhPQDtOlldrYglcj8B
FLOUH7DK093It7Wxa/1JBjQRSbCdlxY6Rvmpy1kvlPZgNruhr4FwaEF0PS6BTZmF8TnPOvejwIC6
qRLTi6iZLTMyap2XO4Uvb0A4SjyOl9dcLZ1/sMzCj2zlZNcySYp75g+muR2IOQh2I7Cc266n3s7N
kaibdfyjg06ewrYtd0AcliNiOPP7VNOi5aRvH6FTDdvJaG2sSMybC6m+9qnuzz75JBsTXgxpasiM
01ky6vTIEbcNwl/9anwgcpLYcJRM9GuUYnNNuqSz5NWJiJYRtujYzW9s2yG9jNONQD73Sin1nBnt
Gu/e+5fUQ6vX6oXCsUlh5Czr3nkw1LYeh89EVd1M1iw2aW6/1qSPRRCCyOjzVBBNrgjeUOcS89oq
FF9mMEb4Ft1nQosIDFgK+1LP6ZVI7Pde+uC3u/RJebgbOEn300x1VCcSzkljv4vUKlk21863DoPg
1kwU+mujetUgnX5IWbEuSOoALS1TD4pvLQfkC171GMw9O54mIQyjl0H8eTQHJAB6HImJCOfpscVi
iYYkiJE3MICY9m7nzCxqKvbHTqnxcw0ifCS9nrwfKdwGtigW24H9eUos+sw94JmFOrMX3kxLBvFm
TuI1pk36N0XuyruRSDBY6IWx8lwKwso8Gz/vbgxKstihukuSor3gxB/4T0Ud/LAT+9HJiTwhnTw9
w1QqzrPLwxVEzte4kEN7gD8OYtlbV/R+XkEb1Ocl8wm1Na1XxSMJZgUO68FeZ4GyZscbDmSAWB7K
B7enyludELZLJZx09s/YTjVOR3TuR39sPycB4cRc8CRESaQOiXETh4iRltJtd/gVz9KCLABG3t/5
hVeepcv4DxNZF9WU+pjyCBuMiYhSyfgQ5t03s8q44mMisENdP7TOSjWvZv9UO7htfcjuB3oXBohL
ZdyxrHtjXdNd+tgABKs8YqdLUR9SUya7rCFvXOc0Z8oduhP4OJPJRd9sSAD+hlImfBgMkzFcjLMu
bebPBaEskd3PYs9+J9sAWv0Su6P1NAVusfU0QrQIf/303e388YmzDxecB8jON9vhrFqGUXhDIovQ
15tSBUTYiyyzd8osimPo1TdOX2JJWIRDcnk2hYi8Eqti/26mxRliDxqcpdkXJNd/QKVtCFdxRLUC
PpavrCFZwFtzYXw0mDrufLMk/oYHnsIc7utjUOSKlRQtEjTAPN0C20FrgPdHVPP8hTqLWyuR1QeZ
RMFdM4kYxXc6fDUy7wdavFmSO2p055Yx9MOiWRG6mT/VpFmb00ug3eGeKC1nuVU6aORm8qvmwBS0
wg3ck3mFD9nbW01m+WjfMr2ViHBVhOZO4tpmfeqYsXFLcJA7EmTTOUcQus9z4r5QIbhPbZyg2m/n
/sh9gLJSdchWwuB1CshfgEZlPyUmaosuFXeB1cUfla6NiITdIMIphm6vpEknzxEhvbiW6NY2bT+m
F2qIXu8TTzUR6mFvODs158/GY4uZH5J40uuQCO/ExCyMmqbyrM2aJ0h5NzXSZT3cqFclnfbC7jPA
09z4IaAZkxnfLPM4mjkX3vFShOIWcYb5jKXG8rYBfPi3oejLDbdxzNCIAXWKbGrubsSaA+5z9ZBh
Kifcqm2d4RmVUm15YKG0V0NCxTRPpIPZPcBP1a+VEKfMe1V4/mdHpQG39pD3Rxng4GoNTcxkF4Ar
3iRGOUas8/WTO8ie4ZOJdGRDGxbwTRjha/lTiZhiId/WScwqj5na/DgXI3xowY22W9rVGOx3NN6a
xLSIErSS21HIHxPl9Y4VwcNMBDXqEM88S/TDW1cO0yHJ4vZBJ6P9lq/7aShDHNiLcq37rm2w+qBP
Dh4JPeZ5ylnW3JdwG94MJxvOAj/asCFqI7hRs9G/FdIwb03CFQ62DKyQ5rUTD50b+I+hEdO+KCsO
L4aR2l/mkmTyvgvGJ9sWDEO1PXCXNjXH6qZyA/yo5BKg3HTZAEf+5PDEgqSNeFuoMMlvmfCvJrBQ
ifKSWza51703uXzTFUlNvUoINSq6e4jeIJG8Wdo40hr9bC5+cs4djkq2mfOPEvfDOxlYFGqL1weg
sS11m4YowDdJnrVvg0d60WTw1E0ah4cZl9SWZifbmUmXH6SBEHPDaPSiYu2vuV39TnZecZVWXRN4
DOz32kCXfIE41gNV0lm1RfLrRJ5yYo6T3niQRStv3XkKjhVUlV03LvIwdYi+hATtT0L91N8EZSU+
Mb01eIhN8tmkvruqpiUtvaf6Z5zpM6Ux0kc0jmMUhAl+FHYZwPq76mbow6/GaFk7Dic4DKnbQxBf
rJtw5NaAQZYidhKnJrWCe/gx+jTN7nj2DH+ZNlAyoHfQdQxUjBHzZnXugK4RIu0XVyDwX8BvW7sx
nnGxB/NHMld4YByMiDF5ZQgt4opZmZpfIYjEex9D407a+G0MLvRDOsouGpEDnIquYWbTFPVsg/Nd
tqnQ1tbD5MCKv6GWNRf1npXOHNEqLEfMeR5sNRKZ7wO/YQ5shWW5rV17LB+1m2YIr3jY5O6qrCRa
rLgaZHROLusbZqwoIuYm3VvoVTdhQwpasfDvzfihI7j1bupr5sBj8Rp29ieRcFi7Rr3LHEGSAuko
YY1tD4ROtp2mNNl2Bqj0GjPy3rYK5zg51QHH0eMSANYCmOpG4QBlJSEHA2KD2JR5+ya7Nr/3EpTS
ho03qO0PI/S6z4ZmDWJj5BaQo/fmQoWsWwPFKUCtDdrGjyrM24dpaB+Qn5OaaDYBj3ZrbQTT0rgL
IExFCALTU4t36OqMxjeYwMPNTwOc4vzfZKzBGPSEzqd+QnyWVPrKQl2fVNn+By71/5SiJPAJ/yUW
+PW7qkgZ/dPi+re/87tzx/qH4wuCCviSfxJGMUv/c3HtC7BTDpZnYkJ/s/X89+IaCdcqrbLZhQL9
dVBe/PfiGg0X5mqL0QuMKQtDs/+/WVz/ggS2Q4BT2K75DXmRdUf+5611YOHsxQ3gHoOAfrpKibKF
ACn+hvHJBv6Pu3HSwy3Be8T3TYoEn8T63/+gE4sHGICiSeLjkNfg+kYzpIHFyvi57kd9X3nQ/UpA
mGrbLEBP/yAj+Dds0/X7+pcXhyETIB+go+TD/vOLp15ZalEE4TFxwgbtk+om5nr4iioXdwwPmOYj
CSuJt7hmv9Itc/ZdG4hbqHI8sS3xQGzmAclmT1kfidZoz8OaVdkF+VrjlDF77Vmh8uVIuBk6P36s
vHLa/n+8CR9RgQV6yuVC+uUTNJUjIVQtLDkWOHmarIU9ydW4X/xpfmkFbNbYKnzO4GoeIzzt8p3C
Ndi6DVypqM/C1TFk6/uGKQ2N4IIANWTNNgYFqLtwLFjpTNZzlQ39fsaKiF6AcNjDX78HLtl/+R4Y
bIRYhwO8ar9a7ztHDMPsTyF0aTltlbmUdGpqRnye//jrV/rF5P/zcmPeLFB3QLtGEvLnb5xOoFsX
G+FxFCQLzn3Ll+cF7Vn1on0wXexDf/16v9xEP18vhF0L781ZF1LrFfiHy9u2urqGmcPrJZl64ETp
NssARvOvX+XffH4ODmLh0vTi6fuV3h0SdgaOxwiOyp4y5JT5DynC7Fh0wfNfv9AqmPn1m3JtdGA+
Nx7a7F8PhTxBZzNxDR7thb588TskUyHXzDzzxc0VlltmcF4HjaAvHhFOBFdZemx8cIg9pkO9XCrX
bR/U7OGx8EbkxdJamUOwvZl7rNDjpgSPmHFtvowJqLYIc5sD1COfMOo4CS+ipQOyOwAj0tle9zZ5
S3b86zcpgtWU+EfTIlcIylU+TtunpgndX8SrK3RzSBeljxMkGkY+5Ev6CYwhRlXFvik6mkbR/NCl
MrZuAbaIizc/llU+7Ed2ontGNOpWEjWfbfpabFuvNt8saA23Ltruz/5UVW+s73bKmuwnK6zacqOm
khklxdcz2bDhPgVaClEv1S9pUttU/dl8AHpnIUL7zHFWHL3edQk2sF1YNk1z4emSHisZU+8mXnbE
kj7D+8mqXYok6dCJJngGKJSfcoO5QU1EGDi3JP6aogKOqq5ITo5EoCFLa2o34+I71ypoS0gsQHvk
aFO6OnAQPJwyZdRbUN0KGHyvPSCFsmXTSGNv3LkQ5b7N87za3NKeGWwvDm7sULnnHjyghZZmS4Xp
PLipMJ/R/1ZvfpIWP8jIa1AameHMNopIXyJWG1PQEaT6kw9KeetXtjq6YVie8jnX16UNvTuvLIIt
iXsrlr7KpjtGdlhr8tL9MNtuB30gj9K4+G6wNbhB92QApckAKPvqXFUsEEvPauGwhSc9GvUtCVrx
xtY1rVuimA4Zfo1+JL+unydS/xz1YxgY4CVAalmVeHdTj4RgnUKUKKrqist+fjHKoqcuBQp8aw0G
4Kt5FROaPF9odSdxAEYanAZc7R8KAtt9zufE2tocUMT6nXgunD3QRK6IEfvD0Arx0bSKQUJqG1vB
0J/cHdAGLzSiA1UzdJ4xBq3KRDU5TvOwT1PxYMfVsONsG08YV+bNbOg+2JBT902QLrRluCYfZlXe
ZDF52Zj5CoiCJdAJBtkAv3rI+SatoQ0pwEwcprChTp7Q1tzgl/ucYhQ8pn1vPsbWMpNW7b0xvUW2
UNdMazoCUHMvfO3dONgLpdg362GCqFiEm2ZcyM0zBbk6eWugtkTW5dO1cERBV7Cqn1ijZjXUJeGB
8WodzUYQM+5NZ34ZHe9hoDgRluGmgR7RjlxcyFm2PIaKfZYEXr3Npww1UuLZB9J0jIuLgezak5oR
KTaGHzldFSzbzkfWOuOG3ph2Lu8WdgMcU52FTnu2nBPL+vJoicw8+g23i2fMDTC4sGVuN+xsmHos
g9N2w7wljrSZ11/V6CSf8tgavnl+N38So5rOFWOGUzGGPUIu6VwBNcHW7bHEYdwZTwO6sztjZmI/
lDPL0Q27v846YYP2F3JhW6/aVWaCOc1Y9IszkvYt1ureLIBNIR1x8EChqcJ/mR0sr62vGZNv5gTM
GQi1g7tZDwXmRU+3PweHW68Z5oPh4dptO7PYx/k4/xh7NTW3ZCuU25gZ9Jo7gjqpQdkiYWxts4Qn
h7WA4LbNQe6YCNs73rE6+x4y8gnX5dZOCUfB3NW9IXlw7mxu1Ns5Y3C2LWJQKshrmvE7+PUJi69J
2wZo+2vKlmwPWNh//Qlurl3fejZM6guWJylomonqZKTkg0BgbrwEufM2LnXbbgYLlD0JxcVjicvx
U56LYluYy7TF3K3vDVfiUCwscZqctmAyFg6vTd/hB2Vy8G0xUvNY5g5nj+JNtpLyyysbaNYIH4/z
LOStSJf47HeKJ9ckMEZ7gvFgDqlhF6qRdw5K9A6F17R1B2Hv2p40T8d1krvFl8zLWX3xd+ywhDLN
+DAalOA3KYbQPIxjz1syPCvBoOpD9kU74O5wFLh3FgcD+yasg7K3F9a/XhmF/hCfqVVcWCNeiJSr
VOfR43q1BJMKauDxNRsV53pjt2e4EyMsSdex2TBU7QGkpnthkWc8zrxAugV9QnmBgZhfGyDK5ykm
i3QDFb5/NH3JnxCzPSoTi6sitfAT2sZLV2BCZf7bHLrcpv+nXhQXV5uQ9DgULDWIWwBlzB7R3p2q
wvaisczhJIs43TX18MykFBJn32ckVU3uDgEmLqkaaA+rh/Gg5DinBz5+v/iqnKBNr6qrWjgoM1N1
lDvA/0i0NrdKYAm8hmyAJSfrTGgZfkcnvUXDpavl9PPx/h/ixN8RJ8iYoTz9n3XWr5lKoCt8/Llj
/fmXfu9Y4UY4ZNh4CJpXNfWaBvF/YROor+E8hJAjqKzXqIbfaRPhP2hI0T6bpvA8qkf0z/90HaHC
5qdRgFFPBrZte/8rqbVv/UteBC/PuJwfyW+Benstx/9Qbgej1zTNnFj0rGigJhgMULXM0OW2m9tr
NgncA/HnuQ5c2JSEh79w1mGyAyR/ydJkuBWNl204AcTe9WMr3infDe7TOZEX5dXlc1PPFCi05ac2
7p9jnsJBNA/th8ngTmVbtuHJC8jZ+tXuydKV1cRzZgQB8c2N6+aC5CW8OkSzf9QmWGJmtSwVhaTq
26zdw2vvNcb3Qvv6hQdepb+HJIf4+TkDvXLLAHunKuhUic4vJkaM4OCNIBsm4ST0ZIkxOLdDb1sW
p3RjPBuOKzG0pngoJQoK7BEoProqa52tbwt9ayldbqd2ML54JdKIS0cHy8cCofxo6SkB5Gyx1Sw8
xt/Q0uDZBBPUYLJuUYN3xRenWuoLDwyCGoLF2brKKT6pvKt3rhU7lHkciSX6s1eA5/Nj1bgWFWbH
s4u0enmPANP0Idtjw4bNY7xzbPMI78BsYr5IwQkCZty0y9j6r7IDFcAwX8P8WRTUiY3OY0KU4zAp
s4hqsrfvWrAh7d6AZvKs2sD5GCQq0Q19NsEoiYOdMbSsZ83ChE+Zwy5hFxBaz2HBqGYz27S2Sdbz
MC3lKoLpSf1ZMzZ667bDar/qlzpWEoKQVsQudI/Mp1OUY5Gh2rrYT4gLLxbKUBH9/GNp5XyvMTtQ
b9MOdH7RnFb8HVfMhX+VNb23HULcjdyeZWsOTieLfoKW+tGhISrTBFxPot3wFfki4QFY6MJXCkpS
lVWwQhlC5VjPtuXyNqphzA6T3+AfAioNuQmy94cEKtIdnB6X70bpbrmEaGx4n5VFk5BYBVRZzEYd
RRgfCvohJ7/0xVKmZ9SF/AITnNiEnRZGJ5hgsXyHIAxUJYlHSKPurAQRGNqHm8kc1rNv47Gc4n3X
x2Zy6uWYMftEU/QNyAQ0J8zwaHgxJ8MMo5otDyUCpDYCHTl24wYwAP+B7Qc/Xnvrmw+YLcDOt/GW
RWpaw2WWluGP4zHK0FTbI+sLJkDMUo3IMSRvIh5s8z7IRu/68xU9fyj0fjQ8HsWlxbXZki+bRfmU
xK8TgoUgwjCJacCZ7HE5UKg6HyZ1eBA5iW4unqnkewtAbdwgnlXHJMtd5yHJh3BXiJWLlolMdTsc
40JErZ3x8xNR8rZmKr9rig7qjbn5bLz+/C2Dki7/WM4O2nFcc/yyrvS4yoiws25DVaLsLIsOKnjn
rSERKOnb5QmCAkOoply/Uhu9LZ9JvgrQ+jlcqbodAADV8M/hnEFAZuZPjJbR0HwXjcEFQSOJXX8q
OaH8vFVHpzKteZ+1svyBCocrMveM9ZqyVhVZ4hpBdSBUayKixqo0Qc+y0JH2i37a9iHlCSCB6dGc
An0/5rN8F1xpCGqaAZZGmdbEh4ROKK99QEciXcJfXNto0XnY2MuGCrpGNKsOmKDpx5c8nMNXvkyU
RYJi6zFPZwxYperkO1uyjkVBbuunkauY1NCg2uN8h0o7Ji61e999zQ3AQqzquS3KsNRPgYdO0LcV
F7atgF9tMIwaV485Ae8ObazAUwLdLupJERFbN6xZUPORoazQtPqooEP/a0teqdhZdROInUMEE4dD
BzEmSXLnBPyFz3fWafyqfJ8TZGgBKPp2Nd2hOXJ2MNhtusleTBu7jVl3VYzgTkKv0PQySFNSyOYE
67+sH8sRahlgCHIkNj7t3AsrCH9vUE5/d/xKnGPVZ8d8DKxvpesvr0EyaH8Pxz6/tqzBvwsYt8+D
684nWeE7mBkpRngKXyAXq1d6+26LKZ9deBkGFLIW8kFbG+XVopnl3+l6bwbAburEXL6D8wM5Q1Za
dwncycfqnvv4J6olFu+wt1m+kwwEGYCpM42qKm4qFxK+O01rBal7Cr8sXvyrm7R4VFX13XXDFNxB
QMsKgaCF1dDr4JYh1KNFUKPeMarEVwrBsrOuJVuZ9oHuFzKSiRlg9PQemfq4xf8jbyaMngSgDPF9
PSpOk9nHuWHI4ZF9GjuZCQZyH3a4EpC7i6ss2Hi8xFI0r+QVqadycu5Td2wfZ5vwjCnpLLpUy3+q
fTYpsK374K4FqHDM/JKuJknNT4k96YsTB89LYntvA67LQwMFXB3cqW5C7g9JBA7axfXGh5siQ8J5
pX3fdbj1PfR87g55k3mdmgWJUdz25gNa/AblGKy2MlfWpstJFkCq1KdyR84SKsY0TqfPsdRVGaFk
c2EKVIjDj2QtlOTfWE65o8huokCb/bONXeo9s5FW8CgU5t2QO6xaaSdPo0fGF+vI/LPm8X6B3D/c
9rb5ed2B30im0+yeJy09Ig7i/orrP9+ODCWf5pCUy1nn1kNhef2PEfr75zlMmvZD92Y5PoB4jBP6
iKU4JWWBaKBVn+x5iR/S1MLE40GAoBRkgdRbIioxWI6+B5q8E8adUr2362wIh8iBq+9lP+lru1JQ
YndGr5T14zsEyXibgLu7D2Xo3jEbgDFd1EQxb0ysSre+ERc3ZoyZapuyoH8gAcnd+s4w7fi4/M3o
ePrMUrP+zAQam04jX+JBmufCVK89j8Qd8iMXer75btnJKZ/y7mrMrvNpmtjmcc/NCjVHZ+1iAxJp
l9DCCYYPN4OvjsHAyKfw7R5NLRScjd9IDecy7R3eYUB/lxICuE2kPbAwn41bz+FSMWFUVVPQHO3S
eotZKm+S0mPDbdOkM0JaNSYsJy2J0q+zwUqkmrYuESGaZ/pYbwPBy7H2mPRNvbGRjz4EiePdBwhv
nxrlIA1VICt4P2kfFYveG34P/VuhmkJ5/OKZLftMxT7SElpGKBNcIquq6gnDzliD4crLvQ2lc6vt
EqihXN1Y7ItdZKBs1e8rrcS+QLf+bCo1XuZOrKFj/MUREsUNJ9BISHOXddu+Ch9Eb44HWQ8p/2g7
8gKapX1M3QqtAkSOaTc0dcZkZGqs80CS0QPSfBq52DvBLgIHXzDBNbsyxhRVDa/pkDIwIbSMnRNh
FYkek5cR7wCiBY0Uve3E2ZOVPmoTebkTpsGeaSPfA4lVE+DUysRYEfiDp/ZzkZKUh1WpiKR22z1y
BJ6OZYorA/F2eZB4FF7RTxqbkcSAJ4A0/r7TbZwzYLHgfeRdtoXeDbMsMSKNwvAxxQXTbVSeOtsF
S+KlcWaHAU06DxetHJQAtq0hJHGeQq+CFB/5nDff8nbwfjDqnHZZ4bnLMQ378qv0/fYYEvW9K9fS
CqaLgnUyMztCWtFETIg9wG2tRCs5YusYguFmkpa9jecSMP3YjtvC9+1LkVfj7dIFUrzwfCtu+roU
cJWqUFf3eZ+JqCtcWCKVTrxHVKZQtl0jXG0KOWVBPTlfCuLZkz2CJdRpo0ktWHhWcZfwkE3GUl+R
bHU7vHmhxo8RsAqnDLixSyk5eWeRfEI7iI56EQxvoXq+JwCJH5d4ysngTdJ9Wwzz1e1c97at01Yx
KGsN6LUuspCm7C/aaudDUGf63nL77jmdKnQx7UUGi962od3eVWSxfCVejVlJ36oz7ur4oJLglUJt
2jOS2Y6+ch4YWeGVcceiKPYk8SUlOoRlsvZZuAA8nxyFHpVdAaqWyvaWx0GY8osuqhJkfGiX+FSx
pm5EjWCvFpBtChyL2H0Q7d8b4bzcGYz3M3S/mTt8YbXOQHquIc+qbHBi+1AZHG6nWHuHNhX+Y2OV
b1KUOr3UZevHV1GbH/0UyhuNF36TBVwLp2JCTbNZ8rnYIeVKUb7YjkuCaMWf1LRRSHzvG9QAezdj
3A9SCmX+25JiKXSEChL/PrFle8/T79RXPEGnv9lp/Lr3Ck2Y1qgdBKtWywEX8ufGOMGjNENxUEdf
Kec0CTpRN0vt52X2u2+hsv52o/frSgq0rrAAirA7Nh1KhV8WX4BlZtCUXXOsIbNf8VMSn8bB/EHS
GehWuxm+pqXpOLfJGAzipNinxkTEEVBREficl5x83Ng7Zp2OuqvUaN1WhrfIs7Kt8HVM+3A3FhDD
Ns5Sx5RtlYfkMDFFSENPmOuT7Rmx2rW6UMdsGCgzUa9/NO449U9A93D/Lr0FFTGqPfzanxf6Cbg4
gaZhS2JXUOsn9CJEcbD49AUL03LuvnHJ1D+CZayfBBkAaxjYqk9mmSnfzYqUiGtCb2SsZ6dJg8Ww
72ExuqHbhySekQSYNOD1+B8VuWrS8g4qtTwNACpo3n/2wpXXWrd/GN/c/7aw+i8kqPdNVvcdDJdf
1lgsHl3PYVKDn9VkOPPLl15QIbNtQB3pMvWl08ywTjNYLWnX/vqF1h/0x33ZzxcKIYkGzD6E/evV
FSg6uLbkhRCI8xXLAGsIKxm+H+4956PLAnrrpNE0IQtP2b9Z4//rq7PQDUKsDQ6JWJiz/nxtS2O2
fMSkGJByaT9708Q0u81m6sdSHRtCrjx0gz5NgDFVtG1//dYtRBq/vHdwXLYZhLbli/Bf3vuUuwak
FEXUEcHe2LinZHBuoMDbz3Xe0TYjfuDNj87cXHosdyxYVD2sfpXEL9EdaOu3Fe1/xpt/N97kTuPK
+J/Hm2/fu/6//u2M87e/+fuM00dEA0yX4F9kNmhf+KG/zzjtf3gkWQUOTCOLCG+bQ++fM07HBDSB
VssPfPQ8gedz3v0+4/T/8X/YO7PduJUtTb9L33ODUzDIAvqic1JqtCRL8nBDyJbNmQzODD59f5H2
qbLlKhnnvoAzwNvaSiYZjFjrX/8AJScwM3M2RZNl8O+wcoLw9c5KALUke1hIgoux3HReLfdE+/T4
eZKe95UcL5uwJmurxnbz0tNIp0rfoFkR0sd7T0JU5+TcYF8Jz9aUP0XaIQqM41EeuiHq3mMRDx3e
K6OnLBxKhLfQDb1TRUVL1B7GU521mJKrp/vrDmM+xqba8KnKIkBUsfELgao/YjwkTAHXkjlThwWO
DZ1GsZtUYfKI0Ro+o5Po4m0U5B+jeX5yTpWhH/f6ccWDBTOAEqhisuzdYGrJxFSVw6nAXEytCTGc
snO14vZe6Da74l/BrLPDj+IMi4y7LFZ5v0uXfD529FHX66xrpIpUt6upc3NT8TKl9Q5AEumtG/UB
TnoYb2wigJh+71ZBhj0OtXMgyYKkptXV+yRFFAlUiid9z1/DD3cuIyd7xL8RmXFIVR76Gm4MhZvV
2s0uoRchvDHzh/cF2MItalrvLj6V+c2p5G/0aBR0obXuopG4AnIG/L1r+oSAPhARF7fQ62lx/CYi
CsWSkr7bg45cqKND0yFN9+GM6TuY+tOwI5HYL3eSMfPWFzNCIZInfUaf3YTWGjnmJgzWASu94RjN
9fDo94zjNipbnb01uR3KIE171PW14HmI8WoN3eNAE4UBqsAej76Kmd5TXGv7Ipq7RwLifCx27fqz
CYG/cFJKxUrj1SUKDct0ELsyT5L73ifpjvqtKa/DvGpvylObF5VVKjeqagIoC32AzNaKjUpv+hR3
sXun2ybfiyTAIGtV34ZTM1nrNdjHbZbcrnR0F0tEzZQH3pYE7QVPYDrS0qGtHGtOWccbPhImgJYJ
h5/z9NTMzqfGdjk1ubi8959twO7vKBedO1p4cWmIbO+LwMewWdQj1WzfBtthqrhls6q6a5DFzzNe
8DeWctG9z/Y3v65gbsyYoKI9bM8n05WXpj/H/9Tpd1Wnw08MFMaH1TIWf1NcUrxAI0HTb1p9+9T2
xwGGSNuynufPQL2NvSMbKYMfhv8fHAiDHaw85b2QQ7XP6n6yyb0HZSgM3qBaRh/bxdHIH4EjZuF8
Wvvok92NjMa9iFEFpG9ECpmKtj7z6u4MeQ/9qgE5GM0/JLH6ZiPCwVLWQCGM4+yjwGo1fIdVikIg
FoKVpoF7TNhz7vkNTA0QHd70bXYJSWY+X5waz+YG24wFwVM/u9f9CZYJ46VLGIGqT9UJtukMgtPZ
/SE3mA5GpczuDc6jT4iPwX5GQCB6rPS8OAFDLhnM1XGMMU+hJ9L5JS0qyYRZD+q+IdNXXPfCi/fS
Q4SUVrGzb9UAU1miCXFUEH7wu0qLzbBe1ra0jglpl2dFSCOAmNo6iBgL2cjW86H2c7wmlrL4uIDH
76q8nS/DTB58vM82KtYOvQKiuk3R5eKOpApUtgGSoWDGXTqc4CHkbcUMtoAb3FBTnhEWnG0np0qu
5wnH7e2Yr+sDVZA4F+Dv12A51tOMh+RYXo4M8gl46BWRdUkT7hfLqw65ugz08tGlzdg1Xe+eLxiQ
7gU/dVkKu7l2So/sZ+FbWLG2eHHZzKKFJ8+Ji6Q9ll1758GDf4DnRuRyQLBEKhC4bjWB52cxNYnc
RmVRYCWDF5y/yPmSER3svW76DHuGBL1pTBfMYqLuQBbEyaLlplwT/R3mE4KJScpDKhK/ROGoRsY1
/VfsJTBHlvivbtLApPfCFDiH8F2SHxB3V1k5fuZgCQ7zUE7Hem1n3lIEhCtqinmGaFRlw1e35rTZ
S1/2V36F/92UOO8TCZ/Ms7D1yBhTb7s6zM9KiVUvPdqR5EL0jxyw+xrXIEw7remIG6V9bmtG8HFU
pOfB7C84eqPoCwZYBJzY4aFX8KJH6USXSy0zwLnyPjY2mLJP5NmsIiS5GKF8H9GoGyU70vZKsffO
zlTuYPG1522ENSsgAYYQ9uLddk5jLN9dY/Ti6+tUJdlNhnXntigVp+xaRDuB2doFjML4MI/tJerk
do82v38BWsTyplLzPsc66GrwoMOso5+ed2v0JQS+OU8E6W1RMu7HYv5SVf64tx0NBX/kuCFw7jzs
+uQ4zoDZyGZuJqh0cK+w6q1cJLbjJO7QSVSHzuqxks3vR7u37uY0v124rxfxIlzexvIGDfx6WMhq
5WjMEgHbAhv9g1hpuH38Hmp67XHYdkxsHv0Cq4l55L7et2OWBISfD3q81r2dNHsGWNgHutmC3Haw
PY3xuT832t4jPV3tfRpHan2P+iuyPs495ha7DAx9NYoOg+kXNS5/JG2WpOBIejCjgk3eF0Ujcxz3
V0qZnvC6m6lgqgaFDdwfIzfAc5uA82/6lJSOY177zm1cKyUEvls/eLhLfKgae7mQJm19NLnrrbZm
ItgruQRbNFfTBUSSma2/rLkHtI9HbfLbnYodMyQg9VmjM99Rz+UXANSjxzBDIiFcx+yiMjY/BAPv
pYzmg0ZI/YJrlkXgGQnyvQ7bAy6EDsQnEzBf1WyvRetxg3DKXg6pnSRPeDniqpQbTZAqsH6NKg8J
VYcMAAtMuPkzM5V5w+kG/aKBy3vZqRGl7+B2ClcwV4/QYzi57IPoOdsIeEnDfNtLpK5rweRO906N
Ti/spxE1IaBVmRYWTMWW2FE7RvW4sT0/eucIKxi2zbC22aEQbbRvwmhFTeCNGABgq4fHTp6SI5Tb
+V2Ydu19HsGewlRMZ9uGlhkDkXg5dKQ8HFcnXcDsimWyN7buJN1up4cPJWldu7iPnKsqDyujpl30
x9XL/AMWD2ce/ieYOaykJBmMioD7IouJ7MFkJiHLAIvHrEfstliYcGrMvUwFhCi/Ctzw3M98+wO+
1EbeYscEe454shywf6oZOBWDjSX5MHxk816x2+6DSwa8X1D7YKMghU0uAfUWau3CCA6jrkBJPYy5
3nSjcLfDAKqw9YO0ele3PaBvUKS40Ij0WokZM/C5Gq7mUYrzIA0VviJeKO76shuLfS/q8swHzt1H
PLQLfLiA78ra1y9LHKafI2ruR1cH8jL205rpiZ7kVY8rarCLEyeJritbeFtXy4+DCfwmuoqsmYQQ
8NLEgbuLsM87QHisOfHi/OQpnwwAEEHwDCyEOEvc6LqERvjNJZ5lC43ZeWY/zS6y2SIKsfWDj9NU
9HpL5piMDxY5EhAmcYPHAbECRK0H7x5Uz9uLYCZZT8tiT9ZXdAbCOO4FKtnLVU4zvubJfN8jpMTE
bQYsFIg3G0wgn3EiJwjLbRr/4GS4UG2Uo8Bb3GnYVsb3x4uHljjMNDi4ky1fXAjmVwzz15uwXdV7
NTsYx7Of5zhYOdjs1Hb5MXHsMgFnz6MLGBzxBQMb+8JWcYuQU7SXdpsEd946kIQAz+zcXcmjtVbj
JiB9tde1dKj9SUEUxM1vsQFJC7bmqj7MAZmCeWnV54sN5K5In3homAseLLvbD6rN32UJ2rPcQK65
AV/ZJKYdLyAvi0Sg3RNkfe3B7timBrgtDISrT2huYYBdvNN4109gL4qnPUHULQUUUHB6QoWJoQUg
NlDxNDTzCy6b4MfKQMnTCVWeDcB8amr/t///S//v2P6beTr/r3zui9+4TT/+jZ9tP7z1f3BopJIN
pWcDkP5n248M9R+Y7tCWQDGjU//+r65fOv94AF62D7YmPAJ16MV/dv2CvxJ2xN8y0vYhyfxbOTre
7yiTuRwHWgdYkQPaZAMB/I5x0Szqqhpt/1tqryr/Xpq5rY0qjaH7sBuG3NVPeQmT5dBrr6y2fa+F
+LpgWFpfYa9I9XhQFhsEh1NoIZOro5iNFKo2nvaPnU0yneboV8EabNjmk8nCLWlqfezwy1HjaUae
Re++Q0KjJE29jQaSIPkRiLXMxwQJpa+jDHv6lUyM8Mzr8RwQVBm5iLotfjdweg/1lBuLLOZQsBb/
IrJwfufr4wgE7mfk8vxXYL/5+u5giOLA/lzFN9XPE71ilcgUJnXne15xHSVQAJj1OFldfW+DLtMP
PjIqLs1Nx47vUztzsjz+Ai39N9Cr+8clUQ84QhIbL8CDsNT+/YEZRkPV9F3yAtwqimsM/pLiYvXH
FvpnagXZXGwqmZEnZNz1w5Hub1EMIHI2t+K5wVsIDqwcCUW5gJHU2+l+jZMVr5dy4VHsBzzc1qcU
xYBF6bsWbXCzkhrNj1WR3zPvQ6o64iH29pf6HU/2yd80azAiohNlGKmcrzD9OC2WzCrK+ps9Y+X3
XjCmb+4ravz19u0PghD4C6ZqPoiKiizzgGkgN++kz/iFxoe7QhutwRK/AM+5jrdXZVz4JGPavOGL
J3P/3dw3wvhiB6K0hq1yEjndF+QC/U0v9DvYdroSeOEge0xPwO9eK8QcJtt2tOTBy4TrX3AD7Tgf
KOQqi1P4AgIOdjn/7k2GEBmylUCEsSV3wSysX7675SQW+In0vpYjGgDUtFpZE0Zw4Rrr+S+fZRbh
f+H25tuxcflOhNSQoAq2v98/C5l/WTACc18WJwG6+uYCZqQ4faiRdQdBwNziUgcjk5i3H/AfK0mw
hgLzH/wb2XQNpP/Ll0Qm1HdRXvRfF4ozlLlAEuF0H7tWxt19+6OcPx8hYy+wYaBbVlT0OoEsbxoH
mrlbvdCEptI+xnDxvpfuwB5FzCiCevVuidbYrq6arKsDey+mtFif8l4q5W2qkg2R+E2m19EdpZj0
ECRMtVteke7dhZq+zPer7vj2Rf/xYNBvCsz7kcM5thO83tAcIk7cxbXrr7UeOq6CIKki/z452hIf
m6YKEEnHWLYO8d9u1p8PBhFhwBQDSarv4t7/+4OJLSMQ7IT1hdLKcVf46SIb+60MVYpbukPOYl8C
MvmFfNZpCXEOtXfXRUSIWos7PWTVOqM7TkNCYL4kWCtFB68OXH0pKu334e4vd+kVFu6DgAPJnl4T
/BiRvL56WUQyq64au+YLQaWgGBs06cN6SzBOx6JaCdXSE1nYyPNvLC/OeJv6mogAi7kfvli4KZEY
qb+yAKv8O4My7gzHn1/QiE2OT3X6YwNG4cPuIhZkJh/7JIriU2dZsFJBf3ueTg0LhmMYf3zcdJDT
xGaLtmBc8IGuXsrwLk7VsHxatSkhNjjqYCa4o7H12OTtNQva/OD6LY4AmzadmZwrkMnqWzCPDsYx
dE79esvrH4mPJIGzNDuU/lyjo/KIAbdTj85HFPUqx+oB9sn6tKI8mB6mrg2m+z7nn8zEtsIyW01k
eMMzc1PioNpNhUy90Nscq3te9BibOL5Mgy8ytkGapqXG5H7OXX4yIEOSH8nQu1TBmZiWdLgbsBHh
MNMt7izDtqcGThAHJREfbeGNwo8Tzmc+zUq0Cm68qMjaT22YiekY+1ObXZd+Tc7U7KD7ucTGVY8X
hM4vrKUlZJ4GcEA6u76EQZZyWNrxYM5Mkgxc3jYVtgN4QoPtHc4sP7+AyHELmDdkZjJm2NmYlnBD
hV2z/AgtMJtYWZF3XO1xzIdCuM+k0hWttAJ5/dfvaFVrdXuC7JiOb1lyBGNu0IoI7sFINBAfvaiU
zZFoA75T8uOu+uhYuHMmLZgfmGeajwtmjyNTficlqIAUKEtStWk0HtwWpWXL12OjN8uliQZOLa9A
TdHv8zjIq3u8tRvgN8y7zHJRIgfwwgk0ArUiJQJHYWSRCxK17/glObE8DMlQhCTd+Uumv7YVyZ9q
SzxhblgGbIxO/D4kIJ57ssoRneg5hJcJZiwx1KZ2y53F4+80PHTzJfJIBct168VTnewb4gu5YulO
7AL7bsUUEoNENzbrl1GLz5+S0Gu96SLqYWrlu4awYl6FMWdGBrieDJKzC3LUwCVhN2s+aB5zcy2w
fDw/2AYSt8uv4Ch4de+8NQj84xSEniHuVllo6rZ4ghB50/sh6x96Bn/YRp6WXBZZgeYetxNCsu/j
Mo/czhVqMr+ppAT0j/mAFY48JHZglqgpracHFdb8b+vgkoZpVD6wN1A6rlQZ/pzxnutOr2bzSCHj
PuctwA6vNPJwfikh1Q5PgqDCkf8blONNDxJzde4C/HzV6+O02H1eXU+lj7x033aIAZD8UIuZVY2V
UDfsVAGAJo44+UEz3uX2A9KgLJp2jPyk2ZnSkmCkQ2ADXQPLKe8wFDrxGYyl8LQZM9lqvRVaLyz/
sMfHGes8XCwJRWv13GCyKODMoOmzTbz4lkAuL3vXEJyGaola3TzhOkP55RwwQe0n6zzr7TLTm6Vr
mRtulxIV3XxZxL3kGmOr59lAn8SQ/bkGZ+LL1HGuk+Y9ZOPYRzuJsyQgaGBnTPD2bMRsN/sB9oQm
WEThvIsXDHU7cFHs4l19jMlJEUmyCQu22eArVriWn5rNVvOdo3yBNJ6iWlzSFFM80r4ceTMshF6x
eLDiNSsR7xtiQwsdm3Vpj0vPGoq9rC2SS1xXVv4OFGLsiLcVHlslwWzcpR3JKA5s68W2nLG96efA
ZcslIWPkKdUO433UTLqa+V0Rwzxu0sjNZ+XaGVaqExFQQBYeDpB9y98NXWz2pcKequUugnTFQkqh
7rE9KX8JuH8YHLI7TNxF3gXHHXoW1NR2Hh61PP1Wi8tQJ6z0sOxXLjxdkG8EW99B+aYObJccR5NW
klO+irHq6fehX5pDdhjGluW4EIYGxV6GnWZ/YAxn+e8WkDgkXmxRwj+qdqj5SmHTNR1hbq4psYyD
jP6KsJdu5Gcfwq5vbs7ctF6D/rJjV432SZrPkJ/MNAOjwxDf+10bz3W8921gtPdxywjqEhu9kt1+
0rPkimWOW850IHZc8mLn40o5jS/faO7gz2WNStf8nfZJrUYNjD0JV47exWz3vQVd/smxWJXe3pOd
4UtRiSaktkgLcHDAHCkWElup1IEw6mZsu7s+KrqBHK3V0cFnq56hAtvVUj5ErhthA9V1bdZeBDU+
d8gPp1F9JTGaNKIuqbD2wkmRWRpqv6z9nLHnrodC1k354iPf6BCsYND1PCNwn9+tEZ4vG/jhQ3Op
PCBBEPe8joTathh49AS4zyKcbroWdy9DD7Yr58orOVaRzAz4TrY8I0DbZgH4YuYCw9lnGIAlpSnp
127W5caXGjRvozpLD59gmYz+e0Q52k8YOPmF8dMvXR03QFd8/5h1GicDBvWcZCUSmHJeGShn5Wp3
hxgFX3O58HKMMF6K69m2HXJUI5lAg6dAWx8SzH8aDj74MBc9aWDhxkND42yRwUaohgOGZ9HOalyT
AQEY1m0TUSZHJEPDjtzXeb2MwersM2d2UvcAodmp0fHJcgUdiz1h3aqiqfxHoFDsNs9sJcmn2UdA
88vDMiy4d1v9UFv3vuX3ZJ3VrGr8VoOgewRtTJgTlgNzLXWGYVmyLphRSETj0UIm3FmcDTmkcfyY
8JuP4Pi7KR6Fp4AAB7i5fklJSZsW2MqDbr9FucBRYjtK1ciN6/ViQNAY160Id2NhizI4iyurCG4w
BbEKIpoCRVmbfkvhCpKjtG0gMLjNDv6iGUMH3uBZCaGKfJn89mf1bWuorc79TCoCdIsZk2qOJUU2
oxKP2Ckp5e9UPHfxRD1lJ9QowL+CaixmEK0OHYpq1j8B8tBRzzoPswuOFUJdzcvdhqZ87DjAeR1S
PzA7HH4kpsLMLI0q7YAOdIbWwRdTc3i5tolFSSqIsufoEWmVc8oMtUjc9UxLye88jKIx1V/Qkxzk
MYtw0LcSZj5VZXQ2tlUWfEQvYYSpjrJkEZ0l1gDWoMZWsE0yHKeyN2MS5Z4RJk0VPNvUbhaEgFmx
l+VhZg6N2JpjnLK8qhf2fnLqYPWOke+WlES1S8dvnVdjBflpQ12CsAUqMENzNkSwbM7omTgzShMs
1AdukKqlOTlDYGautEtSyWePEvLY+n7yRcvfNTH5ujWNWYM6adMzZeP6+yg3+2Thy5IfcXMn4orq
WPVO9wwv19SrEaqlFYHe2AVf5rmtm0Pg5rK+Qro0cSwOCg8u76JW0pQssHrNPYKKEgzO99HqNYM+
1EXTSIqYU4Mb4DuJChBvKbsT3H72cG1KpBPcE/SVOaV+nmA+wVjTQ9Fg/DdsGaibq3e82OJGqsTP
o4YwWMyXvxOBxY01Wb3mCsbewqT8+K87sba8QptRoXkDH6pTfmNTDWikdoVT6xBVI0wZbllmUwfc
i2qJxUd8asCefjxGDkzHeaL9G4eHsI0XvrGX1w7PaOwniQ9anRQTxuzQLuw4+jQVRMAXR7wJkmo+
9ylHp4cV+hTfylmVAZ+6Dh1aeq4IKON32QQYUoLPrjaNfBgA2n+swOucZZvNdieJVy5cqpTEjU01
P5Gs1YkjPo/9FN4iN3eb7CqIYTLAlVxhAvV7z0P4jysFU7Xpoex984owhzeAVw3vFkXW5JtCzSFc
+WPWOmaBefGYte5Z60qsENDTnU7XdJoSDk28HylUt57HROUh8GAuHqchMOsxRqBGZW1zB/LvsJ1q
/sA/Nz9NVdKtt3MZSo5LBz9yzrA0xSMVQDUYE1PME/nIxfx4PYoBb7KHcpwbHmrXs/FVV97iYd4x
hTM+MEdBnI3krW5ZCyWjIWqC/OB3vlm7Ze1G9XWF7AWWT1Iyk4JYDcffo6hlzsqzHa2p4rPqteMr
2EZ3B1jhmNI6Qm403ScyyrrnqUMuQzhJMSrssektfe/Kn52hqPF7d1lnle2aJjBX8P4fbHLQeCBE
5FFe0njynActVn3pQX/XlwHh5Mt0trheWzxPqbNwU+IflU+f2BO1Rt+EHd82W4iWQXL0oyMO1zqi
MFiSBKsLdEitx58SepZuT6yPtXwlmoNsGduabHvrpSqlHZnSLumtYxgob3zAuNdD72fNJFbfWjAP
TM2OXw9VWLcQZYQtHGo6/mGimCQ+xH2c8NSGCkC32S1wrSJmg2S2UKNEolmfuOtmx12dlp73vJWq
hgRM/8ByCgQfD7RHCCy/VrEnB0dFntyQwjxYWPpHJ3RSWpWCPIivP169eipNaVValUkTgMhEBiq+
LROSSCQus8GPrNjTZklKO5zrdzY84brlhqym4xaRNXAjmYaZV5xuOVHXQVD4FK96zpOzGGeK8S5Y
5Nqfh+PilMewd+kpONhImSDUexnwpD3ghtLwayJ/6Nir8rY2lSgjN3ZxZKmnrnEpEhwNzlsIUGxS
FPxjsO1Brtxyj3Wg6QJ/NBZljKclGMC6zBp//pbpL1P+cKXj9acwZ6HTJNms/jmtax5pBiGNSx9r
RMPVnrDTeBjwX8Hl9VoqwBF+EBfR9RZxltmwBh6jhUll0ZPWiwaUvFcmAynhMs9egzt+tNc/do5o
6U2hWzmY6BR/wbhe44FgRvCFiV1hoCMFPM7fIa5waUJsY8v5yxIPps80CQKp2Fk+NDycvsaO7/uX
j3yNqpmPpD2Fie07bkjh9PtHalXXoT0EwxcRzGZ682NpwAU0yO7bmNifHwU5lBoXJpwLeP7aT81N
E4Wzh9d8yXzEhVSege+RgbuwWbN3vf1ZJzTwV/wY3g0wtQcbwvfwHXoNU/Y2PM65LLwvi1eNNDJj
WuEfsBWDT+zkNu0qh7NwDRo2jZEw5h4QZSpbvNLUgN/rDSiEmWxEtLxm7/mxM/+cfdRdYlqEWoqe
MwFT9Jk/vX35f9wqFNy4ZkUOBAgHRYz5+19A6KWDHZnMUjwPmbNwHRxQpi3kcKWFevuj/lhzcHZx
CRIBkyAXU7BXeDdlVObika2ekTZ5owaDDnNYsKs0rwih9PNfl9zrEYrDg5GB6wo+E7fAk5HXL1+u
Q1IVJuD3z8jhzR41LLxst2PGzn6fuBAj9S6OqPcpJjR//kYgjd29Y7erxF/EAa9vM1NTVF2AtIxJ
heO8XpGwT5dpjhLvM5gErSMu86BUYU2yd/qXB/r6LruCCT+DWBvjRCZIr8FrUoDa0CN/+TOcQ4ls
SpWmNc9yOrUjRFlTNb79WI0P2K/r3xWMwU6aB8GED/jo9xWE0G1lM9Hd565mTpTuO+QObHNsiprn
GnctqaYEvSQ6jbawGFJOxrcvwP/j5gYsYiPugUQl+eqvdxYCPUpHyfpzizlPUu+ZZZGvC+qRRvnZ
j7Jl6lJTGiMUMfv3T1DcEoOBvKoAA9T0fP5xc6pcGIgH6F/zFjeQz+kWVrL+OBL6Ym7Cfhd6gxUS
HOsUA7u1nIU5LKFINIgW09jmxd947E7UIoMcAY+cuVuwQcM/oM73IcW8O6CumYif2jWFZWqrfiIS
SGOo4Eq6mD5rzXEeqIzaBmssc8Qr1SkuS/4A6HtKe3bNonBN0ZSHw6nicx1TLMd5RSrZxoa2wv0P
k7wDmXSnZTIgS00W7sXbt/+PBSd9Fx2AICQS4f4fS3uksyCPe9WfmrT1qFkTRXZ9s4vWwVQAPyHr
tz/S7BS/LTm22ug0ownhAqDv+X3JMSiDYtiH86coCQzGOGZRUFxjtewW1o3dk+wTwzKPRpqoxSEm
EhC2rMzVvH0Zr7+5hy2Mzc5p3DN4507j71+2lxph1syzTD8VEPGqi6wiOObRLWa3u3L74d/SMeGR
SnEmPZCigIwhlA+vFjnGwEmWqr7/PCHbX59ELs2yyHNlKqu3v5f76pXmt4cygPscSCZvnme/qg4S
0nnKsp7cx7ofMOCOgS8HQhSAUel0s3zmdNgw8K74Pwlgw7pchBc90ayJLtzg1UaRfknLY+b3akY0
CI6w+qZQzxI6FJzEeCtSkjsNrLVYBgYIMX7hJSR73sDERcV05GGyHI8vZxWCsyhJLDMpIrPE7Nc0
BMXSnmOnnenyUJNx51+/fRNebSrcA3RMGIy5TCC9PyemQiRDVAXj8jhWuTmZ44ZRBaFMc0Pn/PZH
GTXNr+vZPFM2L/QyyLfA9V+v57lRYKqOHz+EfnP6rBGnjJtiwteAo4mtni3ox+y9hKTDXSADy6Ck
P//UTWSZZDQINjdX+NLgmfSCip3OrfoYRMEqcjKlr3peVTzKMlUV85n2RhqmPZpM2uNsZVObDj8H
f0yLzBDJKnOXd2cNbfQph6mBKYqthMj5FKwJKIflD2hickBAsdcWqXmSuUPVMm/kxMbf7IYuM8Dy
zxEabyRrN2fmwbkXw4/jF2oHz/TmL+dt+PvjIwIXEyTXNj5LgrMQG6Tft4iWbzCFMOe+lpMnP+Yd
TtkHl/HoMShC5YPxp8Mh8ZfoUpNeFe8IFK+PFb4rT3iU2hPWW2PN0BSTusjSWMgF6dA+xvSv/W25
9FO6TcPJPRLgd1cxavs6Kb8nD66ziBNjlhO8Q8/bXKZ21l9zIqUmCDXFbtDCFeHDyhx5wvQC0dwG
Fpzt70ANiydrtQaaAwS2cByj7tbnVCoOfml511J3025Qut0zEy+f0r70Lwg9Z0qQqwE4rylmRniD
U36GNSFwOcCsewNB2HZ2nurkg8v5/KxSourgewcpEEbS92eEZWCdJL3xKfO8FB6Ubfk1HulCfcLE
rX8pLdW9D/y+pyyKx2O+jPmBMYFWOPIwXN4uc5ShrPer6QIJ8h4t8ARgk+b5hzGEir8J47HYDViT
PKyETewoP60UtM/yt3Zg3/mDtr+4eug/E3nuP6ajwH1lCarLQvbZHsv77PLtl+z3zZoFwViZzUxQ
KvguhcKrBdEA/8iWpJ8XntdyG7lxXezxw8M3Kujs4PHtD/v9hf7xYRKinDnmqeFeVyToPSntuqh+
wfqlgiO02A9ODb6Kir+4nnzPhBQkTXXHiBBD/rc/+4+Vf/qacHUY2bCJv+5HRtFj44wc5KUlNlFt
vBJPm0Pl4YL/l2Pi9Jv+6xg+fUvfdeHnRCgBveh1E7mQwehOcGVeHFwQJ2oejotNQ8OD90Jayvva
reL7rI8ttbFLEamdN5HZdjZlqOWWcoD2BVkveNcFXXRRW0RJct4SGwuuODxVFcWLO9SV2riD49/Z
U15/r+A8X9XAs3eTq90PUU6funEax8YGosDUosIAEOvSKgC9KZjF4XEMsNZF+oVMmYFRwtgdnETY
z/YyeNuV5/eXWugVCY9bYsoAyiDuC0ZK7uuSwLHwcvBDvb74o7n5aealZ16Tl8dlXZ5rPPs/eVa0
7EY3YejRdlZw9PGvqHdvLwFhFvNvT0YasiZ+4i6iEI7xVwWSU8QV44NUviQjgwPgNJzPlhCdy65n
SjJgiYJMUVYDGZLIlSqmPU11bMCtricVTMOmlIn1bnUS/0haFsBZF0efUa7UYtsV1jW58/JKe/qs
9irvAQy0fNdYPDSCEwjh2K7DwtiFYLl4K1WE9N+l+T4gz/iugzy78aTCrQmk+IgMSL0jW6gcdk3c
j1+I1hofbeEWd1YdckAEizMfPHeYSSHpsuRhLiPo72lr8wUIVsIpckgYAWD0lDMI4Ux87wsrvMpS
7X9wQLXx2CgKInrevrnm3r2+tz7oguSQgifrmvfvl6pvBBLmucv4pc18cWO1Xv6kMrJYdwU5BDfO
bBxB3v7EV/JqVhVaIMO6hY/kQcF7rWHHBbTsKo7Ob7nK/QtgM3RB8aitS4BKsqIIKGWnF0n3ojy7
fCKIabjKssi+s6bIO7x9LcGfS4tSk+3z5L0fOK/JgN1ciT5M6vpbsjBgoG9v4s8NtnTTjpxOsWmJ
CQbhqBqs5ga0WHqHnk4cU+iwO3CSKNoy8MT8oGsC+TFDJGWgXyD02urTa4LT+iPOv8tNMKYJkiCZ
+BtSa1ySeLFwI4ZGYRq06fAL2IbVKtSZxW055MVgXUeBM/EDs8QFq0/1rV5mjjPy+tQhwc4G0zUn
K64qxrxUlF6FTrVsyxpKCVrO/cTQ80lMtKbUIv37ASdkVHal1206CV2Glci4aBuA+t3iKV4zcoVR
RwjhwlxpwOA4QcQh1fWMpgp1YIb33Zb71zjnkFPm7swOEvcDHqXZxxF7nO9+5mZAPVNOyOXbT+fP
/YeVEkGag7qGe8gfuJ7nMgnFG7n4hjrblptojvIvsDw0U0MeGT2VfFl7k9daW1/0lKN70MGkqr9d
xu9M7dOCxQKBstmDuYrXxiuoB6ZUX/WrLL/FVaBHwg95IME6piUCuWAg62OKHghFGw86SOO9iuLl
Uxp2k2KdrD+9AL4u/5F8a25/vJm/GkC8Auh+XIxvsGW2DriWrxm7aE/nqVmK/Fsi7eB9Gzj9vVui
m5QAu5eci+MNed7DhULdek4UgoPVjOQgk+Ww3GYyDSEk1/NEUNvofYc534pN2GbF+788uT9KBhnA
dxW84nCmaSpf3bKpIiMoav3xG6h3mzxSWQhktq5PCm5PWp4bTAUzpX4Nwl3YieZ7ioFkgdGtq+Yz
fOn6JxGVyZUt5+KR0L2RCQmnwKHLu5LbneRyS+6j9XO9/a/O4kGrb//3/zy/VHjMZz1NytfhV0dY
BkmmSfuffRaOz/Nzlv03/8q/lBbC/wfDV7jHVKRUpoH7nwYLZJ0Yg1neGpp9wY/wcv00WHDdf6gt
OAqge+Jf44YAnj+lFk74DwIAGMXwtCX4euT8OwYL4vfVaIJIsEv5/9ydW3ObWLOG/0pq36PiKKBq
f3NhWT7Fdmzn4MmVSrYVgUDiKIH49ftZgB1BPE4mK/UVtam5SMZOi7XUq1cf3n7bFSBYlXw9jR3d
S46UR1itqJ5/zLI4Zvp4tc72QJR4z0kVrsUs92V66/lh+hjbgf7Jo93uTnchPdqYChFC6Duwn2Yl
vH/QjBfHUEFPcldh7HO5gwOHycnpZKzAIHik7CL/ZpWC+z9SYlhnIq8MTra4V9MY4OylruCsQzYK
5TUJstNI3wd31Yo5Ce6SljtPU7aLTaUwFsEzYeNWShiry03oh0cevYlzoGP7OSA5ZhpCekerLHzM
hEZpkFYndFYlFzCaxQ9b3VvNSYLvb5SAYbw69c6v+5SuMzcmZpgY+ypf7NKldqTHITQ7pNNvl974
VssVn6ldYaZ/3hplFfzEh6tjhO9+Rv0VjMcwaaigtaGgcISNPfAz1iRMVsosG3+sUsM9B8vBHAK9
hMcFGB4H2dCT3D7y9bV7w9WjX25og/GP4rETWfCOQltWeVxshEXROROpd1cVpPfX+taMnrgHlXtw
INmdJ25eGHFWV1sr1wgBvTz8EoZMg1x6aXyyZWjCB8dJP+ehYZ3B1XRpLwv9k+7ppzRAw/41Th4O
DskrttrtZZ6gFRE5cqo3jgrxEcWi7qJj0iPLmcrYSzNaz75q4ttfgl3/m4IChOdk58FkGek5Gc58
SkshAz3XwDROMmNVXYGbVR/iQGMbXKsoPyypwF0UkWF9nO35U4JJXQCQ0d4vFb344G3HoJSWSXlj
ObMvpAL0U9f3wy+ULHc0QIawJW4K5i8qqXIa7MQ474ipuJXK7ATQyOruvVoZT5vx9rKAjumMPiDr
bE+Pcn5kzmgVKqHAKi3o49XY9aC7+hrGLuVDMyoefQ9yzhDizMcYXOk5wKf0LM010IEe/GbxbnsC
yLe841AG1/ZO4TBlAWNMjCeVWacpPnY6hhVxVYGfMxnV4kPZtD32fepK9A+7p4wNI3DyGW5jbzbl
HZVWiD5IcK+u1p6RXAKP0JlcsIkXTpis6fspUhhUIbJMCFFsjUJklp25Zey/JwWtXs28fXnjbLTd
lRUkLE43tpAAJ161YiKZt2J0sLnU7+hYKD9kdDJfGgDTTkgmVWegGjmbSlDdrndFdm96WfLgEqVd
mlT4J+qyLH+SIO3ZLFI8Dvkzka/UjDrwNrq6oy93s9lyZyt3Hk2et7lLBkehNvcFTxCgrs2cCZL5
6E4aVY+F7lSTLM9oZzWLvfe0YkTedTzWZxdwWSb3dsI0ZXic1NPEif8uXTM4pn9x/XmdICXYpTBn
r3ZM5wz57i8junKP1HxZ0Q67LKf7daTflWrK4GISNy7c2Mr+yvRmwMOA952A3NGFQY2Ci9SKc21q
5Yo+9dUtE1BW5a68ToOouq3VNl4llO4ZDX2VJpZ2qcXR7BvkqurfjrLOiH617J7RyMm1n/kpFHCx
h19tQNz6wPDE0ySC7G0ClJxZsODAxqcmDfr2NHA854Ojgr2evn10e81eYvthpHVws8ZwApFA7s2L
KRItU5ZVOrujZ3sMBZgGWHGfJsrHVeWyAm2lA8VNMuXTau/jqVuQikIelzLj5NQhUbYHhVeyM3qY
zC6cYBfPg9043cOsV8BOHmvp7Gtq7lkMwZDGiIOt8pPI5rUFmOJ6xXPmXqaO1tWfTRVkzOpb2nfh
uMqnePzlNVMTlicJoPAUPhnszIyE5w1eJiZm41nKdExZaE6DufVeK8azb5w9A8O8j+ZGaWuXY4Bb
F2DytrOThCG7n0I7IQnjMZbZ+YnD3esBqTef/ktaQYhLBale792LNbTrlVlYd9HWsjb4idnsG9o8
YxpSloYUWf3qalVm5YfQ3m1O87XDCvTNBqLK2N9dRGt4TwpXT89Dq0jPIztRPoGnohW6MHOgZ8l2
84HmekrQ0MbeFGvAmEd5VmTfwKnEfEW++ZDNClrvq4ohxwEzuG62ZhFsTu2dnU6gnYPuQGdYeL7d
zu51+v3OFEdxLqhz6UBEYcsIM2N5Eode+RWKeXipi93s3N976bTa2BtnktMnvCBpib3S16aym2Sx
rk0rI6azJgoeBHIrA0CRHBnMfz8Pzd3s68bmqOMTlDf10ZtB6vSUwn+6m4It4fU2AZMwylS/o5mH
CGW9Mnbw/ibekwqJ7AmzbGdf0bzdwgzXwoKIrVnZs4utv6muTLVi+8w1li/2U/VoTyIMDJJewbuY
jH2oI1ePkNdH58nSKyFF1LNJmuq7iWKG+iVdJ9mxZYflNSEld8nbpxAnES397jagCTSy4TNAO2jV
7mDPbcBWg4uidHBHTZR59tAVwXBS22aaUJNTyHrJlXgzFuBVtLjgisXzsZ5XtxWzoIPpcp2d0+Rt
M2JxFV4kfpgVMKerfjDZKSt/zWDHzUnORHmOK4RzD3uSD59Fw9qDXpi7xda3TeWYlsa1fZx5TuSf
kpUJr3Y0c0yJo/foAexI4VFohLPwJNRmkQoJ1Xp75iyVkjnksX1emuvPJdRXBm+ZQaui6MAVk7Fy
S5Z1XxxnW3X7BHwbEwl/LmmEJDortQq+d07tmR36wuUU32tc+Pl9VgZnlkKT+nGp+9XUNfb3WswY
ZoZBUbpSIaaHqJgD4S5NlHWlZ4x5chz7kRwM84LAJ19E2ko9q1wAjUeQUySnVQJ4+IqxPKY7ibeB
94V7wP+SKdCaHFXUupji4q9X9wy1dcFE0ZO6PPPwW5gAZGANjjLwXU+Ka2t3yq4QDk5aRhcqpIun
Ck1FxymTOyEf87b5NC+9tcpyA0xeSIuBShtSyp9nOf01R3tPr2YTB1wsbGeVtvm0BLV8PlNNbp1K
WxkPHq1e+8lSG8fBeyXPhfvj7m+XOZj5aQXVxcOa4TOCNIGxN3ssu5jkXmmXS6tg5DaK4JBKYagW
gCAvmliaYfytwbLOpAeYR24Bf4Ou1uxVeZfiW57lDNuC94sOkm869RVwWpUyDbcM/QX+OGMKjJpW
xdTc7eA2gkgMqp50Zh8VqYIW+oA0mDS/TGFctwLlyIpn6jHjDMJvtl3c5VEiSBtxW5mJBT6dTupg
fW0ztflGX9vFhMvAZWdgM72tD9L/m8i2XcjxPJ9PN7mf72+3i3R/t8jIs2Z//W+THRE/rXkxP0W/
90tvC3r3SzNCaaB0+7Fy/VL1G78lIwR0lG+fCMRNomWR2YJxGgIVHuKCMGLkW/NjxbFGhA1iFkj7
8+YDDzbpn7bh7RU2+/n277y1gmaDzp/+8z8alzOXcidj8Bu7QDpNJeX8+i5omgk3I2g0GBYPtf0t
NXh7bX9u/TAB8J3JLV8bWaKKR62cKTo8XG2HSgBFhc3kRzB/ZCv4pAF9+2RCBchCbvn6CMUnI0NT
dP30zgBZ+REYM6JmfID6Gdou6Dadi7K7oI3Ie5EBg+u2fnq7ABuJJbIHY/Ab9dMcuv++LjxG200u
LPLSjzaHiUBd4Nd+RRN6Er5bQ8MdWQLtBpqiewJcl7HIgmyF6l/9DM4M2mNRRf6V1fdyrwerJ9MJ
itQShMP10zMDzHweCZAL868GdwBIqEpfAurIcSnekBBslo/AjhW0RyRvHdemw/v5gAzLGIK/cGV3
weA7phnKhD79VSVwsYUkJOAbxieon6HpguaazTXVc9X+hVdkmKMaYgLSo1kjV8yhKmgaxlIYQooV
zydlWKoAlZPO8ZW1B+AhKYqg8c+rPNwF1xkZlEPFvOuXXRrYLqiq9HnA9+GrplxDtUA8PavgjEek
1gmRqX82z9DOg0HWTdZDNJwRewASGSKz+ukdCAeCcnoCDIAUL7s0LFUgeS1vFrRRAxIGlVw/vQsS
LwEXQZyXdpeabf/vu0i9K/4gWHItaatAxChIumAHaVSh5ye68NkxCsQiU91s0vBiBnJ7gG/kbKNB
VRhkHjH4i8If2kYOBPgM2E+I0etncA4jCXlNOnJSR5SEqI6TxqofouPDXbAJm+kboXDbbILbOOhD
OhC4ur8YNfQO1YHfzOAGcGskHl83C44BwyM4GdThRVeGZRzh2ZA2C0RIKhUF/dkZAEHRUQUL2+nQ
Dqi18eXgzAJpfd5ZzirYI90yx7SttM5C74LAGHBP2gI/1p6IoTkLVLjGsqpgYhshYHKISNtj31UF
miHJp2AaW6UbkDkAWSdgp1JKYNocdxpcHExj8/SWr6ocBVFIf7aKQ1MCoM0/sN3+65SqBXmtiJGe
7UHPYxy7I/hUwVHST1I/g7sa4HWU9hIEdoyMiQY/b9ca2uST4Dil5Wygqzcsusn/wEnglBM2tLmC
ng40hkD0w+GQiaf5wEHZA03Ax6TsAckE3EQaps0mV9CPIOlwHIFKxY8SSLRhOQaaC3Or7PrVESg7
nAOBnTh0CVwNH1nQCThtQm1wJgDnXvrr150ReAGLBoOeR+QQKDkQurLDA3ULKQfpstpPgZE5gaJL
v/ftU1QCzwTpMZpfP4NzCImQ5H0hakvM7YMKvM2p93fBouoiqF+fM42DixPpMXBklYC6iqgfC8ht
+3QtAUk0qovUlsBf18/wLAGXlGwSjSl+oGlJQ1nfCwiH9tBxR2z2mJu3zaw04ciArkOakkR7p9x1
SAGB1kaA+L3EEVADwV4DOrkNGwaoBLSlSS7f1LGHVFdEH2H99AyCa1BfUVXgtkOtNBqA55uv5vcL
LNwK9PiRNyKt3jw9g+CCOKAWDebiZZeG5RnRXSJdcjc4CiTUme76ui7YZN1JJtMm0l4eg7siobBo
MSG/rwtUHB0Kl2xDmx7rJRG5HMQgBgtGkEYXmttoQGYRcidpu0CFxRV20ep5ifZ4REmaaqTbxsnY
i2GdBF1lKoq8VSQtRooUsFn9EAkdXo2AT5jnQJmt3echffmwH0j7R1RSGTXwEgervSMgaio2ZCm4
Bo21HJyXqJPRlN0FUxz0mvCgNQQ9JXBNMerYICQbnAUg1aVLw2+oHnIESKG3TnBPCWrQgU24zPzo
wdkASFab5IXUPQCXkWHDKtMoeS9bZOMek0OgC6bNowxvFzQCZklLaIA3oF5P1ax1jHr3AUECoBNu
HKgQ6mdwu0ChXZMOlciZoVJiDPmrukA6iYZdFWvROmFDuhDodZINkggV4Xy1MIct9KYXJZA7AoXG
dTDYGgJZPUbRy4WKJpBTamXCJja63rOI4C1ILAqwxVChBroGeZ/sLlArAJmtuRSQ66enCzBxUX/G
CRmLKsPAfEPROyC7fmME7eYYMtj2XuytXwCTxa1Z93OLDRqcd4A9MJrQTeJ2xDuwYNF8uR172RNI
gLkYuB6Z6lVryb+oJfyC8XzpfJnAPfA0FY0x/iJ7rTXmn37huR/ix5+3fR6imUNAuDu/KOgims9u
QEzi7391kBh1N8LBD5+7E+rPaf95u8AfP7rzWc+rev6fZ/4inaePHoTiog+ofc3r+Zq+GeZ9PszX
80P4OXcSmvn9TX5guXhJm/1E8OuDROt3EOv5TbmpDxNN94VroKz0C6cB03nm2fPS656cGmYmK3ky
D/1vUbrxO2/dwDSkZUdhlM6fosO3biD08pLh+3nM/cdt3hFet+nICj9ehPCfpItDyQ14R1pyS8by
Lvr2bhLRQvjQ3famGi77KSfsuv/U+T7bGpus5NNFlC67r0x5WWC7ZCX/M+OM5JE8f5p7HQVsW9lk
X/g8DP1N5HdPZFO/kBa9efLnPSvS1IekJUdFVy3gacFzkBX7/kfb1CDjpQUjYPsY7J9fsTZ7TXlE
VvRltIVYor/NTSVeVvbV3N90rEeL9ZGXm+7D+ebpcDvatKi86CybP3rbbJHnHZ1uE4/S8v1HSNLn
3VayprVWXjR3QRblHc1uU2XysrPM57849jub3uQg/oT0aJv2RYscn7ToaJP3lLsNk2QlXy8e0v4Y
9jYOlRe9m3fvrdaplxdcvDubr+PM87vXOvJF6PQn5F8s0mzRsVQt+PtPCL9alP5j5xpDuEDN/Anh
X6M0eJZUxwcNJENaNIxS3rvJPI24KbuHs0lk/pkPOJ4H/bPf4EtlxX/w/O6ONyknabFBiEfSjWra
nkJp0eli2e/WrZHGsoJvFpsNbCW7eS9MYB6z6AiVFX/nRU+Ld+fZD3db03EtK/5jtP0HRRRZVLKI
f+YDflTENkkrK/4Tu7+AqLzjUrRFYXnZZTeqbFu4ZOV+zufe88YKm9LWbmTFflmka262juQGPyct
2Sey6al3Cz+QFX0/595hDnP3aLbYX2nhiyx/9+W1l286EqXl+9ljxNzIjufWolOkZe8jGEqXnW+z
oZp4W/JrmaYXwowf80/PNCCv/bNuck38xmO4mKd//R8AAAD//w==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cx:spPr>
        </cx:plotSurface>
        <cx:series layoutId="waterfall" uniqueId="{438C2DC1-357C-4297-A646-9770ACD22361}">
          <cx:tx>
            <cx:txData>
              <cx:f>_xlchart.v1.8</cx:f>
              <cx:v>profit</cx:v>
            </cx:txData>
          </cx:tx>
          <cx:spPr>
            <a:gradFill>
              <a:gsLst>
                <a:gs pos="0">
                  <a:schemeClr val="bg2"/>
                </a:gs>
                <a:gs pos="100000">
                  <a:schemeClr val="accent5">
                    <a:lumMod val="75000"/>
                  </a:schemeClr>
                </a:gs>
              </a:gsLst>
              <a:lin ang="7200000" scaled="0"/>
            </a:gradFill>
            <a:ln>
              <a:gradFill>
                <a:gsLst>
                  <a:gs pos="1000">
                    <a:srgbClr val="0070C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Labels pos="outEnd">
            <cx:txPr>
              <a:bodyPr spcFirstLastPara="1" vertOverflow="ellipsis" horzOverflow="overflow" wrap="square" lIns="0" tIns="0" rIns="0" bIns="0" anchor="ctr" anchorCtr="1"/>
              <a:lstStyle/>
              <a:p>
                <a:pPr algn="ctr" rtl="0">
                  <a:defRPr b="0">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9759934C-C9F7-489D-AF6F-713FADC1CB3E}">
          <cx:tx>
            <cx:txData>
              <cx:f>_xlchart.v5.12</cx:f>
              <cx:v>sales</cx:v>
            </cx:txData>
          </cx:tx>
          <cx:dataId val="0"/>
          <cx:layoutPr>
            <cx:geography cultureLanguage="en-US" cultureRegion="US" attribution="Powered by Bing">
              <cx:geoCache provider="{E9337A44-BEBE-4D9F-B70C-5C5E7DAFC167}">
                <cx:binary>7H1rb9u41vVfKfr5VUYULxIPzhxgJNtxktpJ0zS9fBE8aaq7qPvt1z9LcdzGqtvmYPI8gIHXM5hO
YzOkuMi91157k/73Xfevu/h+U7zqkjgt/3XX/fnar6rsX3/8Ud7598mmPEmCu0KV6mt1cqeSP9TX
r8Hd/R9fik0bpN4fhk7YH3f+pqjuu9f/+Td+m3ev3qi7TRWo9G19X/TX92UdV+Uv3jv41qvNlyRI
Z0FZFcFdRf58/Ve8+XuTbF6/uk+roOpv+uz+z9d7H3r96o/pr/qh21cxRlbVX9CWGiemEMwQutQf
XvT1q1il3uPbmiVOLKZTauiG3L52fa83Cdo/Y0APw9l8+VLclyUe6OHPJw33Ro+fv3n96k7VaTVO
mof5+/P1+zSo7r+8eldtqvvy9augVM72A44aH+H9u4dn/mN/2v/z78kPMAuTnzxBZjplv3vrB2DW
938XmzJ6QWQYOeGGSahpii0yxj4yUp5YRDcBi7V9n+8j85wRHYbme8sJNuv5UWLzVxEMKn1BaCg7
MSQ1DIuw7Z4w96EhhJxgU3Ep+BY7sg/NMwZ0GJlvDSfA/PX5KIFZqbTavCQwzDyBreJEmuygNSO6
PAEuxBCU7UPyjKEchuRbwwkkq5ujhGTna16pr68cFdfJ38FLbhzrROrMtMg4/U/djAngiDCkoNZ2
R03g+W+HdRirw79lAtzMOUrgVsGdH3ibdLes/zk1YOzEMpkpAdcWE2sfM4ufmFSXppSP74td31tq
8JwRHcbpe8sJNquzo8Rmdh9v2k1xv5uff44NlSe6bpnCoHyLjdzHxuQnTFiCUfK4nybk4DkjOozN
95YTbGbHSQ5u7rsNSOWL8WmCiacWswjZeiC4/qeGDqyNgk1LcyRu4wubatv3dtP8djiHUXlsNoHk
5uNRbpe/imiTli+KCkzZyJMpedwuE1MmjRNGJeGcH+bSzxnRYWC+t5xg89f1UWJz6Qdqt2L/uRlj
+gnDrFMmzYN8zUJ0qkvKLePRxcDMPd0tvxvNYUy2rSZ4XC6PEo/1fbP58pIMDfaJC8Y4PPvOPj21
X4SIEwHELNPabpVJaPP78RzGZNdugsr69ihRcTZx8FUV6YtyZ/PE4EwIsK2DnoUQxDbEhGTAHjfL
/l553pgOo/O07QQh56/jREjFqth8eUFbRhHbSItznRmH8dH5CUfsQwWdAPOMofwElm8tp6BcHiko
aXp/VwV3dbWbohfwMdDRTE44dIGDuJjwMdSClmNMOLKjnjWan0HzpPEUneOUBhbYMcFL+hrDOuGS
Q42hk+gFbp9ZJmWGRb/Rgqdu/xkjOYzKt4YTRBbHKTqf3qvCe1EfY0Aew15g8nD0YtETxhiFuvbI
kyem7BkDOgzMt4YTYE6P07ucfdn4L+haoMRAF4PWv/Psk/CFEAZSJqkJ37MznNtw8rcDOQzHY7MJ
GGezo/Qqq6Asx3+zLNhNzj/3KmPezIACY+30l6kJAxnjwgAgj2zgB3HsWYM6DM/eE01AWr07SpDO
4jhIVfCCSgxiS4INw8DIDkYyljwhzBIILncQ7lbH49Z5xogOw/P9WSbYnB2nmzlLvwQvmqaBejlq
xqZ8REZON484AR+zdCEfKdskG/CMAf0Emd2TTIFZH+Wmub0vEqTQduv2n1s1OBrd5Ab+gWN/GvaD
JAthCCksut1ME678jJEcRuRbwwkit8fJkc9U+4JiDDMABxPcZIfTmZKejBtEEP3x/YmT+d1oDkOy
bTXB4+w4idj6vn11fl+U9/0LbhI4FgrTxekjSZ4UZpggY+AFKArabhU5sV7PG9NhbJ62nSC0Pj9K
G3bx0lK/hdiRIbtiPkrKZN+SSQtcWodz2WXOULvxNLb8/XgOI7NrN0Hl4jjp2M095IuyvL/fTc4/
9y2Uo5IMSS/9UTjWJ9sGlWaUUUicu0q0SSjzrCEdxuZJ0wk8N8fp+C+wYuu76AWNGjXHajNqIGu8
v1+Q5Tcs7CXGxNacTazZc4ZyGJXvLSegXHw6Skv2RtVB+cJEWT+RKPLTrSkfkwQJTWKhBO2RQk9Q
edZYDsPypOkElzfHywFW911w94KKDCoAmYHaTMIeizMnfJno4oToIMu6Bf/z1L+MHvz3ozkMzdO2
E2zWq6PcM+MTLTdJVvrBS5bHMHoiLC4IUsffBOS9cGbMCaB6Bixu+/7E1zx7WD/H6clTTaE6zkzz
ahOkL0gHGIe7H4tkn/CwpxAJeWIQQRgCoIN+57fDOQzNY7MJJKv5Ue6eD73C8QBvZ2D+OUdDwInJ
RqD/kzoZ1JufIGGD8gD90e/s+t5qZs8Y0GFYvjWcAPPhOKnAWhWV/8rZFAqq5mY3R/8cH3BoTqHz
f6vOmBSem9A0wRUsIR7d0kQQeP64DsM0bT9Ba+0c5TZabYo+3qRfXhAn1AKMdJrLfTJtCtQzEZwd
kI9GDbThKTl4zkgOI/O95QST1exIMSnLzZ1fl/dVVe4m6Z9vIBg4lMgggYnK5YfXRB0wcXBD5zhD
YE1kgdXmmeP5GTx7zacYHSexXgWjSKCqFzRwbBQBJEEx5mOCeYKPZCdEoioAh292i2LreZ41lp9g
8/0xprgcpzrwTtXwPrNN9LLQIOShIGQgzltCNvE9CFNPDKoDPTEJRp87nsPw7LeeIPTuSK0b8tGq
LoLdGv7nhg3VZ1SYKF9mh0XpscLZNFF7xh8PBEyYwZhS/t2IDuPzveUEm9VxFqGNsd8nVUQvh83I
qqk02HiK9uE1EQtwWAOVAjri1UdWMMHmOSM6jM33lhNs1sfMq1/cspmoahIUUs1jcnPC2kbLBvUT
PmeX0dmtja3v2bLi34/qJxg9xAq71lOcjtO+XUYxCqBe9Jw6Ih+LAqZHQUefEgMEptDbdH3nnYDh
U2b9nBEdxud7ywk2lxdHyawvi3tPveQxQQrrZuGwGX1MEEx3j6FDM8B5KArI9iD57UB+Ashjuykc
10cJxxUybWUfN5sXPSyA4idLCsSaY/ZgfE1djnliUcsak6RbMoesz1Nsnjuqwwjtt57gdPXXUeJ0
7eOyiVdn5csKBbjkQRiWIXesbDwO+FQFRTzKCRKm42UCD6+JYPDcUR3Gab/1BKfrs6PEaRsu/C9I
bzBzOnQbY3ewc7KjrHHHoS4adz9skZqQuOeP6zBW0/YTtN45R4nW+2rj7yzPCwRBOLwGcQeJnUeW
AJHg6W56uJfDRNbUEBN0fjeOw5hsW02QeH9zlEjcBjhK8KI+aCwpgNapj9vioA+yTgQckMV2B6am
NYXPGNFhXL4/ywSb2+P0PR82yI+mXvWitA1BDzgZN62fyDkPtA2nQXaKwoS9PW9Mh/F52naC0Icj
Rei+rF59X3ZbKvUCBg1bhBnACPvo4TXR3OB0BKoQUGbwneY9pXEfnjusn+C033wK1e1RGroPQXmn
0jJ4yRAIFZ+QDjjFLWrb177fwVEDlFbhqJs8fJ7tWUP6CUTfn2YKz3Hwt7tf3vX2dCPtffK/veZO
Qh6AsYPItg8N7uNAkIQrOXYl1lNisH/33M/HcxieydV1e4/wf3Sx3c8vvft2L+BsU23mDxcKPrn3
7tfvPjwubjmcNH0MIg9avu3cnX3587UxXjn4BMHxlzy23Cpq+4HJDw3vN2X152sNwRHBvYRkVB4Q
RUkd2LUwWdu3QDtQSkpMnFkwwSzSUWb78/VYUg8Kj4M/FvIUOpji61flmC/BW/h1KGwgY2E3frx7
wisV9xBMvk3H499fpXVypYK0KnGJoq6/fpVtPzc+H2cWXsiFIF5gGBc1QUSzu801nDg+Tv5fXnh1
kUiplppZpnbY++qdjIwqmHuWTOaBwT+2SdOsYi0L7LDOPsYe18701lwbqo4jJxn8aJaVLHkrmyS9
imv9lru6F9hZnIcLxVprNtQaPSuIGTus18xF2HetbZXmOoubyDY6chV2bbGRNFmJNl5RrT11q8yd
VQWXTt0m3I6b2rKbIvha63WwTjCPTm5mqV2nKrd1zRrsjhutHejDhZL6lSAltWXRblTXdjaPinnP
+sguquBrGYfRLKFePzeVtTZpd9oGZuZkXvpVRumqJc2123HfZkG9YEa0qvvhioX9he7hU0Wo2Z0f
bPqsUjOVD3e8is7jhtwpU3zM+3KhYjd2isSnH9ycLYPCEnarl3KuSnewU81ak4p+jJp4Y+oDWehe
e60X0WqcgSqprRmL4q9hlmpO6VXhgsa9mtGkjezaM327aZsbj7bXVtoJxzKEd1bE8q51I3lKfLb0
vP4iqg11NuCsmKO1JSZG1x3Gg3PDrw2ni7ob4ffXbcY++jQ697p4U+ThRg18bfq0ELZg5ZzhgVqG
+yKq/orFwKqn1SKXWW5rLDofWO3aXeUndmp4oW0oTJThF67t8qKypaH78yCSlVNrjbqosqCfe9o4
l36yqUnf2no/RHbVqt4Z+8oYPqDlw1Vb6leV0Z7W/nBBLC9xtEa/yEylOU3kf6UxPsZJsIqi7sIA
OEtLSWGHAZ5Qsf52cCvXjisRzwJJtVlUoqMmsMKZL9nwpuDhueqH24Llru3z7ibR+azr09ZJ/aKa
uQpFsk0r57HR3VlquGgML3BCvwjWUW5+DDr9byunl7INiCNasuiNajnwuljmXXMz5HwZBFmFhUqX
XgKMNN2KnahqKruuhwuhen/etsBTUkLPpYmV0A1VZedGQu2s1G9Tj9xJ2lZ20hWpXXnxOTGbm7yo
b1gXf030sHd0oapZnXQ31CW+HQVVtogNJeeD0HyHkCBwHuadpGItJfuo8jRcQKFZZ7jfYVGN7fCc
tt+ZWIpUfAzMol+KDstRI906M7Tsc+hq0jFDv58Vmtu8pQLLLu481+lzxp1eVs0yN/vmPFe8OSsT
YZ11jaZdRn4fz/MhSy5TLesXuh8354mfl46hxRQXxJaf+6YQb4gVZR5WjQpyNisiPwtnMsnpzIyG
duOaqtBsLzNicRqyPL2NUvc26TRRzwZWysBOjMDpfHfN0uhzQfvGibp43vmidwYazLKqL+Y563wy
K1BmFNpBV3jnlqpCW5j5Otb8q1QxNW81dqs04jllzfm8qfmmS/viLk2NGrsy9OexyG3L7EM7G6RY
JEFSz4xeuVek4pXtpVj+Q2jcKaIyu8yTzPYb3RGdQRbUVMCtxxaoByzD3CX6rDOYdYlawfq0M7Do
+sj8aGpiXRt5e+Y2xVetLS6YiHBE5tvtuAfsOPzHxIpLw5S4Rg1b3+QmGd9/YsWDULA6bCO1ZI0W
2bTOK8e1unXA89XgEmH/ujd4nh96k3BoFEcgGLHE6FOe9CZZW6eiN9Olh60+S0l0bsTUtwWFQf91
TxAVpz3hNgzLRGe41hfnZPZ7ak2zo6GbqaVRRRvpwhqO5jgkbe/Q0i7VGf5PX/y6T2QBfuzTguen
uE5w/HO/T4+m0rdKN132FffnvGxuVIeNrVG2bDUeO+PzxvFwUZSwbr/umkKa+7FvXMaK5BDhxGTj
fDyZ2Szy2iHsrXRZJgWdhSqxrnpX+KO5uAhVGC112d21ZdcsorZpzsOmxL6VKbULv7/zhYvlOlzU
XgOvS/lSykRzwrqYG1Z70QqYb0sYmRMxrFUVrlJRLBLeXHeJd6tzP5mJjq1rK9acTil5yrnKPnmc
C4dZMA+/ftIDS4iiAMDgqJzVOY6e7z+oEQcyUQZLl75RLpjSr3Q5XCVDkf9mRsfjBz/MKCN0pFYW
w1KazKhsidXhTaxVGbOzsuuuehKwuR7DCKdChrPSilaVR5K3cdNfmZWevPU9+FA2eF/zBnZ5pCph
BAJBjO7C00rXlm19o0mxpkVz6lsw9zwLEsfzfHGad0b30eNGf5p4Rjbvgj64qPWivE6j7rYr4PZr
I2DnVWAl81ZU6oKlwVc34MJOoxgodpY67bTwq6uGW8urF0NVwnlndOn3fOn7aeB4yeDaNOsuIlOL
HaMersw+p7Zh4HdLS/tc8Kh3TAKO9WvADlgYijuBpInDAqaB8o19wAZTUznTaLocWvJAJzpYNp4Z
wtZauvx1X2DYP2DGx0yChfM8KE8c33+yCwqjD8yY9emSR801K4PzRP3OYD7spH3eK02BY/ds/K/E
RSL7fQR+HlWxrqdLJZtsUQad4TB3uBstfTDQ/rQq3PPIYEupGevWlf7cTONzrXM/lGH4tyWa1DaS
prCtOKTLJoQT9yWsU9YnK0K8r4No6dx0g2gZUzHYIaetXetD+SYOxLyxsvdWhR+L0vLOWB/0TszB
WyCCVU4u82xhFIZvU5kbp3WXVbZuBF95iiWYB9Gq6aLziHu9Y4kQBJW0YL8kc9LUD5xGr65Vavhz
RgfkhH/lYdiBHQssJGQ22GHUVRv7E5YaWdWpPkmXJEag0PhJ4OBqdjB4LcIz+5iBAHRrFvfWOuEi
c9yy0O2BJJdViLXsRulcE2m9aN2htStB1Kz29Y9tmNGZpZuDHTVi7damcGqXr31phDNewBJlqlUz
M+xvdaO9G0rdDszgXUfBDmWOBy607jTy9dseRMzOXD87pXF7KrP22uOitsMC65NlMHylaFpbaiyc
JW4sTw0+3MqsaHBW5VeTdGCTPF5BO567NchkjlovN+OqbdJla6UzUJzONlsMh+m17WbebxBBTuDH
fWLBC8OsEWJYP+zJnNEe5+TqdFkYZTonolQzyw3PXXgqSYDPoLAkhx4BUmPATIUhGKAXr0QEAlgr
V9gqlZkTJE0+l2JI7CAuKzvtrb/LiLzRGusylknp+BJsv0sVndGsvEvC4bqL+4vEHJ0xlplHo43b
jiy1NZxw0Fd5nc7CThkO6Oq8qUJrUQHSh/ByYB2dBRwflEV0LrQKLbK2WWRuXdnxUPlnndVdPQRB
btqpWVtF6jyt25ugQiBpRV7tDDlCPT60N0Xl6XbPpC1pc2NE5CrXgnNKwdaIWc+CNOpn4/9oCX7i
NuOCzOpmQVhRzsdtVHZ8rcz2RnhjAMEjDfsp05w4B1vS3XDV5ZE1MzN8utD4xzzk2GKVm7+RvLsr
qmrW1pjgMA5WAUXMIjtQcRazj6HfXLc4TuJQxZdNmpxrTXg+JHluFx42cFXF5wiKTxMXniXwGixM
7A7RVquY8M9+2abnEeHrpmxm1Ch6ZwyMuqEITtu8UBcWmH1csY9GEfzOH4sD2xtcB8IfhCesKH3i
J+OehrnBeLIszf4uLZvrUoffaxBmuRzbeuRfD6G2qiRZVBJM72HPp3616NuytfMQzfKEzqIqDecy
kjOrKag5iysvd3A6MJ3Lru6XMSk1BGhRktseC+Z5Gnt3uRbLVVZIfzZ48IvV4Ms3KWy5M5h0bWiw
MWHV3zYUdEsvaOYIPaidzqsiO7bArD0EhvCHPlUAxAPNNsP6pmpgQQujui4shKSyjldNXV8zXgen
KhbdPCgiOsvb4SLx25vQTaxZQrTB5qq/E+WQLYqsujYRHSyjQKwbOBEEmfUNFd3VyOYrc+dfHzWt
q63r2Uozdyrri8DzH79l49tf/3OjEvz78OUP3384fknH97/hwuntt3v88lO4pGqUp8rph8bRfPtd
GMzj6EZVa+8vP0hsO4lpIqJtvyzkJ28+U2EbL+Z+YmV/UNjGysAnR9SeSGzbljuJbUwwoIhkJ5Xt
5DUDJT3mePoUMhfoy6i87QQ2nOvCjRQoVzDpeFBorPrZCWy4REQimSEpDk7iTlcUpewecg9JyIqP
f38qsv1AZ0BiKBgoXOd4pHw8t/yUzjBNdF5umcMySrnv0AE0HQLO7ZNJOdDJD/t37AQRILR7PKeQ
E9dTqUbLcOvjsKwjI7c7sxxmvtmYThaxav7rrn4IkNAVLsMFo0Ycq3M66UolbpeHHh2WXRPA68dB
dGEY1LURICd2jC9sWSak0GC3OLOl1avfdP/DdCLHBN0STJTgrkQy6uRPp9OIB4u3wsiXYdreGIn5
wQrK2a+f8Ec/ji74GFLrwA1fObPfRVFofa27JF9y0t50nN6WkiinNohp60N+/+vOHk5sZPtclCCz
bOHOVDBshhTZfnfUy5noZFkuWUvzcy9KwOeU1BLwPDeBxMjeM7fNE5t5eaXbnKowsfNYDoWdREVS
zErlBrZpeETafmhFZ3VrysRpVCNzp4tjT9llKUMw1pxkrZ340i5CaZwZYUL/NsL21GvK6mvKLC2A
Sqobt30JWqD1sk5mkZbStZ/XckZ9WMxa77vbPnSLN4HwWs+mhln4M5bL5Ebw2PsQ9KayJWLXt66n
+CWv0uhacC20G1YkUDIrb103KbG9RLozZdW5zXWeL5p6GM4iy1vVodYsaJJ8ZWZ8rQJ2JwbrbVWo
xGmZlZxnevfZaxiYXBKKucbxOxMaDrMoG/LTKOcghCmZ8TJs7wtf5vAE/mXWCw3ioCrmzEjqeata
se46GjlSE+654dFbUyPueegHIN+lmdlB09xTocmbDrm5WU/CcD3I3LupBIud2oocXTbezFSjrtW6
zXIIYnce6p2/Skvu1L4L/mD17QX3dBHN20Kresdre0+eVVZYd4tAmfImNxGj+xYnjmEF5ptMD0P9
Is2ISxZpVxTiPUtN7YMfNcVlqgh+j9V1xo0iUXMRF0G9hDZTgnAXVQJUuX/hJnmxUrHO50aaR4uk
lVgiSR5e5QqCa9imZN70tbFogli/ZQrcpm/yztH8wKg/1YGeQx/Te7C+wfRuEBwN8zRQxHZFwmZ+
LsrIhggqzwatcN+4rl+8zYa0uEqK8o0re/opH6zqhtU0WuaaT1ako2KZpFgL+SCCRV2l3Wma0E9+
VPAeMmbtLUKo70vEdvKtLrzwVKNZsRo8TV3VcT8zyrpfeZ3Kckdmsb4o2jD/pAT3PDsQmWeTjgen
hWT1RTBqQu7gi6vALBeuS1Viu5VJbEm8z2Ed+Wdo9qFrvHOWuPmsy9q3WR+9D0np2aBm2ilL0uai
KkVkB35T2k3ttW81tyWnBg30JdGzeNknFTvjWZlf9Ep3Y1v3uLpMevgNrGhDWLbmevpb6ub9ptSU
7sTYNG8aL9QuKk8Yp7QDsxGxxkGLkzRaRG5uznI9R29eRBX2i6ZRRxmdu3Azvz/vNMv9ZIFGQcLz
5Knnuu1FF4ahY6q6dYTU/NOy0V3s/USzDaZ7NnPrzkl4JG0q4vZ8MHzypkMp7MINhbxVSoVOEuHb
u4Tpb6hLP0gyQJyvKv066Hp9aTT0swlcNSv23kVKZ2DQmGkaDOcVU7XTuFFhD0yDYN420Sy3iO+I
IVxpZZ69DXM3nqX58CXwrNKyfT3qbcv1mjNX8+o50fS3XV8vEDp6y1CrQ1shODsdIvxazxX5+4Jo
ZgLz1GqzDBQX8oiim7KJI1v5mZiX3SLPPHrDeSZH4a1Iz1KzKa9qLaMb2G3rLEhaeqoTP3a6xjfm
vl8DIc6yYe3GUWXY1M3694pY8RsYpOGMdLK1M4N/KlRb2gYUE7u1XOXEmWvMSt1/41npqQ8HYCeN
jpjJ8xKEBwlJ12VincWN8T5KfN02XJI6nlWcs8LSZsOguTM30qyV50b3bidDhCnl3KwNtql1lv0d
1rS5zFiZSJvH2HswCeIy6MPujRQkPhOJUSypFUQz1Q7tR+StqI1rCNCzLsMe6oDABrK1tAu/ylCL
P5A2129cc2Bv6RCKGY0lcUichKWteExPzdiv5iLF+iKd6L4kSQ+9Hkwb05w6UWGGt9znkDdloGIn
L+LaIaxjTshgPWIrj0/rwWRvYhq0OZSmoblMSktbjrfgOXlu3uGbwLzKbiRwz10enlmhZd7EZUdO
Ux4k88JgEKCaPlgaETMQlUp/WQdKXaiu5ktecX4pAhItfc3zPlt8nnhBfxr3Pqa/8bv3BJZrZjBp
LTBJ8Q21POIgFZrFtlZFxjuWi7lok+RD1Ufsc9cIfy0KMXwoUzpTUdAiSZkVxbomWbWIkhArrzfD
JVJrhR0LLDI4z69pVBq2mxfRQnhueQb/2J41IYXNyDvk8i4qkvRGPDPist7yiv9P8rdp9L2igV2x
5EManYHEfRNSfqD4k9qDJxR/bPdI8IU4AVGnuGMOF5Pj4OX3HDrOye7q9ygHiRo13keOj8Q7khTj
abLHa7MfCT7BsWfc4IQCWIJr6CXuov9vCP5Eth97RIICWxV0B6dvcC3xPoGLSQje0Ub83iJuVcu5
kbEM6qyeNcFwy3mdRRumFbxcpMgT92xWGcgyw/sqV//bSwuGJCHsf2SeS5/39SySWpovsRHichXz
JNN6W0Udz/7mUQVlZaYJAdnR8UyTkXsTqlx9HSPHF28si2fuHU1oLtaeCPKM2gkJSgyFZSBLlz7R
qzadeTEvosxWLU+SNwT6MYbsJQnpL5CaTMOvWtkotHkC6YEABUHdE5KLU0k6DpZJLpgcvxkA983u
z5EJQar2hW/du61Kw3xZJdBLljFrysJcDsh5B60zBBm+riDW3cBwF7/u/kF7+06y0T8OFY7XRlHc
dYOcwzRAGkJqlUIXwZeQRDQKnEpRjqSVlIaGSoWiaz1khAu/8hgyuUwbsvSqhcAG/Z2wUc49r4Sf
ggcpldOCrFEon+O93wxyX9HDZXACX4OEGhEd9Y64J3ka25gJgG/SJvtscsVD7mSIGhDOuW4tZeEQ
qPAYstubnpkv4rhmeK+upVadgTlaeKtrKyryRd3STje2xmv7ZZQHAGT7UdE4OJSG6VxCbMQxGiC5
j2DURWXi+ir7nBXwTvmclpHFVgbxaX9Bwdggckm3iYfbxO/63rRrv2hzH6K00YprLx9cbVkkDHpX
odWlWFuBGBd+x5oEimxU80T1M1XSUVvqGxOJqawIo+F2iEUEkqfH8QhGIGPNrXAjvvTxQwqhBepy
0nVQ8SgPe/xRDrpXWbOMl7RcCLPu0CrqvAAbJ3/oXlqeBrndUh1SpuAZRMfIAy0d13yV8STadKVI
IcPLpiDNO0bVUL0pisiFD4mTwkCJgucm3dJjWDSfUit12S3IAtGSuWl52D9NnipsvV+vjf0A/2H2
zTEtiLNlpkDcOwl7qdujXgBs+DM09bLw7M7Qzay0WxWq+AwZ37Zkvwm0R6v1ZMfAKKIuyUB+F9YW
Zm3aI/T70m8T2n6iQz0uxrZmSZGCnJsRlp9oci4+uyEdsAhbo65Kb4XEtIl1+usHR0XT/jgoirAg
TaICCjVUDNZ/f90NtKlz5NuS24SlSUXtStVcu1e5n/f8wo9KxDYFagmCqwb5FGQXMp8rD/VLldEo
JPbNNm7syvDyi9i1BJIHRWz1dtkS0VxXlqYHTs6HTl1gEem+HerMDTJQaqhN6bnu61iHqvFx1P/M
DaMKSyRqoCVdonTfzHqbRgXtmtNfPzHZV1jwiLj4cSz9Nx6+hAO+bv+JI+H6aYtg9H1TpzqMMy+Q
E7swmmFctwync9nSJ22HZdtFkuIPr3qw2JrIxiVNUQtguO/cToxL2siDISmWQWZQrNAwRxaFLPK4
ycrgdOB9hF3ntsnoK0hvJdidJsmxjX79SFPbgYsqKErZ5HguHzcqT8vMUDeloVaIal+EVsAgzDzE
maMNs1hFdTstKiE+R1x3K9SKfiMSB4zWxOuY6JdJbB6cswCZ/6G8Lat7hVIian3xenhTYTcI6MqP
PnON1LPbMKiDy9TFNywjf+crQPKbx54Aie6Rw0cNnyGRzMSKmCxdjzeBBmWAftHM2Mypw1td8A0o
Aky2GpDlXAcaUWRFo7yv30Wlrg++jRL7GJPy64mYbiIk2VEdguON42XvuDXZ2F9SlQhQT4QCmztX
Dun/UPZtvXXjWLO/SAB1pfgqae/texw7ziR5IeKkR9SdF1Ek9eu/UpzBTHvO6cYAjTZib1siRS6u
VauqlOvLouTEwcDik2HhEkr99wfGfw8ervMFhLBoGR6CpHerWFDBxz4Q/TMrHPKXc4iLPR7OuXYW
saoreVZ80xazrtCeo7T4thCQhthp6xYi3d8shPjPRIAMQCVe6InzH4cqXlGADfbnCWjZ3udMrtEr
zi6cs1dgsh1H/eQXgdc4W9dne4ZemAmJrDxLUtxV3hFhnydZgIk1R7Gen9kkjhCo8kUnT9PWzeb1
rx/T+5iLHi+aqwRvfsWbYLBb3p2x1vFSE7X7V6/BKyMVsQPBZBGUhDnohzrdomeZDOrYNODSHV86
2dq/maw/LxZAbgwwegpoF0p/gOrvl+1QCIUUNdoehBmOjGOfHB6PNPlsP4aotBns4/9ql/6/rpfj
dau/xDeHJdSfnw31XqLBSewDAtWR7/hWqL4iKOjypdIGbxP9366HU/TQKsJ/CoTY7JcNyH9CyKnj
CO5b1z/wvsWEzgOWaQJS2kjT02wUxZD/+oLHY/v3UXqg1cjoDlsLlC4oo9/zelzYfaf3fLhCT0kP
eU2niabfCjDisJr+10vh0YGigX5DQrFr3q2giSdTsG3RXr1FmS0fjlUCMtqEL399qf/aU3jHGly/
0UVh4NZk/5URlioxazDF8jqPeYRcrkf6jgN4C2TF0ZzyHIWPAcF4+D71+YyzSMtJx+BwRsB5QWcQ
KDeO0icI/Nbc7eN2m/lBAu79mxt9H4ogdYTpCLhx6HGiwfm+BeNTN0s27+mr4UlxnIKrkaN9VPva
ybl2KqAHWQOJ2vCzJagjEy2HPUTPTkp+bZge+xZc552g8S0UGsHVjFYT8lCbk2h8KibW7lON1wcd
yWYS9eHIHXakqkgXAFHihP7rASXvCgV0essSMQhFArIFCD3fVZwqnad96ecERBKRIlVdZXuc52uU
2iMT/pUWg1MXcNRz4Y+MGaXHkaFrwGzDd4C0qPYAox7fWtSA98WPrKdgLbvxSCtUcAv4GMrjU51I
j4whtFNhzkNEdXqWpd5SUwfMKmbqb4b27sjG0Bj2CsgTQJRyvBbj3dBWP4ArbpfwkrbbkfivWiFT
28e9W36spBySuQor+NefaTIfq2iKlhj5jS+mEcTufSritT2DDGzdC458jelwFOjOfJNuO5LzuYsY
MrbMjRI/MhZVyFWXSIcHtyK844Ldygn+hVI8xlRMbYapWFcqorXOR9tjqR78FPzrbX6OymL4nwIU
bMELWLAgbTmojyCSvA/AsduzIhQq+rRNdEGe9JYrJKL021ADgBDt/DdbJHmXoR2XBJGEJARVHrhX
7+tz0i84j6Wnn4yNsULWALuz7oIdgvnJepkt+Ym7aPGmKsY0YMLHjc/Y2DjNMEtO+3F9pIUBAeXM
16xEbo38dnvSkL2ioJoi5NErOirFw+/Hhk79jKn0Yzkj9URSejyOdvDHg4j6LsYXFnq2PZFlWnAn
+TCg1BuK9YAz/nrJZexdcoDBHzUVcm4ILhAr3qenOFtN1BIfPgkRipFXIDaBaMAdmCAPRbJnOpyU
0IUswXNPWA9qgVaduiGjTX1eScSE6Fa3U5Td80nQtFZu8e0PgmbLleM2K5qBgtHwM+vHXT9NSzHp
726PR/ch22Li96bsZwaGCRg9mQFHyuXl9qCV4H6piolM8V1KdMyaedaAenu/WnCOwUpVe1+JedOZ
r1s/bNgM265dGCsf5X3Wn1kS2+y5GNeQob3jY+vsRTInYo4ox9v1ehUU8aum++j2HegHlqK89kPg
tlJG9sV5Y7RNm3yK/P7JFUvSfbbZ2PImzdYkrgOS/SVU4NAY1rAucUPdog14BWO7tVELAb+Cs5mQ
S+xikZzBniwFOclhmbKXkG/tEL2whXj/ya8+XdFQWOfoCQUYtT9zcLr1y063dl4quSyxMB+Z38fh
wjuAYOd9QUMQvROcbomoqd6NKl/jqS/nnyKRy+YbLJWg/mB2dY7Uw+hM3F+tfFZ52SCpykE651M0
gDgf02gYLlshEzOKP0Q5p+C41D5OS53d7+myYUnvsTZSgB5P1oKc5jmTkl5bxjsx3s25H1R76rcW
3K87l/O2684RqOdd8ZSvWi/XRZ+JtjxjrRQpSILbTlAlj6bsHKvaKCvU2giuwfy9dq1BTw6ylAnF
Wz0wlyHAbrKz+ZclskVurrE4XMRrlwIFiB+sBIjBQEJPQXP9MCIjwJf17ZtR1434GV5bm+Fy+2Iy
9bpbxRIQhwst2+Qq9lFEaR36fLD04uc+no7myXaUmSSPOgynTXMcKt89D5AU1n0uWN5+CE46SR+h
HejdeKZDGiXyerCBlduHok/zjlWKsaPAoxok6uEzRRcr2m+zbDSYqSgohOx7RG0l8tso5ZqOd3Gn
unh87HvXl/zkIAoy7WnpQLTTNULWcUthi0aSnEgrQqcaIodel828ErTWviRtMuN6Uz8y9mLbUqla
o6jAzCal7XCC1HEhjj+C+wcCUCnFjoonEwajr6WI57Q498IdM5aO64AvixErksOJHiE/29a2pDVz
64IFsM+oFS8r02i0VuBdHEMVa75j+lSPrIziLDEcVxtFfCSYcXc8nlhmIsn/EY/+mOc5Yz0gx8hG
Go8imodSZH8oBXxQnXXXAbioXRkHququFLmN8AQzq+zntZ9tN2O+IrEvF2H3LPb3ZU+PW+7wpOX+
XGBl4QopfqReeeSPBVbo6HjyeYjwPRD7jqnZthgfxRFbKod72NDwxhh/j0frNFWvwGUFvpd7uRTP
Q55xltaZY6imK0lFjLn4vXr4bhj+JO2jY3B8Db8mw2LV6Po3ZMTyPT/+lZp8uE9Jp6Pn31ONXs/x
8X9N8tvnUHZBg0UTOeEG4jkS2yvYWLLTl25OAwatkt3jt9okbTvyjDS1XdBge3tQy76tWGrIT61u
r+eYBZ5X8SA2dN7YZBfM0pZMIz6SSAAWukbNyDdWDSQcGFI75Qm+OdKWqFf2NoMLdG4YoXobk0g6
QJ4gqM6QBl0FWx45LHl7tG/Lo+DDiPkpoCbDl5yOx+B9EQQWSxvr4zIiEwW+GRZFqHjZoy6z6w1G
mh7T+7aQdhss7hKDPP5K3GmD34OANMXqMqs4bv1tQqPd7fjHMqZLRk8RyVHWXO/QbHt5aQ94gJxc
Zxfsafar6pEGbJPXbqOJeo2LdsbyMTkAIAxeb8COPhi0PI4/mGzHl2yDIhAzMpNjO0x7ftz/bItW
uBc7tuD9nOe2xGIXKo3b9ApSLBqvt+nbWul6w1Z6+T3lrIc4iIAen4IkW+EEWHDxXnYDzvktBmeA
vCBz68sNTeFoBeudmJbj4nkv8C7jZkW3dr0ekVajpMFjEvYadIxjO1ucr/jeEGwB3umAZNGHm5SZ
0S9X6GWTaapHlo3TVnHTAoOJWWzxebEqgy9IGvPxYVIW/w+/St6cuBh1t0LLZ3zYhpWjMnS6x9Vj
0S7b52LmHiUDD2CIgBPKEMr7s09VgghTajHa8jROOGKnk49mzsx1znBU+a+k8D3iTTsuyzBc/e46
9OsodH+2YgR8/CNkBj59V7IXmI5L+mvPqKUcMWEGpAe+f05Fubj1RaVOuOJqfRu6Z63BFEEhsA8Y
EQQlJj8VO4kR5VadHdMXo9rGZKKqO5b4W5lYmsFhBmJwnDDetYPwM6o0Fjg+rzrgShGIXjtAOgZd
5AwCkehCMd2nMtb4RBHiAxLecmsAT7z1LPY4HzU/21lpnly3XO34G/sbjsGBcgOCUXk2AHzi8QAk
GW3qYZnrdQTOn99OwCAw0jVzHXo17VCuCJVpwQPOPAN+EqYZQPExebZLD+Q9ATMHLZt+nFv8OmyU
McqvDukZj24cuOjQ9LG0PxCfxeK4u6cDT4v1Y4ZiL/CT530UxLlwMh9Ng04AMIOKoqdSfMtaiHCh
gMRZfSAhUbZjVMU8HcfGlPNjuelEQ+rSvM1kvy6A9UAe6dLtxu35xOnHYbcuetZIpoHl7FKx4hvi
LSCVyEFzFqB+I8cYONSfCP6/QZCxQ76KzBpCGSe/FSwIFb9CGViMD0WhZOCQqC5mjf4JZk7v+Qkn
WjrmlRkBJoLNPMZUf0bd7ob1E2lB2GtrnodU+CdHkduon2zrNpV8NbwE0n/Rg90mVkfJbobPkHom
2VJZnA4e2HkcL8gpKc2ZjS1W+QT2WL3hmxHdwHBHA9M3v0fy9iyV7IG21aAqhmNYv8LNOG5H/GOh
PaIJsv9j83YG5ITpNP+CQnmfHN/LYxLhE6ENxwd5CrB/OgEIP4BiUK0ktnKLbJE/7GuI5anHRj12
JZuOn/xessgpEYlA8Tx+9AYuHuE0amvtA2jJEPNoUj5aQVu3QKU7A4rMws7BinNqPnZ5G+1Hd80A
QsKXDGnZeq12gvWdEYC5D6jujzsHQoVf/X2hXDMcaeCh42G/VWxz1+8U/OVZ2uzj8Bawhre+nYIh
GlZDNKoDYTO60FnWTO2kFkhVVWGjZ9vlEmNeHZq9202XtEcaJzKPa9BtPG7L/tpw0TLgHAFP2x6b
XCZHN7qZnT/WJOV7MnRVLsw8TSfRj9iN57cJAVpyBL2hLI4UKzNx1N+KJB1pefrr8updQQ/YHfEB
KzhBcCvi/wJfxApAFqhO8iyWBbzNCuQij93gQFZ5UFF27CBIwY/dtXXquPe/vvwBeP0bewNTBM3K
A4XGe9ByqM3eA2La+gWCaIrOz1to7NFSxV2gDsBO+utLvYOZsJtAiCW4FjpA+P8vkv1/CJdcOaiS
I5X81xohA5R0tZI8yz5QhgYAInIhjodqux5PeMl0hkf2Ozj+9b28x1Rh8IX/Dot9oI5Y58mfMVW+
pQm6oX37zNCiKL51eXwkqcbgddanfUHq/Hfz/N8XhPULgIOiZAl6dexdrwNQJgEJifAn5WccFO2A
E/+aQgB7dAl/7ey/HmB8oML/frAwzjpaoQRqV/jS4cWC7/uCfuyzdl5HFFlvEcOJ/eiBhyINeX72
mSm3cy/5rj9alwYof+x8xHPI9qLnyOwZzqO/uaM/r3TcEUqp421HKZRSYJS/7zEERiJHQ6qeIEw4
NpVDXoc97u0Artu5K7fuqBMye6DNUH4fJyL4kseNQAel7F5vCpX9OZ+gHgFmi9ACsbySCh/H/uDx
QwfBT6pq99YckG9h9m8G8WdoEbUJGBqQeSWAxpHgYcv8eeHMZBW895L9ID3wx9/zlRTDkQPoFLrG
q82VkLbUZMp0QiuqR3SEId8hsanXdPb0pXcEq/tv7uuNIvIfDxzgFHBtBuLOr7YajDH+fGeEoK9O
O2EueofbgDkluT96iRbvNrbLP80+ox1VL6YFmMeqCaxQaHnWvAWf6xbHA6hBbb0MElDDXZKh2CWP
EweldLkKOIzy5YH7boh9qHkCFPerUeDPtifdQ6WqTtNo92StyUIKMzWlzoHt3KU+XtLikb3xMYYC
2W/6gc9TrPz90IqNgcpjN7DdUIT3oJBcIbOl3dSMEUhqc/P7RKQRfg3i/rdzDClhiehU/No3b7nt
8Gs2nZgSxArUIse547YkQga1JCUSUyjZMd040wtLH1IzHi2U6G3LSWDWeG5ElvHeVYNZpxheFAaa
4a4pJB17W/2rxlaI01DYvJ2cv45sMCMc5ndX5XFqULWloFQTYCbJSZYLLjkNSGO3G4Juc9fWo5/w
KukLAOSxH19S5FksfSjCyjJ53RckOqpPs2kAe+Et8WcumFQ1YrATcD6U/BSwdtWLtVx4HdmldQQs
ZriD5skjgw8FdadWQTaqPuWBbfvyCQD30Y5D0kGS4mFZDVDrT50EvAmCNs3QDDwLreIY/NcYWc4/
A2odU97khXfJtzj3YS0fsslx+XFmrB+SUz+biKD0wqtM/VrDpwUtjtO8BDzbxvlk1wGGIyiFtxq5
QJyXdcgCd3cDM6vZK3QJXIfyjZUavJZOEHPJCASBrwWZhiAaniHDm6uJzpP+MqPUj2wFRctBmfid
8ym0KdrirpwQKPrzLMYisUjbfh3sQFqPxCTM6xHl3pbG+Cv9mOk4oEbQDP1sCacUUkwx2mbtQnEb
yTAklRuijUEyp5fyWc4sGmFzkLd5JdrWPeehg8IrdI5fumxLrzqS7teT9tsVSuflieoCGmSWiwfa
QTILkHLTnzgW9VUGIrSpsPvEa6/l+KUlHewALFS1FSji2RnVFTCMZM5vS0m+LQO24+xkcVe4TjY0
E7ASUSTS4IL77NQvnf2w9+NKTjgs1lMZSDpixRbTDyHtcxJn8lZnUXs7Qa0AWT4wT7SR26ttgTgB
4tvyI5VCod0iu59wB+HNKMAUD9k8Nzln6qbck+kc+AwWzwx7DPzpMsx11s/07PAnr0sUAK/aL/aC
dhT/qdgwXgYfj3sVWJ+fRU+WZ5kBDIbEhShTRenSvji/l9/HaM5RO9rpkyuT7kSSldzA8Ed01QJm
910GXOisV4M3VPSUfwRaBdWMWFP2M0ZvAQl0LOOnLYEA4SzDHJ1iM61PZstQ4SIUNCZ4e5MaDfVg
Prmy5pRxUX7ptoSFazS77Q+TZH18WqxckVd3kwgVtHLlH+Wa06mJeKRvJgY6WZPFa//Rb5A+5OBa
3eZmjRU45mL5Tnoj7zzNyK0p4mOF8vzgwLSbu/HIn+4JHbZrwK3RTTekYOqWiH4/Y+fSudp30MFR
p8noq5PK/aGiyNdJF+/fjemXBIwwCVrjvhusXDEeNN540baRuxv8TWFb1VZg93YPIaYIxMjh682l
Y3oDMdUob7RX+pxIm9zm4+QrQIufcxd+EMvhChJj+2zGrg2wLNJVrZ822uRhSU8ZXecHKTL9NUh4
JfQE9KTWVBYmMsNQ067NZRXZNPsOZtFSpck4X36RrhMyrR99PA8fjQjrADOXtX1RIqgv2sspqZQH
0Z7HWvZVj/sDY6YEyION58VeZ750jywxoKLP+9Z/7ycJn5WWTJ/xOnlVSbnFHxlQ62uZ6LK2mvCb
rJuz76Ys/F0PgHkDzp1ZXJSvFbeRQglk27uijJauGuOBfdcRss+mRELQV3lv1GPhiuGMQF8UNet2
erXGi3hE+xTcPCf0S7LM8rJZMLN7uRXfdcpfHAqzl11Ne3lRMgtVr6b2j4AJuYiVWntC3hGeV81y
XulMoUU4gOtNxLZdF2yQF4XEB+odeNm8sHllrym8CT71mi+v277tf1gs8GajS3KfgRh2ITgpGuXV
+oyEJqpyN293kTbDt50sM5TaMQevAvjlgwgkw1nmEZFI34GTv+ZDcQUZOq+lmfvLANOdFzAzUtz/
ltzEZE7PfZGarwCC1CODmc9VHEb2PE0agmTTq5OnCLmou6buYc7IeqNt5h5nw/UnXZbZj3TYEBwS
FbaHLEzYPABRPsTpam+9pu66c5CYAyiAFuD/r4DZk1K8lCAsvKlfcOC3V9hs9H6PoxWtZQhfRsbz
O7RU47ReJzY25R7g1UHAJDn/0roMwHwf3+tc5GqzFtXcDv8i9i+JSxtNCwygdsh6RDv5U0qH8ipG
k6ne5J59KLc2BRSso58RT8AguQt5tnesDpNH9txQCwy1vBvydKPrieCdEiP01kzyOxfJ9hFl/fgQ
wXDh87jq7/idFshiF3+GXsE2vaX9AyQNIE/lMu5u2CKTbzbi0KKMwpF7UDXtS5dsm7oI2MBkNRMx
vc34osszI9PM4AtUygaNwww6dDRYm5LtE636HSriakr5/LBEaDDfhkhRqI0K4lZ9p9iGzkLsdeyu
50xNH1KfRR/pzDrof70Wy0lAv//Ut90GycEIr6XbqRuWron0nIPPxHkcXaAUMfsT7FS0FZcj9SDN
QfEflwGztrj2MFIoCz3WMUXmUueT5ds9yvPe1KmN20+O7hBPLWQs7kC24XHjYqSItysqv/Vz3qHc
0IgjkArnsGgh7Qxa6NW2FvQmTzyZ+0/wkeDJVgWvCLM3CYIduS4zQNAXNYZZNxAc5faZRe3Qg0HZ
jkxXMGFqYasWZcw/dylYj7DYysaPS4A6+eIKlDE1oSohd471fq4TDeD4no4Ipw14C3uzAEq56eHf
VhcxHW7WKHjTfxhDVLA9xfTPxE8NgIFpOFi2EMLAn2HN+nJtQtEXYwJE1yzYDyX6abWNQzKdstiO
4u7wbiqqaQauWO+rV3OVTgGdBmrhSjN3Wb6cWnSm7ocOuFzT+85fpS3Mg5qiJIICg+l1fD20WqL/
ZXMaqsSh3VqsyfoQ5czTeup5ZiqaDSmwH4BEn2MZ6Z8bQ2qSahmSy7LwOD21UPnA0AwpnIiWGs1g
UIldRUXxFKJsoUjMbBm6sUYkXfGBhUQdXriKIKTK4iTkKKu8VVABnYaJxlScZOKXPL+Po62wL+ge
TvyqV2X2vd22b/su2pdWyG8tk3lfoUyYnh3IBCdecn0hODwIgkSh0W+h++0I0ciDTmEdtwnNaqnk
Liu4DBFZTVM+Pet5LBpI+0Jlyy5DfN3W6cfa8v1MlxF9o9bze7S0SlLH3jjV7DhsskdmRPpMQQDV
TbcBXMB6wIIBQ6pzPyG4HT5KNZvyZCht78wyL89WmbU9WQ9zgWvAlC2tosmz62npVQNt4HgeoNoB
5YnEJ7aK5XbgeXSfDD6Dih5dsqU16JYylEVNknC8DMDCymr3SQLdG8Uh3ED9CG2TjIvlAfxvB+q5
dvDEMY74Wg1tX2eF2ST0dxMHtQeEdnttCgzuFICqPu9cdz85Gq3q0qOh02hsSgePikE/4JTH4d8V
A7zceuQXuAX+hFMH+sHD8s/OUnzuuzb+BqjHn8ESYZeFsOlMJe0fo57oepsK8YXM08vYg8nbonA7
04T3XxeXrMuhm12+poTrGwu1sq+49n1Zd0DjbrhMMOiWAFLt/FaDWZV+6FGW3Gwu7n4MIqXfBt7G
X4Y4dXcbWoVNLtVynQKj/Ay0NxmOmOZllfZE3RdQISJvRXA8FmH2IxsO5lWYocascp+Y12WD0hau
Yx06b0Avl+J6zqG2rI3uPOzkxh22hoq6Pq7TEXGkKqKuz+9HaZJXIQRsDxK4DsKrcaSirAf83Rp4
C9aECDK/ngqb0AYl/AbJU4Tj+2aSy/oPiapN1INMU/INB6/TUB2WbruCqKpoVtlHV53Kk5ejUX2O
922wVRci+SHPff9qYViD4wGV53mxIM5WC8/TO/SK9K0MYDHA2gIpzZ03Vr7COtJ3tQGutUFIO/of
6xqwV7ApUadZCdjsJwz38EO0gLbT3G/pDVBRSGld53ck8zTf/oBZ5cbPcNRbb7OA+q2KkI6szchV
lJ8iNYGKRfYt/7yacfxK5ebrwaSmGUmkyIN1NH5GO6dkoKEgh6uK1Ynx4pBU3SD6ze7klRA9Ujlo
eivQBqLlIRUujmA8czCpAywC5UnLDfxgUCCwiGo4GIo+G7ZzC44ApM5D3Q9I0uAriTJ2q3lQXYKc
Op35/mU2dh4+JEvsTIOqgg8IaaxYdthHxrYdwyUiST9nHwqb8rIaYtWl30fQ/qO53qLS9/yMDs3g
yf0glmJhNaptn0n4y4nJ2JriwM1DI9AwKcfKgmSXhWbeAp+G21ByQDowufMslo/jBipiWnmw75g9
aytV96Vth2xpG4etAtweKqF01tXm1VKs5xa52nxthY2mfxoFg7H8JEC4meZTrtDceeYkAdh/kWDm
rHOjQxaR/rG3csBzyCLwcyDttBag8waSKob/xxQxSjCPpp9Dw6Tw+Zdc54l4fkMHI3kg3OvIDiwu
ibmXt/ArPnrFaFAfwDv24U5/thknvriAr7tjv6kYroBfrXQiEtVcglUJ9ebAewcNpEY4Xj9bAUCh
vFuRUPoH0jMSstq2xqrhsqOdgqeFIw9Gaq9paedtanK4eoT5NrUY3l518E5KTA2WRTrx53SFrxfU
hhAadOkNsVbBFLBJuxU5DmqHVp2lLOGDCV7Y0gygvdwnYA8hdZcMERPqSiRRZXbpVjqFIAH7bYDu
Ohg1aTu67NTOPuvGk3SgeDBgB/NS3u1I/coTj8aCo+2ycSZtFWeKZSca9jS7oNE0fZalHV8i0DlW
eHDC1L7KLPbOCfSG6SeZB2RZICUKPZyWwkB5vGkQI3y1Jwrdrr2w4Rf58YbBfeYRTODtCsBjdwdh
c1oPSWHv+ziE6STTCeygjaHzKKPxuWfe0WuFFI5W6SxDBkMgN8yXwy6gXn0pHSyhyDb8lDvhEGRr
qK2rAueobdZ0D0+mi5xHghCNJ2SgqBB5L/P8ootsnRq4r/jXaOc+yCpunYqfyqEb8sbhdYg/NOxD
NFxyNpQG8x5Bkkt0H4sT0gltrqyARdjPNvIH4gL1eDLX+yDaM/RjG4/Ok41LsEESxSCmJtmynLJA
zFVsFvp13MYMgCXlSbvUABQ72MsEGszDBMNDOECS3K5f0GtHnx6kSdC6apAI1IYEKU5AZAG49dCi
8oYrg0Iefu/R4fEw2RzoiQ4FrMJaA9sFCGfAeQWZS07gCiTBmqacc4YeSLSKC+ikeDDUt1GVgsx1
pQ7T3NoCMHvd0SHH2uDso43IgnHCk6aIJdzr8LCbjPGSnXo08/+IwJYBeNjL9i5CGDbfUFw68ZH2
kz6yrjTprpDBFDc6o3n3ihAJb7N0y/qnxaX8Hry89merY8x86XYPfhS3QEb2vfOV7Ih7KX1uH50e
BYYAeR3akXRaEE3pBLHZkLOnGPAhbVgPDW0M0KJrHMgY/3BpBn1jPpjsas4gXVdO588KnhDnNZnJ
l0IbqG0piG9CjzsUVmYPFdQL4QFaz6RrEms2SDLGGQIn1m1su24LDTqUmXfwD1sOY63SsfHoxaMa
ruVMQ3JGSwKNPZJC8Ni0G7wogdFAr9ZVq6Tgs6WtUUgK5mDuUyvtXZvEsGAgeSvhSQxGwSfn6Qqa
6zpjlGg/02+ZFmULE1KRfVDRkfEaWLzA8DMKoatgosXAfxhUJxoc6D2oPoBLHvcJCEC1FxLi9WED
o6tJydSdduXxOzBTNNfgKUyy2VL5T2fEfEq48bVb8/CVIlpst36dtWxGtZVPJterxeXyXKEg6IAC
Tclyn448uS3FOFDwUniYKh1zdhtFInkNsGKBfYA0jyCH9TVIR8l3kJXtDFI7ZaHu4IyhawqL39BY
F6AXH3W58pMVXTki/up0hLdmEvLzWrj8c8SF9A9ArgY4E2bLFKpRTvHXjqHFXk3o/D8soDSQE3V5
QFHAEqjSFCf5dJriXnwacq9djXMTWR3y80akWpXHvBUfXOoAQ6fJwh9KGDF+UWjrt9Vmx6+pmZYv
eoUrAt4zAewRFD4wc9oNS37UX9vIwe5gMD6CPcke32sL1rUB7vJtbm10rXts6kZ3A/2w2nW5WXMF
rZ6mwx1wAXoVcVJ+BmLcUSyDtniVyZ6efEbM06ZDcj3gBbLwI9tKd2RrZAJXYwbEQ40pr0wq5qLZ
Gdxbq6ljcLPIk218goq3a/6PvfNajhxJtu2v3B9AG7R4vEikZCZVkSySLzCSVQUtAgEV+PqzwOqZ
09Vtp9vmfR5bUCGBgLvvvZd3DLdg20rb3gjLGbaUL8ZVrZoUM9pkPKexmp+DuDfCVg46wSen2FZ+
Gf/Ax6pHtmP3jz7l/t6wY+O9wfL8rPMlTqjNXDgiW89kJn1wZFq2b8eep84f3nDE9rftoCuInn2j
GzwHy22QaAUVjWFXe94H8MUGXwLX83BD8NXnSZjd15xhR+TPNCoCYjjg7NRonuA+2F/y1LKrDbgH
7di2tUHuAmtfYVkfamD6322LlnlQ984LqqjGCNGVFOozHW1TtfedLRvbAfSXCk55yTYvzDCdIJeN
Kj2rvBJoDShczY2t8G6o/WSStTMjq9FnmG/6kEKVO+IcVv1jnM2T8+HUMEoOeeOD3tjEdqf3Gjwx
x546Dq8C+wQBCgT5PDAyV49wehkLZaOvKwgwhdvp83FQM1PM0DVnZ2fb9eS/unXdr/jltijnknPM
SYFBU+chjEeacpMEB4WNqQf/K2U8Nh5FRpuHBt+07eA9TNvmuy405ckIFRRn2Fa2kypSTCFZUmBP
gXS8upa5BwUySJIniy7uRsvvaWEya3a77qnxIcbkEcqfT99H4Dab8+s8b+TQRHJidZ2x1VtrkOJ9
KJbRUCHfBZI2QqJNSRYubcrJcIgJOeXBhon1+pfYbqIH5T5N5tETXwctWUwnzGIfWHKI+dpz5yut
lzTMV7mSceluZj3wvXH39/Lcr+ovqqGHAEvCLEBxxt77Z85q5iginEnmfSuadhU0qp+KflUEJR+4
1iBL/YPa+qvYuv5EYtyIlWvCjhzPigr4Y4iH4Zzf6xjhv1c/f+L40y5hOXWH5iq91B5wN436rOHl
z+AMyp9/8n9pDv+wFIEecc3o/jvg9ReewwObAr9L+f37HxkQv3/V7zQHn3VyuG9Id9jWuvTgd1xb
oP8G0YvAL7gGbwUpIE7/jnKw3N/YhIC7wEYYNhDX0KWRbNd9CJb9GwcOSx1BYLN7ExvGf0Jz4Bj6
1ViwxjVBBBDUghusA037k87s4RDS0smpj8RLpMEI3YuTfKQunyYz7CtsFyGqnTmdexM6SyUFqEk5
A15JYu9AxjxjehtLPGl4F66lsN2HudCLLRFM2AuJCyVq6izAJ+78TOhYiEhZjvUWJLVxNFsdyFTg
TBtBPBGErPeNwUd/JG6T7B22NjBPK8TGiIt0s9Au7NWo67SYFnathfTRzkl555W1X5RhrppnuxX+
Gw9EdWQitOz0zN0NzIoinQdjMzJOuTG62D/UjMwezNQaMxQVu1/BXm7znBqD2Jujtpwg8tBKJKbr
vsc+Ols4V9SqYdUlyaXpOLaLvPfPc77o98PUmVFdenfjYAQXPUfg9StQL2WKBBTQMB8WbxijIoOO
HtOK7jsP1vaU2aBpLHXXtI137Gqz3rkaKKFlGI2b2gtOSV1ETjMXt9CRtJCqHQClmrBXrnX2APvr
S6db9XYSts50wLYxuc7yOMhFYyi/GCe7SLUT5Np2Cx9v2aQa2DCJpncRLkHVLVoslLJpGh6MrLW3
uCC9MyF/Z2+3RrVDkHT4rnK5a0dTXrxMi8NiMB/cuZo/VDEAKpoIhcReIe8WGtJwIkWyc4cGX1w7
q3s7y733IZ6pVNUr9aDcG62VH4YxAQ9lBvHT6GfNLs9j9xtUhEJdBmXmlwQUAYjLdk4389xXW78q
xwg3NuUI75KdcKmUCXiZW+xXZkjenUmM6oJ3Ri3TD4hjwW7R69nfiHht4zHT4HacZHlWefuYIilT
3DfqTeOUBYW9OPoFI9l4RSLeDJtK50POgrTdtnCdeI3G4MqWwj/FulvfWMbYXMrJeCRaBngXNLo4
+ENT3M2N0E4EKMYbs+qCK1tkLo1EaVN2ZjgcvcOgDZnaoQEtjICoJYrNMszTyc2WHWk2/NcLGVd6
5dbfmIZIUkDlZrW6q3NENaz7Ibxbvd6UJmw6DDSjGeUi8SIJXYSM41Ldahrcc0cUYYrz9NK55ltT
Ci8+C2Zp6VVrlF9d8r9kcJx9rPmGdmR0QRp8X/ZWXnjhGEx18LFgC2UDCrbem2Wc5a0cTL/6gLMe
L2e7Zm2A3w+PTjtbt50P5WLYUo0/2LEEfNoNxjYpUT2mxjMr5E8Jz6xN3fa+xSmcT5tMjcmhtb0C
fY45QDFHjl7UfRrVLlGvEww5X2pR5eSmfsNByXWvkHh2sZvDa99CndNfFuosvCitllwL5UFA1Amf
i24rSazd1XMwxN/ymF0MTrYEISdcmBq2Roh4aL5w5zpFyGqXgSREZxsF2KwSrVfvg/zdo5/QDn49
6s3RacpJC0H0DUU0kuBEkZrTwb5MoPueKiaNb4WBMwvztjIS3NC9TmtM+Xdb9579TdlWX+zZ1zG2
B/gyXh2NWhYQNDDiONjWDip9uJRJh6Iw68aDlSxkPpmZQhrWpzajmLH5iX0RA/MyA1mlOCOzHAGD
5qO58XxlNu4GX3xq9VdEexw9agBgIkzOlGU6tfoNaKh5R8HIP+rlmIedwzVGFInVQ4lMf9W5muzC
okFAwXwRTHhwLfdSB7Y4FlnAcz87ceQUpU1ycrC8PV1/uoc95u8bZiu3tVmelwR/AwW305zndGXw
kQna4cjGi1na2OxCIsatiAYmBmGfu+bJ97o9Odl8fVZzzq/EzbY4LCxtp3sEGJBx8q1ryoXB74Rp
x9Xqmu0sQ3Pvjx4RRFeML04em2gnVnBF4scKsXMaERPCZI8/eqHxXIZSDyva6Q8yre+8o7pr6ld3
N3lM47MxY1xk6kL/kixGvJv13H908Lbe2bYW83KoS2hYnrxp4GLsSk3pp7HW44/FdJ1bhf6FizI5
cnTGB7Lv+nPhGVmESOi/YNonqtbHZnvIHTFfeYu3XGzH9MNEzCwIotl8xVtqnBzRILkm867XaoZI
vb7keMZSow0ZBWMCUfFyC5U/Z/oY7CUDACJgTX9U7jjskU2XvTNWjghzzAcbZrfjZiqb9IYqEZmo
m03/KmM8tSW+T2nfYU8AyT1/maEzhKaRrZpAjECukmkzsrhoa+dBsie86+9ayWKe0JjslKNxsZ+J
vnS8CyEGvI2+2V8MbzG+j4PZ7JyerrEA1HhwpbC+ajM/zwyYq7YwBXd51jI9xpV4XeiTeBp4Di8D
vptbvKnBmbQnA6q0zpHTZsKVFmOVAizdxmEHyqFcxldGZtlZYY35GjeDfo2MGfBNpEslUC2MfH34
gg16wrWc06rfZDz5tw7+mT2ezO6NPQcwLN0istg0c8eCipnxFPOsYxXI4G611F8ZedG8E63CkDBX
+rZQjX5M9eQrQGqXkE0FvrD20Iw0ZbH9qeh85Grtea5j0iNpIy5zHUD70WRWrm9/iIqQG3GWpDaM
cKN/1HBakK+TiZSh7c1bOmbGYOPsBlBWdI8pAepcWCd46URFWBvYduEaCd9Nn/zFwlA1oItFAE2d
N3NGs57tNF9CT885CWDwoH/X4xqh+WKRD0l45SUVqOUH6ao2u/ssWv9b3/9DfU997dNs/d/1/eWN
/MRb/e2P5f3vX/QvGrPzGzgHT3dd3dZhf/wvrE3zgt9A3DoWbmzd89f9Zf+u8Fk+aGJYZB8aYdzV
5fm/FT5bwDkxDVK6Hp5fuCr/SYW/Olj/4CPlx9NGYB8GSwLey/1z5whSJ2dNV7EcvMRwFujwdn1O
5kQ9VgbqX8KYbvOHy3P781v/HQGaH+hBZdYd6AMWYeM/NRTIHCQJF1cd5jnvcICN48bFBLf/+5/y
q/vcWf8sqMjmOo5wbeMvO1V6R+owmdL5oHpBhNScxR3vt3GTeXa7xZnM+Sa7KbJFrt1LQiCPf//j
ien/5bqS91sxO3RQ/DZ/RqwNg/KzUXn9AcR6iUSLIXuHSKkfRrzS5xkA0GnO505iz/BwKLaxFUtm
65mGYgjQ9ksDDzdBXfTVRU4pJUJi4NPzsYqxeqvg/8XnQYLLKjWqxxk/Qh3SZymCTb5SPwRIyHsL
/jHKORxsbNVoc54rTpXriOc4EySNxgrGcZsYjE2x/CD3gWBaDjqcgwdG5e11NxXGg8nk7ba3hvg0
ubJ986sqQ1drRvWDFmbZjXU5PpVDrfYSC8YZowlcizjzDaY0Zn1OY715JR3Vvhj4IfXNNGfBWbIY
BoXGje+D0asIXsqWGotLhY06WX38+PBs29qbqPY4Kj1pbr0lMx9Uo3DvgKi5ccRSnxsSIAx1EsT4
1su6uwaZj7mpRzWY957PvD9dSCzP2SHWqymy4qw70aeIO1n18WkZeE+4AuCo6Bd+Hasfn3K9Gp9E
vrhf+HTMLTF8/K4mW44GdxYfqpl4HjyDe2iq1WPax80La0z4ZERb6wd3CniGJjalWH0dnF1Dyw4C
u9yPaQC6qnd8Cfgf+dVtOMjjObGPAjP2AyE9+TUHRHhe9wydq4opHwqC4BWCGVerQndYyKWUZcuE
jZV62MbMbSPM4r51YVfjzHE3udl0H3bMPyYFTJ1NkpvIx+hAklztID4QPtWjT6x072ZDecRI2V4r
r52iecjLNJJIn/UWL3d5bJlXhj1TWRypbBOBBV3cJxOcItdPxTWBD4fIYDJ+Jxi6Mnd64MrsjeHQ
MJrXbBbjUxw0ywVliG9lpWoPVskPjfXVFWCuuo6L9WHXhHODFXDc2AF/i0vdEfZBCqO7KLgVx7Qe
vxtFhm8pM+2bBFv9liwqyh5SW1TRXuEZB2X1YyqS9s0rA2czT3GeR/2sgfVt0hijhB6LDxBIy6We
UvVoTlW2R1IsorKDB63RYXzDg248ZHY2RWw4WnaGxrWVCZ9jPqyXer1Fy3oevzOML3ZLoUzG+Quf
hO02am8b3P8dtrkXKsSYTrp4mTQ5nKApVTeJ/0MfAjqATMOCQT6xMo+pdF51E+ukiab0lJjcm+uu
mGxv6o0fkQR/Jec/fu9tr71uc4ebcjZH1r3xQbmoY7tY2O1NW1n2TdBPzs1A/flQZ7J9GRy3edV6
2LJEq3DWmnHzalUOa8GIb36ZfeVjysp95qP11LwR2oZ6mxFEo98Jiujzj/NTHgLZSO0ezbHuo5mY
1mXylfzaSq24V01vsHEy4foYdCwnkibVxp307NA3pgcagKTA3oHo89ES8OVjqojPbxRm8WeDFYjn
XFeEbFzkXop2M/HNr34RGIX7Mjb11H9kmBFfMmqtAsODtdTwR/pFq7cEMqbhgssodk5TYg32vVUo
FQp7Vo+Gr4AeukNah/jWu0jgL9xxHxIT6U0zwJMx9xxNQ309NAFDKu6wk60Vtz2JtTscbPeaM2B1
b6udn3rO3UI7FJIMtq47J/nCtOq6QhmMWMSTHBJzSY+VWTxKxza2QxkP28FW76ysQtsYh29FalZH
rU5QBuz0SDo1CWtjaM9NNU7b0kG1kKAlviHDiW2SSRQtEe/KqTNORFKDyFCdR67aSaKkTbJrqFvq
ogXtqBBh4xOx3ZNW0DVlpUCfaINYHBkIQuPVQBQL0NvoLwVcv6osfyTt0vtkoWvaMwl1OLDre1V7
2dbEfXCVp0l7wXc27dyUB1bklXGVqXjeDgAgjwvpZEYMo37UocgcwKyoTdtb/raZmBe3ls9jWRv5
PoWyuCFroV9NYA0OQ2J8wRwQ7Fzbk2ejJnK5Nbn2H2gBk7txRICPoFr4DMOkZHei2WYewi0CVQM0
f5Am5mBTH47JFBhYfQIXVzfZoEjF8sNqpmGfOAnvPF7gPjYyXnOpOffEElxxbwHrCo2+kPhQhnQO
04KJVeDPQJTpb1Ge56sa1xcrqYriBWmw8XBKumqPgApa1QNeEgEthZUx2hYVoiXuqM78nT0wjz22
nK8606QYjVSQ1ZNhy3N1sUvZXk1LvGwb2IxHc24liwBSniq5xU4iwnoNKqnecE6t282Py2Tlmy6v
8FBJhnplZI1aczIgNL/BcXeOpqqWB6SgJtng5TiwIgJn2hCrW3zlSzTGgzgVVWtvXLOsuN2LMSyx
aW5JQtt3nrShdcbKGAioT9WaadkJDfunFmDSn8iaIhJa+TM9ahYiBU07O1ZjOGAx2Ym0ZEqYsOQN
IvlGomwfMyQZK7THMUq0JHgqAU3vy4w73rWa9OiPJGqDKbYvDZ5tkjOTdl9hdLgmna5O4PLoFgEZ
pfZWuF31HTfIdRov3jmYe5OFeRO2AbYKmU5U2Wlxaenpj22KT32TpW53VS6x9YJZGh+F52AoDM2p
lFepSgp/kxu5/r2tqqqMbK9250jP9fG4kO7dtJXWMYgonZepHLIsWoosJ16QsJXJImBzMaQ9Lvjp
/SJ3XvAJLocJPGYW4raWOYIi8Hkvdcb3JmebRU9+nrqgFXcMF8uI4ULdbP2xyq40dkbg4QCc7XH7
VekR6lx3DgQiH/FZiZBDdDM7zLUfy02esedBkf850Ne272braxLLgyrWz0bHuEGJlOcW76HSWBgO
yPocmLHD4dz2DDvjqWU5gtkUOx0qdxK2nMI/6rKE36q0+L4tvPUZKCgTvFhnK3DisCnXS9m3J9LW
uVmyTLvXmrZ9Ic1spbsB44gfJbpPNpsij9UU7ty+481Y2m2K8fPaWHg7QwcQp5/FF9Yt4wHLi/xG
Pjj3I5OkLHUyS8LY7qAUQPmsJTmKZ1KSRBICwX60iyjH6nxkOlefS+TfAxryFBHT5jDucmZYVWsS
QEkdycud+LZ2XyfB8JTBqbgBLFFENQvSrpPl87cIxLOlYfGDSC7WQ3mp1A+WZvlMXz3Kk0AI45Zj
sP5mtW4zRlqCSVNSJp7chIOIJpxfR8lW7VPyEE9ppvPZGULz641edWoPtUtd6WPO3z+ME/ID7/KG
YuulleytgtFA+YtBDffBXB5NXJwYJWzjAaSu+uHTU7PGJW4w6oF0MbJJqlCx35mxX2uVx8IMxM+e
+/+EDP9lp1mgrxldz6RfAn7KCfSrqteZEH0S0AyHRDPFKQbWsJbD61wjF90diRjKeyxe0cgH8yrV
CoCZai720Dv/1NAYa1v2a5/48zdBoTL4df6caB0aC3U7F/3Bzqj82XkwODcelmV2J0zxiegX5IiA
K8smMvZCJQ1cOelYh6VvXpMYkpGGleQkrVFdEXsSz8NADHjMzPlxouL+B/3V+LNotV44HwK55fpk
bxGwfr1woDgLjyChPGgZdtNR1u4X1fKgQX5Ib7SBu45XETeYMXLHF73E+8J76lSwZ+0tb6mbPdDM
/7AP73ON569XEBLJJ7PXp3H/S+ObYLwzcZrJQwWT3NqQ7Ywj6Q/ivEzauO/w5UcczctWMW9DP8Fq
8JxjVdyDDuUxtcfiPp9scbJKl8VGsdN8azOUJd9NmPH1YlnzFqtZtne0fwiNs0HvLx++BzSe4QVN
teV6fybsOWwtb0s1AZYTvNOUlzGcFVWgdo2aOZ2yeooCjME/RlONB0zvyU4zzDc/b79OdcLsjDQB
G2qmBNdr1Vxw4dkvI86KS7ZYxZWuV9ariSY1XwD3sYGkS1P/CHO4iHQbLSSbeaAxuuasLc2cG91A
iOkwa7F6rwrOFJALa2LAbtsp1XwnBtz/6wmDOKLdj4zVv2hY7H9UfqIz+KyZ7oaW5IwlJk/dOwGM
HgYOsDRuqNlplulL8IaC58AkVmPnrTiJP2v1uV7EXV2K9UwJ1rK9oKAPKnbP2EiJGLcKhp9z3F4X
luGf80FQgxJk2uDSH5+SRUPACZhtvnbWULgnrM3eeBbxlHCRsowNLLPs562TsMJxM7RWXGoHy2JZ
Bi5Qs9ekHfEH1eYTZDojZNjaFkfPRTZgQj9mUbys/2IlgsSRLslRbuIMvPqIwZ/5PjBY+c0rCSjx
Nqam7/Q0Jykap/zFSR0025lDmEH9TCkPD0MPNXwqG9pp/UD3zRHr2/KrntNqmrhhNtLRGkwNQbtc
SJ9UG1hN7btiwQyopj7bDyPVlV5M3JFLT0OBAjE89VnJXhX6x2U22hd/YqMGztmM+fd67YJi8rPT
snDxeelo9wSNraPBi+OuQIbdI/By6PlOXx57x2/eSP02b7bCbd2bpUlOA+jgzur97pZO1D8rQWx1
mGj63bKWX8GTyK8zmI8jDpvmtV97uzoNyg1D4xFT1lJi1FXlNGD2TqpjJ3O6lhrJgtrJu6usbnjS
jcFkmZDZvDkY0/e6TYfVGnTPEWN43gB9Y8ivZs5ASYiyZSVexgr02OY0AbLmR9he6Ixi2+69DRNu
nhGpD2x+Il3nR4z9xUdTQ2iBN8ReErpDYLv2cqhT3omiBchNScQrh61YvEJXe9DOUR4DoMoUz5Py
/LMxMWYByRacE6PtTiyeqs9uwoXreIHuaxwMmwYl64l9W7T3k8r2/joBwvnSXlcF8yGC5EwIYBD+
YJ1YssAjXtqXwq1ux9lr8Tn1tNu4A2+MmlhKNaVMx22+aa2thfP6W892wBAL4ZYboynXz8CayqOx
PqrsR0NrL4qJnCOvKRSRYTd37KwCLz6Z22HMmIyszSsr5mng09kWd3rd8ck0eHS+fb6L2zqpWT2T
mOqqAPKAdtFNzHUsl0u1DiWa0lNXS+KqC84g//x5G5ozIxhub6Ef5kFTFzth4mFJJe4+Jz61xe1D
zLxEB2NyIiq64BI2GVsYKKhgFvjnIXadzed4QEs0LoMt6GwZOHLp10HekvlqV7QMhKY0/dGRZ7sA
gqLWmMGDYuKfmYX52GJxMc3FPQnDVYBAyqFPoSQbGm++FcPIcK4mFBuS7y6P88JfpMMiYoiz8Ag2
rGx+MFl6zfiv0OGZDFqzhZTGOIPB3bQFfMr5MlfOjVm4zhcKHh1/sDvKr33eMRFc7EI8Y5ZmUOb0
k/jAuWFuJUDaRxDOzG1AM+Hr4KZgcQjHGh19fPqc1Ggkjtdtz3WH1JzxnSqWXu7EwhFnGfz4z/nN
50tyLpjd1k1qHzVd+w6zey2XifGTiKsoloTUi93PWzNjdNnajIbqxojv4WPU57YhLgL5yD/7vRTP
jUGZjnLETG1Ya2WA++nNaNNpbRK953DXTPmtKYPmdU4odjpdBOfJ45xtppRLmDqi+yAOyQdSFEjP
kvZpK13K8z7nmV7vZ9Gtx7CMG3lVSqBCREU9al5WcS0hL1EArxYFX7pOvalL1rcADdqr4XNL2Msg
vw0ibt5ARiY3xAgZGwHr27iFTQPAScRWHf6ceJ1+fZa3fsCENClY+1axK2q34LyLXHTih893g9Ez
Ah78BMWOI5+5E0PUUXPsGy/RsF8HU+CT/KMMEaowH6ZOjZugspmfNVTCNu3wJnVz46El+hlmAx8k
mwvKoyr1+rxYQ30md1ceq/UzSCkPX6ScOlZ5Lg3F+YRPwiTR/KQmyuS2YD6nN6X5oFU1hy3n2HMj
/fYlhf55Yn7hbj5HgrDk7KNvtjH+E5KL+Uz5KTlNWsx3stglcG12opkpTvDThBUP9r63LKagDVjT
jdLH5rU0NQbU7CB4srKYVqGncLZcMUUmw+UtL3tuns9jdva4GkyO1FXX2MlXunrVhgTw1n5Czkyh
Omu+7RjaPLYeVTu4N0YWI0uTbjx8j/t05DmCEsJbyx1bejyLe00DxzLD7Xw1gTNkJCkdcZoIwb15
61FpreYRFqEWN4uPn4ZEksPUS5NbCzgibRcjE57Jjuk0or66eGwGebCEN3z3wJ7te351JP+CBzcL
aELasmnfZdVRcgi5lEeQpjQxbZbemF79Oo4OV21dYHIkN8ujMhZcA3gCdEPjJJ6pSnI7HGaFm73U
m4C6ZXCy60nTOWRZIzKyx4yIQqBGeJhYQM4KQPOFxEJ8//mPnw+mqnJeMZoxdB8OIZH7lpfKsSau
eDsDkNwR42H969TwQGdUlQkWUHAJ8Dpv7NZbsFdimLi07kJHBsZlN8vix2AvDblBSQP7OSj2ZPtq
m3Sm01oFkOykJcNHPOwZJPAXs3wWBsRh8O2XpUtYaLsqMT0DlS2ZR34Ye8/8E1Gk5qcX8r9S5T9I
lQb1+R9Uqr84Ef9/+fb+Vr39Uaj8+SX/siHav/nYBQ3bNQwqxD8sldJ8/zebg8mCFW+SlTX+sFXK
Qt3kFYvbkOXbLnwO1NJ/WRH130wThzfgBZccIlbv/0So/BVdhaLnuIhp/Ba6ucqhfzYi5pSDtrRs
7cCKQNSRLFecNIEtH/5wTW7/Kk8iuba/dGn8GCyCNLg+3Q4S7K+t44IsqMjvawegSPSGOP0jElH+
DUc4aszf/6y/aK8O62QMC8C3BQ0MTtavP4vPAhLkaMUHZTTBje524wUGEbyHhR66dStMGn//A/GP
/uXP89aVT46O25Q+Xl87vT9QueZCOsJgweEhU12Mj0k0/RkGRULCn1Q9oyjeO086xCZzpw8kR0iF
sbdi7xIbrffCSYaNM472xOHEq6LNs+4QNAgvcEE6/b1GBuCdJYM98ZZgPy1UCoxczA1HZH2iOWHm
WJTBvtS6/tHo3frEVqF2x96N7DpWPQPwJGczpMX7ZU8RXx3ploFN97K6M2ENfofpsjylhd09eW1y
0QeVbSngatol2NKLaRUX2zZdf5Pm1nBnyqH6sVhLc7NYU/5o6lkeYuApd45Ia/IgzGUHJIiD3sQs
Q1qEuffxeoUduPetkc4tS64teeUZfXNNagn8IgmAN71MtEPpronkTpsOQmF9D+05iF1egmbzIRFI
z+5SzdAtlnQIdTERm+l8e6dLs3vJCi2YimhOO0+Se1ITRMoXmkJHyTMTw3znYe+Ewc/Wem2jp6z+
CHWrqt+Hzmtfcki+X/OgMO8DTO7pZtJl8C33QVPTj3beWqOppkDuyeZdN/qEQ4CGpe9FWlJuAtco
bzB/+SADMPafvWEarhQhxSdfLYD5UUcjcs3ce/kCHQSTpnMDTPIea46+iedc3aeQGrfS0LsX9IFx
18x6v/NHV3PCGYb3t66q0n1apx+qy9soAYN3lQT+QIptcdJqK7k4aR2XF1FWy1d2k2h3FksOzjoz
SBnK2SgIaI+6hhc2j2lAG9iCvIKPsQ0NY5xq3sMqK840ocO3RLr9e2GovNwuDA7rrdZnwYlLICFH
ux+iRyY1MHvV5drRe+U33Zonwjb2Vaz1c1gUyWMgiZCIuC33WuuvJMsKpWaeagCveGZBWbuh1/ZX
udbZBEf7BPSY7udvUM5i/mfv1YoHKyKVqoBrIEfEU2me3VTeOvM00Qf5ns2tzdMzE41hoQ36XG6M
3+fK03YOS3B5V9fLO4tAEXq81nmnQShusPOBNlv6/l44vUaZ4d8z6M54Wy7P2tBZ12hR1G1qkdea
tyzbKXCnL3UdsD3UCMadquy7eqq+elbcmAdGv9Nohz3DB3bRuxnco3gcSFa4A5yqMkQYNPNwIUsY
FUlVOCh0gyo2qhTucqY9V/OxDHQWBdEAiVXi1chSPBVyAn2LuXSQLDxetAZHnxpl/mD/bkACvumP
04On+nQbGNJLIofUMgyHGDhk6Ajdpcz263o/jeC/nmfNBgUOF88krO1PUkfq0pS/k7nMhI2dqYcL
yyQhuR8LWqud1WZjcu0KZmXYcrH23iaEvfH+ta6Q6VUQayN8GJCwjPxbECA4KOtYS7dTxxabpxzw
qLMj7Ox437w55YNKe7wop0KxNab7UlTgysgeBci5mtMWX4IR3bjTa47hpvKcw6j35ZOHLXQlcZqx
CqfBtU5w1xo9xH47DaGjpcHeoeo9QQETZ2OenQP6m+6RD1QEzaoloJ9LG8pYKdZ/7cVu/EWpYfpw
zZoxX23U7Q7sg3VsSqBZ4WCTGC6G0kaa1+sTeaBg21fDUm8qERMuJbfeXAnbBlDhjZ6xM1zZoHJn
eJzboN/UUvdZlqoozzTMpq+f4xqB3fAL5gas2U6tDeTvxqm6my27/W4Tajnzi2TJrgB6SqQ9qJYI
rnGZbjvWYBwB/QQ3pZO5b2VF2g86+MhSDelVd9pUeECCmAbUG1Zv8d8cra9+AGApnyydqrMsche4
/1I1X5KKjiSUlBHMQJrCHXhuy59Dy/9Wgf9QBTLzNimd/m/D2nUDqu3/RW9F0/9SC/7+hb8Xg4H7
G8hOV3cMl6k1G0gwWP2eSwEviaENsiVzIybpn36233MpdkAxyHyC/6wTCsbT9u9i0HZ+Cyzc86yR
N8HEEj39j4pB71eDF9kqj7AMZYhngpazmfX/WsgwyWqlO3vmedFx7S77DJNLzx51k9aTWCueiGDb
Vh5sn9F3chGSvVleNKylKN2ZcQDLoZ1j7sAt626qXQKFn53Si7w0SX1IGdGefDF5kY0qfdUMNSTb
WrKIvk5YZI29KWztyv3C23R+xF3Rky9s2J9tAMKgP83FxpWoQ3w/g7iEyOoQiIO1z0UQb/i9kaud
5FBk6cW1qu7EvrSW/jK+mxZxM/P84v3DaEKo9AB0wQoZRcHpKt0TqcgoHrANcCR/Gxxjioa8lZtq
7NCZrVpdYiIo26nXo3nUP1LNzUJRSg3mcE6WV18wDDdwHjCc7qG01V/pH3NcRQXiaWlvy7m76QoF
hTcp+rfO7C38apW/aZ2WhcyVy8//H/bObDduZN3Sr9IvwALnAWg00Mw5JaXklCxbviHkoThPESQj
yKfvj/KuPrbrnDL2/b6oAqpsKScmI+Jfa32rtggczz2drU0YHWf6Yq5BmrXb2kLO7FA3cH0Rw1Tg
vY7pUNwLIKB4cMtlx83CikcbhI9rds6OtKGzTXP2DqoedTy1lTyXeXAHwT2JLae+AktSuyEJDpjz
CQhQRJNUa9cN1fUbl7n01k7MAygQ+pCz+dkbcExMw/oiuhJqCDyJbUXx00Z4hk+N8/iZYjd8wLo+
E+fMbzpBjNCx9a5dgr2RV93eW3qQHKUP2ZukVtx7/jFKovOAI3gDOL2Lcxo7n2cnh5Bmjt5Oth1D
s1HrPXOUiPb0ej7ZbVY8BUW3nCSTd5iLCsSstry9LY15K7Xpbik2gRwVpgc9wtTuqTxjlSw+dbpz
b5ApT3OT0JzkERMacSdyd00PmTMGlDHjAqkqY1cW/VMr/edQL7eFrQjvTr67N5ocGj51eYegq18X
r/iEUOceaLEBu1oozF1UZZ97O/rmLgZOKUBCW66JJ4qqY/ayaRyKlA1rQeV4Ws4bezX7wDrbTIAy
N67ERW8N3qm3C+vT7OLILwVOFqP8vMyu3uksBDzNcezoNaioy9JQAl9xLeQ0226DtKOfcXGxy2Sz
3pgV/6+0xEfqTWqKYHSy9RuJwgCw6UAxubtrKc/b+yT294lTvBe2n941ZlbvnfBzSsD6rFOMA17n
G08gC2qJNy9zt0GV51TQ4RigVMeMi3L1nuWReFozP1sriMrrEoTuFgTWnRxEtQ+LUhE3z3y8XaRn
PNsMdo3GcDnYhvmQ+2LZmUtZwx/EJIJeaG+BFFLYHhT+ybJFsqHhHUOLnSJITPYNoMxxS6lj9x4D
Ce9imDjINQWmkzRSW0/VfWx6Lc5OrzDfz+xpSbKj0dQTs8sh66jSGBcolUvZPNIxNz8k3WieLRCe
sBR9P8s3qDbZzucYsiX8BP+nako2xEzdeKrjLcQUh79o3ALXqw4sqBBqStoMoNwUTVidpp5TygiR
dRvgULrrFukdg6ziEO2Yf2oIiluNi+FMF4sdF/7waIb5CSSIDycyyGNXeFc/gSOnTGdFjek+XhT4
JtfVUDf66Ms4VNd81g+JNT7gBYVKQWUR9j3jW+0u8x5XwI0YAthv/H1GyqC7cHI1wCj3jDoRkmiT
wfMzyTgjBgnjI3/twZ0SDFkeJSC8YzCRfyFVtNbTj8MGi+i8s/PWRnzpuaTAIdwRuN2Ptf0aIYwh
Q1AIPdXSe0zsjKqyINqNWN5MvmoH1IVvk6ygZC1zcvHESuarLOuc4BTaF5U9kQIAtAAsp9vCyQ2P
mWPeMxv95PvyFmR+cSJI8MxWlb1b7g+banb804hw8RRF04cqQQLquuCbn5HJmGjn2aiUMKE13gTu
IC5daJ/zVtSx17bVXYXjvzHFQ5UlqHE0GFCi1f+JEMw2OAKK5S1je4CugbznzQiuaiCvhnmMPA5R
BM9JomNVQGJwsk/RHEZPiPDHFg3jZvEpe0eL7fdDSExOhzxisyxPPUyKB1n6twxTNL1IgJ8oSuH7
bKUVXBwPrEjtPXYlXhGfYd3N3INoED1zwckhUDSMNh0uLC9Z3fsvVak/0uc0kmkKvrYjbDekElwn
9qBoz9HGHslmLfebovuhmh7MFEmMner6xNVd18tkM3h2t6mTa1ss7U6BCNR9TmGezxjbyowPY8TJ
FtjEV4e6Vu6F44gTaRHca3JwQ0niH7n/5ueMccQBGAJ5x5Dp8ihwq4WV7RwQl719Gihnb1eds9Fu
Zx3SoPigCEefFiN8mgd5I8texITH/nQM2JxVUyV7iPZL7Ha+tfda+O8wBMwzzFZ8HiAq44W76l5A
4Njizlmc5nPly2Z471KURiF2GhrwVY5a0V7SbXD7ha16HrBaB3wVe19y8uq5+urwPvFEpGCiZXa5
fsnaAiHZOfZ2m0/WJugIGb53RkURD2i6Wcgw3Xmy5e5NU+DSUQQRNziHrrhhA1+8UPHULM0Zb5IM
KCbCYhx4cVNU1OIwlu7EIsR3N8N/tte/2V57XsRO9H/eXW9eKWUHS5X/tLf+/lP/2lpblvuHRfLB
M9fyWQ+Hyn9trW33D5d989o5F65V04zn/tpa23+YFszukMA3QY23Eexfc1b7DyIioUuoIgyJVvx7
c9ZfzR5r4all45/xA4eRru2uI8QfRoREutquH0d9aZRDAa2CfBK3Dp1KmzJQ0zsmPvO50BMrkGmW
w8vQutP70pUsCzJq+g8/vHv/zTjWYnz84zx2fTYu6QkIB0x61unzz8+G829XRti1LnbfWJe0XBCC
x6BladPTQMXRpNzxJWA3n8eiDoceb9RbQHORgcs0M2i+RsNg3vM7MkBGGO/eLx5Z18Pse8k3iwIo
/Rvz0Xra+tszpkIP8j+DBEbIvxS4umj/fLbzcKHiLCWjTlHb+2mtZtgjHLWoSrO2im0ecNxfAp8E
2FyazoFd/GyBAGyHrxm+QmuTG52Hvpa30K/qjElWILyS7qO2yB7KEZIoQCu5BYIbPcusf0t+6l0u
Df8uF9lU/yZP8/ePgfOWGfBB+FwbztuL/uGiCGYDYFVXyQt9n9Fzm2JWi92SHU/cNaN+UFpEj11i
VR//+eP/ZVxtBhZchJCRNbi29V/r0/rhYT2ToATmvObShIt1obJqvABspwQsyZ7/+ZF+8be9PRJH
UyAaIbgDwlg/P1LXUHnSw1K9cKt3X+ksFNUhIUtjx2WX7cyeoMbGMeew3RQOG7rfXTS/9jesygrn
aeQSRBTuDr88PJ0VeZauhN6gLz0aYkcyxdX6HPBAyh3LTRvPJh/9QVU94IW+bINvWKapwItm91b7
jjAJyhbQXIsA6KMjOpsBJVGgb50xdVvTADO78bDviqPnYN77jbDwq67A2xeCILGBRER0dQbuelz/
4YMy/dFrPC8x7qwxqV9zQElpbBnlQLDVmecmPZNhKj+nYQRbe+lpFwLikq+e8+DPgWFmS2IgxVzR
FtO3XDjB18nrsuD8zx+x6/3tQ3aYLDM2AJ9HG6P3Brv44Vn6IsxNwU7+rnApIokw3yDRH9bCxWg/
MB7F0tub7zjMeWMMXjLYCKs5MLjvDpXb2RQn9vW1q7xaxwFe7A+qqAkuSUA6ndd3730YoMj/TYKw
UBQ53akOKKykkM1FdYYEnEVaNmVYi/94Yda4saesPsLPra52kT6k8JB1XI0BSYmkfxoYHDpbf8J+
ZuWzzb3BHZdljYYWt1XmhS+JCa0zwwdJ+FpPnL3NDGoRWld+MkKBVUjN4bK1FH7ApdBfOgl7eqSv
B1JYPQRM7frxRNrffuozS1ElGRhWHpMETj5HNGySX2l649NYw03vOgkSCoD2yeqj6ms+dT7fe6cu
H/Mo0YACYAWdRSLGzcz7AL3Jju57BZkZRlG/tyxtTYQhAgtAs6KNcDPZWbKrpSPwA0b3WYKbZEuv
0nBkqbHVhlY1H5ZTUH0klZvd2CLqHj0IhIeRY6y9l369vIZ+S8bfhLKx59iH3xCI0isoVfUnlRcd
NjPA87AJUntK93ooWr4cSu1m0gLhXrRJtkXdqY8Nf5WDk8tuzp8gpseFLAoDDh4n66D1NPvAoUo2
DhPT+iD8cpe69JW8U47lbnMpsJkVXEkD3jMVyYN2An3rA4yrknej6oe6jkGJADf+miWZbS8vUhl6
hcVFglt5+4UAQDE4AnblOHbmZSgHOiSAEfbLgbqMIaF3IGdOWthV+2iuZoECa+i4GfkMEgC8ZgQw
L4NlvW3YDGeY2EvV7/xSpeZGVGR17jPm7ZDkyzlQ2XbWVTTc+nJwuKJUgmNNbUbWQtgiWZHckzh3
/HTThx2CleWUst43VS4iYvUsXrSCQaNliBxZuBHmhJKoTUu0CXkgoqd9r6qgQuRJ2BXs1zHAsgkX
jztmY5dQ3OtMGBU23DkFH0Esil7pNA//NMaJqP/WbO2BsoVwDC8exOfk3DjBEHhALrQkYIBXjrsb
cOI0C+jPktPS7yMhm3w/V349H02JcR+PJMC3TaC9uToI2jONDR+r/cHo6sXagv8s6y3/mMY9OFwD
+v3QNB+Kuo7qkyOiodqVNDNdl5HR/b4AnWjdZCrjrLruz7PhkIipax5ZjJ0zJCu73I8dz2DXDhVm
udDSCwGrYu7UXR3Sl7Az+KoImjiskS2551XbNHHScRusDIQ4DyTH2WYpnOUbkmLkw8sdYAk7WPT7
k2Xm7hHfYYnXsiyJIeVtnmyXMSmhoCnRRRSNqsLdOLRDEa6h9Ma4QdSkX6JLyAMFWRR0O2umDfOU
5RbEhzJyM0V/4mKgEiIxcfmktOZolRPOgU9rfCKaSHsZhNoytMkEoMoRGZlcg2BMpezx4nfRTJUF
HLM7b2xYklIqbtYIGdBUZ0/rq9W8QL5tsnNPE6beM7VY8huKp4cnt7C9V08n2OFCi4uXBjxNGkz6
S86TB7tCls+hcXsDCmyX03r6UqGfMYTAqPYoPV997kTmQMJVabILS49DGEELfo9XtfTe4hK0LgvY
ffedHDzryRpWXouCZhFuBtpC9W6y6yI/CpDNoNMDzHj3uRFEz43ZrxdnUfTyEFQS4U7P7hBukGv5
bDLV8MRaGPvWDStY9AxMjau75i4ptqEV6fY0yCixHwpBi8LVDiFlnLRbEFgb9MAvSBh1PXil4TNh
VDUP3bZYW2Nt18NCEUCwvvj1qWOOXp8XIMGL6zW8irGnIm+NeJTLJionvjpdlZb5uwafGZDskV1B
yp9xT7WHJrvvLXeGbed0GQHaDJFrvKuNjPFFbo49meM1O76bp57eFP4bjYhXxA0EKO66TyZv+wwm
NzpTxZSHcQg+lOsC2vgrx06ehhaovs6gTXlDiMQubtqOFs1H8oLqIBvTuvRR2r+4tM30a3dnbp/b
EOP1TYK+NZEtDHpg1jRAHfDxUoZsBv38paxK70GPEoxnb85T+UH59eqIT0Dt0hu53kPynkwq54Bw
ZS7MmdxjhIg+YN6q97XqYDUELre5Wajsmrec4GEQFx4TPGEz7608l+Uos6NnURhTumNozNdkMRIn
Orn4DvtvNTfk+Qxxi++GWu/Yu8IDqLsHsTvtWGRUf2OJkdxSEpFZY6V1MLMFoi8+iWiKnoyZbfp5
iQZhfaXGZMYOa1nBREuCza/StbWWX6gUNEjHx6I2BoA++pmnabjTc1A9FhPCfxjIo1tjVT0uai21
gT8ul0NXlW17R8rJvTUG02XU1jf1dJPOqsswPwN+eWInIr+a9BUxkglyOcVlJhVYUDWFPavA3D9W
aW/lH60WfMQUL+zA5vfdADufX0bhwy4L4CKejaRTn7OU7D3hQxAZp5xAxTstjWQ5iBFg3y5fRi7S
3B4K50GX1eJdar9bwezdZPp3K+JCb2Z2NxIQRsenpsIGC7tYgpp7B6monaUdkplThf53WOjm5qm6
jG6Z882m3CRoN/0H5c14LzPBtcZKFz1zrdfyoYkaIrej3UXUWtYZQHs9vqQzo3ybtnWruno2bJ2t
osvKpVqjCqcrgaSIkVDKFb3rcodPk4PDrG9zwDtYHUSXOQ+0EFT+iRJx+MK51kZ6VwoDR3At1wgP
u7FxuKsqnCgxydh0L7OwzKg5Ms0Tggff+xnvE7PQJAv+M0n51gz5MP9mkoLDLOQU9D+PUm74NeOX
cv7JsPb9h/5yrFl/gLn73qXo+TaHx39JlGH0B9tJ1+W4ylHOs1Y+3l/ovOiPdf+J882E0WhbJieV
v+YoPjQOAi7UtrjAG9af+j//+6e0lvzlv3/kXFi/zAEYVpBCshnvOKvj6m8ICocGMUzhSXqerATc
kgPR452yAM85qmHDQ33MeTI/F8CgTx2DURUzt4uuUzsNR8HY9OD0Vn8wBzzdvyFwePZ6GvvR5BYi
muLIC7k32y4NF+s56YdzkJbejKYBCyfgnNXeR1Fp3ofwsHkOb0wsa6VjWSsnKxcJJhIHiaubkBrf
eFr4N6x3ElkWzFb3xtxamKBe6GSFvUCJuPVSZ2ynxK5aYV0LHqFwW70xvJjJr0Av1x+M8Lj29m7d
77wv6zv9i7JmUGDZSgXDVbYSwiKv6q9kKwGHETJ26pj0PiuWwN7d2gzFmTs89d+5Y9ReOQ+L5Y/v
qWUhlyl6qo2jyq7QPlTRf67B2V+pDWuLeHKpLSJ+CrArZluhrf2EVFCdB6dFBoDbwa2uGFmQm15u
2VArthrJs05Sg83lIs59WliHcXTklxy6OB3ant76hbyx0vZMN7h8CppcP7BTmA+BHIcbojYTMGIE
mDxgykDdTOFfeteZb5s0Q4EsShTg0Wqvhhu9mE4BrTmXbUuotcpWZkAHy3n01J2Rtsa7BQlYg7+f
ufnmk75Ng+URr16F3DoCfluiBti1AiS0D0vD/SxkTTS6y2SsPYpwwLWTuLmSi+2uE93hDODD+sED
MJ9NGwfawZ3TVNJ5X6QCsiERivtl6Xcu5S17zh3qaTZNHTeZ05y033mHqqqbfRcMWbkh2TxupGP6
NMIH1lE7SQe4IyJuBft1p82uPbnLoDag7Px3vOv9TeiXa+FZZZ5Tqu3PEUPJc2bhsdsmjVl97AZL
PrVBW/zZK4uURzka3SOr03JxGlvfsjADxQ/Q8NxkoJUQdHss7GnVZCaxCkSDz05scvdLrxhOdsxx
Xksu+9ixhd4MXGn4n1J1NYNJXZhqTDeekuDr3Dw6uCTxdmBqmpjoDR2hFO5eswFREuIHeEEBeRCb
TR1w8gGLOW8WwJYfPX7JhsCwEUMkH3ce4Y1XOy0y6lyYw9g0O9z1NWplqLU4ukQh1IZggv8i8XRh
KaJB/mRPfiG24MhnkJbDaoKfWhujVuBJCa2srwPqXqKeADfjsnm7Vo0vsS8T48nTEj+Ra1TDKdLC
uok6r/UIdpEqmYJFrPsUmmtSmg1usD7x7rljwlYFB0CBbX5PYQutLmyu3S+1cpVPu7AST4vqiChX
EZD2bunLOw/k2t5psTHYRCL4doF5wKZVucl0mPzKAU0wRIpqIjP3DkFJm0c5iPdRppbPwbToXaKk
e4r8oo1zH2vRtrNonOBOqF6wqYUIMaFP7qROlwaSWy7KiDx0o+a4lSL41ND2Nm7JeGiEWCzM08Uh
Hn/SFub/GG4Z0XELKHR9O7fBQNnajAu9TX3K3iQ3kXpToPHdI7z5FD3kqX0vK1e989mHg4prskkD
upbVvcsX46Cw5YMRaKfWgM9odfjaxeJffG4HNzXRsTwek4rd89D013x0BhJ0KE53Cd2Zt0Y/tMxl
nd68z8OifaIBzKi21pi7nHT5c59rNNoJzmjnafHEnaIp4SG3Vfmec0DzRMrN2qQzonTdqRIbF4J4
7Mmy/FKkjCFimCUNvi9H+Byl58r42DnpojaQU6Or7RCj2wUmVXpx2iFS7V2zjr4JQsJnYNfqJYWV
vplma7paw9QfddttF/LWIk7HNjvSxsFed+gz9yaLJsyoahIMXtqliBMaFd5Znm1/aDHFXQOA0nho
qFV8cF23YzeKYFpt7CCTn9qZ1pnYxchGp8Hq0UywHL7iHu0t6qz1dDeENcwK4ktryYCzwllL7IL3
hh4MsKaT5OGqdJj+5P4eXSPgs/s+8OUn36CFcJNCdbl1uTfvGYYUJ0GpPcKo1++4N+gTIkXycSon
i39x0XGf50uOmw4Njdw/ocAlYzBg1lQjFF4f3FqpF6X4cO2sjE1p9eeIc3FymoZ+vBloUn772I5G
SKGWKejZGB1e5GQFO5n5XwrHZBsaovOVvXaec2ug2pM4ygPtzRaPWn+xexlxIXqlcw8b9Bb+Hbcc
r7pN6SeBytOeomCE8OPRAZFaNVRvE35e17nFZUZ6PLit0fEDFA7dN3zR3Vjlobp4I/08tj3aW9oN
7XgE1x7noWl8KlTZvxO2o29ItrjgbLqseXG9aPoyORAVSnxeW1G3+rDuSz5XBhMorlLP2bgEerl1
FMEU7hhfZHQnTRNTwtARN07IwRHJFmkeSsUSuKuUPrtbBdLU2c/CoOVSL6P57BfD0ACA6MvPxBzh
VMwgQnWcumAGtwUOGKYN1cDkFOaKeqWmqeLEQ3aVrpkJT3Eus5JuQMHHlb3i75/uDdOFPmP6j6VO
vENRUAe+I8kWcG6nBupO5sofYvLz9n1SNu6JLVb7iVKSYT/Q27JtB5PPKzHh/vJlKZpPDvx7fmc+
fbXpNNyZPvFMFlFR34W9tG4ltzO+RRJ4fwpJFc0lN7H9VFQCcIEEdvmKaPAicW3gaLVoPVFF1J3p
mzAoAUF4XsfcOsErUiUo0Rhj66vKzOHCIHh+R+Iif9TVZDLPlRaUKkEQaj9KecUewmKNRniXeW22
pX7Ltm9zTr/eFoAxPWz0E0Bu9Go33dHxMG3hwgdfaIftPwOW7yaOXEZ0DlwQYWwwOQTv6qKNdrO1
DG4sIOGfwoIRYBxRzXULrXlxqbKo0PG1sQQcpYuCDDIO7Q7TlkNflaD8fWU8FYI4K6LPO8aCtXsY
WfTf8a1dVGxyDUADgWp2ngrBSuDmDIqPQCEovofElKHrw1ir4rZywkdit+627QNGbm4x+zch1CTs
b5HTHcLWr4o7kc2lJh8Q1BesKvoZ5kF/tYgcfeqTsDi0fiqGGJCF8cW1EnC6bdCTQ5BC42hNa9MB
57qwZPSgQQ85lrkHGwJijV6fR/fpGHR/Rg0h8k1lpuaJhhoqW5sVjiqdEVa+/g5N9b8jVN/OKv8R
yH93rIMf+k+nuv/LBrltXn861L39yF/quImHFA3cAWbPGP0tFPOX8RThPCSe9L3mHN8pns+/TnUB
xlN+6rv+zZ/wHP461Vl/wC6Ab4h5yILTF/47hzpwUT8fnagDQDayiOhyuuPp/Vq0XveBlLr01S1s
bNqdESrUUFdNHELiMhmRQUhlq9EHAzm40q4pgf9ARzFdBiVzPvlk1+6wiJjpFnC5ShSiUwXW7abv
wkdytsxFhs1YNLnF6E9pSttcTos1RUnRfOSoqAyqd7hH1NOJ5qRaYpoCfN4M3V1TzWT6pyknToHH
lPwnxeVnQj2TeSrYbd3NbpI8FU7fUcrs479rpwMbnID+MB0BQypYn2qqGupC48r22Cc/ZZCowYVl
2OYZ9q6TUVA/0U6BflHsfhdCQ37l6+tC8dWrCSMJU8ogpzvORIyamJvjiBfTOkiKsGxWB3hq1UFP
AqANSmR+YvTXB5coGqZiI2eTQIZhoHP63TyA8C2nER8hGeqsdstjh7NqXyzc/qkLavjFVOnAEK+n
BLy2lzQvBFGtq/Khxx3aoYA6ICVJhZSyRJIdKasPaWCxZdWfPg7CnZ+TpQ38DdRWtg26JbtKUZPH
C6Vka7Q/JvgUb5VnVah/HGRhQ087QBtsYaQlblXbWmtpMx3caBNo4HmpvJOfyOA5Kpg7YYFCDsrf
pKHsTSaaVsXIcFbxqEdGAuiAoOSs2hL7U2SmqRiCOH8Tn7w3ISp8E6VQ+DyyDVNNiBbNCqIV8pW9
Kllq1bTon0femt+kLnrnkL2sVQELktzEBcoBsPT4Nu7XcM8OxWZ+rVdrCeoJLHd47N2j1YjspkSA
/NiumltiTpbacJYfjtXEfHBri+C+rmd0ulWxQx3He0ntBkKe+SbqpWnV7zmtawaLIrrXq/rXrzrg
uCqC2Zs42K46IWcD1hgvGwnjoK+chqSwT8OqLfpekHzi24Dg2BRW9DmpJ2RIRNWpPKRDbz8lVT6e
FGctbFx058RRk8hH2oG+mKuyOa0aZ/Imd/INyE9tgC65md8E0XTVRmu/cs/lqpeuobbDxM4NZx0M
Kou9JkqYfJNZJYIrEXhx6UNz+cw+BYhOn87PY97VYCxWsdYwcNFiFUPDnVY1d251c+m9Aol3eJN7
7SlPNuzUMZwCE3nvp/0QKyNqThS1ph8Ggk9sfoakuparlizJ0h9ovTwMbch1GCQu8RG3NN9RWoCO
+iZJt41rK+4siZXcdGu/2ugN3T3z0ggR1Ky+MSidT+TtWlCBFCpOeo7iJhm+FIhI6ElYED3aNY8F
B7hN69qvWs0fvEoAbijTSG/BLwaC/L2DTQVHZAdFavQfFGNgZIm49PxxFt99Av9ZFX+zKoLzXp1L
//Ow8/JN/a+XVpQ/rov/+qF/LYyB9QeTTJvEhYthmZDqf407wQgHBC5cAK1+yBDHZ9H6yzZGPJdJ
nIelLMBWAkzq/y+Mrsm4M3JYEh0YYERevX9nZeTRfx4pej7pXHxo9ORFHI1+cT1Zk9/TvpG2Jwo9
y5wqztS7d4TqLguI+e/Znp9GrT+OVpne/u2xcLmZa/rE5aT/y/hykthZ+tBqToGjEAA50F44EUbP
bMxhJvRLtPvho3j4eyb4F9sIZWt40FwbYDFJmAi17+dxqTCIoXQczk6QelkFlQnXNC40jqRBu84J
S5Tv7BwdWk+4WO2nf37wX5xX64MTpPGZTPPpsf355cUSE5Oa+UdzWsQwfGVDQfl0RV3bLZt8fdXJ
EqHimb97yf/NW0zSmMC1z/A65IDz80seJAARFQbgcOBAPzCGHL5O2JNYynOhH1Jz/rcfcA0lkxvi
ESMTUXx9Qj+MpFHldWdLER0zaI03ATaE7ZwNEfVgjkHccvJf/vlt/dVYCNabSLof2hg6eXPtcB3f
//CAsyQwkVLKcGQlpCJjZPm211mnCTVSudzwmaZal7DibElA0br2k9c8YxgJ1CbD5NFQsCCD6zBz
FGeX44001jNkJfMX6Y+zHf7mKiBlwvP5aWYfeJbFtJ5LEFa3/TdQNxOutKiH8cj+NHVhdbDtuZFp
Zfb7tAUCV/eMVM6U3s8MvN/kcL6D8xUgpDjaZkZ+J5ehc3qrq0gdKfwYvgfXkkzs9qZeQutC4LBm
KGXCm9y9Seu1zSiHImMPD8VoS1KLhsgR2Gd7oSWAsfnFEIEhdmNgkhWkXpuxkk8OAFdQFS94Gb3P
4eSA7SVPoScEfCIkNzgi9IPPXcLf5iHFWEeQjsYHQMRRcu2FLbjkCBtw6A0kpsM2JvVqWd+4SjUK
o5Xnhb4j2zW573Qzq1uyIfg+fI9VeIpIf69je8TfGZ5srCepHww16IcIl3cIqraHmFvY3csiTOfk
TyUyuJ7A+Ia1Mz1gJKF4IwJyk1MLVtApaQnvlQJ5fcWIhyuBzWb34mSDvhq9YT15A/hFzBI4HIhw
s8zPkX7x6c0biVhbLanmxNPX0RW80q5E36kryQOi3ibPNq257KpC5b1WI+8j2DHeNwFxYIz40FBM
o2fVL96rj4ngSgw+2vX0YDBxaXN8CpFG5qdKINHX79dqVsDI3WROjgchL7X8WhUtjljX48XCZOvk
QaoJy4MhKGk7R+wQ61PZ0x88QP0mpr0bXDv7kE0qeg7Bz4JjLQFk7+rZ5TqZGt99/U6ESTu+/JDf
bqNZrIItWDbAzDlXhi47A3Kabm+EOfPxO12rH8YRU8x2AouTb/h2dy8w3/EMffcwfG9SiTLAXCMw
knUEsb5W5UZwztNWHN/ef0Im3sYBIkILRkC5ZmhkctM3kXl5+zuUdJKFnc2C+8aSHQ1e67ssGKat
SqNoj5bNBUxVA9XrQ6m6o5RFktxQzml2m0mqccvoDtEN56slnJiDGqaxoQrN4jL0IGm8OKyZMD52
PjkNfB2tTqY9DqI5ThyDH8AhZZknZQ0BU42Ufu/sLHEJGYcZrD4wsNSY4XZ2jVfFGc3qHcIJvq5b
e4nmF4yU6us0Gz24okIu+YOaDVt9kLz9Gf4KzjHSzhosFGbJCIvwzqY1yzw2vMnjfZZPnZNkO53P
TLk4HO6B74IB7fWJ45m7Z7PoXECljRvCvcckmvXNkLb6ya/HdpN1CZ2dQGBwneAzoh3O+ihNu6ea
Z/bjAXvyveFnAwOsHhcn6QXv0+DiI+L6kgoyVZTrmwnE09EN27SOR9NuAVO2ywVZLv2KQGNdYFdQ
3wPf9dKZDZk+akRmCMGqTmOuXVqqliJdIVbL8DXK0Q23dNen+ZaLG1RzMuhmSy+2BLMZBMmz00h6
li3DfT9kKc0ton9trICuQCi67rFXDrdsGtTWUgxzjQrNpSe/Zhb/AdBm1FeWOa5lO2my/OgboLPf
wBQcMboXzxqi53rOaGwO0rAmoj5NHGh1htpHQPzSudDqyFlRHziV6pWDYvpccNK/qSFXPRUUP38o
xMIXK5o955SYHKDzgPR22EW0rkegSrcso+2TTxHoknNAl7yMdE/EMfTOGOTM6MMiO+tTLQxjOS3U
9IUnMqEQKzZWJ/UeQU6UZ992nM9LOnk+dSrluYq65BY3dvoAqy47Yap9CrKsf64G8TrXer3759Yz
XTTjthh5n3REaUrsdVZ+Rhm1P41GMoLnypR51zF/fASZUQbbfFInzxmNaeuo3trwvQxu3KQV4R4u
QXOvRxtw2+LazzWBv22rJeXKUw0Iyp3tnpKUio6BuHYSvNoBsmNlOfz9jhVLvPcyMLefo1DlIu4x
3rb7JSSpFttpOVJ1JkvjtuaUx1tXJ3QhDV76Eaxde8zdJrwPSGAxQAYsGFgdKAH4uvKl1SF7kW7w
wlsHJxsJpomPtae2dZdX0uVm4dKodBGhnE/oBOHF4Gz0zPQbYxeN0phoKohgHiEcPy79hYumJ/Fw
lRidtinBKC6lEQrJlnSrdaGVjHspFWPc04uI3zPZPBt/gLcnFR/NpmJgSjnuCJ4kDsJZQXpy+R9Z
2XAJaieNbv2qy2s64/B2V2ISxxmHPoRFL5XysIJvbqOuMjZF2PLIBYsJxQ5BCAPG4eF9PEnVIZhZ
x4l2Q6pKFvd1mWGcgJfjNsnok3FLQGyXSx+KXPZAnQDdvGOn3Fs1jiYWNw8DjoAi+bVxSlYOyxFc
Ef+PvTNbjhu5uvW7nHt0YEwAF+fi1DywirNE6gZBkSLmeUw8/f9lqWW32P4l+1w7wo6wI5qNqgKQ
mXvvtb5lzrUDQZ/9sSUuEimME2cIXeB1KXms43JikNQ12+8fyygctH91lHCSgAbB9uU2rPZ11jS7
QeIB6MC5PkBx8NfGnKGxMkcTb+eil7k9nQwRwsbSG798Hs26goPlDHxqWrZ8V2AQXLLAleveIczO
WnYL0ZGyi90srBkQjZ4+uC6kO1sc+rTFYB3XjrwPtNJ5FpHBwsokIrkaq2YCT50REsSWYYQPozuD
2AD5Lq5sFFFoyTzXuM9KTT9UfaS9d03tb+lvoaTlM3PKuagDzWnksfCyhp289jvjgbBetqewUdDo
xrUR54VTrH5RgmNn0NZkjMCg8Rw2zIalCoY8dxTQM7epz5XGseU2akZN1dCZs97oK6fFsIIzGX7w
J4N5igPuS3K0vCcFVevvBzFloiJoIgoj7y5LPR9GQlr5s3I3hrVE+5rGWmhgPue0jJ147NB+Ghw3
wIU561i3g3TJhDJeAVvDkA2DZwsGnjOIa0b6AYJOxPC0I8pCi+Sa/5JdxKTokCVzdeL213elx8qS
DhFxR5ofH7QuDBDwRmw90svB4oNflxM0k6wfHb5HLVawdaIFDpKjTbIqgUbWbeixpFtNCFhTD9Gv
zwYBzdNU75G40JrrMuMOHGtQAl/sGjKvCJkyUk4kncjTdwx0DnyZMtj55KERXF0P5Yo3kNA4u3gv
mvpdy+S1P9njnueag0HPwNXvKv3ayeWwGnRSCuBlwn5kOMjZOLif6GdsEjZRYvKikbBj+9rW0ZBB
Myluudvsy8WUHdj58i0pBgQrala39HKxDv3s1GNxWhCFKa91cCGPlSb656Y0rTMDUSUvD3UOkFO9
zfysQEx+Y+XGHSc/GNnkNL87ghwDy8J/GYPp8RO9WBTuaJM2SfbiN6cW3BB4tSHqaeyRJLz1OjN+
TgRDtdTYgXGkwtNjBYkQ+y7Yr1gN6QAe+9rU9sKSNXT/VGXX5RGrDaZgnsh5UODuYCJs8kamYxIv
B47dvynFVZX0U1WirISu5dBYQDJlfiz7GZUlIBStalc5l0P/MKGma9TB99fl2t+qH8/zQGXRy6Ds
tyncfq7W/CDq+qTsql1WCBbjHtvQA2MgZOX2ZJRHYavS5bIc/vq6fyv9uS4eKgeCmYWeTHyoEinJ
MyuhVboDmiNeOi1vdgAIUTmPYJmJIMwLeYdDm7W4HtQp99dX/zBssLk4NjKqYl5wPoTx4VvLNqF7
YohyN9IDNBez15gPnlp1k4uIvAsr1ny9aihL1Mkb+DSL++Uj/Ldj95uOHT6GXzbs/l+TMqV+af/a
sPv+Nz/Eif4fIN2EjtmIxtx3TMqfgyzf/kMYAuc+VqmLAZSn6scgC+4Kf2LioNJNLBeqy/djkGXR
yjPo1CFRBLfnodr7IEf8lTzR8VQL5y+vrkFusKFbOkJJg54hLa6fX6k6rk0a0b29dzLPA3KgDWfC
+obtHETTAR0x6mQNBO+yHEf55pSte+WktoJFGMZ4V5LIt+jZxV5wfuinFH7fGWum9SBwPoXMcATx
vq3tnqNsaO9kMsQPiP+ybcoytift1/hSVgGJtQQNHHB9rjvZ1l8HBiC7CfMS3qkES+GiBbL6qlcp
h34wpCYgstS8b9o4PRBHXxwD18q2qPAW1tQVJ2bn8RJrDCe8hMXAoL7bF3HOOSvXBDwGLXQPiMQY
TQfZdA3AI0Ny7flXkgQBjv9iMm8nrffPbpzqJ0PG+kmSlEMNUVr1hqibbGuUZvikXBRnhNU3BhvK
KQAgP+v4IwwRMJSqbfRuel1Z77jelNFKAoYzhsJcNnnT3fjSsBdGggXCshFsoQPg1OtkevU2UrZx
2kepUsccswoCZB9rO0FaP5EYS5DSlOx8nGYrxFk52TTSwOFg9p9LYiOuuz4abzvOIq++HOVT0fRs
vqknd5ZMVOZlMt0in42XumnGmzpw+qM+CQSRVj+thiJ0N9WQDRyvU75GOE0YO4tsNxQXn6Hdv2m+
tYgbB2SKXx3NIsQ1ppEcE8MFSZHVIK8KTnlaEYTjaXs4DekqrEsgb0NTb2vaZu+hj+KrTbr42AnM
+qSwBnuyNPIbg2hM5lG42g/IGQNtbc1Jf6xsmXwKZew/u7UgRyAW1SGogJ1Vw1g/+IEdn2Zd6Cd4
YZBZIaPFn4POBs/Apnlvl3a1zRHn+ouxLvWdM2UIw9LMsm5ndC6nMLTnjXRdFJ6g39w7tPQGoyec
+ji6rOGKKDr9xm94VsqwE8Eyme3sFdAA6VVCZDs59dZRdIDj8krEz73nxk8cZ41zEVbObY6qZTfh
/jijrbeO5uiUu6Yvw2sOs+1DMlv+csrB9+Zav6+KgGAcv3C8Mwdi87lA/niqyXrdx0ZW7ZIks/NF
Tg7shiBO5zqrxqMZjTaPY93sNL1b91HYvUS9RzdCTqmxhszrvtAl4jgx5ftQVpRjMnf2JdKMzfeG
qgtA3rLTVzlaVYiAwjafXa94KEle+tS2YPZnvdBvS5qFxYIaWDs4WqvqWFri52hgb16OmqhfcBIk
ZDykNbuvZfmvceCRBzvwR+EcZ4+YLBU9nsYg5Xh+hBuPQcCyGPj2YEM8O8vvXavtvlqePzQE2xoP
XVnsmTmJAwK5bVEwEIMOlyN2y5L01jIMRP9BthNy7A4imIu9neblqq162rYslljQ/XjvYp3ZyBh2
jttC+QuKKbmrWt3+NgOmXVopOswZsckiqZz0yaXd/OgWlXZbmXm55Ia6+qKJ4LzUwqhutIYNPhP1
sQakmBDVsHG6JN8GLSUzOzZlUHY7BMHwpAVjuUqFZdwmemjtCsPD3ZCN+nCm9GteLZopcN/11ahP
7rY0RhxJmdFrjEst7wk7OGyNCmR2vICxS7LILMPrmXCCLWI4XFhSOlhQBxUY6qnsUEKY130xEyc6
lz3NR5AjjyEQHgRzqV8xkieD1LzEkWZ9Ph9LbapPIIVgAxFbmlwCTMOQ+WWc+RDpBGm/vko6zbT4
M7hAfZ/prb5mElwv6E+WkC3ISA3KyL91VG5qC/kkX8zkkdzGSqrnwuR3UCy8iIQsvQRxBidgQRBr
pTJZB0+hky5BraaXiXWObPQTMiT9PKtEV5CY8RX08i/+3IkdO+K8lAhRz21o0xcaxuSqTUSx7KRG
KB491JtOpccmKkdWC+LszDS/WuNhpJei8mZnnOhrh1iEzymGq51QubRkuZebaErMb7Mb9qfRIb/W
vkTZxirVNqLl8NiZBuFF4BH9jaXybxEIputSZeKSfRfdGCond/QZwg8qO1fv+ekLUOMrKTvQ4pPp
HT18xslqUsm7lotg3UoZofsaEjzubD9vJY3ZLWrwbp/6c/WY9cE2NojPSFW6bzqQ81sNdCMhzqj4
314lATtEAgtgymeDTHRU0WH6ZSTxb0U9TRKbwXYb84ofadwTKG14hA3T3vbh9Yt4lRej/gSGJtix
MkWo4syVNIVzM/eJ9lrZLoWvyjPOGV5cGyrj2FFpxyBB21sCPrzHcPQCyrVav48uAcmDykqWUhMb
JIA0VGT9tVCJyvolXJk03xkavspcnhjFkUbjWQtwV0eH0IGhW1DSo7zuy9HJsR8WcHJY0WL9Vs37
2fuTJHygPIvJMO7rTC4Ly+9u67DOdmXEK72YKjdNEWk3I9OAwKvf/YaUiyGLYA+AWEEol6+lVxBT
gO901zn9s9MQi85aS4CK14/917QTz04cvehB/w7W5dkrp7vCmJnmI23mejXThsKVawr8BwTa1QHX
ufswwDL7lALOelVjh89NwB/SBNd41GOJMuVQYcrT+wMUm3rotmhg6lmcOGoVoVhgD9Upwc2ys9ei
jCOyPhFe9uPUezc1iHnx1Irgvae14qGyGLlx8BlNKLgY0JaEkGx7yalnm0dVeYqrWiufKxZQzl7+
sDKmAMZ6Sr7AgSlrs2rHxFxxyEtxHsji0Dex+4y1o/6iu0GY3JBSnh1JuTKahz6ao2CbYShA0jO1
40wvK+yc5M2DNqE9OnUwOWBvh4D0PC1Oy33txtaq0HS5pWdTbACqfwbnOVLAh9mK+Ecq8tD+PNGy
3okYgpVkNHXmn5w2fuZynMyiQ9zYVz2TN0oUGjWLNGSX0VzQypxFHosZhX3ERJuy2NfuIy0Or2C1
on0uDHlGfVITx9c4h7lDX0GyywsdaHlooFwtWlsjALuYgEj16rhlzYzgfAe1ahzv02CTugIuOlLQ
nZeh1ExrL962DFmXkLdu8xlqRlJrpN7ZYbfvgyA4NLkZHzo9JLUzyzAqGhXJpaJbydCtv/SWIMcB
YzGWnSHeJFg/QeTpyGHiDGxRYINSKqOUjQxX29LhNu96xFCMEcx86+iB/o7SnmM0/oOY7hQcEONN
eIXwPreEgLjta28r5sMjGY+cOGhsZXGe/beI+7c8ZpYQaq77v8suPsct2SptXPy1jPvzr37UceIP
TwkKUbf/A3f5o44zSWLG40WFp/A78DL/UcfZCBLBXNoeQ3Qbeo3Fx/izjrNNdBegt+nrMspVyPX/
pI5TLYB/VnFwMMFYOBbzYGCBiszyoUWAwS1KeycSR1/1gi/TegdZ126Wkj5l17QOWsx//EA33//V
/7v44vsFXRo9KC8cIEUX29tf5uYp37oyq9w5IjdG6jQQ/zH7tH8FXcBdyFj9/Ovr/Sws+fN6tuD3
QqyiZJc/l6k4pWZU9K59dDmXviQ+F7AUvLB1SG349aV+bvZcLsWt5l4jP9Bd/eOIvcHzH/apYR/T
nMFs7CbAUjiHVQzLQrQeM1ILN02M87/R3/oX35InyeFp8HSU5B87PWOdDlKHNn1szYSYBq+i3aM5
xAPlA1iY37SVDDoZHx8ankDDN4nJBCn1UfswwdvM3Sm2j2OJgH7hVmpWNiY6o/ShcxldFFZSRYd8
mnDSS3BC7RMTbXr0E0gxykgCjn/9y//969PfUqohj1hzFA4fRC4Jirk+CwP7+H2c7cML3eoqIPf/
81oGfjFUvLbBg/PhgQrxbWSRlPaRaaZx7m2mIi7GhLuLMuDXX0u1UH5+ObGR2p7tOC7HX91RLZi/
vCtxV9ECLnv7OATRe2uyc/TIDX9zN//Vb8cihHSTi7FKfejjkGdo43fK7OOctnQGvYEeoCeYxhtz
Sqv019/IUL/Ox6+E3Mkw6YfyE37UXkFfMIZZM6xjYsZANayBa6LMZ5yUwXF89hS+yBYosqzYn+6Q
8Fh7Ahqt/W8+xt+fYKEDpDJ19aoizfrwwNB2wRapkO6T15kHKy0MbVFD9CHmpeUJrX0gI2lqMseR
c6/0DOrldSrms6wgze7Xn+Zf3QGk4L5NJYBwR//wRBFpICYaILy8SpGhE128GOngHO2q+Z1M6l9d
ilY0SkC0YJb58YmaKq8pIStYx9jh5/X9kFdWyyaWeg/09/HX3+vnvYXl27aRGrlKN8Pl/vb4VlFX
ZsxrtQOmfTAKmkajubAy9DMjw8kB+oH3m2f5Y8wklyTpEiyFoD3KDf4oA6tSJswC/eNBDwiPsL2C
Dn/btNOdgJ1zFyvkzNpy5ukm8hLz4SKMyUl1OyIKZ4LpxaLegfIllUKtIKgWgGHI2WRKF6APYb5n
lL/7kZzLFvvPVwKihFCBITyICNegb3+cgWBbScj2suwDpNx8A4aXQKpYAMA02rRflHoup5AZcQJ3
iEyzSoo1DVlx2zC9oH5JMj4jhBRuZADT4G1mMPc2UayDyo9mNaatNVZevSFBAAOdkuEboQ+iLPIY
9wmaQYQidG8NSnSEavzdqk1IzxvNpH7uBrc8eqFtHZqEHxBlRCJvQhj7zRoxtP+pww+XgPAJaoPc
LfBy8FkjEKa5j8RtCUc+sLAGxpbYZkXNNTx+adFG8qZGJw2jekA1tEAjbZzbCIrn4rtcAvvlvIUl
4YvDyAT72HYh0nsJSys6XJSEaZLVz25VmNUhh211Z4DQudEQxYOsYKIRfzGkr0bpM9yelOHvGHzC
8sqz16XiJY0hZi4vZBkJq/+tNSq1Qw94EHKCBF6rOTB3Q+3Wd41gkueMaNbdOLQHClN/gDjtO2yo
hiS/SbNqXtKJ+CvmpdrSmmx+0QB5lrRNgrAsq31jnuutFBDooaOwQ70yBu5d25KFYA6oTCpfCaRy
gW7KmJr2LUWSD6bCQrg4t4FhLT2lk+oryT+lBdLaowjh34IhmLZxx+9m9zpclssuR9sLVV2LVH4B
Cqgh7hLtE8M+1+XJtiNhywXTptk9ROpgotF0+S7F0hNzuktLCW0m0zXEZk6RAWe5cFRSitIXV6T8
mjJJKpDOpSeL5aAHTPcVAe1KG1wgOK09oDEwJ5MPg08Q8vFFLSDKiPevJAciXF8kgpGWK4mAkyNC
C0oP4Q65zew3XRowlzQKi2d5SDT/E/EC/Gs9JZGbNLK6KsNjL+pwXU9wm9iXFx0+FmuJ62w+zZTm
hGDHufNCdxPRW0TZuGiLxs9WuO2aeypHczfPIwARMxT2l4KC/8GbY3mCTpWtahSyBugCggc3BoS3
A5XZsA8zyWVaUi2XJBuWPcGYgXjIshnIrE4FluKqTuQZqKZ+JJm6ZHiaIpSPnRZYrKPZS0k/7iH1
qeZxx1bVISVajJORSAkM0dvitiMFq1gkQZ9/K52me/fIx9o7pksdLCAlkYilLCo9xp9xOWcsXAiH
GW10mqyeRAZEewOHQbxOs2uskA0UV2WLymyjW547Lvy+ildGUhY4wPvy7CfKmkHvL/oSWhrDfmah
Jykisa0LiaJNdm699dpRPCM06TYSadUXEY7lAf9eKBfTaM9fyC7FUOyY87Kl6wXKKHCGJcGMxZeE
wOeO7DFK41Rv3K06jBKCO9UtkOUm19aQERmEcHjZ5J7ZqYUpIO6cQDXUGNq+SGusrw2sHsB58lsQ
luOagl67hdeeP8WAjPDkw4WuCri1MJfiBeb7F7ezeT/iWVsFDAOwgTbGJgcSkDSedranSGf5J8uE
7laDoZbkvMwqO6p5n3H0okErHZLb007VeMVJ19uhppfOqkDGhIcn4EKw+4OV3YcEmJdU5lnXkkEG
6WpNx7d/rFJRowEs2k3vwDwvIv0VFk75hLkbP60PFhQfhLWij6Fv/aDLb9mVZppRLO9XwgZtVIU6
d9QNzeSqJLTnRu/66gaFJw+1JjiRvcigQ/VhJrwSrZKCrsuqQ/8qpoADtsnIqlbSu+4tJGIEbp+K
BgHSzyOrA2j/1Lj9FK69fnL0NVEBU4HLpNZp6bsBcjPToS8UGDaxGlMNsE6Jg2hMsB97vYO6L1Pp
Hd9Vqzh1kH+mcccSdNETXZSZpM2yaLeJ4qINs0HLS2WI9JFT72xQVtPOMdLquULhyUdzB7pFKXDk
Z5MAAc5zSGbQEJVK92dEbZV/cRJEYe+MHGxUqW4XrDO3a0nKtsdvKILqcAkNy/nsi8DfN5Hf7jJ6
rNGimMK4X2SEMn9th47kZcdaO3YchstAsnw8ZbPWa/fxjAd+55mRdybpALFvFqdr+No1hjjBLIf0
9MfZD3Mw+a49Pg5Ok9/h1Xo3s/lpQlB9nXZmt2NdJavR9BtI9H1lvoVdFL7NcTzeYxPlzvHGg9hG
PugvbKDRaNsAVkoVoOAeiJAklmEas4qUcBSEEhQF5Ihd50/60a5LeapbABFiBqe2aPIUAx102ThZ
ctjxP2kFdOb1ZHQZcbmNTU77nF3Xht3f5TEwxIYu9qs9aBk4udn6WvpiYExWgZlwApMcIkTb2Cki
aBxjP4/+Iq8zlgs/AOGfe/ZBjsPXoNLG+7EL01sDudepiUPnSzqKVAGxIp+9ktCDRS2t8OzbMj41
k2MdCKIijSEawvbFjMfqmANhXRcxs0F0HlqwsEndarYGS94GtnYPRRzETQB+IHCnTZQVTHrTqmJK
aM33pL0EV7rs59sOEhlhF+H43GeY6Ndoqu34MAFcIlqs1DVkVcHopWcx6WO19aOeiG5CaK4ShFqP
etwQG6AB5Ae7obl6uut5eM4jO/y7MdTtqa+qYTuxER6LpM2zVeVHQQsLgvIiYnHbpnZgIB3jZKGR
uuwOt/jjRlS6SYBCrGXJe06nzlo0MnOupthkGbUwMnRLjNREc5p50wfLrCjNE5MZIhAlyAJv7WWu
zYJojN9KU/QB00qg/WFFFqZt1+b6Esfd9m581+ZG/dgbsv3kZcRoDNOcLgFvIkjD3UHuRQQVYJoT
d2VVoxsvjWCO3vS8Yx/qQKEtyS6Ks5XNT3UzzNQpBQHRZD+XQXxt6gRd6s2onRyYoiHY/traeDAg
XODeBZFGresQl2vGuA57nt33IIumz5Vnda8IR9w3nPLQ1fVK9O2yzQwnAxGeuQ2YEqt8n7u5Jos5
miUo9656d6IpvGmT3GKXi9vuYI1TRDpcWdRk88a1XNhu0yDaLJprLRuTtYmVvlv5IWd2ZlFMj8kt
w6bn9AD1jmnPdFKz3eEpEhI1skus7TXNaaZtQVVk14WfkdACzUW7jTSLu5bRQLJ3oC+yqUeCW0+B
/d9e6L/VCwX5pNN/+Eer72/5kKe4bdV/qir+azf0z7/70Q31/iD/Bz6WaTkWPVHlwf7RDTUQvKie
gEnR+kPOwv/8IV/R/6BuYyuGguObwgXO+x/IV8CR/9SIUHmQOHfQw8DRovL+W3Eau0hAKe/SPfK7
+cQ0et4QD4xkc87xDjmsRLuudoj0MEFRgoYhRlcNz02OWXYpH+egr+tFGbZ4QEnMICHZNyTpMmlg
TjdNTIarKzUq3SptWIrbhJnhMYhd2a8JAuK1N7r55LskpPMpFY41sqeUsUUxfHMTT8nBYpy3wCt9
NMP0bu9qTTLL5UC49cZxuplV4nVlkVPiDnZwwATM8VgUhB7zMcmdhyJRvVh+MW9wthML24N/lb1M
2Fkim1p3l6FC7Jt7VpFeO3iXNDOp4Zh7G0IrFJvRdzXzkz4EYbzO+xCWI2ANzXmOdGCeTCFGv4uO
ZWfRzkWlUlfjTc3BNVIq+DE8Q22KvE2ZSiO8AycrNnqW5pB+YpALGJDZrPWVFmHj2gMJ458MidAm
za1Jq2LLWFksQnp3zkJcst8Cg8ERHGKP6eDSSAFTIf3ORYDpbVEX4ddcTb0HNf8uL6Pw9jIWN8La
e5p7oDDrQs3Nx6J2tz0JYh3/j5KE6TqxTsPZ9RK9haDI9D1Tc/iZydtqVLP5JrtFSoVQo8nR8wAc
2Xr+proM9Ac1229yyDLIjW9qNffHWcui1PVxudSkH9wOQk6PqdIK6Eo1QMwkhA0H90QXp843TakL
PKUzqMlDAY6q+ZuIXXbfKT1Cggt4QSh4Ce4L4x7U1Q5XQ7YzlZKB3JX0dkCwxEwTSdKyQPKgGWgf
WkQQky9hh6EQX2i+3351VFJ2nkbualL6iVQpKfSxy4+unrXrlhCqZaQUF6XSXuBJirbIAP1XcZFm
AGRObgal1wgv0o2pkvqZoJA5WnSJoR3Il+evpFJ80LmT2xHn5CfLzLA1IEcRHKHCpYlYJKYh80ko
Q549WvYGUam9D1PoT0LpTBoEJ0HQei+z0qD4lUKqMb0jQWpu18lMQKihVCsp8pXhomNRihZroMux
EGGAPEYpXkqlfQlK13ieTDDAhlsgjTFHUFZJSl64Lf1lrxQ0rdLS4IOCaWzl1nFUSptMaW5ypb7B
f0c/d6iSp7qIkmfuKLgBpdfpyznb9UVRnWkvZa/VRdhDWJbLiNKab2ryo65ypQDKL2KgQOmCZALW
gZaXxbJiTfGJQt669dEdwYXildgRlxVoAKvi+FCI0Lruvb69GpQWabrIkrBfY69Ih/gEG61+6NN+
vI+VkslKQwAxE+qmUumcmkF0x84pfW09YdY46BdJlKHUUY7SSVXzNG67WQ9XWNJgVys9laOUVbSl
5GfUDaitfFWCob/qEGIhACdMpo+IJPSpOQzkWiayLenoEqQpSYkAmd/I/QSDplReutJ7FVCmAHC3
w7aJC3z2kT6tZqUQqy5asXqMNxkHx6Uo7PE2KZ36HCl1Gbmx1m2gFGe90p4hUR1u+UGCa7hS/edZ
adQGpVbjPelWpVKwjRct20XWhhEJ4pXSunHbeVs00rJ8N63eLE1029nLkcdNAfzaCSAqCnHUc+5F
SDcoTV1iAijyWsd8R/mhZsBKfSeVDs+nVUOc5nCKgvymGjr/bCrVHoSQbDuDTttMF1Ef51r9hO5D
P/ld6p+1Mjdv5TTgAzJa6V8BeMi2PjLB7CIYNJR2sO9DezXbdJaXAabCfUxsDrQ/TD2hJ+IlP0Zx
6vH8U5+y1Ch9ooYv8WDWtnEvZO6YS73TgmVbC/kaXeSN40Xq2CvVY6v0j6lw4eQhhmMv8ddk85pf
EqWXzJRyskY7/mA0CdAgt3PPppIWaX1N7jjBnfVjyyz8PDnufBqUKrNS+ky2z/Eui1XoG2+Pe1Uo
Jae8iDpTpe8sCmc8gNEZUDYZw3noGutggszdeHFdfxodp6UsksFK2sO8teIpQrjRVzjX+vKr1xXu
O5GsdKiEgv3Tin4biRZVKe7+IuiqzVh6RMzCmly5ht4ttVIFjPq05/eegbgC4FY2vFS5Z4AkM0fs
a4J4m0MW2fWnAKTJGpQDgZNOrqgKIknfC9sgUM0f6s9eWAixZlyef7XC0NsSAxWceiPwjgMNY/Qo
c7OPaAn4fWrSQDPZ3xYZJPdzR7/7OvHy9kR8LAo6ry0PdUkea9DRN0vs1DlDMh/Icyv6z4x1aL5W
PtxLFAeTBzRo7G+rsPWugC7Jb7rVZ+gO+pjt2uc3PmZjpz1EkSOe67hk6Um10l6UrZYQwDZ2FdKQ
OQjWne6V125aWOdYDwqWJULcUyoGGliB4yHrL+kR9S3YQapVrV6CFIbvULreS6rP1UaPrRe7b0tY
kIVz74WE9Rr6ZF2Nnc+5OZTmjaxnfRkGBYonpz3UmWVsYcSAfSvilZ/U5qn3ugS5XUklFBXlTYkz
59H1uoEsWy3b1HXpbDWRFBVkfGsNo9FcZWnc0gW1qr2k83XrOqH92kUNR3egZwSEjoN/b4CQ2QDI
Izg6anDHBklko7yt7Js0qLGGmMPk32Zh4W6JgiiXhIldeUBduO25rZ9q3cDWK8DfdyaZS7FWf8Pk
QKtJk6O/g+/o7lwtqShfoC1COm5vqjmrbgjrog0AXB/cpFMsZ4fx5DjO/rwNjMb9zFnAfJgsoCyg
Myz33UN4+ZyXnrMJ0urJqTN3rSX+rWVipOP76R3WqNFrdwCrETEnXRLRwW5wWBQmniTXFtBQXeq/
17hqyHRr42A8mIhonZLtTZJDwKNpt5s8SR0y3IhnM2I26545VbIZvcZNVlY9IyicWITPIOHrVVs3
0Mib/HoYB0hywazbW/Y7BDd2n+LC0uRGiw13R6sFK5xBzxdYQPzMAU20Sy0h3bWWwa6vkmAZRild
U4ysZCk7WWgsebKzmxEkUbRs7CmhaaiTd1kMZGqnWjreiUY1FfAa7oUui+surQmkyizR8HD47hsH
32htE/KyTXWWFQ8HCJ5qTqq0okx9vB8AdT5iTs0emQJ4GyRks710iDC7JoTRZxopOK2ETrDX3QrM
XagzeF2kJTvYwhuCfUzDbwZpYyWHpFOEyRjwS88R0y93eW2G7Tcrx+bgp4u0k4ZXLazau8KLSnx2
5zWYJ6OaLKLWOtl2I89+3RgrP43DZYdS74Bxdl6HHPyfZuEdE1s8hCImL9OMz/Q4DL6lfchT1/gS
M4xWDQHMs4HwOZLl4snA1bKXGvT/YYysVd1r7bqy5hdYZV9jV7v1KqyPfjSIFZaxaNHWRGSXXTFu
dYuucUp5PVEiHOPMyBG5hY/cFsj30rOXfosn08o43GhZfI0bCI6dYz8bLWlvxBn1izBNs1Waeg0i
yowfJqfhk2HZX3gW1q/StYtDGFH8F3CAolCBzOPhOmJc8clqiixFp4SFXRdFszFc01zO2jQvg5Ss
ahqfHQFm+RZbIZ5iEvKesRsj26S7tgQtQI/Tca8nAccV6X56Knj8XvBVrU3XCR7yrhW7isbXwTFb
/aSkkyuaPPYSRwrbXBvFezRg3gZP7bysaHYupU2LsCq78MwEj52dwdO1o/PlEi+DLs5ghvZr0y1F
5ba/GVH/rOJQhSEKDsti7E7SC0CwD4qYKLAlsnoiDOFZUdYRuYHCa/ZYpR0SPu9tvahfK85SBVs2
ZrC/lMz/Qh3z83z2+8XxQZk06RkUGv6Hi89x0Qg5V/HemMrmdU6a4grgXnTtpX569+tL/SwuuFzK
Qr2hZAyIC9yPo1JCLhIxRTmXArBfrHlHJGFvMiy//fo6BiX9X0b+3y9kY0ih6EefgaTqZxUDoyUw
AKkb7vsqkJvIa2yU3BP4siLubuomTf2rwY/0mJuev1R0xEGkzGF0rZF6QnEdwLFf//oj/f0Wu3BY
7Es4FDXtRzpJr3de1FFl7Gty70563sgtMHoqaHr+DPv1MGpep37gPhtN8D1F6L+GqN8YoniTfmmI
Wn3LXsaXhofreztq//Z//8/3v/kBMAJFxEMEbMhG3wTCCLfbn60j1/nDJT/KuWTefaf3/Wgg+X/w
BqOQ5XYjoqG59M+GkveHDf0Hu5RAqqAipf+ThpLhWx8fc1x+9JNs3UCFBV3wo4ojGaLEmP16J+lb
PMGQK6qVqDjz0bXFIzC5DYO1qpY3WWlC3IXGudQRT3Aa0asNBqciWczWbDwFcU/GT1GAViBXYfw2
dQK0K/9y5PD4e2Db3hSexqCgz77YWuOtLCbom4J026209HBNVr0AS2678S7IHec+wc59NWEIOGeJ
gxrWg0G9Y2gb2MuAnNyDMFjF+pIwT5Irqe2jpl6gW26OU03XR+SWWgOdZDvy4aj6GlHt3RnKbak1
3V3hh/YBR9WXxK21pzjLtYewLohp5s3aMoUNyd0hg7ry2up6Rg22oi67HbzwzSGRFtgY39SIzFvb
lOkGjHzEbJio0CSEcK+H6XtFQcxJ3+8IkNHnbu1UdMXMmuqgBmd0Fw3mrbAmfRG73Yn5lrXoTfM2
NryHYOhPRsCGzOTrHhKKcTWNxIH+D3tnshw3smXbXymrcSHNAUc7qEkAiI7BnpQoTmBUQ/R9j69/
C8zMWxTFK1q+8R0oTWkiAwHA4XA/Z++1s7Sgj2+P63/yUznnJ92uHoK8412ndtMRafQjXabDKp/n
JS+v0zl9rI3V31WWt1OiLF/oYwmPylvEqrvqAXpTewdh6jIEWSoGfkDG7yalU8xXqOnj8NFOPcmd
tVjiUqaKQlJYSoZ962SfyrnXafzLYgc0vXJxGcstijt21F1HKIrIn9uluhKmvuwDXTl2+lw/lTpy
7Aro4SaKiV9xZZURn6HROxyNfWAv9gYEdH05D1HzoKf2ndnG5a6cUMOwM0WiHKSWv1iOundq0/aB
Kd5nS6XUOHHG+1AnbkDP2etRaW/za80J+m+KqJvCtWohr5GJyYs8JvALM0HElqaM6sXPouJWEoTo
s4ZoyF4p5U2bdTDmbPAVUkZkofDkbJJ4iL0oIzRkyCd8800tUeOHlapuwhjMbgKHDITKYJYXmjr1
ZyFOkX47NopxT18uPtNzUzzqnLjXzl3s5jEKMs/gWpZb1aZYhYtvFmfjTDnmUGIn2UAb7+ZnosoX
ZYfsqQyeZ8cazzONfvAmLPSULmMsgWlmIculRL19ecn8Z6L/YKJXmZ6ZG/99o+Dw/SkqX0/zf/3G
X/O8qqpM9HhXaRNA+zd1Xht/zfPILv8AiKEaYNT+JNj9jakD+irQmgksLCvAbpUV/i2XJuTDIQUU
OywV//Ud8E+meabJn6d5/K6YXvlaq9BeR539dppXg7qHOWleGBTSD+yTp/oMC8is+cSCYrhij6Pl
qSyOk3DM7Bb5r+F8RUf6IyoX45aACglms6T9aarTZ0Kp4zN2liRbE3VDH6BC2J9vHCTLJbzPZe5u
yEIPmQtCGtb3LD0pGhIDlsn8LHXidjcM2GAuLIpYNX7FzN4Cwi4OOVIh18IUA9pIDb0iz3Tqc2xb
o5gurJ84/TU0iBWaIMbglMmqOrUELxNqOtRHetzjdwK5HnVUOt91pxVfshGcuEAn9Uh3Wri6kZtQ
A9oniaiM87WjmQlSgwW6zNG0F1Wpb7lRykVBHMiE0WvYRqwMiT1veCMMDfnEvZoPW4Npot/QPk4u
lSjSPpNsetJ7WXlqPLFVjyNxM7dFedP1NWjaTnzOjNi5n4xpviQheg2Gcj5Pk236w1qclEN+rScK
AoS+0S6aPG8OPQIQlzTx+AR8GjyNGcXnjpI9OXR2eq41nq/KTM9qhDs7qB7D1za1gsMcAMpCEZoR
9gT5dEls+GGQFWvXbpty72jxj74Hle2M8fRgqDbuojBGk1ETfQe4IrMfYbqhlLESEjDs8nMe559r
hUND6SWAMRqHL9SLDF/KovT1NCZYs1rditbI3prt2sAGE/UrLscFYAlU1ag6rCPyvh5ac2urRKZt
kDune0vr65jUcwsPEShe7DbDQB75IPGvVNnEysOkxnijp2p6Nc/tchnAFKfir9enSGL028RiMjgK
sewOmZw7PckaRGKKjG9Hs81ORl7NJ5hO8lxztGRrRsF4NTZ1sy3advrW4cQsKB4BuehTBVI2chB2
oKOu7nKcbKdmCeL9ZBTtqeO1VGIYHMPvkZYpblZVxj5SuwLgTF9ZZyqNeCIdOksQaQaN22wcypJN
AT7Orc3BIRa77T8xvbMnrOWsbVOZ1rNLPlmMnisatiR2Ee+h5ArJDuAxzoDjEPLQVToqqqEum60z
TicS75D61JTQMaC192FD0ClUJi16LnsCxCnwOnu82+aJqKjv5mKIDS/5BGYd1nGWPQol72kJIeuQ
zLW1EtBLBL2km6GxzqqgiK9IUiQHIzTE1wEf0FaLVfMbWPPluEw5JRRzQGy1vs02jdqND06pyysl
DSzM2FjmejyooVuk43xWjooON8QOyiPFs7HySDeL/LnXlivLINZrISHcNU0YV90ktUOLZBNsi2Hs
7GzsPxmA4K9Zj0Qz9cAVQuKE8ZlSyXljsE3PXdvhlEhPtcVGI/+VdPuxXll7M9SdgXz7Do9oTK/t
fpjqiQJGrW4jfBxe5LA7bDo9OI/sorkyzdqjYNrcgVY3bxzZ7xuUHJdjLxASTNaRlAEWbkmmUecO
8nFvj2Z5leSa4quj2gKyrez5llZOdQ6EWrvTNALSYqHWnmKm4L7GZjzYM7KQQwGYm4VXzSqqhMoz
VeI8txRfFOV4Hep1c5oRn7lMnuKi7bndpUGjrcgJXRlQcXuhxJe61Op3dTRMcFx1ccCyqR3ytiej
RG1zdyoqjUCMINw1GozkIK7uFKuaaclqsrtdnGj+kYuqohZizfs5yfVr+os5UTG43VjdaBHCQyPd
IbeqvDhgIhfa0p3FUT/dF5nQt3VVhK7JsuZcTBSXy5KJyAnhXgWpY3+RpYj2QO6yNfiFWA8dxyq0
KmrAvASXPQBW5YeK3QwFXiTd2dT75wRsEeS1uLyhFaC6NPFepF1P4ZKHfo0DjRXYMOzsoVUoAwV1
9EVbwu7U5NkNmUA9WGWMsbJp8OKve4mlMMrtONnLlVCB3rdRk9b0MYPF10OzwQpfkrMLnNSDTDx4
vRXpP/AKDkjXpm+o21YFIJKyTZASIdCYhnKKFL3elJUxfq4mJ3Z1tVpuTLBOHulIJo73iGdDmiSH
GHZ2UKENnkO1U5iwcAeORqw/ptkAD92q4ws1KAo85aX6BPlNp3C33Ac9U7o2ztreGMwqxxoYGDTG
1MnDCG0fcie7WYR6YPVA/6KRqukju+QGF4A8PSserkcUwp/Z0EBZ73PU3WYRXSVUhYuNUofjJxGa
9dGRtXUk7KSymUED6scjuR9tJ04tTJ+bZemvoM11iLtEdtZzwcA29/1dQqfgGNAd55FAf+Ooxcmk
jnGAOXiTEldDaGZT2hspg9DVi9DexxAgtqFNfGgre+pudnAiySndkQDVA4NLbGI+ReyNVQ5kA4T2
ts/LGKo1XSZtyshEwh99Co2G6XsMxqcoFtVOGYR5tgyt9U2FUfCVzqxyYbTNNdlXxu1i6/di1tuL
FMn2aRyldUCnu+xsJGx+bVjDPSmB/dEw86dkSbpDlFghflE2EAPNl32/ZPTcyb5rj7EWIIRDFg3z
jB7AgpbCI5fFGEi0vVZDGsCovsaTw1s52kg1GD6D3lT22TIYp7yKaWvFxpZU+FW7TLq6qX+aFNq8
ws4p7xWSMnk4ZHcgS6td39mUhG1ibSiLyq2ogx82PVDXDKMIyaoD+DFqs31bZssp0vXxjKZ7+DA4
q0y0BfpEob/2dNNYninY30V5Ubhamli3YM2Nbaemncv3mzdmIs8HZlWfLvBjQMdmk5d6dJlU5Skb
lfmcPuJpRjJ5jwq2ONbQuXx238MuRpC4jac0eGz6edoRS908Tgpb4NDpHb8ctOFgjUm/hRr3OKrM
K47I1W3IFjTViSTJevJKemP2Gjbv0N+S5eg4MwLXMDubOkxr2PbovuXDhZ6VoRvZAgCjsLJ7xIvF
LYuq9KyobV71hhqAgB9TO7ksy07dIS6pLkh92ebmmpYxCaKCpF54BUrFXZToOA0or52spGDa0ZJ+
HwYJmgus8yYd7Wo6gMBTt5Pdo9dOEoMkkfERJV2CnLMxiDga1eUSIVpCwbpRj+XSFFvDHqen3iYn
iaI2MoEgxTaL8JOKAFqOWqfPsUzfCghyjya7ZsEy9ykPUdnyRZ7zPq+3SV44ZHkXSkMutrBJvkqV
fbg01EIwuRJEpsIWOa+wN2CU101/HPI6ckEifg+6RvP0Yhl5pYGv2hiOQNWeJpese9FcCDAYGmpP
EVS8QceADE7mAajmrDYj2xZ7gJzi2SYMcNPNGVSQDjBDaXYhvaS82bD0IC46S69pkKZy0wqAmKgW
BCRRLTkIbvUjMsxwr0106KyiR7OLlTGlMoJkLoyU1qvHrKcPjXTtoY7g2G3V3jI28SKurYoX0mac
w+RCHTv1G671jFoJCSVi0DJXBqm2DQqQeOqtPQV9EnjBYEflN8pEA8LAvMic/M6aojTVj3QA4/Ss
g0la3o3zwFUrMYMoygwohJXyJmlMdUEBmKnWgHJkDT51YuCNpKcXHqCwpINUME8/KrOKvqMBMoia
aw06GrJ8VEKCmmdtqA6oa4HrqIM9eaK142NPfOh5XfHTZWuWXyRPnkznZssRlXM08bXX01gEz4hO
gEiFqfjeBPTryniyDxjTFp5gNnMXVm/eLRFugLoxzO86vpZgg5qhOguIQvONxWlu6JrJTWJStVLy
Kr8WiGQ8UyIGphIx9ns96+x1NsC+TfPbK6lCIQNpaR6FcbpHpKX7VmZoZ6JoqVoJFM2xgUTARu7o
GfTYJd05jifSqryf4kH/3KqpMdGnq1AHg97UNjVKJldw5W5GKvhunHXzFzSSlyGiLXzqmTPdTqMT
egN8UpJs+gUKUBVqLrbv1mskautNSxmz3wRhZV/avIVX7j5J6kmrskZuwRkepzxJ7kI7674QHgTb
34FrgZcgvM2NpYVpx8WmbpbsFNiC4cZA/H6hBJAANrjniZkgC/wAC6O+DYJcdARA86P94hiHFAr4
TRc6xHXVav2poc36oFZ2/VCU4acgt8RJ16qRDPdCKHtcuhVAIge0RD+IM8vJq9sBrz/iEJSX1nk/
RcQbRvUT4XBZSrzbhCAbTRdGslHw2o+XUKdylwXmZZrN2edEVMm9nYzBziZdM4SOrWo7tkLdfdr0
gGyxBLqVpodnLVocj29UbJMm4SGcmmJBrt8ZM7zEhrXOCp7ygsgYvy6s+ljxKwYkpHKar2prDV1F
ExrfNKHDSowiYY2fpNf81lYg3BAneBhTPT5Ey5KcDBAVh1w61kWGeBu7gslgEsrXzC6X+4haGAo0
FaMF0UxMGgKZP5gTMjEZ+aNAmmstl8pcLl5GX2PXaUN2Q2IV5diFcdUsOs3tWoTH4AVezMqXKiGt
ScTEqpuwLSvZf64LWdVoToZkcR0XwlhnMJKa5ho8HMMuyeuHshvt/BLFQyv9bMbbd16rvAWQIpIx
i+LebLELUhJZvitzIcYrFRzS3oyAX8bFoMyfu2KqprtlVBLer0rHhre7wjQkLc3ve0uzaNPLZhrP
uCSNjWgvrCnYyVYtoeP8Tw5FN9I7ZbpYwmlHWFWNASafPr0q/7zT9Hrr2sMhA7udlAGK+JTojbet
qKqexgSdwXgRKsg9FAdXmEqGloU+TCGfPggftVzuhmR1ahpbRW+2RqT6thWcV/3it2VHV1rZOUvi
pdj2fv/l3nTk/vxupoYP17Rgsb21x+Yox0FTauNFVTUXVsVaMdjHwz8yqbN/4gKQBoSenxaH+KUX
R6FyYtM7jBexRjGbPyZKisIqty/n8p+S5AclSeuFa/DvK5JumZXN0/efipJ//s7fNUmhrTXJlZZA
V1Zq9qua5Bo4BYrBNHBq44i3KD3+XZWkkLkKnYnvdVT951Qpk6qkChodITP1vTVG+B+omV88568s
pPQwbdsCcGDZHI4m2ZsWq4D2IgJlUc4IiKkTFheOY8/9QwPTvmiOichRO2/Yb9q8C8BbmbFxkk6W
j36Y40m2WC6Vs15R+3cCO5XnhaJRmUV5j8lFJKgHsHJiDUgZpsEutWODiprBEhZMDmmyONj2Qb1w
rHthUDFYgLP2OS+IkzrkxozrabQtZRPBoHKVAedcfpSWjsY5lWMW45FBbSu+aETkdi5LrqaabxM6
NiovZj0crWsQM33kXMZx54+olNhsYiJTchePHJj/rCfDjgXzrMCsDQ1Y7f9BWP7VYv3oqYES+Wqu
/EXw75ZF8eNbF3/ru9fVfOvl1/5u2qp0Zkl/Ny329OtzQ//176at/MPicRFC/hVJQz/37weHp82A
sUdK1d+oyn+V88UfdFdp9VLNhyJAjMs/enBemByvnhxiPJD/a/BPIEfwEtLelPMNbcZJXsbDvixg
DGtRDFVoKRzX6LqH2Uy/Qo4mtamk91j0k+OmiYmudJrTIyLECkWmfceCLD2Sm5ueT312Gmw4v5Zi
AuVr5AZDLXXdZHBY7+hUvaCvbXWZC9D+dEUju0ZRDhzcdczecS1Hu654FDzyz/CFkiTrq7VFMIDK
MUEGDW5CKipN4xqgedo+DJkD/iqGf1yVmotW9KupVMLLcn48pZrnUhNuDtXQPKiUMhC3DaydF0Px
88D6BFX4JpHq14EITn63esjK+BmAkESihbvIMrVrlhntRis4H7OaOl809YOpJs6mo3KK4JbTK7A/
QCSkIToolBIa+0DjtvODlkszOIEfdiypF7SXWqpMG9PkUpZ203qi5kNJ95agIsN7ToHLICjeYC/x
goafGijtungKId0FGgzwSCv3id5U25LIYs+s0csOqX492n3nr7+ZgELGdUlhZAEazt6LS1BlkoZx
py7XYYmUn12dn1FAoIG+GGeGzkaiGCWLoJovJGkDeOS53KctLO/AWuF4ZfE8F3W5r2VDaHIwA1BL
ZwQpThZ+CzJF5To4d7SkOv+leduKBCt8nnCDO5vOKJs3/BpOexfYQXqq6Sq7lZJh2sACukfMJzey
5aCjYaFnVe5eBgn2KBu1LKHhlcU4UGdJaqaNNlg4d6OtDhQu+E8ujOsBr5sbJql+kMq6mUz61kPP
Oh0tBJAEjK2jqONnqZ5exOxivLpsNd9aVQRmYE5cJgYWCYCItwzjgvH8PDlsbAFl2JtsjL9KHV2V
tvB/qEqpA6tK4Y2d3bp4OfmdnKtEMcD2WD8ioKlbx23a5uHlfuchruYhY1h1I+cbRgwZy0FKUNa8
L3rTzo5CDZ95yBnVvA1IdGV02hZDBRV77IZ1N99nEf9r2slXqfJFePIg1xH3etFzuQjOu4PKwdug
5jmxrDE4skReziOAjK5jtQ8WFQbXhHLBA8dgIirm4uViYGomLEPhR6s0/5qXo+bjIqmPmdYaPhb+
ys3SNjjOlO5u8ha1KNsh5PoNtQrZVdV2yWmeNWkpvLzB4IOdlu8QRu0ZofTTDsCsepJ1ELs1Xn8/
tXgoAWWeaG9B6+4JdZYF/ziNyOPo1wtPCiYChB2Zj+wg8xFuP4tsiK+HCBnx+njJZFn2QmX7MumE
HvbEDG5KMNYbkXO79chJUfOJYjdBcPMHdX0MU7t0X+6tsu6UlYASJEwRphCGQFHVjgsdnMDhdZS/
WIhKECM7oInk7eaZsyWNMPNGBS3CywBYRziP+HWsL0gUZqYxZ+D51hHIohXm1nU9/siuYRhNqdb5
Q6IGT1VsKHsj4lQXhWMVvaqQICKZvYz4K9g6boGaPmMxkew8eHpwddLNB3ngaoUaHEXTFyeLztSF
MdHTGJOvCvIAtCmoWCiFrE17ngg21hSGDJ5TuqrqabYowlkmg6zIZXFSWnagS8H0ZSU5GGYmB5XE
pXjS8YxmLUVjjFKBOg6u3kqKJB3Juk3DNrLW2uZA78v2rALW+RTnYg8RX/pKFjIpogglg5xbp1h0
DINeu8agZe8WlaD1qmMyqfRhcA2C8Nxg4CuMPeHgPCIoUm1msBwL+p9zk+agf3t5aIfYHCCpIptR
u+gK77HwGkO/1uZk3pmBYm8MOkO8dkYGUz1V2xZanotoVnhRLdD1mPp00VvpM8s4Lg2+/dWlMbgm
qdEeMPzoqle5r3pBaiQ4CFTY6A4Rs4OXtDIluKL6goO7BN5gB/Uz1AsUrD2Z7qvjNYyZT0iEj7dq
03yzBS3LQmHrTh7vJ2qjJSrgiHwkCjckZm7kaIfHOZ7wyikZLlHPJK3S19KxFBi1wd17JCQ8om5d
nT+sCEzfsdVWQdTeJF81GOkexUWHkorQ7owQpWdro9g5n8O2P8aj4BZKEZAiEIRYn/1EEFgYkfdy
xUbdJGOZlhsgYkgvhIHOaSd8Ajua1gcWWqmuWdcKuIr+SenK8jsegG96jJZ5E8opfbZrqSwYi5Vl
QalPgve+K5py6+TpRG25UWoKEwmZC3mCyxqCPv4wTbWDc2csFwIMZDFST0fBbB0KR2/zfTcvnfIw
Qwxxo54q9ikgr7jbNE2mmi4uQvoatC602Q+1IlBukOJCL7bMu1dLsXf21OuK/826RjfBZZqmBYzC
kaso8xU6KnMUbdFx2NDSnGEwLtEzdnSKE4V91zdI9w02Aa4eM9J/f9xVoPrLcXWVMohpCwulxM/H
ddASY4mu+r06vkx2PIMyTr8Xo5LC40yff3+0N5vzdfW2bsvBV+mqQ7bum6NB9FDwixQ9dkYGyLoS
cFIw0JQRxJ/n9Z+t8webgDXd8dU9+WUTANW6a+Jv3X+Vz//FNrrPv8ZPr3cDf/7+37sBdr2oXkAW
ojteNwPcz793A9YfqHtshwKQNF92y//aDUibvTKdTkYxvDB8aYw56sFd9L//zT/hX5UQFG2CXjWN
f/oH2+hflcpUodjmrxA09vlyPfPXD81MsruKJ1Ds02lNx33OQuVymoNDQhGqGIt9HosjZBofWdyD
SnM9ke0Hj8+LwPv188OCkUNTY5CcM5XQNzv5kiSJyrYxCJYNdsueVGeA8eyy22qj1WL0yIyCmp1R
+apC9vKaXvij9kVnsblQ+iR791wsyiYu7W2H9aGyIPmsibU6nTnmV08ZKNOK6hvAKX6I5VhB1TZ9
TFgcrn+ddUgD8XzfLiVx6IBHFH82nL1edizdQrQRrHmKGYpJx+ypNK2UnkiJm5XFp9lONw2jYT9B
Gc4phuuaPAv7kaZUslyDg1jLCCzSaQkgzGM27yQW1PQEjPUaJEnlpyFaIGra16bzRZWK34bWE6xq
tiu4lh1TuswEbl47KGgiiDqZN9Aiafr0hrylu6QeGz9tc3/oqkd0p2JHTP1V2Fpn7JnIvurdLkkR
k4zZzlz4GmOH8UwWxbd80sUuTWwg6GL8VuihF4I5OBXtSO+DlLfKbDnYso1TeRkSV/cnsOw/08oH
08oaHcEr6d+X5LZU5OLvP00lf/3OX3OJLf7gIwg1gfuor2W3/yvJ2dYfTC/m6u+HX7qy1f5vLqEk
J3A8MJUg49N4ffxrLtH0PyBGMTnB8GR7ywrpn8wlb9+/DEhjlTBS3eOvlAF/nkrCcUKOUJX9Hi0Y
WF4A6/g+MTo5q8INU79lYO1IzT4mqi76MFbnzXsRUsNaPaFQSWUQO8tbvGFdh4szLFO3G3tt8K2Z
ECI11jKPBIN8/+q2vLPQePdQpNqjVddRDb11dzQSspSaG90OXXK8yzR1ZGMLTV3aqHn++aG4lI4k
i3gtDa1rj1drmkUlJJIZCrXbNMUQw5faI9M2dbvJ6j8ARFJ7er2MebmARBELHQgBJdW3mMrVTJVm
BhfQiQNnM8zaNakY5vOEaSssgoS+KjJ1CpfYnYRe/jkp/Nt8YsbgOwdnh7WOYkJh3pxnR3RCIKuu
22EANcn7mCIYBoj2/unVNOhqaFSOyZeBCfbmKG1oy3aog37XOBgTGZvEJG6MqbYGP6nyD6Gxb3Sz
XFGDZTHrwlUqiWR9PelXN8+oBw0MV9fvKM50ZNs1PyypPQPhyhFg52dmQJ359yf462U0NA1lIpVE
lLq/GDKCiF0ThJp+hxiczPLAybhZTun//ijrZXr1wn45L403tUPvik2WXJ+PV+cFnJtVQ532GJyH
mYQv5cTq83JGZ4tAMTc+OKf3ruLro725aaYuwjo0sh5516gSKBpvwoHIswrdENUTep7Yqb7+/gQ1
JtJfzpAGg2lI/DUMyDdT2RylyLdGHjs1MvVLAlKyT6HoMUmUC6zyMsQ9Ut9Yw2y7daa3300cysfK
kPs+bFbhkDP4uL0gv49W9W2apHJAxuZsNEy5twt608yKgPel9fLBxPRCkn5zZ6TQLYrP2Nu0X0ac
3VKRKTseI1JtdXhuypgSWzEZgw+WgTZbq9ZuZZejJ7l6vkYMwSP0BFJnVbu6sIBpuSAsnEsQMn+9
9f/tA268MzQlimcMhjBY+fPmYUicjAhoI+vQW0Yki0aGh4xocmvb7Py2DlvUBzJxxWhCMETXhJi8
SJoT9NIhxUGD92MgAY5EuQT7boFQVa1QhRR0hQstnFl1ac0FahflsLD99sgYIPcH8QWFqZUmSeDl
p26wA9eRMfwwXbG26BjjzSAbm7XOdOxgC1LgzVg0Ib0gQcg4i/T0vsfafJHqM3xJuZBkiO+IWlF3
WTrWsq9jC0akToFjgvBxEtEsPit4dXdJARozMObndJY3nd2lAA5C0hbMqLvkk4vt70frrw8IBgAW
Bjz1xK1Zb619U0tRyGB1t0MIfwELLHJjWyAznO76JahoeefqP34kOeJKcTXwBqzzzc8TgNNMg+0s
abdrguCAFdfP1PCbU+inRhbYeR3z4fdn+OsLl0Y5sw09xTV6XHuzSWlDZ8AT23e7ZM7YFIDIOABM
pFmmNbP3+0P9Okxtcr9oftP4Xvdlb4Zp2ON8GoeSt6A9GOTB1OqhHHvrgwv47lHwbLBMkRI66JsL
mNO5zLuRC6iYaHLQSDnKvq9D++r3J6P+Oo9xNjZ6L1aL2JeNN8ch8XJRzQqb3ETkn4deC0n7lIee
iccA5mNrsaRg4FPVCI+N/bnRwl2JPP+jaQkvzJvplAw2usiGrRpkD+lv7h98BH2JB6tFKgg/gNDZ
bBuMSbfVxy62qbsu+oFwCkR5ovyRlaN1k3bJuAsNMZznyyKPRloGH9wB7d3vRMoAzkXp/CrACHVF
wW0r210R9sVBNIbvCMT2C7lWFwFBSW5kAe7IoDC6GSSqS+Cis2tSqvPwQZcUS7MfmToNFymSMDir
j6TFaG4Nv/x2Lvp4U3WxsTcQPR+LObsgfOojIv37J+DQE5Ys6Xn+13v/6i0MrcHJZ3vkokbzDdL+
atuPengfMYu5VQ04AUKJQOxudryxmvw4R8uTHVt3bWM6B/Q7gTvZzeBHonSuy8Uq74Cx/liMoDhK
m9LyWIUz7Z9E4V3RZdsmhv35wehcb/vPbyuGxaszeDM6xy7jC5dzu5uVBNXQ4hTHDlbCuuH3urhh
ku/pyCeJOKB3G9wV3vTBKJDvjgKKaMgZbE2FKvjzRbRn5pLZ6NtdokSgLHryZb+yrLqy9JY+uyO+
l9kwfYbjEH1rG8RtQwgIUMMIKSM6PmG71QScywZ66WaM1THHE9RXq2RV7DCQgrNMQvXHXKgqU6VF
hhceGZGUnqk4nwkch/Q0GOKkGGq2X8ryiQ4Y3BsOFOpq71YjQsQPrvmvSzeb2AB0N6wQYN+/rZHi
CrbSgBbdrk6yz0Wws4Yk85SFxDKaCvKDdeI70zYeNMQZrOv5YGH/fHERj4JVYNLZVWHx7MR2wFub
5pQ+LR8x3tdPejOSOBJaFEenJAIG7ecj1UGIqSYwGElNeJeqMvycZMuqmpjZTRhzSnSdMBX7GJjQ
J34/it95+644fZOmOi8mFt4/H7oL0eYFANV2vTVjcrKvJqu+IU34GZ7rV7a8pvf7472t2LH65hYa
6GhUAgUMjNw/H9AZlHaKY4Ys2/Dippese2awu3OBMQFK2A8R5HdEhU9eOFcsbnRaR0MbNphulg9O
/d3BhA6INwvqlV+EBHHfDQgKeX7Ja+88UVmYoCO4NUqMbNuIkuffn/k7L00TJPsqgGDv/YtizIRs
FqKx4SbPDb3HSg3cBW/FB3vEd6+vSiWDkcTlhYnx8/VFlRqWqg4AmD1y49rDFHlDkTg0kclqHFvJ
0znovafMNS7kAHcU1YDMnwblbFlIoP79Of+6KbehJLNaFjxD9Kne3Oxx7g3Sl1K+DGZAPwoxJ7TN
cj4Pc+iGuaqADsmLXWR1GkjGXnzwAKvvPcGshrjYKxhEfzvWOnIoNAlsZzerevS1slYv19iE3WUb
q0a+weFkmm7Z8wFQh9bI98GsMwPuGnFgm7y2YKNgJBjPh0jSx9K6rlddI4QC//ur9M7XpHdurg4X
UoxBJfx8yyLFjmejMOsdpOhm2+vL4Ott7fis5eMPLsk7h0Lbo1tIFinD2W9rP3GitlXdWPWuW4L8
WZezdb0UEXp5xRT/H6fFGtRARreW1H6Z1TBrAry39XpHTGtzTfquuS1nKzhLmu7p9xfwnUmMI1EW
YYmI7fFtpUJbyD4jdKXexeAUvACOw20egurl7YZ9c8opkZfY635/0HcvJftrnWaWqiMZ/PmuhaEo
Oicy6t2srRIPA8oO8l/w6UL7CHCDZpEPe/OGYKVBIhJAVRsFxZsHyU71sg8XlSGiN6LemsQRNm4c
6ePikYJZwNRqILebrMnhGslhVLbsHPvJXyZL5qSUGjxcMeR95xC0c/ZJI/818poitXtsXJkJox7b
2ROxfcj/kcm3iEAy+sIthEugD5wS7mSzpKniDMaobkcp5HxmKJGzi+fGWvySgPmEfkOk3pn4HlUv
0ydD2yZqPpk+KbKR9uCMGDN+mAnFknBTsYOJzqaokYHXxGkT3bdZqc4HPBOOscP0nOu+Iir1mOOr
UHZtnw7thZHTej3Xu34Ors1WzYqViqSM23xs2hRxjO6kuGXSQQ9hVxVrBp8hywTce53dDgp6nmNT
KOUeB06BWTBstAaoU/wpb0m+2UzwJpMDgXch0pa+LNPtnMZrCkI1F80pGdhOIrtyMP7t2naE0DoN
xjx55TAHpAkobSCoO+SV5lW5sS6uYpKtniyCU1E6Bt0EOInm7m0Fr4xc0K4lloNgieG2iPWm82cF
yP2NKHM79Pt5CPsDi9hpW9v48ZAChGa1Qey5wPFvE2dXoAAr/SxYy39C0ega1VgU7pOoBkSV5aUE
XxcN8BsqXLu53V9T5932g1F9Diote8gUW9x0hTkSQgL3XSGQxJe1c9ln84pz207Icm4CiyKqHoV+
uhTxDiro6AE0yrdhPxzlMI8obdqnBBsYjCUt8Ppkkttcyu+6VEafjtOK0CNXwGxH4Tt6bO50B7cE
K+Zlg38J0wApel+tjjwJHcjtprCGp6U2jf0gJ0jsE+bXOPuEh9o34ZleGU7e+KrAs4sCdXGJlVTP
MJ5F53LkfrBbiFc026dpkcbOUFTstJhS6AsGh8DRU3dK0p5FBZCMjLeE17bWcv3/2DuP5diRLNv+
SlvPkQYtBj0JHUERZFBzAuNNXkI6AIdwwPH1vcDMep11+3Wl9bwHdausjCII4X78nL3XLsrpKHs0
/9msF1tPcS7oLhGb0J6KabI3s1ng1+vhSeVpjGeSiIyr0Uk3MDHCuzh0L8JIoW2OWIgRRBBmCvuC
XANcMzOl6yVOyuYdPYt5XaUBErFe+pvJ7Nsv35DV2uhVswlpWO+hlHjHtowIP6ni6eiYGQZhHcD5
mNTJJpQg8xprV3j6VZgDxo8sPgSe+5AN+tWbYkaJZkSjbohfhW8k+EQKER7VEICTM2SMY9MgzyKM
T13sZBs/qUNESxjlSjS/KzeP5k3KueGStYa6k0kbXrqBMePo4ADXmNPgKpJJa1Q/O0BxB+ji2SHr
hDhUIlRfbgcKQGfjTIcL6mk/6/VQywrjEYNEs03ibZ1F/WNRh+m8snl4XgREH+ACknMEmymLRM60
kfiKubiVI09ZrlGHhYV1NHEfbY26r3eYn0KoxXWNdZLLHXu2p7vrUI/J2L0BGw46ie03dsdiM3d2
+4YpZUc6DgmUBki/Zg8Tuf59wgLWHJyitIeNCNtArXTNZPua6BRkMEUQtvirtPKIPaozk2yeWmaH
tuVKEXNSlRvYpOoxpat/Z5dkEMWiKrIjrrt2ixdL4gGzcWEQQzGvCB4GRZd15g9/CVyBkUlqbDBj
Om3YZH/vuzDx0fwk9TrHOOsA+engk6ki/opo7g+k6/oYlb8lpbMOpyfmTOKrbdoF2ys6672CSbTh
iOadI7J03uAMj5sO99S+p2J5DAkGflM4U3kYS9InelueZpCA62yq3COBgt0LXbiF1tORWNSrgScB
OZR8TZNQ/i4bt9gVkyFfA2lnhxxxd3kktKLYZdrsXtBpa86HZMNv/NgT/WaYF9haaRsY+U3EdYnv
e+ucgus4LN7SgBbyllNp1GL+R1YO4p14ilWfJepZxmMyb0MP7s8qwqSWrWvTReomGA0Sk52WyzNo
jCdixNMHpPIk0gTtYMMC7RvjGdEOf2LQFFF6ldgzH9Uv1LOyp2G8SeI4OROygMrMROdYI+y8dlOX
n+o02d41M/9B9bY3r6hE5AnPHH7RsWvead3ZWxpn3jlpeVW3VS3m3TxMBVDTaYHoBUFyLstGBesG
w/6Zl0jyUnF3acLLU4Eo/xygivzRqqS9d2d4mF3G9c7ygoxtjdosTLmo5P3pK4NH877x2uaHt5ww
15U/NwofTJ6hH/OygzeRdOwbJCxarStPDQrea/zBzY9eN+0rli4bHFAgf6+tBLPUjJ25BKst4lNC
N2I/RH33GY2dd3ZnaYy4jqLkPGEAwLPnC6E/Z4ywyBIbe3RcJuojVtpri2252YwR03Lo3lIC20nB
3IbDECOxq03rsYGUcs4IJ3hq/DS5Je6mJm4GOWy/BM0iA5hja6UIw/70BmR1CRbgk27NeJMYg4K8
zR/vRsH0FML0fK8SQBPfCt7GNJLzANhoRlvtUYFXwMTOriPLY1uQkbXqI5o4m6xAMpqKni9Aphfi
DhzLfpPPDaKGmfecNlbVvZCerXGEKuL9Etdbx7HGrg4Bgad8SPHGNbmN81yk6hl5xBCs4dUiJQVS
eAn7Fvh6nvoPRjQTct5UY3rWvqgssmer9rWUBJCFmLyfTVDDl2y53TZx09ce+smLdBW/qIDcCZQD
txlFRnp2O65amBOdZSaG/jJnjODGtJDeadrHFxtx2lGaKXJPZ+Qn1nNxoWSfniKTicw8KuhRMx6O
dGuIVH8FsN+rNZTnuF7Rb+naFenEI5Zqo0ba7eYzIYOZ4ccXN+XItWqGTuqjUMpP+dt5kmZDtiy9
vsuTxpqVnssiry1Qs3N9Zzg5TVylS+612YWpOmLQBJYYdf1XDbcMi7Ep8rUUo/wCJWw9uwn5VGrs
rJ/owwdAs/Yk71kt5q+a8Jt27dsV4N8294afdjiQqxEr0GZG03BZfHbybm+OhdWuUBURigVf5BL1
JqtZ4KufE/bG+z4G9DJIu7ntlW7eSFWS91YfJufYX0LeIkSk6OAcLJhp1G7hbDrHykj6FxD8C9vc
CDvW+LoQ3rHWNRePALobzsTxrhliDIloCQL6pr0zMBB2wve5C/vbWDTJXpWlOrjwaY+SbfPaQTSM
TztIsjvf7Zpdg7T+qW1UjFsw/eqTmv+ra5oGf2/j/PCixNu5DWE9jQuXGgQDjDHQLnvc9RgrmUhs
CpRZZGc5Ql8s0U53FCHjqnLz+BmyA5lJRv2AX+aGDG5kxyYkAUzS7WYcovxW0v8xh1SBCG1afm3h
n81RWLdpIFg3nJnxupkZmN6N5lxpL37wY7s+RlM2JCy6Yiari2GjhK53JFPkpLQuNxnv5o2ZjO11
lQQLaBSlEKU+JWDE+I8W6kfkpfJYBNWSN6acT1W6J+Cn8IV1yD9OJ7eVb6El7sllnHL3hXrbRJcz
1T+icZkz1f0upbN8lLDemZalFKQqr/ULTNLkYlbpuAum5uCTOriJwDmSdIJ+PxznD/p/4q0QMNjY
c7hINpZxFnpOOGQfkUCGI7PojoVhOisVGwAJhIvUdhi8KxHD53VLW9zzPwKa8rHxOEiCaBxsvpeh
45eQmBTcDSawORrT6IiC2P2Issh/9ru+PGRZ8DzhwNrTLiVACg0rnbiFd1ZnY3qTgfNZ15Z9jKHr
/UjNeNyp0DCxk1ozcYSQV7G4w54gS3E1FrQKE639K4oL9yV3vX3lTfWO14kFuM45nSY+YLWojKIv
VQz2y0Sg3m0kohnVgnAfG9Ls1xM17M5j7eJP68pnywuCe624S57qJrkLqAvhvLTJNpmm5ufMqMle
Q7zPbmXOY0Dke5LBA6walrVGpytX5N16QiC7ZoAAuArc3RD4FPRukn/kekKijnAONnCZrzzXgLmX
T/ezab/0mSF2vIq7zJkRyDNjoyAj+0y4XvxUFjVlhqvI4g6w+EJ/yC6hCe+3EE541Wl4e2CRtqmH
O7dwWu8sGq8GjDBGFkOLcj5qXasbaCRsO4Koc144vyJ2fcrPZe4AG5L5DG2rbSuOpaWR8xoxQ1M3
JHXlr8J2/b1n0YCntVazY80NLY0hM6Y7eBbyWtPMXgwLKitWQwtuHRCUefECLOV5MB1iRUxe2BU3
eNsIL6xQwHUuSVeaAQ+Wk67HFgdQ2u/ygzUZEYlh2GAc46Otq2EtUm8mTwhNeB5UKaYH1VuvE/zU
Y20HP6zZ/xm3tXynYi3fCeEl7QyF3BOmdmPnqCHZ9sEg7rVPxVISmMjQO4Kom0wxinRhTgdlC5Wd
DKce3Y0KzA4qdmFBdaxcvz4bY0K2YKWD+kz7Btm2HebYlIeSzDueUS9/FyKv7m0ZkmaW0UdeZZoF
NE/H/rPsbPNH1eXpp4xNkMA2ubVniQrg5LV5/YAqOBxfWyoe7lvGIUekfskuYfjOsWwIA52jqXlj
t6R3NpcWKSyoup0j4UX2I/UxJ9NCpO4pKabuUxQwDeAq0ETo9CC+Creiq9DNffxudrn1g6wrdvra
1dNdB9j9HT4Sh3A3zoxoTbhj92l4jSEwt6gIEmLhVQ+lJENv1aXTWO+CpFf1zo1GOhpYGHk8UiIl
8F1UZf2Q+kPhUWPW8TvZNnxP1EwE4QV5VCzWbZPHqHJ0X2xUx6fc5rBHEY6i0go4xEz80jxzq+4q
m72ec6NZKStdj1jukx3FKz95NgAwH92R9uMmdSNt7El9oQTomZBCRZpEdJ2nJhAPvxUUrZjruUvG
zFa3Ju8ofletStFpDkTnopP3xJc9DPzWQTpQbUfXid7/uJieMhBbktBD3NXcmSjTAmue6hXniXrv
RF6ydqTfFWt6QVx6OHjVg4d+rNqXWU67B2VBxgGzmIpDY9EFOtvSm6xd72Gs0m1fP3gjigpuIfPW
9RhL/r4i8OiHtI1Z5Dj8VaH2QiP8uMFPor6UT290Ndhek974hpU+FlrZ+4rEjRdhRcF9EUQS91QT
mo+4VzqNxNS14rM78EcfbGXyGanK+dRZFXPzSF6pDOZ/NSRt7gnvLr3/VG/oy3AVldHz9TNE9s+M
00u24sNG17pT3c8s73JiG4aW6MkhAjC5N0kLndalyftDvrWHc6ui/3cas85YWOQ9FR0YwAYEiN/S
RGmZrWDPkRlxjrxTHLjZhNm/1mIwYxhE+P/E2p4nAtxS5UAPWUrIMqjg1JdoA5+s3LS3RJWaJ2bS
7WEUAwawJJywEBTZ8zyn49No4yv4bj3+nwb1bzSoiD0XjcD/rEG9rds+/bc1K2+ZVTSR/wtM/Oe3
/kPW7v3GNIDc8T9F6Itg709Ze+j+5tgWsiza5Mv4xGEi9qfJ1fF/W+QI9D/DRa+yaNf/n6zd+Y0v
hSNs87IheKSB+7+QtZMV/s/9XjeyXLCZ4Fp8RKH4bZd+8F+m44SmStGWbDgT4GsyCgDtBnQ4Evpl
tmqjaUsDieA9DB2pf6TrRDhdZVdRSKRGx0HBHv182jlw7Ipt7UGIOBi0VwGONKoSJnpsgm5F5oXw
kVL3CLXduuXdc4+9C+SDhgpJwmXDcq4yizEkqAdCYb9rVTFTFhPCV79VXUhcpDnHLSYyeCsEYFvh
NWhg94M4I+tWRMIA7kbv0l8NtR02e5vlAyZPYSzf4pDrjEkq03e27JE4obsAqcNxkFZ0R85xMnnR
s4ASdmlzWgpxIVgJnIb+xxkXTlEToAWa6+RHAYHAIUetshLshVZKEiAROGQrU4RPd7qcWHaLIeLP
aCIXzodtJwQoW471SOoZUbk28Xt1bQwHuFfO0zyytVVO3R46x6SS8Om63CZLIPMKznn8nPslP1rK
rEEQHLGV7xuYSJ95my07iUv4RNYRl+3EyO5XiFP4MhftypWoPe9DJ3zfakj4AN53rPNY8ttMJ7Ef
8xj+x3pwfHplfjTxV7sFvxNrPyIOalEgVKU3QzkaTefWdzNxRVsxvXUKI78mW8FCq5dNN3mcKcQG
UXGssoDvCYzlev6RPyomQeIJzzX/zx83tITX3G6g3kTP9rDcYaU5KXJLu+6V7D7QniP4d2uDUTAX
G8Jbiuze4CCPblHn/BRiJvg37JZiA4Ej12UEtwzleDKo1Ebt0hkKDA5Pe9kLTx2wcKbmS+t3rrMr
xWzUoKvmrzQeuG+YFKJnXY6Xfu48wmzRLbJZ0tKd7S6/DxQEBbqRBJ82lrAfK5cHcElA46mllKZr
hahzB7aHn0QYNP8GacxnS5eHqKfpeJf6Cyw+6BVPg9123NnI6QNnG2nPOYbIFdybMqAdTeFM9Hhi
2BQTsbJ59YKx6T9h5Y/J1lzym9NRLiHI0cQNrtng7FUYJYR2F3lDOgOT1oLwTkIOMTbwiCIG5rW8
rht0YYcgJ7fSyBV1EDZTPnc2D+Q0i4IMeQZXDCWqUfDExNbQfU6Ty6+sSMhJ8ObynOil4BqWW0Qj
1jkKD30Pfjx+WC/NbB8xc98SF5HttVIRvkareWtJCXn+foSZOnB9CwLjF9TYbb48pLGvpsvoDFyS
0U703cT54U7MNgnZNH+KHQLN6BknDxeurxsHU10Z8sAMhIpclbQfeAKWV2Io6axRXXLxdDpwsxmC
HzMrk2/EWbYHyGQCSs/gW4/uWMfPRm4qYrQoPAFIS+bPZbvQCP1ak6BthwjSAQUp5CiCP8fM3GPW
TdxQaWq+CmEKD5jh8JJ3heL6xK1rPSq756/+TtKl8+wcg7SOrse6pG0mfW5hT+kLb4pG2szRIWyB
8ARd6tzlUpEvjSlGs55SFW3MsgkOvteaO7OkxPDkhHwIkiA4sbrg73WmNhl3M0VsuoWvyhtmt4IP
NDusWMKuxxT87dTcJDkgue9S2yEf81JELM/ETxvRVljYrFffHYaiwESQ9ywZphlbj3B+oP9qQSJ5
w4Oerey0kG8FqdqHCFDZPu5T+zGgXXfrF+SJ7ACDtPNDB//EPUwDS6Qz8wdPxZL8DY+HG0Vr1nqk
tp+bU1IHHNYcsMLpSUCNQ2BNw2Bwl2B1OFTtocw4AncwAhmzxHA010w4eMC1P3Nb2670PswRShPs
TVo2ctDWY+6RA7YpKGurlSCCjOibjhB0iFbN20iE0hKSLq1bSAHWoxAWn4fGBUMBFS1PTmARCHxy
GQXLtZ1Q4icF/bEs9Xi6l64QykYSkQluya/cZmgPgxUw9vx+5l3b5ZvMnr95bcvl+ef4SgxcRoay
51kBf6e5LHvIrWV/r+hFT2Qodaxv7RLtXqbO8jxGmujkRi5pvc7MjfxjSUM9kQms/CObkReHLZSv
sIPlKdFZtdvGMqw7F7zttsQdkq+HkcsLIWz3/cbh+3efx6qfwB5Kr0133ytrXaeWTwBSKJ+tDPvS
85gkunjxRod1onSXVcpSI63ptPc+onKMtvkgBSSHwV6HSfVZpVN0bBtABKuQyCQ2ZwIeIUARRHM7
zh4LWUn9MJC1GzakzaZpZaVnW6f6wPLjiHFjJeAYOWLUFf0+BODRleCIQMc2iKeES5JF5f2clz9z
M8OnvSaAKHlmK20PVe8JblFl8tYUw8RayzvZcsqpAFjA1vVyzhyt/1lX4rlOrPYUxdMA2QpR30Qd
4rSPWF6OSI25up1flY9MU5sr9pjwzqoCPHlwI5wdTHmSii2rv6UVw+F7AO1O2kD6lAXS4whexe8S
PgJjHHndmbiN2z5YmwEpgeMKZbAwMP/2+tilQ3PFqY6D5J2Z4u9g8vJSyWHXNJ3cGX4Q3eH0XuUi
uMRYCc0X7ZdY7+gtkUt5tKxasKoyRcS86m9mxxyY45qN2CC1nUHpd72HYVm6+RpwhzhYlsSUl7lN
CMmwWNDTNszjgKQDc5jGE9nYRbHG/65JLaiaVO+0z9npEPFYIr/pBvgMNv73qx7t6Dmc+uDEWJdt
LpskiFGj6VditJ5cSxH6RbbPmQlZeArsmKfXWuAeaVhvkzBvFmPgZK/yIhiumBeaNwhhaYh1hjd9
lIyzn3Qgntw8kOV1KTv3XhZpteU0NYZrRhQRZDpHfXW6jX6kME1XjLVtnIJMQqQHqDlsIQKibYwO
ppJqo6debEXYTOnadXNOf06X34SM/fUN18v/zPuwYmQyxuzjmblNsvEpikgIA5fd7oN4fAdrsPay
PPhBXpO+pJ6uNlYp7Z1TBOBRew/kKTkulD+Vv2UGMv0OBu7RyIOYiK6uuwmzdL4nOtSDZzkIpCSG
u48jFVw3UeZuE9k9ymiACtf6VEbbTsj6BpELS1QhqE84hm4T6obTIIBf2l0L8QA+8bGIBve6dmZz
zUWrtqqQ3sPkk0E/SRlu6W+QX8+KteIJKe5cmW8Cqk5jLqwzm4Cm5FMVQFjDP5ato+GWEO8A4+gA
q7vdh8sOAYpOEXoVDQfCaxdEnDbeupgIUTrl0c2ce/dDhmqEdFDzUrR5SL+t7J/syTautWhKuTLC
gO9jLu3/6AHIUJfY9nzqp0qS5dTXr/kSurQCxqkynm+7eFwGE4eAAdqt6Utzzc4bkHzh7sBX6l1O
W/w4okP6MArxyrSPphDcWbFWbdvtyBNxa/qhI03cGecPZ+B07YWFXLP4J4yTSzaiJO2PqvI+G4z8
W7u3xrXVmOWyWllgDFvnI27NRm7iupteqYi3VNctlWBmVhtdmMW2l6RzxZIVhZW/FdusJqzcyOzg
YHYw4hn36U1na81NK63xGtRwYK0aZ8ijgYUkbLl2vWde1FiUFnFjENCpxRnQ5JcsJoYC+5Vwy0Mw
d4rQkmJK6EDbkiGuRZ+enD/aHGk8w15MHCCAfmqwMLWZfwgJ7Hw2is4O2fZiG9LkYKGRaXpOIKnc
wqqoCVTmvcicfnxuoKIcZ3JjYBaThDITqr0dUoSoUR5kO98uzacxmUIecQfygnECsUHhx0Iqsuj3
KHKS60SK21T13QsqmuFKtOGNX1QAs6kGHsRgmwhmOp8uJmeX/lRIqbOXzm8G8ygKP+pPSPtne2Ao
DzzMiZxBjtvcMqicEg5u8TlmcEY1q0hFmcD1hG+xLFnU4zwfG9gcoyZqdOVZ7UzOSU6esre2S5cW
SUKfZESc55mD8xamgl3XHnICOMMMV80OdIsnrqS5iJDAqjDDN5kFhzw9NpMYpCDRNm1Tqi3aphQi
vnLZm9Bel/pk0rC6aHu0oHVj7BJypCwndvjvTGS/iGmXozOd2xAZkWMHHKN/UbQyIisz5Ov5Ia4j
Wn2irp3pZXYxZL+6ep7lzhUR1Uhd0Yr2adGz+f6l5XD3hyrr36pB3NVZ1Xf/8e+/SjCXT4BGa/kv
Jkt8il8kmGPqW/Vs9wmTXHjIK1pySbYZIiu2by2i0+j5JnGDVi1Lk6u+iWcIxn4X30JiYmJoDtat
WxdUlf/6U/1/LksEXQL9LZ1z97/ZbCpniOGKMkSpaD/uabNOyXbKampSuE8lwF2bymcQM8URlvPm
7V//9m8N418EbMvF4Nf7y38owf+bh4IedUHw5cw10SVHodySmoFER2c654ak2oMr4oyh8wib3Dha
S/lduYTHXilXNvbZBT9coOUr+iQ99MsJupFJlX+RPMcZpnJYaP/mAy+Kun/+wMxRLC9YWGOIJX9V
3Cko/OTTh+WBDiUNyUhPgIFTv2gomkgtkesKy+XWnzr5IdxCX2RPr0KmnOWzemovopJ/o6VdIll+
+UQYlkhZoesZYIb+fuz+0hMyPGnMA3XDoc0NykaEUdOlpyX13NHi6cChLMff0aZNiuQZxYPifFGN
iC72FnmHGdqxZjmDcWX/9aX61YXAvWUatygg/dDy8Xf/ooQMlNm0opXpofETKlTmMmAnSBwfW5BV
BPZ01UOTorw6apxx9BOcGtCycm11GVyo36tUjRFaL81pmcBp6mKr5xhrZByi6EhTvmdJR80dI2VZ
tUuvB8gtbzYddrolRdBOww1B7ow0vg+lmRinyzAvXYBKN9MFrhEzAZUzwV/quI+sIr6uYuZbFIx2
G05A//py2L+oUZfLAYUVWSh9Axd96C8LUGoZMtMqMPZO6rEG2jUK2xNUbk4t1cSnZ+GnfW2Hynio
bBA764kZ0kemCZx/mGBsVQ+JQ3r52puR7uQYNFleXZt/pwDp0Pa7PeTYwLDRMjOvux5G2PaHOqED
ts6CRjEIVLI9zFrw2z3I6fCC6M/zhHAg+EO6/H+d6L/pRFssCizr/3Mnev+zbpN/Bqv8+T3/RUNY
kuci7K42+8V3n/kfLWjvNx9nMkOmAAwqznmeoH+0oGkU/4OkYv6G9Y4HzMMsizfN/t90nGGw/Lq6
LPl8/DATMbOLxXXpSP9ldYnsuiLAhPXOCZO3sUgn+rBMxLCrvFaG/9Aq41AxaX4NhfWqRzTAQ6B3
wJtO/aJWRF9iH51RcBJbtIwV4R1HwpjLPUyUZkOCbrXuVdR+6Rg/fp2iiKwXbaSxqCQxN5kX41s5
uWgoSUtFQUHM+i42qmk7JMGFrL3wbpwzyljSdasxG/lpwyJeknLbGba90YtuE3nlWipx1p3trZpF
25kj8mwXtafHRrGpgzFYW3ocHu0sAj266EPTRSnqIhklFtfbd33y4ruC5suiKw0WhWm/aE3zRXVq
LvpTy++ocxZNKqKSrYtIdUCsOiyqVb3oVwVC1nqwWHAcNW7aReWaLXrXYlG+OosGlpqeYfWii20X
hSz5OR2ofvR6pNd99ouO1l0UteTauAvX8MNWqG0RjJ5oLYodWW4gZRZN7kwaDylAEfh09LoC4W6P
gBe93zleFL2DIadD46AOnYLaukSL8rdfNMA4RHciGu+JzxOXgoHHdVbS6VjleKsKJEblTds4ybhl
gVpo+bJ4JWwnu8cyBrqwM/o1KUgIMppEtQ/SMeIHSE/eFVsg01VDeO0h6X3J/KvJbhnTjK9xxI4E
MiF6ngQJ9OSpDEgI6yC8TlUkth1476PEuXYfjCMTt9JhYStt5R16hwlDwIGR9PdAlc9VUYGBLNGc
m3ZJkUTUBrNnGknFLmEHIinIDjdNRjbEJovswUL5hJKts5sKqn8cQ5qsTXIg2ETlSoZVQABxWYzf
R7sM3GBdX2nKup09Bvl7YDPp3kxxUm1xL9D3txkmk00ltpPI6gerqK1bx59olS77KY3T/L1plmZO
ZAUMT7NitgiFNugrLt1n7SlAiD0ZGHT/3WnbZR33bxTtgaMEbU0PEMGmlaH7IeknPWsElz/agT3c
cDj20DHouaptzdekaplWDMYaiTSrO2wi2p8k6Jymnh+Je08PG7OimWsnPJreAATz4HWKP17qRF8C
8KYZMRkmTUl/oN0CvYhgBqJOtk1Y8gMtUBZyCzyYeFklNAEuonlLef/2mY/FAzM+2qt4ymjvBWlf
PjdWld0SFMFoVs5qbw1O89ObUDbFQ92cvz9ZDici3KnB4seXth3cJzPZLAxcPajlcRreu9Mi0jR6
8VUukoHKq4bHLneJJfKhp6+z5Q//lkzhJuqfQIzzhWWc20dPsYhsAEborQlyfw8vPX//ftKIzeS3
zRivOQ5qlDMZjH/gxFF9HomuQhRHi5YNVpbPdPbtl7FaFPW9cIP71qNZWy8teQt1AZBB9DF2MgTu
oVHc1GEgkRkgJXfNBiy4K0fRf/ZBSsy0WftnCiR9JWPLvixpMJdRGmKb8kQWK3j+8Xtko9gcPZEi
dIwnfpAK+Y2BpntaEjrxUM/472cf/YVM0AXVhDJuv++WGEX9kJFQEdL4jqueEkmF6xrMFSRF17u2
aO/E4DeJ90HmzY8fiKdYByWhWjMnYyBO4RsxvpqOaU0lmM+3XZXeKqnvyLp+VBLViPLq9ypDWyl8
vY7CG7sfUJgld6kyyTDt04PI2y9vjK4ip0bHizajsoPL1DnoWFIO0vNz0nb+xjOn8NpHao6M2QPw
ZKzsRtfr0F5i4djHQEYthA8rs/wLc/inzsppaSvW8MIKk40fNM7aCvDhZ0LfZlO0Gad80xGt5VRB
fGdBtj9bE9lmYZ3gGxhDP937dQEzNFLuVjNjWgU4nA7E7DXrns4Fx5nW+qySiVwx+6esVH0l06y5
yjkQbitbWEfH9n5vrf5Qhd49GtVyXajBQSGRxG9GYr92Rvi7HoCezFUndqUq6c5p4pQM4WiCn2YE
TXZrq3Xj+/XD4LjuWqX5/CkUR+oZJ8jigNs1/fRQ5UNzioKC5OKeroo3c4Mzn8QWOcSrfNQFdCHr
ydeMlJBPHItJi6MJPvwwsghvzHBotlNF1pYZDQij5mZn1PWbNAkpmaravKa3EpxaHnx09L658VT8
ZlpCruGKrgZLf9GIujRZGPyk04IYd5Tme4B8dGMVxWOPtf5Da8PZ8q6TMufIcG0OFaMoJNcnGOME
RKl5Zj1wVHlI8tlBRhGaxIGjc4ziBym6z1T3MSlfob7F1jOCE0owBayr3jZpk83tsCVkvbquLf+2
ZM2/57Fqt6YfW3fOrN3taA8VBDcaeIeiKpqN2xkKYK3d/OwoYbeAXI9a1CQ7NM3HQB7vRoZdtMkt
9WrGMGLNmt0+QtUCkmD4HUjQm0wJ1tMyfhotGh6OU6iVh9KWABk8Tq3rPcW6Mtc+ryEanyp5DXP2
4apzNj3GuWs4xcmWIoE4xcBTlwC1z1NBUCk1BMHFeFt8fRr7GOSYoi074anMn/KAAAa3c8XPjkjZ
nyg3yxMN6WCBLsebWhmI43x33BUd35sIZ0uLzbwN4ry+59SH4TWVVFbO4lFs2vC2Uc34Xpm6fB9t
i6FvT1fbo8KiwZkRYcFbxEreZ+iY04rjKBPyMGLWmyfXCtG+depsumGrtJshW0d0wkPOHSavRPLc
+5Nx9i3mYIVjT5KbWJvruE0M2p/5cB14rcsTU8HorJneEWY0j2yD01Df1jC5Ty6Os20sPQE2WsbP
EdSAC0rHLN/OnaxAzEaVcdsnoXekUij2llnLbTaV8Zq829qlPzR9VXB5z5ZI+qexzcZDkwbyxZc9
BiHWwg2jOFRWwQj71G0yuv3zsUAKcIWe2TiZNQtYY9nyUOOYXjdtn+M60DEODCvkY5UY8tzyR9DB
jOvaeCSqyjBv2rhqIX/W7V7aGI2HsSBmsmlvJvxhoBT2iU1uSxnOb3nb1s0mrxRWqlG269kqrFVG
XNVOuCa0+7Zw93M930xZCqRzOZHaAxnAXtmpu7mgxiuI+WDnUuFZj/jOZN6Rpcec/s3po1to4N3P
cUH7S1/3u4gD824o44aRpqSvgIpgAxyfVxy8y6Kmv7CD1ucqoKvZRIMmxmj0nlFB7KdxSjadMz9o
3wlup8wGbh2G+R6v/t5H7LQurZYoqzr5Sa997/RseQTslFuV5cN2MqfplCmrWw95Fx+BMl9nibwQ
n+JtgjjMj3r2SUvK4SggsjfSwtoiML5EJJ0J6yoYwP8uxKm0tJp9IcY8uXf8XG54hbsxwVwyugro
tmEkbAmJNNFdRWaikayNpZ6OE/XvfO1RqhTrPBGFt9VdTos8bGwEp0Mx5eWKfXuoN8LP8OF2iUr1
72kRoolf0dqs7QO74QuqrnvDjNSOAKpFfDiMD3Ewz1tLz91tkhORlyvPvUHi9ipnJ9vOjX8hzsVY
53NPDjX+mU0ZeflZBo334z/ZO7PluK2za9/KfwNwYQMb02nPE5vdTYkSdYKiRAnzPG5c/fegJSeS
kzjxf+xKleMqmeKEYb/rXetZzVioZWzk02fRiPZhoLBwE4n+a00L0nqwjP7B7XtzRRuKPMiR6QcT
WXPBcmicsP5Vt4CjypqCNXLsmvMJ6Jq/qKDyvg5toPDl1xJ0ue8fMi2iZSzW9WVSNRRd9tG49HG6
8aosU8hCMtrqrvfO09pxYSXyOJkctDGovTkGwq7EEnS2RbJMC/klBIGNOzzyDiqY7Bztdz70B5j5
PuvYVt+cxIrpi8sbzvGN3JkUSOyBmz/p4J10+PP9pJHaapP9NPkQX6dJqpMkB3YtsWZ8SGs9fWjC
7AsDKJVnhVF1GHza2S2Y+8WKssovVZbx1teq7M3p7fmZ5bftpsujflMLvX7h+GKvDTzwt9b3piVn
oJsZxdYjhOygwRSRmgdd0jPlqIk7rcuHZxsd41iVwKCntHdBH6k2fUzyyrHITprhZ6KJOmJqHI2b
TIS8CnRvxtozGhacA1LPfQPCyYOjDyxxw/XufgB7X75MZgZOMiQOhFHclBqPfIc6zk4f8nf5HCyz
5oiZP4fNGh6Ma1dM+2gOopVzJK2Yw2lRQExNzIE1+55do7ASwjtKeoHhtuASCjiUxPecWz5H3rCP
zvE36s3vaThOz3M4bvwelTPn2Bx+xf5bOEfpnDlUVxNh2VFB9zWZA3fNHL3D332iZyljzqrdm53p
/YW9S3lD7sdTPcf3pjnIZ82RvnoO98VzzI8v7D2Dn48/JSw2WkwYML3nAu9Sxt+qz39Tfbhz0WL+
s+qzx/2VEyT92XmIuDN/0O+yj/MbZ0gDlqLFKEgnNn/0Q/bxxG/WDHKZmT6eYd35mD9kH2nwRwxY
KIqzaVGfO65/l4Eg9NoOTEDUG9gSuv2XdCB8jn/QgeByoHkDUkSZsujymNXNn3SgyI4oFRZNeBgr
RlmOIgW97Jwoj2XlUECsRiGJ7PIkKdlJMQeQWONV2rsWB5iGS35Xiww4j1uk9mGaHOmv076YhkWr
6+OV43EmtyKm++WKg6L+UOFjt5Y9ggMQcD8l59wbTU9/Y+ZWi9RnocSWX59QQsA0nLzYdqhcG+pp
P4mplYs8LnANpY6Jo3CmLgLLLwi7Nn7J49LVqs9erJwv96moxaa1DiYdu0pYpm2zVC5hUuwRgzRO
ntGGq8bL7IdBMuVmfXdrsM9snAYYy4IiCnDzli2ipzKO1XUM9fZcB0Z2m0f8fO2MhUYgxR0Da5Fb
ekAHaVzeUqtkIA6Gak3ISu0C0HAHo6yjowjdLW/smlhaERUbK2cQNpqQRWw7UBexGi0yFrJ1jA+p
x/svMuv0SRjk6L1QfgoIRD3S/eOteLaYl86I631PFdAqFAYut6lZkSF11priTTPiGrmYjpaeQZ7f
LJ2mRStNSQtiowy/sOMstxIs5pLHaHIUWUYgyB6rW19TNUaDRxQ8YNqX5yHMTb62bupO+rCujKI4
+wj+3+Le9jY9eLlNY8HBCmqnuRm298XyeUUIn5iMrYXVwm74ByGJDx4y26KmNxsjmXXoBwyPDgnW
p7huzJs5euPRxHlzIT1LPDIJP+P7DF+twh5WVJkdKUxWK4v0xsIm78shuNSufTFmT2mdZMs8SZuz
YbKtbvmJQNRPrnUat2dtBHYccce+59EKVLkxxrMiw7wqR8tYC4uvVCOKtNJ7P3g3UXqULVK3Is0Q
5wX9r3kcM6SUpTiawPsPSu/eUv77x6CTKa7EHJcgIqJ3c0hpX1lJYgWr/ZhSeLL6Z6lRtB2X9Jwl
BKK2k9blN93ginbsrj0ZiZRHlRqLsjblRnDZPxQAUl9op4b6obVtiD0qFCtSuZgATLOXqypJhi11
ksFGq7qjDZT2oIf2Q983FUIYFhuimm68dOORNsA87ZNFwzVI7Jzgbuej3OHmetboKWMouMEc0Te+
c2QDQzNIlTN6dPElNOtHDV1HYApZeam8CfoT17lbfmlKx9lncfGsZnYUp49PmVOnuDuMVi2zyKCg
hU5k5uxjqt40FpyLQoCkmjr9g+w8pm/l+bty6LWHgdKutd+VwSrW5QsPw+bRKLNxg2WiALsbWHuF
mvEsCTiS3Hca6rSBaWmciO1YOziwFxekTF4IyVXrzsnqbYryR6zmMLXRqaVBYVG1qLEIU7lPsSUK
OuBrmYFhjLP1MJTRJhnicSkp6Lu5vpleS9cK9pCkiJLTFbqH4TdeszGdtnmb4AMqy3rLFsp+kHVP
wMgc9rWie2RFLfZwHWT7zHSt7bRKWedBYkDmBisaOegM/JpMvVUlaGu9KH8wM1yJ1plV/+eiKqy1
bU/eu5i5fAPKNSEAG/kXZbrRI4fL11yWdAhXDO9TJF7tsrdgsNZ6+6lh17ad+8PwJqTGcV77bMBY
cUnrQbrs8T6QMA/Ti+KxiwN2LtwqaqJWTq4+TR1o8t7n+cwBuz1FalSf2GwSiQOUXj2REX3KMY1Q
355njwVqHBAIj7bES2D5CCUlTZ3b0pBUEKZWrxPhiYt9mfSEUlmVA74sc+/Wxs63sqBVPDCImOB8
YxcIWY+Zh7g9yH87zwqfIoOsG2mm6Cwq6MvI1jZiIpTuGm22USHraR7usDbG7hk7SCPkTvV5e6C4
KJy9blr1BedzoRahjCGbYAU2aK2sXeLA9FK4u6Sjlvc04pm5jrywn8za5xZJBi69fY0K/hGfX30I
pwzrCNhQ63PL1c/eEYgh7eCa70jC0qVzq7CLUl3JgfZQQG4+VMrXwLTHeUB/WrtXIFUeQ6zPT8Sa
TWfBksTZhvQZDEtvGsIX6DfNujckjrEoCF9dYLseVWgcHVk+tPIUmDXWF0eWoAKmAUBrXwJbH8y+
7xdsFDiM82j/licSWx34ruGh7Zvmoka48mR5FZWuFJmwkCZpa44Yzafug07e7bWq9eiFdzJ6M4mU
B+bE7NHvLe+bPoYdzIfUN28akZ4PWpJO50ynoYfazK9ZZtpvVu5ZEROvWXXkJHtmCvAde6vo9xlP
22XD+UGtVFq72cLz+SkCuAvd565X1onC5PQNf2/MpNOxh17YZTRc/Uraz7xH8CSPE+OuUjRrIqOU
PgxZEQb7OhrHL0kUeZKHEYZiKC79jCHjtJ+pULtENHiBzTSz+gVCRHI20zLAE+230lkaXjaxaKqS
N0yhyY0z+xP5Z1dfhlyWh0QkGfpWyM2KSap6nCrafpbN0LhqYQAMydbK8PSHMg2HF2tQw1ffDatP
riTGGGF8rhe+R9vxYqyUdqhF3F+AyuAFMHGPfZG6ah4VcUQsXgSOd6zDynrnaEP5yQvG3F2qye/2
pWhN9jVRXFHo62Txh8qNIPa7hdneqMBih6WNZoW4U6Y4hOcAE86fUi2VHKsFX7m3Np1af/G91pfr
PNITSld6zdp2qYxuvlfqW5JiDpU9XY7E70oUADOE1W+JPqNw2XBOamirgwhbe2WXUl+pniKi1OCC
c9KS1TOi8LrS0Y8gAFC+FQJXWMCIumJBb1eNZXmnVOsZQxwmpNXoxOW+cWSN5TfN6xf8ai1tAUHX
iCVks+IjdVtlvm4JwlWk7avpK5ge88HXh3JlGvZnGYTeeyfMs9ciaIoN1UV9uuIR72cL7B3M5nB1
eCJao9L3EbCsB2+SzqfeqlMkohJB2wgsWoGUqczPzlCHx9YX5rOHukEOITNH6ppr5Mu8oLqHEBb/
mtB26O4IkKqbm/hVvxyNULz2Hu0LZW6Vn+iMba+Wh2S1jEdDf+kmDpDrQB86riW96RbsicSbVxlV
vPYzO9AODHz+R6a8/D3ynd1sTBy6x67pFG2nmkZeuG4qsJVmso+D5KJPXfSxyp1zoHr2nlmPuVVb
oy6Gy1y1Hi0LHp0RDNmrwKPycWWxp3skaKktXBE4W2rTqPWx6l5+BtmLJ00WJfZcqRzAktnAACg0
U6ilaCJ9S81ZcG5aY0JMnfy9EafsEqTVrqbSTDedrncnoYXUDdfZVyxxHQCpznYgMkEyXvTsA1aJ
3dbvA8vxP9uy8Dd9QU3Vgt8mNTtlLbuH0BiTfcAxC2HYt5ioozoAkhIkMn4r0WJy+iT4R6mFKY8W
c3gooEp9SP0R86+lh1sdFxzzgd+d6nL06AaHU33EQu4tA50zYjYEBxeSQbPJ6wprW+TRYQEfOfnY
sAGvF6E/0E0fRhZCc1ka9rryp+mYaKI8DOQLT3yH6cmQUfTFn6KWVWnbQh2p+k3gmfm+SgNzheH9
Q6nGoVsKQ9SvgVk5F5Ouoa9Cj+r931Ny3kat+i9TMh5pAwvQf56S37ev4c8T8o8P+DEhQzmjSxI4
Hcx5el1YmPxjQoa9+xv4UsOzBOLQ9zH4nxOyLmDnuc5PDgmH6gid1ghc//M4bfy1fojZtveTI4zh
2zPhmkkdA5ZBRcQfbE4c2aKwUK568EjlTMnSxUmpNpmNeSnLpMnCZpzjFAEu98ZiIyqUAsrASHVR
FdlQRJ7iaJTFeIGZwVovwi8Wgiy5ZKVocG0X6RjR5YqpQe962toyW/rDTXPIxlZLmOwuba2hP1Lr
vesypFL7e50rhd3ao0ftc3YoakYpStmws7vfmKVwFO0GPGVjvw8c9q/QsJxRi9lBuVX/VPb8kJ+0
vKBXupTk9tZBzGR95GcpzUeeliMrII8bLih1VMvMCDgXyknhh80kWTWaYIFmIAJWjgF5fcht/x26
fvhuaguT+w5iczp12uchzCJAKLLGjkoJ+nXkCNyOdbWfLDblYUHJlx+VXyuDkOMCFByUNT02lx5k
tdRZegS9jfwQs0yCw7EAjw7+ZhhwpB8pBwfQwqTmjucwSHptz8J2zqQkWqCeNCWonFuRcYuDjS9L
C+aHEXH+2fa+zmFgJ/SA8wtoh6SvkvFmpzwBHkreYjm/hMwyCN7//UD4HrD9Lw8EFDDcSX/yQNjn
b9Hrr3ndHx/zu2omf3M8GmQdMK3swuZ7/HevlPsbkjgjGRzpu/rFH/3+SBC/OZZHXa3jWALP64xC
/V00c34DQwFOkSH5u9b2V8xTtH7/+migrmLO/s72KY4xMxb9V9GsQ76JpnDUZijIuIJelL5aMSgq
GBS6AYmO1SdhqkYB8Ou0flgmAc2TNtiDh8n25bgUNFLQbBn1b9yn2eOEN+CTp8cwRwIvAd/BR2Wr
sfB5qeVT/imzCBLy9DQe2Z7Z2JyQbB5wwrgTkdoMwb7xUhvHhvvkEHC/YZDsH/X+NStqXqIoTc8t
y9eXIol6bTn1aT6hUJTja5O22UjLgqaIkJFK9VejlzNYmC38fzzKVfI55LUeQDDKsFQqggasBlTE
k68aORKkXvcwm6pMDhv+JFdWbbjA9QvXQWMyvRgioRub28qbiVFUpoQnE2OPu+YEG+EdylMqoxIt
Kb7MUJ2XotWnc9coEgxm2hwDrxm+AGLLXyRscgZdl96EaEiqqyrj4NUIDaSy2Cjgtna4TSi4BESp
o7q7w3kCunKxTFVglnLHCrxANjh00kTJ2TWz8UoJAjWvql2pptg7Dn7KBf0gyz7vgBRJtR2MyLlg
sSAeE5vZl5GyROazzL3Ylij3EEjaJ1OxrqQNt1lD5DZ3/lSKFBBUkh+slpBhTP3pEegNz+CJFotD
P6UAFPQAZtAisirn5OqZkS9rTaXPZlZ2T/RfMFp1Aqgc7EvxMQJ8/bHVynFfDhbUndzTTsPEawCr
rA39WsnlMPrTaQpE9yFNVFktZ2jiafDr6hi68Pq82ptAdKpWS1ZNKsPHXubpuqy8PMYm7FX5gvdr
/4C+Vc/tXV3yWt1XSjBmrG0QZTggDFhpn+IYvMgMiajKRVKZwSV3vVzseJNGN6Yu84MRZNHVmyw+
m6k79ZNgsbfpqlAehRGjGoRdEe7QxtgDKXatRttXu0GJ/haEGSBTAr0vWh7UB1PPvK9DPTj1xtaz
gLkEg3i0xvPn3VCCp2GJXa/QPsaBaV9Cia+XlSmewYXXTMkXWRamN/cQJxznqcz0rFYsq0zk7/g9
JrgCmvDijHHz0AgVHhwcHN5aFEN1ospZrjRbBdmKyxWuvFnpMxWOOlit4s9FEcgHAoFdsSazXZ7j
3EFfZNDmLv845iKWAGoCuuL48YyGq+P56COd/ytyEbTtYvR6Fdu3piBCnJ5yZPG8ZRrVWt75Awh/
vwc5dFNDb6pDCIZ6Vw32RbgxM6x0Jtx3qDXgZbynMeXuWTd0WL/4vqco5fEZpxwwqM0yKY1imWeN
9QQSid2dikS7bKWqMAtE+lmit51aC+8MkSZr0RQNrhc6benJ65M1JEIuRe6Xm9+MyOERZpr3412/
QrnU44sTYXvxVrJE3XuSU4OTLUXVzK2zISptN3T1s2SmvmqJO4NSZ8nMRDvrg9x+KGY5LZuFtXSW
2MouU1dkS2PfzQJcMUtxrmrS61Cb9S39IdThBTW9dE11cbaiEGwBCIncZBWeaW9mQYDkp6P99fGh
HOBndqZWwTNHHvTQCe1ZMLRQDuMYVRuY3UIQm+avmeXFWWgMpSnB4iI+ilmGdGZBMkKZ9GaJElso
odZZtown4e+C+Wmt0DTzWdyk3ZRfsnqrm/7YTvwM/VY/xndFlMMMKeImfD/e5VJ0U9dRCKgoqTgp
AG5Hxk2fRVYftRUd6NEe4vjSosOyhiceqI7UgOobkrVPfWRmi2x02uUwK7mw0/qVcZd3O2hpOydk
Jaxm9bf7LgQjCVeRaA612RzbWS1WlIFsjVlBFg1tppBtHPQjkBKHOnBkxLdXTi/h2DQP3jjIjc16
2+AyOtqzTq0HtbHQ79o1dMutZuXalhwNV5MqprO6y91NIfqFO2vglVLezZzqJAQs0KZXWsQHmG/1
m1OE+iGJAnGcMq9aa2QQM1CKI0UBfY5LDtSBCt45LE5XlrCowJn1+WlW6gM7UGdIpCB7e1G/n2gd
JKsnkfu96GrR9sotge5fI4MjrbILqLM0e+pT379a86ZAzjsDq9DVivaso4cYsUrmzUI6+q/hvGsw
5q2DMe8fonkTYc87CVg02bI17UMz7yvGjkuHWocP1rzLAHvMsBqP1PHYfKVG4nwZ0BpuruY5IN1H
tTHV5IGzcdJv5Hry8zSsm3l7MrSSRUo971R4xminuI1YtFRhVt2wtaarat7DmPNGxpp3M97YhF/k
fWFDUpEi76S7cRGmZ6/Q0wtsL2thz7ueaN76CKHPrQ9yNe8/9tm8G0ppDllp3bwvGsQnq68ZmIWW
PBF/It0875faQlab5r504nE4L6B63V4Sa8o36r6gsmZ63byz0tj1HKxmULjkonFvt7wimXbsvUZH
rlj9PTj/L4OzAeSEk+V/HpzPX4f/d/haN1/Vz+Pzjw/7cVR2TBpbQdtQJUE1z/cqxR9nZcf6DcGO
4jiSBWSwGId/OiqD1mGLbFgeBPX7zP37UZkuV/46XedPdCl00j1/gWzDqfwPR2WP2d5B76e1kZAM
tcO/HpWNqqbwu8MmThNEZC7z2gR/HeCrOoJZto6jXjObBvj1D4UehR0Imry9hqXWZ5R+ipkrWffw
YcOEtm4Hx83Cn+9vo2SZEPB05uTRN/rWSXKKu70qXk6jNpwDhGZzJZTvvxuN3Ppo5/1rim5G2XP2
rq9866lNiuna0J6OwBYv07xM5KKwZyQm4kKzqPGtPFBQA77TjV1xa2wamduyJaWZiNheEMgybnk+
JIempmMekDdjbMkHDrajrQksjuds5AQBQUDc/MnQ1lmjed8ao+Z9xEkFn0+fTfUeHyECs6Q28dXs
6S6fBgb6SVIbdv9BJROcuNoJP/P7j5aaNjPfBtHXeyupJ3eLBOKBFs66/ZTEcumYHR/YWANoeHLo
2GVtqDzeB7JQVbDMU1f/6GTt9MByyVtaxlwRr4/Trh0adspax2cX1MixZIds2kTUvQ9RYXaLEKav
tUBmM5IFhRITeTS3IypfBtpL15nWk9vGWbawO1Ocarfx9O1AQwz0EfgCK9jm4mMN4S/idAS4YIHn
e3x0y1T7BizLW6KG+wfSJ+EbneTjuSSfsL1/faj29Z4rG556zD/3Rtryy8jBbywd28mHjU4N/baD
nr4EhUD9a8EPGaG/haHSdyHsl8g4Ba7oQKJixU+GE3vkMNz5qUimHeDH2tyElpNEWxOENWwSn1Ze
SK7JgVbufV9LOirauO82EIyNj6Wmu/YGZ6mrb7lUpl3XZlwLbpkc4q5hEiiMCIAqi/E1NgvrCZxw
+lxrZvoUlrX6WJUhFOvcROyeencTmkZtr9j1mbjfu+DIyiT8EKuS3ncANUeNhPvStaGtL5LWog9l
rhOKYXuvLfA4+dbCy7FIrKodCM+37P1j3udTPgAdlo23TfGKfhtsc6Bpvs6ygnP0RCtIYMRRsvFi
vQ3PSYoPavJAuWzswjaorpccFyJ2hXXhxORVk+bmZ556iCYstCaT4wrvqv+Q2RkWtj4Y3K1oPbGp
oWs8p/SjbzN3BPCT2CF9eGMbZe42EXrzxBvno9Wm3SmzOEO5o8L20VdDyKiDpob/NH3IAp/TRSNs
exO5E5tCxyixazFJBUBJGPI6t36cprS4NPaUXRvNtDeDUtnFiqQ4dEHuYS+rAPc75Ewnh34+anem
QyjnqHtiDEhVqWW+H4kyLiBcQAr0YRItBkRh/AEJN4aBiw2zop9s8rYf11QSAkrW/Rjw/NBoWzxq
zUPHPPs4Yuw85tpgXeBDGOueODf/odPoFNVnRBTIZHrylOKQ7bCx685HXHfRgy+om1MsARFXCnbJ
/OqnknNyjuQ4LGJBTHehYtPOlzofAxbf46bX4nrMd0GRsaX19DIGVi1CEuc9+AymzOn9aCl9PcWc
iXuzrA+TXhbPmm2prVGRQGPGhqe+qNHytHWuJoHRJm3lyghxCHLctwS3MscE2JGDvuptUgyDXxbX
cJyaDx7fv7mXPkGCfZkVbOTtifms8+NwqSm7w/Q6uAm2+Bxo/0KvQAJPIaEjVs7QgOsUTdB2GMIo
J6iTpVFnpHopd1akxuFA6rFB/4Rpl82S7cG4DSEhLQfFjmjSq3UdKQOqZOWcC9UBs4fXh5nBYFXs
EQyglSJP2xKD4FRfahKdBycn9UoAdboaNirAqrE7/+X+ZKmSFsw6RLRDymlqBa6VfrH7XVTSpPM0
crJ6rvEdrWxN57HaGwXap6N4w9SFnW/HgMdzmafopG0wGDdhzZ+oxc28gkzIV4LfYnoY9KFH7xk0
Lz/ztlfnpk6IrxTFRE1kl08PNcaw49/Hpf/luCRYAfzpcYlqw18YgD8+4MdBydN/I97tIDT+Iih6
9m+2NGwBAxpSpUGy+Z+nJHN24bFiIKwJr4s98D8ERUkYk3cumQccfdKZP+ovnJKk+Yc0Jpx7inNM
G7GTw5xj3iPXP7nwVNa2fe5E7kGvsvGoxQ109sRIbqNpJW8ZQfo9flv233Bk2YUn97X4fUF+35X7
TqNd2B+yQWdt2l+k2frPycQ0dKzmZXsIHiHYF/dtuJ8zLi/hqbKaFz7GHDoOn5XVDteOHCAnH8WT
7MBOOX3r5yV/X3Xuc4hvHvPB3QXQ3h0B+WwOYNe9D2e7QD8bB+K7h8C++wk489lvhKPSrzlugwBk
3Dn2xh6mcCVvGCZwJXR96X9rZ6tCoPUPSdphM8LEE79Ms6VB+kH/YQwqaJyqCb8RjMP3AHCbhF89
Ohf4ux4KqTIbBqNgfJicmlprj8TTNyfTtGuRU4u5cPosOPeaQRPu3XMR4GbA4liY8mSEcUJ/K/MV
+/6hC18nWt92qe03a5I04YtQJhEi0+VF1jgWXg/MgumTEhQIILDgj6BWdxcN8FFIL7gHCy/YVi/G
0lxNbHKesjCAukAQPHUWSrFHxR1l8OAME0ShFeBA701Bfy9xJdYO7oW0x+Dl1e3S8JOKJ20Sr2Ne
iXOavCCoUI3esaZ44+7MzHFCl+4Z5jhlMaDWu1vvZNUuUGGxA5DdINr6brv0oiwt4P7Y5VOVDu1B
OC4+DCC3VzgZhJo0Hm6PwvEdHarsFD9GMAAx1ltO/zHtyPDYnWxdzIuFww52gmuG/OF4qHS23wKr
HuJ1CgL1MQ/nxfIYYXjgmV6t5DBCegPA1R44FprwfcIxuLht+Y0SCtXt9HaqopVGiu8bNONUsv+a
YDtFcmq/cOa1tZ3vu+kzLO9435t5tZ48Xo48ie3+tWTKuNhDzWqdbf7G08zaQaGtzI0oQKwsRjoN
H6e2CeLnSmeh1V/h9UbEIMSEwW7riD66DcoJL5nhKZG+8ds1BrmkqiPiZzvKPNSak07lcUFA1AZk
dQ6ayltlojAWQrb9y2ANNnKVMN6DY3quyMOsaO57kg1wDagUwlq2QvT5zs/FHNfC54Cj0F72DGEH
DEDJBupwxu1NKxsEA+CDybBwclbd8A6LdQOBaglXwt8AlALaQk0aQRooOHVgZqs0EUeDQ9dDoQuC
mYW8sTPd8fq2TlMp/aUC0kLUI1c7TJ383Dvo4BmdPspf5W7NFSjzSj9reEltGnE6wEW1720i4hEH
I5uxPFhn6f/whlMHXX41VFmyrSxsYwsOs9XRbqruYMRddlMil/kiKmxra8d5e9O85jqF3JhJEX/D
uv9eaN3Chh345taFXAFxp64Rcu87rTPSczqMzrLJ2fRHoyWe4F7y1HIz5CwPz9BCB2RKtsnghDgE
LlUD5Lz6LrmYMn+G55kuA7oSFhobx7gNbradhwQmRbz0SSIt40jvrQVyvburJztbjok9/7SL4Z1u
UuWj40ncO4WcqJK2+61rxMYNwg7+mHRK1mis1p5daEbFh4ckF8ime7CQ9dbVGI/AmbC0mqmUzFBW
vAoTJNCRPpGD07XOO1ZS3bEc7HTkIdXwTEHVwTEVWb72RQfczBkhCaZHPaHZhfRZfJl6no1JgJ5X
TFLuOs0jviE0SK9BE4wb35jods71bMkxjUk3Sqpz1hHLdZilsFAYrzpIO9LF5C9GH9q/5VUtM+ac
3eQkGV6hY7NhmrCFLu0g5adtmDE3KgdU70sEmY2fudnj0YvGdlwCz8xPES7Ex7hxh7deZ9To82RC
tzX0te6WlJxKp9vUjZt9RLx1L2Eb4FoK+PV/jF1rY1iddraSMX8UPZ3TKg30d/Qwp8DGZPviiEA+
OdWYXyuAKWuFx3STlvhL+ql195hCGwKnLILWQA9SHrph1D1F0iwObtiYr+BE1M40q+GEDy5/AOvU
7EY6MR6Ztqh6aln/NNmgngKR2e4i00REi4SHkIm2fWqs1N/pIew6oLXJqqBecuOnwaPwYO1GBLgv
NFA7Liku18GjZwZzfSybJeiL0wE8ZLjJ2LCdIyP134c5Hr8FHPvmE2oZaPlJ66OT0SfNjuxdRahG
jJ+ztkuWk1lO78zexHTkx05NpCcC2eVUzfuKo+RpwthywnhEaipl9831VoU3y+7EkxH0BpH+uARw
UOGzJTQWfiirsiE0ia8gbAp2jDyYqh1v9PE1BNr/jpw+ugPUr5E9uZksdUNOBOi79gDj+tp2pK1Y
Z5iibT/qlT1rgQrFN9E/KmgM+a4YnTr6AD15Thm3hd3xJkp0N36cihCAFRyhbN0Ju1opsx+JjaMY
vLltb6/9RLE1qCMewaEpEYTrevAXQai67aBn74ZxpJ8vgdnJRerv+VWmK3jh6dWcF29W7jC6aeWq
sjEA/H0+/l/Ox6ZFXOTP5MQPr6yl6Tkp8p/lxB8f9rsbR5AvETSJ2pbrmRat6f9YvQuDrbxp02j6
i5SIe4dLinPrXD8qLZMv4YeUKNEfpSWgkZExkcBxxF85JKNW/mTHkS68IVRESFK2IPTCMf5XIZEQ
ZtVpTWdfM0S8aZlHY4fnnwwX57eq+fTTD+by3eXzM9Nr/sv+6f25fzKqnmczwdz3SM3kr58ssEYJ
vbqV11CjkOYOelY8VZ6TqK1tEgl6+RLoDi0ifVzv/j8+tYmPiYgPPJh5HvklkKMlYmypdL3eGxdy
r56RXWqAc+pwk78DPQtzqdFrQKgNmlX0X0BY81//63fugFIj84xRgl/cHz+9wbox9+LUvKaZBprJ
1frv9FWospQW8enGDAjBn3/LBtfIv35SLhWJowtd2vzDjzsvc78LSs9gg5ODe4ZrtjcyG3abY3je
c9lCLpfRXAXQiY46obDt2jcEBODBGjPVsrKByQInpt2w0eYo3kS+8RXjBtZMH+O6ODJrQLaOoKUA
ISsF0LMxzUEc//n38avWPV81DJC4VSzbwLGGc+zXX50Lz6wjamNcBe/z5wTTLunXDqCV24wQy+e2
kTH5r3Wyv86OPz6rx+3hMI0i6P/hgkG+cOLRqsWVdDysrDvujWqSb3o8YpaYKXyWBGRtkREkJjEj
m//8u/7XG9PBDcOaAYgR180f75Xe8/IER5W42jOhLJpvGOWBrYZKJc5//qnEv7lQTAF4hEwcnxAx
+NefsK8cDkV6J66SBo2bVoaQNL5D630Txv2YSPnKTmu+O+fSDDZ93CwwRTHhJVBI/vyr+XffuMmO
xJz9hjD7/3DVGlIrvEr39WvXVtwkEq51cSLQoPec8YCO/fln+3c3yaxecF/yP4eJ8tfvXZQgezWz
N653rnFO5mNaygAmTTcTurM6htfTQ/yGVs9VficGZ4R9gqWaQZELaNjFUZsZ4EFlMa8kuuGe2mS2
QZCDvYQhuuwqv5PeLRfiz8EL8ddu/vybYHv0L3f6vI6ChMWrAuPhH26ROA38zlWeuALogSnJ3F7v
7tfNnTxT/x97Z7IcN5Ju6Vdp6z3KMAPeZncTgZgZHMRBojYwkhIxz5MDT9+fR1bekph1pc5e1yar
clAAgXD48P/nfKclSilHaPlMopi4KnwoLlGyKJjdLJp9PSvmf5LZTQ5Oh3JEYIQk0PmtLj/9+j7/
3W3SFYPYZXOzuCN/ftaaNIcRpZZxR4YM087lMdMYrZ8Nxe5u8vZ3I1s1436aAgHpMapZc3UDMazx
8YpFT31ez+bubqrhIjt94byEQqq/WBDhBx2sEKdjODxQ8qF262NKvWSaZnGfDBmEaAt9+TerGhnp
ivWta7wECcl/V7YaE5dH1LFqAKhPYnHVjR74I6IvCMWEuW5SPrnmdF79Uap8k/8n+l7d/nUZ5Rt8
/Fp8E35ni5GLT8j9GE+++JnwwONFdxWfthb1vAAG9zRM1FY+w2Chhj4p3FPaB6aj5eB/RjB/WxFH
CbIaJfZdz7JG5Jqa40Yvem8LVFLr97HbEc5NMWW2VlrohEugWwviKp1a7CPpQREJ72SttquJuoiz
xqMbd4Fu6rwZAAuGDUsA5tMszUkv5XxzN5R9fPK7Ir0yC7+6HtPQawK/aintQ9LSvhgALW8MWL1v
etYRd8w+gDMVfFFKOHKMv83qXA0bLS6DpGf9PsKuLqxVY6X1LbF/qAtkTCIxgv4OVosX+wBWPE+r
n4YyT6fACj3vXqB/x6uPj8BdoU9qRmSpUQv1iaMeKXu96b8STAHGA6FPn+1JqaFHRfWd7CkTXCxq
RN+gshURfrgitO7IEVHcIyxCc+HhtGnvtAlSJ+6hvnTWkNRRUVCnqutbj+5Fu5bCjsPAT9E3R/HA
spsxRiiI88q5itbfFDG7ebYGgPpxx3N3FSEXHYG7ybr04ZOzBQSTNNasAmCP+WMzVA74xQrf73ch
tR5ppDnaN8J1Yd+HRmzg+1/KQffqIyRryNIkETZXmhS+sY1mDGkZXjHpH+wooc+Rif7NLzMXlaQZ
67gL0jYQFiW+1rTbbYvVDc02NHpCA74AVEyO5ujLgFB083XG+b92kqbbecIMtwiYq6+F6JwvleKv
NASDfmOgyO8RTQ6yh+KoDPSBn4ejcV/uaKM4VIG8EbhOVBDgAeNVSrjBmjbj7em/2Q06Com+uX7Q
HD/JTiNRwBlsqzIXxYOHYU6n1YmzrfKCwlN5Z6t+hibrApBxBPDhjB4WiPV6ndkJ+UrkdtFoKQLC
cUX9RYtH1+J2s7Rsg5lYVn9LmY/NDzrHT1WW8aRLDc4RTmQ2Q8zgcMX8ibSLLp9g4dBgQ86ldfxi
c0gYRDHPQHpH4kyoqFbMFcnMqMSOiCiV8OmGz8DKXj8LUrbpahuKfZWkuHV0vfWDSYDWVogbfvps
JHMisaM7jtD08JbZtV9ChxZylOjsV3sVY4FtxXlBqSieLqjSbgEr5w4uE4/NPOQB590UbczpueEN
9dd40vh4yDvcHCeO6vRH5gR8lSADCHQCFmQ+YGBS/5FKfKBuzvzMdBaGJDRh30IZ0/NPIoouHbAI
Nj6mriBoi5cBjvPJ5XtpYeGjfQEPQ7k7NtLroWyYYiCJ+YrSLK6EV8lPpuOyqCcaM+pljmQP51+F
DouolzaQlWGRfWuEepSUnY0HVVIb2HBgaCuGAbms1diw29h2okJzyL1pLnuRDBouRVMF3I8iYnOG
hV+EIh2zsQkqeTRIEDTNdP50yTewVP4wGbssz70khHNWu8fZ5NkbxcyX4pXkSllMBGpSMRhS9f/G
diZUJIIketCz0XnxVcoADYjuW52z2jYiap7TjPBuxLLd/OmyUViyhjQTUCzuiynZ318CQ9qGm0HS
mH5Dx+TxLGhc0EXQ9GtyTAFrVKFOv4skwCuGEb/dJS25rBoWnk4l6iBs+6SnOpvwqmrExjEyQkgI
q0vWc2Zq7SakUfvidiqOYQSoUh2aruXOR/4MWStI++VVoyEfWV82OMhiBenkKdFyl8MP9XkeGhx9
SqMOCKC1rZGpu/JqCtfnyZnhDRaO/RJ7+Ol3LDvcYG1K9IO+VlK8rgsjfM21mIuXl1fICB0iWkac
CmyDWHn6oJ3ufHvqvuWCUCBOED6bO/5WRAYLcGmj4Qqo8mEEiYtkZ8wqKQMvycHll76GLOUd+DrV
yRo1SDQzPsgVPinulgpZuweWa1z3ang6JXBDPUpZmTJibdpNOrJdteFTDed6ijRAbNTn2KXBrkLz
F1Nh3WCm4WZChQGmqswz65GrP8kx8R7SzG9ymOtExGBpZIygNHNe8FrxTCkI8/0vk0CWg2ohpZGn
Qs6PuHJVME4jeMNqV12+mKB8AwpnO9Yb9TNd6upErB6gNVapPTGq/KoJkNogZyHnOUxsQQVp5U8a
Mey3co7cl9bveV/1vCg2ZrKAV4wc3vi27biTy0i0ZWp0p0vyC8EfTBgGvWOLPW0TdbdChuZ08PHQ
AUtrbKYmk7bwHpq/eIKvIgUhNYvWbRa3Z1NE7ix7IBPM1v2spw7ZvqnxYGo+ZwCRcgyxpW88TFbL
Q7ZMtMf441NB3EQi6mc3qnnRG2OSt5dvyErEHrlzmYHaqsXSow68y6TBlsEW8ICqFeYzUzdSHI60
ZI3yDytUpNamV7u0xVeIx8uO8bJszovOiELwQmSLH/PdF6cGSGz65HIPZhG0w8BJRj21th7h36WT
kS8B7SxeepdvkamolnroeV/LOMKfmZHOqi+zBfUF6cp2QJ2OAbSLmI6SjJfLtFWEWNyh6KUdaMKS
giKH9ygJXQsZgdfsZwT1xcZB/+F8ku2kMqknGy+T1urOiy3VzMJ/LZ4u+OI8H+xD1lRatRHCn/Jj
Qem62NCvM5t7QzcnhoiK61ovanGBN6XmPoh92o6UECZ5tiIItTaLTWAwrRbGxOUB/DEXqYP7mJrM
C2piRZ7KinMZu2GkUoBkj8dWoox9bVmG7i7j0wbAtUMpj7GnbOzs7A0+QwSOeru3HUzAMVAk/58D
AnCU/157WJ/XRTu2e9JGAUvPtfMSudRSLqPClZlKPIGeRtBWyYvclAQmOaraAM0wqQAIlQaUM6dk
JgIYoK3BD1CEaJ0U5mSivpA2FYy+pMWm0BIc0+1mNkLk+OI5vCaHuN0z5IwHJ3Yr8llysrJRsjWs
MHBjrC1RS/J2AGzyhNTbuHFwV91xUmdQ6xo9w3U/MWlfZkA76/E3V6HHwyZwUi3fyCqwZ3gTr41a
gOigRjgTyAHomRSqqB3DLUHCoPrLQd1tSq9Cbqxm5roU8AkxouvhrmqOak9Czmz8nIjvjajKZ3TT
e9Eo/LdSYTy0erkfDcSg+34Yy/gGgqBeHYCiG9etPnIXjq8YnFFSMdp1g8SFh96BabqJtEw84QhO
dmUt1ff1xHQL8ta7H3xZ3JiW80bDUiNEK+32Tt7oK49Q19OURel7ZHXVyjMbPNcuR2qUUAhqLcny
SCAsK9IMY4k2SdQLdiiz+5SlJBURfc4PWjnTInfakFpbBSkkJ6FBEBNTwz4kdZ2eLbszDFAhTnHg
ZC/3dOzKeZ3XdXkOK5qTQirQrKvi4vAJMsLazuz9jZRdrx8bNfkf0VpTiAQvyp5qIGI8MPMyP2iV
qYjlsFnXTR5O2n2Umvw8bVHz10YoLKrlACenAjjRhJmAwrZq8m8Uv71QW7om9uG1RpAdLxFoRD3w
zqiDcpYzy06W4FUVcUN+mN5ye+HiUWwyK/YHOAi5U3lZTMKYeRvPXZV9r9hjsrqImrQhtYYbGjlh
oR8ygi4HwwgJTn0EPEaPve2Z0ypXeuGJehoOdxWulahEK0iqZONJRzwZZMp8M5cZ7YwFzZczGL9r
6Zqsny3u4v1QRMxWi5uYD5ewgcu8KdJMpciyYG4u/kiYvkzqdUjAIIQMwgiA+DBHS7t+vkQPVljg
X1psgte9ShyjWZMdtcrZkkLPfS9LxQrE2S7em06cfLdHV+9OTk2aAvs/kJpO1ogr7Y8dRkONRAXZ
Flnp2xh+AAkfOLDJft9xvln5w9Duqr4btmR8mj5nFbDxOkjfB983KNnRBIRKGOo8Ei/VWDbC0OQk
ccm7csfZfYipWAcLrLCDUrhft4uKbPpjy+zoxbsLGWNFlazQtxER1/6Gto655crxQ9wO8lHC8bmK
7Tl5rIcIsw5vCLMzp50FgZ05eFgtCt2EEVBrt63mVjRIF1Hio2otuccir70NteV8Iy9l+Y4nfHzH
Wtqx3UadgKZ1Nk+0zPQrg00Z2kB/+oLq1yXXLQxz0ClNmTabppLN0bFkcp14tR9EqZt8Luo+uidj
dpTroSCiJescfQdEab4WVk03TPOyt6qZ+SSnpN3PThnu9S1x1JxYiRqckIP1OlJdRF7u86U68x8e
2e+MlbQiftnhOb2U3cvPNLI//sifGij7H7R1aEZTpqVlg8X2X90d3cSGbZsImrA3qkbOv3RQVL/+
VIfTHQJLhozbtFT6w99r6eDK/Kk8hFCV5pDu+RaJEpZvuu6HOlsT9n6eRtI9FWbtG2vT9Qxg4QZs
DjzQncbGjOkfsMa04sBShddVOSOyaB1dw0qzkKdl3OdVo2sFEDDXauVGW2Rrh3s/pGe5HqzRUVlB
+VJfZ7Ht+t6WbUBhT9c9ucEg72fTQ/8Be9bto23f5YV7Rf5I95ZF0x10Rg9kial5azt2PeYGIdBF
N1FQM/Xda/6yGFdLD1tYzeolQAM63umygzPA21ZKI3fWKUcVjfUMAPg+b/yhuU21MLtvm1A8d/li
YWPpGupYaNzT+uSWbYzDchZf0LjaFZcgj28jRW6q7oanlytrLosNIFj/hvOa+9x43hRoopq+JqON
pgCTx7YaSMxK2ph843Q0JeoNK9Z8Nssa8M6lyA/pkMdf3c5pvpidhX/SqEgoqoT/lsv52ueNRQWc
AfbnL+F5HFzrJnESfS+EZ2z61FKSbb3gv7FEczekZTyt9XnWg37Csr1CZiWKFeIomt526M6o1UkC
pSdR3LJj654k2/mD2c7TDlbcfCc6cz4ifVAWzQRpEjOrluw5JSXfGA/OXZqB4SRY09Ru4qIEo+a4
nCsraeBz7MuHePEQWfkDpUrAIetRRjGKJ783z7Yzmp+1Ku9AiFLQuKnsaAhEjSCq8OBa0TJYTgjK
gXQkg0010CyHDWUWImm1kCDdCZU7YTSyAlLXLF81krm2fpKjBQZ7fsA8v7zh3/QOcWfU9wtRldeD
1lRXFaHdxc5etPlGDos7GsCeR4TklHf+/F+McPYYnzXHrGtIZToQEOCwo7DL9pjWXTSVR8xuU14F
Xh82ZD3BjcNphDAfieoESXnZ6DGAorf/zKj/Lz1zQ5g+E93/bMG5qgbg/B/N6n/8qX9Oqr7/D2ZC
GpHIRC9SUPpAfyIe4VdQxqO077vGpXH+35OqZf2DBoup09VGeipMBV785yRr8oGCDhd7RHBElM//
Vt/cUn2hf3V0HcMw4FcwEzrKFv/XvhFpZ9MALBnTSBniyEhTzfikx80C4zapt1WT+v3KqT39tdO8
8MGLRQt6uwyPWpvAVqQQjerUM64qkgl3WB/GtTkaiLJ9P9Me/LroAi+u8T1UOo4RA5/cjVFqw/e0
xfIu4yh/sk2kSbVyyGD4DZGv2bHSUHsjEQgI4YxIb6ddX2jLvmqQTg7lIH/TNvywyvAEbBglNqsb
rQgOFOrf/6CuTRFZEoxW1wfZGvIWjafYRfNAU6Hv1ffivn8YIv+m7fFzL0c9cRZXiwYwYgVINQoH
+uP1TA1pZ5Rl9WHSWovteP6qVGtrcB//1Lr8zw2Wv/y2NqcTpJsGzWeDNfnnKy0oApYudnPkwQ0a
d2iVJFc52o7oiuR+JOJtN8dp+Jvm2L/5eh4NE6xhNCGJ4FX//sfHqZs4gMsuP+CtmbOVpgxZHbJm
JxjoQ8+rv/0wUd0ZbEsM36bH/eFhRtQckrJI84OhT052Lkng3UqX+sjNkIuHX1/LUPuNn98Vvhhv
K4gClB9/EZlQc8jjItOTQxPLHIlkHCJbapqiIh3TQL47Y14a2oH1h43xHhJpX28Ix+j+9nem5eh7
tEkBsnpMKj8/YXis3lwMVkpQCiHagexmPBgRbjbh1ngVfv2lf1YtqNFKgj3kHZOcezTu5oc9WNuI
3ELVgtfDWJa7ym+7oNd4g2vc/fFh7hLkjl4JG/831/3rMMIZ6Bpoelxi2139Qz+b8/2URG6dHsqp
wURB1iUVukEZ0JIh/XvXsqndo4ZFnsCkqmBCH65FUwXbXCySQ0KUK2ZjunmrWm/nUwSB//HXz/PD
fHu5lmOAurB9T6cC+OHHS4ve1VqNMbTMy2Rc6jXHPLFGI/j1dX7WfTh/XIdduMphU8PV/HmQDG7e
tRwGk0Ook/ETyCnlS9lziXpxtJz7OKE2tZKADGh+qGRw2qdRfP71PXwYO+oe0Fwz0Rku0hf6pz/f
wzgbWdKQQXEIx46NsUHmBq0XLTqH1gygKPIdHDnW/Jv5/IOK4PLVUZTxxakWsIZ+7CqPkQvsMvSS
QwzQ83ObusURiNN8XbMf3bVWTZJFr1WSBvksI28dTlS0DpNbym9YEpr2DQNkcSRXBYO/OjvQUucv
S6rd/frp/Lv75IzD1sBjdwCr+cPjyRwrnBAQaHvd8tzXeaZVux6bHK4I7OPJZWOc1hgEUs0D4VtN
2VkfzZkKF/D4w5BV9glSXXiAaWJdC83tvK07xlUKWE54429UPH8dtUpSY3G2o83l/uUkpgvMafQL
k0MhdFy3GTy9jHyMrt/8+pl8eOsZMXC8+Mk8DxYGL8iH6TzRTB6K1iWYeTBtCRoDZONklXNir+7c
//paH6fzy8WUy5nV0VGqmQ/Pf/Y7p6PLwHSO4TiI/HBUme/DGpJGhsa6jta1nOaTgWrrWSvKaAes
qv/NgzX0iwLqh1VF3YbFMZeWP5sCbufDd87bWqOdb4Z7b5ja+eDlJpNpL6RVH6KhXu447umvDsGF
6yQZ8APPdZxG/H8Ip1h4dedEJkJ4FJhdbxEhmsTiNilOuybvgZia5B2f8xgDdZw05qclt8L3EeTE
kz/nyxmRDF5j0bSuUmBnSP195zRSsa1XqKbNTwQwuPduXOt7WkjGVQxrkESpOtFIbZ2WuzkKLTy7
ZTzeFK3ev+QhUVULSYxnDucz0gRZhu/0s536WBYNOvSSPtke5I3dbVMvxodreeTlItgHarqit0xD
DozoG3Gr1uOEqadZSfI2tXUHAfY9H3t7CooehgZW3jQ+RxZvtk1vIzDaMXkdYibvqoucdzgwvokO
gm3jugx1P8KrLKJhCx/Z3k22zmao9CTSIG8wN1S4vGe/mVr/E1YBxhtvf5SRZyu4fF0TguCbHXMn
/EfveYHHEchMRGdP/dnOqbgNmmNgM5Opw67BMfBBVNZ8Zp3Jn5pmnm4ujzd0J6ynZazf1VYTZ8dq
8fL4EBqRax1N+L3nDOTjsGmWOK033mW2Goz51PYLM5RvSO1rWZE2uq50iVExzw1MxknNs5tRFOCV
1PWYhkVifx4Ia9BAY+rlrSJ+Km0+nzPFSXyGK0pMSOMlr60uphKnaztHO7HQ40VowKIAO8d69Mux
RRVn8mwLy0xec2BvWwOvxkvqIDBZ8dLksFCTghy9SZPIwrOWevXYyBukAmMc4PNPvuZuz9SkXJTG
rAMhttQ4LBSP3R/wbqznmIZAsEgltjSKatmSscJYujjQo2nOQ5z89J9XfTcud4WjkZKh+LzBEHdY
C1K+QLcq0glHcMcA28BWqV8QoOgo1n1GL3kZdMxCnGn7IebEAJpDe3DxzSjMkj2fIy1Pj5mfb8QC
AImikLxB/NlswRUbwNmXatPQoF5jk23vIqo4B91vy9MUUQ/COJUErtnpZ8Mql+NAV3eP6jN8iHpv
U9mKlOSW2Xnmamu4mN5NsXi7LEEKRE1eKl0KUcrAn1a1XWAKm/FaZUSF6Jpc1vR8zDWt3HYrJKIg
0Kp5tuapmk8iGW/Q3s7H1BDbOMbUhC2tOtK4p5mnwfQhekXQ8edr5Znfrsmcz8G7ki5hqiyw3rGf
W6+zztCYbloJeZnSiQzG2bfXLDhE1jTJoxu6MHC72jzl9Kr0IXPWdV9Ou0wQFUTBWzm9KGWLmmCb
RMSfunh+hVBK+5FOa0oCVoDEo1yZ8M0OOOK/NIp3QimozlFB+axqQ21+LSz7uFi+gaU2uY7dBP6K
7T6MY3iqSi/60lM+21Dtlsc4L5iAbbVHKsz52k0siwj3rrkD09cdtdHJgmVxrzKvmX1CGwvY4ILE
wMaMuu/4u+r9bFTQpAnsDUF5R1Z6NCq7MlahFnlXg5NzQ1VuWxROZnN5dBbb2sopD4dNP5ri1BtG
c8NGyY6DyWW+yDw9f2yhzj7CEZvuZ/QUhBd2NYnOpKfM58xbLMWE9bb04fxvaQFAVOauPMS0Jbko
u+hzG+mffGeaPnk41DfWMgwbtf7gSarqMV4ndVPcdj1UJ483LT/YGjXalZnBx25n9iIZ5nRSD91u
7epewlRUIqWxQ1YELxLevk45+lCuyoKCbd5WLLq9G0jJqddtbRY3nd4/efnSBMaUjNd2s8CGj6Cx
pUHvQmzdOqmJG6rusLmnmXOrQ/Ddut4Qfe7TaDqhXA76JJyO6TToAKqQXn61UtmRGo7fGQgB8+QB
NXp8xIoDksqcgCAvY8HATNk7cETItbt8br1NMbdfSsBOW+R64zP5ef57D+ECR2FpmA9m4Xif5bSI
Zac7iQZcacJZWA3sx0rZ7OtlEdfE1LtK2z+DHqjqtdY33p4TtNgLtO/9qkYE/r02fX9TT+l8bHrr
7BW2fhZhC5LeFsYVoqqSLUzpgYXKxV0eNmG8Cq3Q4vCfxjZlitZ40AjqWRt9Lo78qOC1HEypLMJY
I1FT2W9y0bs7DwTbQTYlsYNVY6IlYwhgekN8FEbObiJrYevihtkAKrMJDOuq26jvLHhVRnoI08Y8
8wSTwIID3IyhsRsdh4EtyjPB2URwFcK8jZrc2UOEs65EFKFHqhfnPnQaI0D8Sr9GJ/ctR1zzMihm
MRNNsx67CZAK4oqWDnXo+Lt4LE3gc5OB6qcL4QXr0roedL+60ZeQbT8BfvR4O5rfmznTKpvW1Jjv
0BF4z07mUsSpmuiEpcqvgjC088Osifl7z3H8CoPvQCFcQ+tm1YBW1qAHWNPJUEQyUI3ONSd2lQlF
STUcjeoIY6Xn7err85QW+W3tOv0Nuim5t5ouFutE+PtC4quf/FJbjUbonyrQ7+d0oLZrR2PxqvJ/
3E1Wi+azjdl360LBeEdJSeZI7dXVAS4VtaQ0b5+8rv5a8NGbtqkQ/wjQGLkyRIwvem2nYNW0TjtE
9cBeFrVtv27i0glsUgBPRjjTzqvSDb94sskK8w37fk0huCa20REWMYFRNJ89MVSvnlGORzgIWkAT
Xd4SMrfsZgdLpQ0A4dbQx+41bTPm7CZn1WASaOnbrkfbazLnsSdSz+vesJ/79kq3Sxm/Yydp1n2C
LJIXu6fVbPXae+PG5Vk6tXmdTM7wSJjC+Gq3if8cDQL0tmL/AdXQF99h2cOe7ZH7XBblXnPt+YhY
jKCTwh0/zz3WNz0rGty1I8TCtEnh9E+ZsWYXFV3P5uwFPXKdtUVDHQdzLi3uqpd7u0z1sz0lOR7T
iTUDxiPpXfkwkMbJ5BSTqZk2cm+EykVMH3sIetusmM7mJbr3rdSc19C7MEVDW9DpmLBLyoBDqiDT
RXtIcqFvRVbxu7Eo7Cy97o/1kgxvNWcjThiAsEqt4CnQBP4a4v+Akc4W5xx7tVnS/Wnl3tWt8Gl2
TOtFM2vt3SQ66ir04Yc55ZKuDVLqdtKW4pFw0pF8Nqf9GtZ2wnYS1WXTJY9sjIlnCgGA4Jj75FrE
lCmsOMgUzmEhg6p40mlirnRf++SNMlulXkn+r+dvqeWjxS2x4uFTLVaSzUngeaSrGWVL85wzNg45
gvqETF4zwBflWuOcjEqrr1gqoz09DXM7uNN3UgfEjrO8vW5aU2zJvvTWWeEeza5w1gbhbGh9VWaf
iNa4IDVy2RjOODiM0+wUu2ExMKjzwXE1+DtzbiDWFnO+A40p7xvXjNfm4EfntBzftRq2cAMpd+WO
o3lEJqFvOqpZx4RQ+L3QKQ+YcsSsXbfDro57/TXr8atyxmfVYSN0BHRoAxRNmi0aMOzQvUyvsCTt
MnJGVwS4SmAd0qXfI28mVyd115bu3iEOfq0XIxl8TR1AhEEczVbwVhqdjtIypX3Sd0QkIiKqtWrZ
GW6iyJ3iaztrxRbBonvqa2oHS6QfgE4SHKS9JK69rcJ4Zp8irpE8E6fWPE/FcjNk4RGn4mPdhmem
XApGyLFPbru8p030ZAjyWcxyV7ObJtAlfxF6QrsJdj1MIPFKMaxbL61qB2mG81jlCWL6ynyVwmBj
RQBo4McmKVptHwDI2qZDfZKxN2G1dd+wUyAyK6hqA4XjRBBNw/B5sZY3OSYHFzXXtvFywqpnMUef
dbo5C6ZIPzvabY32FgEgyTTWzoB70yRf5ChJEejjK6d51P1xeGh8RJJxl9x7VhTvvUnAvmrG4Ytm
tuhOprHf49BorxArAFWXBPDRH9Tp2ifeF7ezy11SNK4fdPHUHpLGpTw6oedYIyaI5a7CW7wBeAzl
agErcEUmhtZu4wJvkOmKb7pLQtNRq3MKOuhEOihH5gg659T7RQdTqkE3c5ubrfo8s8nIDqXoPFG4
MML+EOESFltvyup2RVXTRkCtEym1NTracauM/dAeMpVHRiTqoyTotColG4Tg+5XbTRw5FdmrJQL7
2Y+y8L0LEWStuCotBgcSQMtWhINUYPoVx6KIYT8ExPUSpBOpngbMgvCZ8DdtE2oNZ4yK8F+UTvK6
YY178ptwPms2DCWIrtqmJ7Jbv041hzzDXswcOwaPaWlSOJfSUKcTI5Hj93Qxp5vUnSHMw4raGlGb
HeNsCp+jQqPIHdme8cnonB7jbstJJFpG/RW5quuc+3hUR17REy8YO3VH3tXI1gGXGtgow2oP7O35
aM0tNWCiHNADhzi/rWcgudQh+35FWWcGScv2b2XH9a3TQvgFKIDOCkoZoG2U/hmEsKSzwqMVOxQF
aCOf/cGjRqA6NZfrjbWtbebKbQ8o/ujZZAQD4HIpvlz+E+EXoChdjv2gnsQON9uyB/Ffv3QFmV1r
2ZpUCdAl3UwE4BKmi4Bz5S+ley8yHiadZQeTRd9sL4XiOpe0UWTlB0NG3ThHB6evEhwmO01wizgG
sqNLcvnOLZzuc4Vr4mAmKZ/IPLLcdRRewDjlxpdi0PnVywzQVzjJ9tA6pbzNJPvdRYv1/ZINRHCC
X+/XEu3KwSZy7KF2OPY1Y1yj7J/ThnDCWmnXhtxrgzELCRdPFqoiFC+ZDAZk2KGOaKCyR4ew3RB7
GONfXzTEy1H9QvEP00yWUlH0l5NoUXsBWBU9JRlECsQSREu17bNpgu/UEOPqGJNzqtKFDtniULwK
F0hgatxpSblsx5RfwFr6/In4reUuRqLKMUmiI2dpAHuigcKiKMIx6y4f1DPJB7psBn/LbyWvKxSL
R5ci5do26uVsoj/cVaoUd0EKeUQL3cDMAEdEXOHWtRkBva007kQi84F56t5HSH83IkZRRs+ber5S
9cjS078UOn8kK7GMXMhJxKTwtAySzQmVsLz5PPJBBNW2wgmaSdO/xIZjpwHCQ7FLOsZ9rLG9Njzq
rIAwOfAb0FXeF8xepzFlNFngzQLyqKoXSokl+QulOT72Jg17YUzhcYzD6iWMdUk8Usyro8W8wrY1
0JskXfcYApF/ybyuP4hGahYE7THXMZbnofGJwwHfsDRdyl9hFGXsgMOp3KE5Nq84t7SfexJIk1Wh
59lxqCAvYXsyyantYSCrF9bssvhbsRQ13oiES8uhG495P4eHnpIrjClf614WMkcinYochr4UnAxO
Dibf18HpxnVsJBw9+vqtxDu7FjTzdt3Y4rLp+XX6PuRll7yB4TALKhal2PWKDKiSQs8WJfBzXZDQ
3CJMJ9/SXYxTDhP8prTc8OjkSmzac/JxgpLpcKdbDsUP2qJ+4KhRMKGNuXJqh5ICsp5xnfk9Z8JJ
DIwSxGyvWGfqF1qRGqlPcc07XbUOCcScTiFzMz8KmycFV1V7IP0zfPdIHyXNp1djsNVhy3lOHR7B
3CkdLSzTvYamVoWfcuwjb3v87ruck9EIG/JLVyXyqxx9ulAdG/KWUmodbWK2FayMRMBcGd1YXsdT
Pzwk+uR/q0c7fE8qKY6jg/9lRSzedGMnU7OdHW9GwQr95DCKJnxOXQfAX9eCJQm8igJ3gOyPqPdL
Sfg/0rHfSccEXsYfqufBS//yvwDOEe9x/VJ8/6//fX5Jyu8/cgHo66g/8U+Rg4vwy3IdG/s//QHG
H/2DPzGjBkh+1g9SOv4M5PiTyE/4peNT6PegWvnEoCK1+JMNgPwBGhcdQB0/r63kD38DoPWxqUA3
gQMzn0MvSsDyUs2NHzrSs7BAXs1KQRBucKo58xmAxQ9P4/c9fXp5iDwcBTJVnW+UFD9fghaS2hzC
zCRVlpghf6XNsEFdHul/i0v+P66ivugPXwQij5S4JJa9V37ttK+V/N47f0+c8Jcv8qE96SWVzdGd
SwzLnaffzUnQLK+//hZ43dWn/NjyQBlLu54mj8nIMIyPZuUu16D0j/ikHK1s3yrav9OGCcHcsK9d
9k5ITAEyMmbPfGCJ7vRhKztLbqD/GDsMldMuqdv2Ce6fhUh76dKg7b07Uu9GJ2AvOl0JUtE5HbR6
YPVy3BqE3N0nuqnAnwQxP8yqlOalXnrq3JHyekWxwCfn2/c7AgqMcT+QGgkzB78lC5obZJoXnxF/
zyDuh2rlJm3FgWJgO6Dn3kn3F5f+EKSmVezM8VlvNJf5G0ProlMYjTUHHnhUDBLGKbF4ZFANVwNJ
ZY8kEuVBXMcmFtfmzTULj14jSfBElY5BR57Jzja7Kzsz+0dZzvbdhGwRzbqXbypE4WxzwPnkg2Fv
O1w9K0/WxtnnhL9JLVuuJOe4T5bX8yEsCFfeks6bavHNmXpnZ5xDsin2FcWBdVQN8V2YjtOb6KGv
j4s1cNYL4TDhu+V6yfJdpbl8iWuUHEFBs+CR5qRjAUM3vret1PI1bbT+Xfu/7J1Jc6TYmm3/S81J
Aw4cYFATvMNdfROSIiZYNAr6vufXv4Uysyzl8pK/vOMa5LW8aRFCwOE037f32pVB5ComsfbJ0SM7
RIYBIaPvVX7Q8oBRcVwVHNMhQ7ZLHsNkynVW+i1BcdQ5QHyRVOFDfsEy28Awh9Bvrbo0Vq7jwHht
G4UQvqntfsXz+MWY9VcHktzXUQd/ZHRK9NKSFL5XJwq/mPYqbYdl5XXZETvgF6vZiyt1dGOae0Rp
AxR96lR+Xjbye8SjlRwyx2yeYBNYKzT11kVmdyEr8uBvBOSEXdcMCzJJj/dBLvq1U5f1dqB/uSt0
faYoJGWwcgid30AwVdmIp3ZwwHOmexymuIA+y1VVxe0Ou0nixWbcP4AX7h5a8D+cNZ2GgQEu/S7F
0+oS4JMcaGtDKleKboOfyrixHR4nZmHNX2fUctc6c+d1OzhxvIeWmW3LFOEhuXQRIatdzW4Io1hA
cy5SH+IcwIQLB9+8QVEf78IgUHeaUfs/fKAFwO10xb/WB4cacxLS0nINLSc1kULfzRTW+noKJqyr
c2AcprKuMNwthxsou3vplPLWV4Sya8pQ3FpaFlxieHrys4r9EWZNcPpmr9J9oQCxr2pQqF03wm9C
Wev/aOlAuk454LkQSocXiHbQbwNz2m/KW+BeAcJf1BAZf4SOqm2CrjIIoSAiaqM0mDl89Kg8Dx9e
1hqAxa+UXk28avox3WBYVj2t0SYvI+nlEr278cjZYd74k42vCzuvtrOtvN6ZgzG82Lrff8t9M7xT
s0r1ekBOkjjjkW29FfUUaqly/tQSYHVV1mXXxCoO32sh8qu8C5ybUZvFI4cAekpNwxGTiGTzYtCD
6VYA/8RBU9u3+B3y71jMh7t6Wpxvcdhej00lL7WR7XRTOeZFQsg5tiKzX4E+kg/lJOx1iziEpAcq
dStT1blAhdcndFOdfLoaf0LukgqRWG4OqGdN/7/Y9v6g/jYi2QLDTouQ8M4+/mXOsvFICGw2iZLh
SfI1mpfE1mxLPKC7tsAQt27KqCFkODQ2nWpUF+kgSeoIiyp8nNnxBS5QbH6m6YeSUHEkz7QU5wO/
bfCoa8V8mJKpuqB3gDnG9KNqFctcBbCfxc7eZsewLeJY0hEMnL3ZOJyROEtsiCZVdnWYRADwpGBM
UCXkmOuo7Uad6nr/56kyrOxp62Nu3AD2xvioq6mzIueR5zAW8+jqnJJu87SufgDDapnG+uQuBeG1
C2N1WmHAr76RIjlvCpz0Hhz8/hWN9LzVUZ1cvJ2ZhiJKbfye7I6bpNB+tFZOwzFl7/67wfz2NDWk
FSAa4sC7HLH0XJqQGzkboRrJKEaZ1nIKRtHYLFzp3gbtumEMv2XH2GtDC5bOzHJJen9UVqjC9Ktu
0tm7i3QprCVt82yNbbNm78sfNWqhbCI4i1dvx3m9CfR7qsJsfY2weOqjLNu1DlBrTuT+JgJX68bK
QoCrKGOq47LZL7rvECTaPSwWO3GDLjbXtp+oXjwksLmnur92KDpzWg0huOGUjK5kMvYc0lpiLemW
jV5BbV93bYoR+5qICEzWNklisCY5C1gFnP+lRg4THGMX1ZxRzp4TUSrQxkZ9eevURsZSmXmTc5ql
ne+sQXJ4mcuOy4L78g/jbDeuVnOgLaxKeSTrFUmXMvLqbYFivrAog3SpCH+9nQiT5bSa1dK88GE4
ckhZUL1VAIq38hV7x2603otSSZ4GJ3J2eV5Rh6gkJGwSUeiBUFkI3upHy2LXOHRA3mAvw0JhFxpH
p8KhHRNSU7oV9WRgm8YcC25oPkD3APXNiF4h4gKdZ6j5a8wavqfv2zw2iZyfGEjBrQyV4KaNO4d4
X9o4ciFsR3WZ72xwHC8tG9LW7SLdJ8M8D6Y/T366r4y3bZvMd7Oi9q997itfsiUAdW7bWFvbivzr
PSXt6P+eVH7Z0RAgzd84PYvAIICudkvOBZ0FHEAbxRyjr3nX2HcOhA/c/535LLrJeO5rxXiOzXK6
ZqWS27AKlfUURcqa2gI1RJK5r8Bl1PfYaPONjpd6Q6DTCP+bp96adOaLxrZv9CW7JM8LFr4mvjBr
eqhVgZQ+7+ZhVTAQt6NZqBcWPZQNcKh2n02t2JSk61AuUgkE9y1nOnSco29AUAR7Wv60Xd7G8mxr
qHwUA2sb542LGQPhtdXk/oY2RkD0RNsTsGHmyY1axdmejFv54vh+v2t9pHVkjLAYEgfP658RLCdN
QcWhogAWDHjyMB5wpjdnbSlLIHlIpvGaSWHa66Wf31j1PMNlN0muoOM9Paloe8hrn/F+z0DxKLpB
mIG3HhO4ZMU3ZIoo205Q/DK6jBoi7sFbzRqoK9bleFNZDUs3UaZQRLHCIuqdMytZ4/XwiSLVyG1l
ber3Tk2b0vWNhgZYmxJWl1t58dihRNt2TDjsgWgIXYBKaW8qyoaUPWWPKpoCzjSQalmhIdki94Uq
USW58tioKidsOyMeEHpw46Y9VUA1aPg0W7OM3flNm2n3FRX/sqcKoeXp08Kt2GQllSnhRNqPNzGE
kdHgNoZB/UE2DAWUEbC/qxiLZoiu8SZCHUqXC71PnVjWQQ7GtLHbqQZ1qlMqEVOPUCZzZD+SGIKS
x8XdPt+pknYIwWEptSOf//NoKFXQkhIc9pddq8Dk5I/exgKbH4FVle81ZCXtIjgt+9j25W6oMDhy
RzdWOOorih/htTZHerPqouyB5NF6Q+8638xlqOxas2gJ4jUn/duUTzYBEHn1AGERsVwSKRd0zG67
crJcAk7C1RArr3aFF0Yz8hfR0QpLCRK+5DaSNQ5KZk4zaOqtbdfDpqAMs/N9+kYk+7YXiH9q5GGV
am3YIYY0qky8tuF0q1OLWCWNzH5aufKTmt/NiH1mq49Dtuzbqr0dku1izdHjUITzqraVwGO22vEg
+hWC1Hwd0MenD2a/KDmqd5w0hA5ETQVxZViQzoKGg2q39NjNkhA1q+R+89KERN/pkgRhfKlj6V+V
eMBXCR70jYxSlJ2F6Du8NHH4Leh60wPDhdRn6sZ+M9pz8VCii8eOFyCIcslqvAhjWd7meVK+KEGS
u6zq2VeUXDTjeguFmIZMZp2SarDv+mk+6JGT7Eh26jwlTEwag0Fl3Bp2Pd/GgawfSrCkGxQAFv2/
sc6gxEu5Ga3aJ3cgDHcp+WNbshY5kqtpdAhiDa+l1lY/nHrOLjRHEdR1U9PBKF0EYqBF1I1JctHk
P9jea19HmdtXmtO16qrWzeKur2K8VHrRDThegUXA2nF2sRI229ZGEqFnGQG1iaPQnKlr3uJ69M0f
BjEAw6qHPHxjaG18l5ttse2wRHyVNfsrd9RC/XqynRbPaWgdoK/kz0DGVN+t4GQ/qcsKKbWspORt
h96Y591FGNnGVZg17XPeCtMDQDocoHL3F4MyJT9bI0ZqEIJLwAXV+re9VWa/sgbGcy814zvNlELn
Eymtg4YT6LJuKadL/AIUO/vc4KzbYEealNb4InIr29Df16hj9314XSjTa9Jb9oteWDlN/dkmACWd
t4i14lXcZ5PLHm+mlRJmdGw7gpjWcqqZyeI09uKyT13IDiqvl9X2MHGqQEYqZgxa+D2bcl43Ufao
pPSlckx3AbO8S+HGXucOfatEK5+JRBEkBlPXpWtsVd3aZGe8KxyZPRZJVly2c6rv65oOLvv5DH0E
JIektDvFE82gZB7HJam8ToRBlO4AalcDAvPUKuTQce60d5xiBldXIv8L1dD2kkUxvWWrGH8fNVF8
iaukeim7crR2pWLSpIp8YAe7vlhSkUgy0zlMtfmdIbQhX73VKJNaksHY1UN86PXuNRhseniUdy6B
C+UXgp3tz7yE2jMBTycCILmeix4YVCOUdNciOVrRFSouIdzAfHWqsr2mix9cE6Eh3dhI4wYGh1kh
+JHo02pAwnz/v2DTwV1mTXPcziItRfjtfCDLqbtNMFOsDcwFT2PdCBYuzHRanvl3DbSvH0Ipvxlx
M3xDFfUwd+i5thZ11zWgEm1HrDYze6mIFZ8ayfOONbQr9GH1vammTbbyCaWWYadu577vqA+HhqfY
hbELMS1e6gnBdm5Sd3jVAAh5ZKIFPyhBE5rNTOhCOQhoOo/WI0cd1hMUit/8jLSwMnCejdEYLtRS
03f8FB3RfNU+GJHxy0rt+qYv2glXi99ve8IgIPCIKb5ynHnY9eTVwBUix6VaDOTUV3go8K2erT40
HqO+qGmqRnywtRO6Q86eagqlszVJOW9FqN9yBnliQk5uxnKWhwqJmdsOrdyUae5/Lxbve0ph3FNA
a11LwEI5vVhOMSTrjN6IrZGQnyG/z+eGpHlducuyrN239pTd+ZEib61KDdYylvq1FvbitxaAjS7i
odzUXRQcfGjmN7k5hpepmZgPRom0CSXjDLD+a5xjTwwTfN9Mt5u+FCUG1FEFZNdJMNyoigtChXZT
T+hLy4zrdmNegszo1V2ddo9BR6LZaKkS0lUx7aA6fAud3PLiIGTFYiN4YCJVvEw4/SVbOeswGIg2
mqBK2P8W+e+OMJpoTfjFD4H492tjtx0qgACl6Y9CjWMVk3fnX8AeiddUS0ABBI3+2OnKOK0UB2rk
dZTWgb4q8qoaXVEXpbmt8nHmaBbWtNenOiXN1yHo3ZycXRgtan5KWI/IIF/HEZGhip+RfrSoD+o8
/LRMTg1mqmcrNlUckioUBbNG+yyLHG1B13sKwpQD378JL1s+ZShqVoYPM59dYbqm3PGz0UlJKfBO
InNgfZ2GwetG+d3iCAKl59Ks1Tv2UJLKGWUipbO1n4aTDhdGYYqNrASFlAT8PJm+IGkU/3cohXmL
L1i/a0bndzUaylPAp/dFh20Xrs2mqOiP1aO/bmzw6UpuFjvVGTvQNFW+xv5LoB2i5DNGhY9VUAx8
lilx8zka+VdHtVY5pnreKza4H2MBvikU4yJSVrKs2nEez84ozT9Uwe3latB7ySKiJHVscrFGc2Sf
ZNXeVAQ0adFJgyeB95EGZbr+vMJ76lLYzaDamDqQ4GNFu9rIkvKjxo2FdvA4xgZLRtxrV2oLSP/z
Sx1bTMgNw9mGbQ9PHfFmx3hTLTHVKRVcKq/z7jJJId/JOmbLyeB1q2DMdoC0p39bJOeiuiY0QR3O
xL9x9OLMyMf4TcynB8bOdHW0aK6sKdlxJjXO3N+xjWe5Pz5oWhgWdkFDHpkDEib/uSyV2sumUAAx
A+zC5GbH+0SnokkcYHVbThoVxHQOr7p0HM9cf2lcvK/Uc30h6N9Ie+nRHDU2psAoQzUJGs/OFArw
EDKwTA9fPn+Jy00cX0ToDMzF16bSFnjf1xg1lovW0WuvbSndWkPILiKwhH+d6urszROAjL4Dfl/U
bJI/v/Sp8SN0rIoq1MCFH/3+0o5pjFqgi3opkkxo0ExQ7PFSCLYUlQRStDYmVNzW33x+2VOfPgRg
9ua8WR337/vLisaRhRVxWauK04OW9V+gOM5eIBm1jsX4/fxypz5IjMJ4a4CWEk999ICDulI19EBc
DnjJY6VXOw7/46Yi3uPMLPPBVLMMWOFg/eQEzkRzTCp15vmvdynnbvjZvI3Nye9+kSQwugo0KvwS
6F2kPavfQ38pJg2U4j+/3VODlihvSaaXwIP64aOxRDvjBYCdYwXGnUnC8FUZMMV+fpVTD5VXuLSv
VBqfx+5aA09KZ2RMPW+zAExQWhHONJIFEpdn3t+pGzIQDtiGoCqPSfH9cEnGLu+nFBjQMFTpGu3c
N2kXZ6Dm565xNKlFJiQCFuraQ0RNEHm9M+zsnONt+ZqOP3TGH9B3hqJpfRgcTmwPtd7WXsne9Sro
VP2gA+0gdnyIXkKFGQaJkroEEvTrEtLaHgPfuRnt46cHPh3LFZpF1aF0cTSjGVCAxIJm9gKAcpAv
Wrki8KC6TJUY5U/p5OvPh8nH58r1SKN32EfhxT7+9iqOVfaE6cfLwCZfGHK6I6PXOrOV+DgWBT10
Exc/vFKEskcfONDBlpjdtPKIkuhWTVlEKzwFl1ZML+Pz2zlxJW7CNi1DaviarKNh4jRRNE+TXXhM
baiWlOaCwPbHso6fPr/OidekWYauYphbdkdL0sA/e92yzBLh1FbhzZG6qdPvip2u4iRfBFeHz6+k
f1xjxbtLHa2x1Kjk4tzAKtQ7FO5zI3CzwfoznBtLVk+e3kTyyw7Au1+vK4KP1iqQlq+SI+umnfV2
E9P93ekNZbSsFhTAMwPBl2nH5aEVI0LzIZyvfGid90ZFEumbIJFzVbtJddLiD1afjtdD0VHBnvDt
riizxe4go/nMjYLfOf78WMHp66l8AHDJjxc7gmwU4eQdz7QJ22cny9VrrbfvJymj79ncEbqRpvRP
U5RIeN23FsHx9KzlXuILikw6s1pVEtnXfcl8DkatDJH5Z/flYF9BgZ0h/ibVpkEk7lYRmVh+HQt0
mEOBRqsn4kiJlW41GoUBV2se1m2LR4/rxGtKeNZlYqBliBPHJ1+5CNdOMKxmKxjXJLenzsYOdIVz
49yoP6xF2PX5CDgx1kB9aSg4WLPY8h+NNT/rK3YfE88lJuKp1xxgl30+ekFcI5IffTF4n1/w44ZH
iCX0wsTBswCwjz5XPAl9P5RZ4Tl2SwpAVGSbilD5SynKdufbQXsZUnp9BGMfnGFun/h82c2pkowM
NCsfzhx1MPVK2Mkc9+A0vfSSLOiKfs8jRvX49V/fJAIPZiNqHfxzvHWkL8p5c+pyL+truiIYOmrK
tQQqYTWp97DDInvV0GAHA6RTtP/84ifuk30VmXlQq3jIx9Zzi1xwyk55DmcWiGQ15I/B4vWGm1r/
620AuHq+Jwy8HK9Id3g/UVEDagKMo6mH5eh5mvJhrdtQNetUiH89TNluIJhCGMXp44NfvGyKogv6
LkVX0A3rWVJ4FfHNMJhkoyby1799gIYKbZ79jQGBwTxetoIoLXMjrbgtSOUedt68oIdIT6dJRXKO
aPHxA+RibG3YGpg0tI+XrwptSCjhyHmzYjyGQnnGnvYrHsUjgsAze5DlW36/BeFSHEslt8bycpxH
AUA6mnIFIQa2xI2gVuoUZupaaT+78+LmIdLzzAA5fUX4P8jYlo/ueHkxSsvGkJx4ldYfwCx+L8BQ
ijqpUPvK1A07/UwWxMexb6hsvBd0GlALur3vR6QJbQX3rZV4StcdprT3DCMhwE89c5mPG5vlMhwN
ydpg93FcUAACOkYRP9ojQ3ExhOfGvhxZET8fhx+nSq4CclBjZgZJf2zSxyEzkpKnJV4tqGhR6UFT
2v22cnkXVy0NdXteCfjYn1/0KE3DJGqBqzJxoG83ITMcoxnITMMBEFJMcEx87EMKxnNFCjgyc4cu
/Qy/3SVzApsBhjlA+daM9SNvVGvXjlWwT+kjb4kSfJwns7pHiAtdoCzZHCzbgmoxISCLk18cHcgD
jsC/ImD/V+zPyRcD+IMRB9jZOH4xSBLClM5G6lGdzjfx5MQHZaTO+fkzOjnKFj6fAyYL+ePRGpYZ
FctIUKRe3lopQO7eUxOYmFZ7btdy4oMltoa9LfOQ/BARb1qpyMsqZyIaS4GQxQ/3o1TH7ed3c2oG
gldIGQ7QIMWO5Zn+Q1o5x6o+Bp2SIB7C0dJbLFMYANHUN+kP9Pr/fhfNmdEkgpYXDSPp+ISK9132
CK4Szo7+r+XZ1ZG8y2r/+fO7OvXxAGOUFpJcDgbHw3hsCBSdCz6eNDLt22TSaLH55i+aLcW2Dkz7
55BC2KFa2JxZqk7NeW8ASApHJw49lE7VUBh9AsZev2lzBQdFsC3jJ9i7D0zXZ652asBz7NEZ7Jws
PxTJgCEgIcW67JVBSdi4NK27QceV+fnD/MBrWSYFHqKlsxwJZM5H86rT6WNnUnL37G5Qn6JQLbYk
laJHi0Wf0puzhi+xZherrmj7m2rKk2sztcQutNF0zpjYaCyT3adVeMzxZ6DH6Lr43OlWO/nkrSVW
TeWts/95P5Brv1HNIctYbUaDNkFbfddaB1KhsJt9ZNnPJKeWK4toyksirqKnZOibve8U30IUHbNc
3JdDZuypIjmunJTSdULu4/MHeeJbo6fNFtSyBMXF4wUxtfgdopHt9pDPv8pZa7dqiZjST9GvTN8/
v9aJx6G9aYzNpVDLrvv949ChT6gwH9na+9ovlYLDmqz5781EtqHl5Eu6omzP7DBOfHSaRseOHQ0r
1octdl+n01gHBbcXmy9hFEDjwMVEHwP0rcCd+aWqh2qNGqP3/v29wutylooUG8TjpdIAlRnVdlN4
nNWu8fjVVKXTO6rxBD8nwRN03uDM1ubUm2TLRhlA1zj9Hqfu8a1gAjWqwlPUAN621qNKyEV7NwA9
8DLJQfrzOzyx5nCD7KEECxubxaMvMPNrI4wKHu3YB3QujBqYeFVUa4Ei9j+5lIP73ZZsGMF1vR84
pWVEbZZzRNOcIr+FPI5b02rlRdRp2pnp69QYJWuJ4WkwrXwof/dI4vKZyoDXZN0jVI9X06wegXnW
bhRUdzam9n99OGICw3ShAyKjfXL8AWojvTa9mXNv1mc0ftZwX3f1uqQOcOZCJyZmSuqqCd+IbYju
LO/zH6tqOePWU32OgGlgPgfjuLPn6vHMkBD8jKMN/btrHI0JRyGq2zC4BoJ+zTWiqDyAqDHv9Y5A
JT8dGp4iLHVzqEtoY3HwpRhqC7EQvdrOrhOKfx1qyDyi02sQYaoITQPYgBs6Em19mA0jvNMd0r7z
CYeWX6r5LiMsh5ASe1ohg/X3oWnTpFBhrZvaQjMiKVm7n50MsVWuwdMosqbeqT1U3zfg2E2cquwO
i8UcnkT1TUgm4A4q8LRPMYxe9yLMrnql7j07cR7hszcrnnCyzagV1W6IUNBDnAhFd5jLjd+FJmLh
ZLgsDBFBOYq77eeP99TYNDTL0hgnYqGUvn+DoE+qdpKMTWTC36ux/U56xI0hlK3ICky1Q/EffHbs
udnsUb6nIXR0PTOc8koEU+61VbjUnK4HPdkPbX5m8/qx5LcQT2lsUcukTOccXQbgSAgP2iGLW03u
yjKq0QzaP6vkC03oKwQpq87UvwV1fubIJE5flyotT5TD9fGGzCnBYJWDSU2kmOaXkEBuGPuGcofR
RU03aGY441RmBo8g6at1SrYEze2cibzS+z0JVa4ZD8peqJ2y1VojX/kIQxlw5Y5+Jx1sJ/5haj0H
dSD/K5A0wdppNUntxZrX5NI86Ak+fns2SeNuY4OYqRl7XszvA/qhfMXzod3Gdjrv4J5VWxxd/Hcy
B1Zh08YbC3bBUyXMc6/i1JwuAdBCuaXMIBbo+D/niEhtzCxPiEUHIDbRXXKnQd0lWtufGVmn5qJ/
XOd4Y9SXPYn3YK8820xVwlJkR75ZuPn8czm1IEpoffQV6LdBJX1/M2qll0UFtsmj6WSvpsWyqOrP
RRKiqW+mM6azkxejXsmZBez6h22vrJmM8pRvRQllxkl03kH72aIARUvdnkt+PTURSMr+rBZY9j5s
flNiwWSMisqr4/oOIJpcQUp5LtL6tY3QLITyzJPUTo2LpefNARYJAbGz7x/l3JQpz5d9Wjym0ERm
XTvYcz3sdWrxJCuRfGSUFY7v0hH3keqH3hRgagiKiBTwwE62TmFMXywsQdgz/ABk1edv+uSvx4RI
GYn6rXM8MQ6j3yhJyDZnqMpX4QRPod4/pAIdyX9wHcvmpMjxd7HMvX8MTa9MxPTIzOMkWlLNab/n
kzKsi64+s5Ce2rYuaFtKLMv/WEffoRgcHBxoL70Wz0jYIHEd8ru6MA+xrd2A0X/MUudMmeXUAP7H
JY83rPFspGj01MxThnEXdMWrY6SI2+WhLvozZw5xavwuIG5q0eC2qSW9f47tYBvlPFoZ04w+fWvD
8jdMQLkChWOvKN8Gq4UPsMqYkTdRtXgNFG1RZtaI/kAbPYN7D5/9CqpVp+NYwNWGzyhs64dgdsD/
5mm6gsxub0drsJ9sk1kToFWDYEppxvWcLKXNQv+tDjp2FngIY6l+i4vuGilOuWnZ8kV2P7jZJKJN
l036Q4nomsVeN8+MplNPwVmcupQ4GLfHDdg0LZsmx5/gzeW8n9tZc1vVeMY8fkHN9LmNpuHMBU+9
4sWZhVDGoth6/NjLmAxOguIyL6pgDvRlV5fbNzqBIHfQd5tFk/75B/OmnTjaEKKY0blBPheOmUdv
OlCmlC5pmnkym51VOHTywQi1fpWLybwIizR9gocGh8BAOflmF7BDUAxZNwOnQtK3UwbQemcew4nn
zmZjsUADh+c4sXx8/9gIO3Ky4aCI1AMdaWzCepJXeci2cYqL5jkGHu2hi/xx5kF8bPeBNGd3w+GH
M9OHsy9hPHPp93zRzewjZRWBsUWQKraNTwgVzGXhMlJQTppgEIM6XE30ZHBeGOdQxOLEXLn4wpFj
wMym0aa/v3sVaYTM2ijDtxyDUXnzNUQC9AXa6ty84MlY+zZGjYzFCkpZShFZUzL6qPBE+ttBDOp2
mnxwE298+XZWX9gW57twYEjhmEq2iPrMHZL8V6IYXKbsfmPIONygFTbWtZIvgbCVtRnDzlrbwYVe
JOIhEfl4w2eLCW3iQ3gO7c45pKr1VQUKduZgfur+6YDhQbeWDv1x4YhyW5w2reD+02R8AFOKFlWO
0XOkKeH285d+6lIIr9Ea4EZn2ThaNWk6wSNfliUgpOG6rOzFzTeWCXnNafD8+bXe3tvxl7ZUfwWn
V5bB4+N/rsi0I9yMw0EPjMdtaRhj9poNbeeXRQ9jNdUutEL1b9tRH651XQnu9FaBWyLSclfm4Fze
fqH/wzecwTfwcekci/8HJfAB33D7muNdTPvveUT97E+ww/7Xf//XX3/xL4qDZfzBSQiBK58qczb/
9j8UB1v9w1wKS+zROS2ZYhkKf2Mc9D/4T5Iqts7mnUmOjcPfeUDOHwx4qkDAgSEvoD37NxiHP8vV
78YbLXO610vnzqL4c7y7TjNBHGipTp5p5cm07gin0TAaDOJa98eCGFM91gQhsVGdbRGFVw7wU/yk
xgKH2s6U3eJVmKoMwKppU1ABjikVt6FVvK4dPC6tD7NMThfZpKlrI+pItpsBIgNfUxoAp9pk0HRN
QZkoogGYZVHTBYVJ3oq+qeNw3hHIVzxxkK8PAIewK1FO5tQ0z198XRGk36RWuKkdtYyhO2XVQ5DU
I6eeyqnstTaqFjVyIQFTagWnhYJZZHDV0gHn2aFL7sLcizAQvSqaFvwc4GJfjfydF3MCcgqszDEu
wyz1Y1ezGlKpKbw2eIPMQN8UymDeOnaQXhDKE99ERdhe9UOj7DQ/nrFmwXR0KViP7Pf8BCwzSl0M
/UmAa2foXKVGYU9Ip4MusfSBpaam+ELagVhpipUs9qNQPeQy6DY507+n487c6A5PHi+AdgDkmd22
AKwx/s7ZnTqnxW1M1eUm9G1DZxeV5AeO6ZjkbUi+yRBaW+So8BhrO7vKLcI/NpMl8VjUSQnLLzfV
Z2oV7SUQupfGDNoHujXAIW3IGMjiyDws3ayzk11eY88Z00THTCDsXQYfa1z10G2ujCKJ1pNQkxXq
gPnKNPvm3pJYyTZS+uZBKNioCXzKNyj77q3+Ft5Bvm4Go4JAqRJM2GH0Ah0krjWl6b5qUxl8qTMx
3vRNbK6cTOJQt9uVmSUEO4XAF1hl0oOT1v6lA37+zlRb4yox9OdoMOBKFGoCCLCbtnkV+A9TZ1Yb
qZicKTD2qoXWrpIkju99GMM3MHattY/pYh/IYpfEwsaVOgwrvB2AOeciWwBPhe/Fjm/CFMwAYw7D
T813lG1hUO9z2eRo9wzywIWLWe2bWcvcOXXERrNNILwIKdcyN+8KRtuKbcwF83boZnYl17ioXuYs
Ml32z8o2RM4KaNLmt2zITg+6wHe1TosOaR8qL2zJgn2ZhtW9CTDjaoK1erDsplrjxZowHY/9irJt
eC36inHDsB3cUU76rpxC3+3yMFrHquEnq1J25gYa/Xg/Da3p9kFkFMFOGtkUaF9sPx2jLYbeAfqx
qc2G7AhGDYPQvh9Q1QNdAFJqdw+6npjDg9mwQzJcs0pC7UkzGAsblXROCB6qddfaoR8+j8ZMGkKH
ioOkQqfAspzKCJej1kfXDjbHZweXhYpREND4qvZFWG8MrVDMF9rBebwfCp1M1bSYY+4mxpFKKHhB
Ce+hp0E+PLRJ1AHnDAIlFteJUPv4K+bves7Xcw9mleAQsyHAr5TOvO4bfWRmw24SfM20KED0BlqK
96MUGcNzKCZ1M06zBm0RGh23b9NnDtZpnAO8rTLRJoE3tbbxFcrV0P60EkdL5FeekdP1wEKIno/a
XJiQhP0EbZpLvq7iwZWMIC6GKp60xzzpJFTFCtU0ETi17vNhaePm/1bq/59EKdoky9L5v6/UV1HD
4llH71bpP//S34FSzh9EBTi0XOhN6ez//k6TMv+Ac8Sxx17kwX8vzuofZKjQi6JDTzfqbd3+e3GW
f9D6Qg/IH1BpU/67xRmtDpv4fyzO7G1pAqGaQOsl6DweRzfUCMiqrgpCbPPqWGFNCGTfuhgeQc6U
0ui/qkFmXSumWdwDrs+vZ3bvbmVnKj5op4s3mrXwSrDFM03g770BEB8nuB9zUGtWvRudSBzavGM1
JpiqWpv2aAu38B0yhP1ksLZQNsKLPh2KSzUgod4t9PSyDOvk1iKGe5epTrjzLd8Ch5Ma4CIyBbMP
8Qa7OQrrfUJn5qprQPfOaCOVlegmqu3ZYOsXU6rL56jDWrqyMj1ekX0arETY9dhLdaibeeHfU/Nj
IiNGZtx3C9lhLr6zOCKLTKBKu/Votxv+QLAZejluiVuWN4M/2sFGkw61SLB36l6bfMNL8KT9HIq6
+m2VkXMj+Kr3Bc7g12DU/Yp85FK7jTBE4oUT9b3RGAC5IZNjDyXbNlsB230ld1ddAZmZSdFGdQyI
KpDXpAEEF9g4lZ8s1WT/aWWhXytzle+nqHrpnbG6jwdd7pLQ7r+EZds+OE47Zm6qzPUPw4fLXitJ
4lAVNwB1ywCu+pw7s9vZ+f7/sXcezXUjadb+KxPfHhVIeCxmcx2voRdFkdwgKAfvkYkEfv33gJrq
EckKadTrjl50RVRJuDDp3vec5xRm7qcrC3wonZAw99cWvvfndmL3sLac8RMbSosnXRWf4bAO+3BO
B6zXafplNmVxnprdlTHH7jHvhubYYQg4NVHBYd31MeHroLc2sJymZGVO0up4qXH+AOuhTVY8Jcnf
xt5sZ/V2cZoEdJKuLj1uVIdkTolIEmvqGiB3zORMt1FxV1dO8ikfUtD8Y9WgTp10XYNHduEuGJGL
RTgBdknHiA8QaI0jL6SD6JSOvmkTtQBHapew9cIyPcGJHXs4h+Q0CoCvoR6/p5klu3Wj7YrWTtFT
Rs+S6jr1mG2ddvLP466GIT7jc7aW/U2DC/6cnaGYYP2OjoE9ffKnlVs38X3kz/B8Qxk7n1s9Oshw
G9c78ws8znVDwYzyTexvFGCVTR2QSD2XbngTRxNmQUg0TYJvMiG+0OtcnH2h+lL5dn4wO0Jxsb8b
CcuMnM6cKtEn/BpYRLNwqD6GdRY9GCUkwGOERyTb4kAUX9uR5AvWhlHeqhlq71ZNuXgcwiKq1nHV
yhshqxZSLxm0EH3Ec97ZLJJqGqbbfsQNunfsnCZcF4Q0pq2pX4Xsl/BKDUkC7zIS9r2tzOTUmonz
WXotHRHh8NGuITSgYIqr4CnzTf8Ch/lkHnRIU4xVswYNn/lRCQe1UAWG1L7eBUlVPrtxEn7sUuez
YY7Nxms6+wIr8fTNbbqp5ZsQdbUl27h6yGLZC8yi2QBGp6i6x8Gnbr+a/KzBdUBcc2koWa4G9GHn
CUmZm2bobkRPeQN1M+O5MzGTEh3nbIOimdfkPXqrWS2yIadJN04Syu2M+uIIWcY/umbvrwn0zAKe
g5Od1VIyrXUo57Ffon1QhZPeWgqTa52auSa1k3jjreN35qNFkZl4dGZUZZlEX4RVmWZnJIsVS7Jy
e5k70cJSqu3hFkS2w4P1y+xTnmYtmAgx2AhFSUg9kJhekV1sjM2T8mE57R2DWibsGHZvrjn1V07f
GV9q14ceAYlBXU8tzN+InUG4QsYddivq9Aq9C1gdjwDWb22RjI+TU4kLuycgaTuMYHAWBgMG/zCy
26tkCqN8E1hNuWGvrI7SH0L432bDwadvNnQ3YTx5HTXXIm/ZevpHBwDSRtHSIOGcYDX2fNEhy5k2
a8H+W5vlXVy58qzvxmiV0lFS8CBTerlGPlXrcFDetjX1/HW2FX1cJbyWNoEs4Tcv0Z2FCfRPm6JQ
8oSu1aOpjnygST+RR0WTYfId+LIPwZR7ubVKOlsMw4OEBJJdRTqCLBBm3pXIxmhHpkl365WFeesJ
P75mWtRnfpDPBxWP965TVbcth+tbKfrIWpH2Ed2PnQdpwugC0ij8ajwmU5zfB0si9qqn1ngLx6Ra
AhfKayq27a6PgX4Pae5chnHZr2s1W9vM7YBnCJa8tS6n9FJaody1Ae6xjd2X5WUGPOlBejltQejx
PBgIewz1EDErrWXvvBX8/FmTfQpOJULKMA/RB1gN3gHP+oj92MAelago+WbP5JNWL1Gl2O9rrPbk
l4Z1Q5Lpkmkac+NfmiXnFKCQewbfADbfkoJKhgSBqHMLZjEWxbTLHGz3WgwYKAYET/lLnKpcklWt
YcZvnqI3Ksfsui1kx96cFNboJZCVzLDollyXQ+1l1kWn6xjSzEx+67QkucZLpuvyPO8wdIONzWb8
So7h44PvjKv8JRDWskZgauGcfI1I6d2n2hiNVddqANQcv6bjNPvTjZUTKxlOYXhQQvb3XVSX10qQ
Rst4IpgWkwRAkcYPS17REl2L54UU25dAW7lk247wCfG1ZzacIap+22RJwYXz78AfJ/+I0HV96FkY
01VD6asiQNdcknRFv4TqIk9oH1JJ0q7JmfvQL+m71UsQb/oSypt0CYu0U4BVXbxFu1Rl+TUirfGp
8cn0zenpPlpLzq81wewZkmXSpH1DEPCMGnzedp1l1R8qooJTC3DJVoGnaE608gkTJu4eILwiLeYx
XdKGKfv07bX3EkKMv7Y1VnA6SH4pM9Ga55Y3pKxjPxKMp5c4YxZ+nnxtzdOHjsAlTkBwuuyE5JMm
9Px1UgELXJMZcjNTDslOA0kdJSRzI3lwsVemz5bHEF9PUIXcbTfCWvdWuafb2bsQQmsFNCLOU1Me
+WQt0Nq+qjzYu200P7L31Z/y3Ki+ZEoTiTNI/47APsg4bXrXVv60Le22PPhtj8JNqhLuoL71ivmR
CRA2WvKcDd6jL0f52a6B3q+cDkFU78pHHxHJ3vOD4roVxRZrvXHOywGE1cE6qfKh/W7PrqpWQOgX
klZrgzRIZVrsO+J7bmwX6+haSichL6ojp+Mu8GS3LRHX3CQkmQDvrUe3NFb/OUL9n45QHNZ/Wey8
gJPy/CWRJAYM/atz1I8/+TezNvyLYieHHzTeS03xZ2at/ZeLpRPJYOBilKfc+b8HKusveqTUu/lj
CAcpkv6r2umIvxAz0onnqOUtVmLvT6qd7wv5i6OEg5RAjc6ve9MzCe0J7EhjNHuSpb8ndUxfKqhZ
9wK0TD8dMK9/HNH+CzrBNa3vof/v//dPV7I4CiIYxcb6TuJTVDjeCOLiStZMD9JsnpqqpjIQJXL9
51fiGkhTOb1iRV5+yU9dsHgwopkh1eD5zSUsbPOqV2WGuGX+TQ/wH24Jgye+3KXbYr7TDigaD2Hd
zWRA9fn3vMi/Exz+PeP///h+uIxL9iwqIrSCb94RBjgOi65u9gihqD4HLTtMLB3rXKf/xqPjW6XF
gsUIsf1b5WPMpt8BHdUAGC67c004FxhMKzjvquw3N+W9PsfzTSO9shbXf2jDSn5bZPcVeWpDODb7
ZASST3Hydor1PdSx+0aBb//1E3xTNPhxMRtdP140L6Te/vqLIGOjZmzWzT5se6DisMv2GbEMK0pw
z+T2EWUDFnHF2fjPJZDc5Yub+qVH/PbVeV0trSKpmn3TpvUHCbqEMxwgQUzA9m/G19Jy+6kw8uMe
qWIzK9BwZ1S/vsdZZnLC4ddgx2nhOEAi22aWGX349ZP8p08eYfu/rrI0g38aWwEHE2XIgquEGsBl
p+9Z46tj1f17j+6nK7356kcyh2tVcaWkkNPG09nzTHbe+v8wvF6yol8/OspSQcCX4YcOxsw3nwel
Dzco66akwWjVm8ZUBqfwZtDXM4XgbRhR+hZhJ3ZwVN29yWZxQwU33NqtUx1Vi69hPdYgTgKsHZQG
Ksg0Scq2IIvsw8Lx3kk//z5huj/Es1AXjU+eGRFbvcd2v26Xk7agrMThxsxHay1ZMfa+bsubqQut
T7lv1Qc3yqInVappM5ba3XNsh2Y3gfcfM77n3NeggftJGuWK/LJgo9rYOQwDrhyZF9WWvnf1gSqA
cwTYNX5pOW6dicHjt0MVu5kypz6Ro6boWvlBUm8npzA/Z5AI8Rrweww6ss8lja9NTqbWrg7j5iq2
5nozYHNF2WJHSzuIGGxAKPZAvlCE9qI14T5QqAvI7miMdWlyd3PJxEV+3rD2h8paRz6TSxKnQOQg
RwEp1GKHXqYmuQqN6NGh/naGlr0+CZMco6AE1BeEJG36hWl9ihPlnnQssqc4qIt7b8xxX/Z289h6
pfUp4t6blT+K5rEpHTnzm1SEBc5vwmFt2xNjXXsOBRbD6Yr7fgTVSvBCeUN2w/AU8WhA1LXNlSez
76bgnUpQTZ/Ijv+u+zH6QI+pPozL1JhQZF0Kd3W+66hPLfWZsEig8Xr6Fku8c2BGH9ZEi6ZnKi7s
FduAdMHryoqgA8gBK0fG6WVsNyFJL3H13QMDfkmcIA9RFqglLWMMgtXLZ1/0wJGh8QbnhBlWW7au
3KZMIDs7hBOVbcN2cIZcBtAkzZ9COIokG420bNwkKyE2EVUMRLPzirO04oBPtUI14cZLIvWQRI0R
bi2h+gCjNRGSK8+sunPIM/OnAEbRna7y8rvlkwPJPU5b0GzRCsJKu3dIkrmvLQ+fITT3bA0uiZSb
znHh72BlU1DudBmedziqEI1avIIh0jlBhITe1ivgfwZ2BS+879uOYeeQg7JWDkvcDCCS2mOzoMSA
WiX3WHtihY66yp5DtE07AhvUBVZ6SmJpSIxcryJ9O3ahepi7OT+DvTCgfTY6K91lnAbm7ZwFebvq
+pheI9E+4jNOuv6rNTO2HCOaxKYY3f6jot7xGGfkiPhTwRyqa35sJw37SLB3OgGvJCtQ5LwJN4nz
pza2qqOOwCB2ms4K4U7frSAJzyNB2io/hPQhGHQbY+rbcZOUXnIJJlZvZVwszEDekLRZ+sBEFOsk
6IjZIJX2Q6Y6QIJJo5NvVRO6+yr3iG3yEvKSHCEfmn5SZ4iiqZ+Ekg9hJsUOSldKZBGy3dYAVNiL
4gwG6LdBdv4m6fUHwir3Q60+y2RKjyUFga2MyLpiKfRvEsmgFJy1tkvN4kINXbiNc8Y5bpZoZTV+
/ikg/uUEpmpH8F+xjmfdDByp8z6HepmlK3so+KiZFfV1UjTTppIZJWU2lbvWYNTnspg2ikDeld3D
hp87ZjcyvdSZWNbdxuG+rTJ7TnsjuAqwsjwXGsKsrQaBam0Ud5kT2Uct+aLAFURPMozwuBRTTQWH
23f7mWFE+zDE/rWAYIyOsCZQgsY6AUh/I7yuXTlm8ey6TJRdx/wBS9e/mVNQwxbBtJvIJy8VBp0M
bkCFdudiBAEEYonPkOC7lvDDkq4f6djU3mS9oShVb7q67vbp0oEF2zJ+SRArNxT3ABb2IBZxV2+7
tLiyGzCPyQhnO+nL5qpvl311bdWnQjR8TGObSKJihIOCmqeTRiGpw54U25dZlyTdxyEPxDdzZLZS
yzfimrO4zKMhvcxcHe/URP/eH9lJrAxjcOHXu7sebvIauJ21du2ZGXGol360V39MNU9o9qNqQze/
WzuQz/G0Dszchdl1uEMpdagmjohaqSpSyGV500vmHiNm9hhDBn2uSp55WMudTWzoKq7oWdqRZX4O
hRxO1BTZj9byKsj7Yk8nlLZFgryxDGPjYujSK5vs+Qcjy/qrSaMMQBPwCQjr+CnIp2ATTJjnnVm4
+5ks7m2VtOUVMKrousgf/RaoZ2on3+t4Id8M6UfG832nTHLt8DuDYi8JMzRt7AJTT2xfTdYwk/tn
w60pgPsseosW7mCkCTnJFTNvVzHjmGUgyIahQYEbbYQ/8TLJwlVGNsg72HH2Ij/QI52AdbuizFxo
uUcn6XRnVYLeQyTNuBr6MKOUSwuqXmUc8lo+kSws1+gJOM+PVD0hptK0qHKAUqTktnO3olmCFMyO
28GEdj62C8Xa+tiXVnnkwE9avT+YzboOZHu0i14iPkGnWWyiVuM9PE2jRRwVi0/RMf+V/hjdttZI
35bQKAC1TqrK5Eg9jtIkEXGRCo6OokO7ijxJM23NXhxR3GoGePK9n7IELLnKy2/U/GPavLF/0IHf
CKL1QDCzu3FN4ok18/oULJIrYOfDcF15PmzTzAElvO4DmtwD3S8UK7YUlEJ60T8FuZkPa4J/PoyZ
rSF+Cjo5y+baoUrlT+pYFVm+IaPrsxNI8mSzjO6RTY3dRaZmeYwvJg5147qZcUH2sUF0rF8CdXKs
6YxxatGOyyCoyyIY9laLeZaey3OeuDmxHla+tYDrbqB+iwcEf/pSskaLlY4J6agcSxprInLnS4Zr
/CUufJyqueiNVeETIZYVhnFINT3HnU9JNF85HtO3E7M74bRE520E/uduGm54n6NIK9fB5KqzX2+w
36vdQtbOgC08+iekTi90lZ922P1MDILszWLfsoBuPGtUF8B2yGKjTMQsx9byckKWTrYhYglCk7v6
xIB3Twj/4hRc6u8Oau80pcvvoUIAu4ZuLOfp1zt+PyZqAIkRVahSEGgxnbqcOXX00+eqkLcRIoHd
r5/Au5MhGnSTo6HjCPbjqAxfX7B3lFvGY1OQNMgmrILKzwLFclxVSX0yHKi7v77eewvAckHfXfTD
CMveGRor9FG54+ULWoMwhAW6W2/SnhD5TdaVzwMUp21O8PeV5wbj9cuyM8Ij984SaxS7RJCDTpKM
+wxeWp1paP6/Odi917Xy++jnY7P1Qaq8O5Q3gFsg/sl8n5Slc5SqL7/XNlzT1Ug3hEBQ0plxKRK5
hgYzE8Ol8thripxf3Ag22sjUntnKVMfAQgI2WZw8e1oBhKuiBDo58JXPK9wW57nXh+TmtmmzGmTk
7uMFaWKT91HTIiqjD4CunGfbQxxLk2ZWZ4Eh/JspEizA0aSxoaVp9vSyKlYVGLz1OOfW7wTO77lv
y7NgR4mZ3XNDRACvP45YwhZl9cr3Ax47oKt9vSIbNF6PtvPQEq8Iq6SBopkl1s4lP25NG/pPQQFw
5xD2w2vglfCZvvkF2NRGD918ug85b5+5RlyfGmf83TTwrmLBVShUwJaBToWL682RVKZSRV5Vp3vP
YfOM8M0ADOGRIGyFnDO8HHT6lHF4SHI2vb8eD9ZSKXh1HA7ZothL/Qcp5nv2Fq0RB3fxiPOFpkS0
L5w6PDeiKHwqJVtjsk7d6So03PC+cqb7PJxa8l7dcTtMipicoUZdtcy3tBZougT2Nh4atpNO3u3Z
f4fnWV31X9toCe00IkzDP4p//xHn/k6ci2qWj+RXkp8vuMCfq1el6h9/6G/Jj/UXonnmXMHX7S+y
n/9V/Zh/ASUQcCopnlHf9lDf/q39Cf7CJY0um7hwzOjgM34uVaPihd2ylC5/KIb+IF/tLXOAmpNA
Ao7tDRm4g1v6zZhotUEfsOjFqWocNZBBHpep3ncuhQLiHCvMaXUyAQHPcmGMbHkhxRDXmdCQ68PG
fSZrp7LEhuykZXvkZt4MpAn4kJOdYqs16G5HFWOLnHV8Cz896X+ofS+/7KcRRbT2gsRcnDBMHC7T
xutZK+jlWGB66k7ABvWtSCpj7bJNO5+Ub16CbOdk/OsLsjC/uyS8qGXNpq7v8TbfLNtGWpBYIuv4
5HnhOQGbRCEUirXlDBdz3JpEjBntXnRm8xhio2/1WjroPPahx8SzQ94g6kPkpxQUZgXlakW3jTqK
NZBhElSpb2/rithU4BvirrCgAp45UVWfYC5D36KmwxpBg7XzVm3XlvPahSyZ7+Kx4lkbntK3xcxS
ZInZfSbkpe6JCQ+4VEg5It52frQcOlwEzytyXahKeLwRNtdDL+UOP9x0MXmpdYc6mI9gtFl6O5ut
0ASZAPTX0IjLLqCOsfbjdEIMlYb09inq6Gu0HwVkvSS27oQgcWyV+iiQae9n7SO6UX0deyM/Q5Mr
psnksppHS42wvj3yhpMrnZT8onBy7QObnkR/7NqFdc+h2xJ3FvrJHssHHYlLjNIIWD1/8poHy0Zt
ehy6nu8vJiaXchrY6tu5q6w7iICW/tQEQhtPtjXw5NIeIN5q4thWH7omYIepwC0in4bOj7agUfzb
RhIrtyVoiBVcz62pVgbo7eQ6UoKKYk28SkKhwub+4Ri6zxlT+L2cOPMoSS78KhxJT9+0qXeDNZW/
2uxbHlI6ObwFz6HV9ZCMbH32zkw47ZbnaMu1my7ZoKlRUMfQ7tDOHyaUwJw0FxTlCWtagRxveSX+
8nBCoPi8P5jyJ/q81FbSYjDQpcCiu0hi8j2MwEyISdMMXsxCItjQWBUwcIjhLghGosCy6kA++Jta
WcV20YVtCpc+7coa9XTnDdaAvi/kbFZmpJyQkCTr5zgb3IsJEdq9oXxxOaqmuCa6Jn62KI7sKRw7
wZoutf9cxbn61Nikmu/EzCebjKa+VqMagnWSLXt65O0k3ljac/UWkHV4b+BOH26sdDa8jat8PhvV
+TxeNK1ed2UO2sXr5MZGhTdPtrYg+sIJyAykauAY1hcqtry71GaT8H3KJtk88o9l9h3zs75NS5MS
h4c/aF3HfCO9VVlyzclZ3NG65vUUudF6KyMaebf5OBeUUYm5e+TJMLhIwGVQ5k2NXqQ3jaZ/6COk
zOzmGQgGGgaNFKpZBHdw9k+uNVMVjXTPeV9l1CzRTOprmhftXpJNoc9tUtxiApgkV6FIhrZPMNrC
rdYZz4XwS6JZJcE8J/Jhre4un2fDuDekP7fng9UZ3fWkQ35JwfFk/DiXHCM/po5Z5reRyrq9Lo2u
pRhq24eZiGCF1qHkWXKm5Flqc2TbGYYxD4IeVLePiqDQ7BqA4R+bFov9+uVDzrXBiyM/inHsqWVQ
DJ3D36JHmzm0cmrrLpUGtgG6T4n3oItAWldZFDJRBLHI6y++PYrLxAvYPAZLUDSqHkT7hBTFXfbU
iW5E209az/DVjoIh/9QxQwjiBqPZ7a7qEtFBwN7GiMKtXxBptLVyPJ0rGGnZsW993vlQdOIyG2Zb
fwpk1Obf8JDgVlg5E9L7bWkqy7oqWX/mdmVJAkwOUWWRhQ3YyjPNA7JAagRAAKnvG/AknlI9IxNM
4+Cywvb14CoZLVlIH3zAJONalLX8ONWTge6lTwisbXokpXFysIsw2lCYTwkxT9W4Eqj/MKL4pbun
8uMtHIeMJGPK6Bw1dw4FAHRidTNFFZNMfWiawLzv3cZa26X5ZFDqWQ0VyE4EUKQHJaMO9gSHxJ+L
PvK/6RhgOAG61RWg/HM5du20zYtO34Cejp9cW1XbkkVqw7bPvqXpVj0JJyl3VmVSbiJ9Ekj84HfX
YUxak9/knE5IOywu0iYuPlpZ769Csx92szFQAlAaQAbxRluaTs2VKuby3KXCsZUoAG+Y1punLJTJ
B+UU16Nv6uysa4mxaCfSBkz2nWcqrdMPce8VH6EP9fGuG6rqHEUL9d+8nY+FEea7wKZOQch9hSHF
p3pDQl99x6LTPFRu2SSbbO6rXZCa9afEwzsjWHqo83iurNaeTxh442mbWHhVErbj999RjnWbQjqY
VhY4FfmO1iXJP76zSUy3Ii9lYjuwWULRKciW9VlQtNPS5bLrwxJJtItdcZNFdXNm4ivckJ7QPGR5
R/WJnGfvUHH+Utup9OVlOzjRh7BJvDOjn3OiLLAdw0KdA0yNnndpJEN7YsKe9rj5p8NoiBBnbj5u
J7xL68Fy5LqVU7ZPqt67U6mav5pmkZ3CIJxPXdVhfPn1DuVNWYEtEVgm/vdyxkcW/uYY1dalHZCU
SVTbgEwwr5ay7ohgZuWgYNtkpqpPuG26/a+v+qZJ+nLVxbIIfA2cP9Cw1xsxJ5oTPxkxi7QFs2gK
fKddN4PFHuPX13nTJn25DgQvEG/s9hbVw+vrqKT2ZI/o8ehQJ2dONTvm7Eo3j66OmDD+/GJLy5fH
CY6J5v3riwnGsBGzCTwGBVXruk6cw4s+wEhluP31pd5vZKmRQAlgL25i9n3bSG/j0G+I0SM/xJvE
ZSXZertIwqgEDvWpXyznf3w9wTlE8JkQS+AGb5raYM4YtgWWlFkn0f2PJagiKSBdu9XSVelTqOi/
eZzL43q9WefmFjoBaQ+8vLeb9amMnSHsBueI/o/dFYR+Nj9MqKzAlV7iyZd8anttlIp/Nqlp6z/+
SGkEujxnE6+DBWLz9ftEPY7AtMi9I/6chcVu2Actxt/BJ98PBa6CbzKEduhanExeX6WIrLGK0t47
xgP1zCmtUvSlvzXm/9NVOFAGAGspZ7yr13iDbbWuwb28KC+8lA4SgMV/4zPBqmKbqGQcbCFvP5O8
pTtMNpp7tKIuJRkRDhn5wyM9eSQd4nJotJp/c6R7P38xpzOHcVuYNrjs68dXpSqaxsJzjkYdeQ9C
EsY7m4qtiAT/sq0ChOpkcc58Ir8eEe9nFlzXSGYg80K1ezcigHmm5twQlZdLRndUM08OHoKZOfOC
32CE/uEW+TiQNrEHh3DwdrL0SQLgUqV11F1SroHy1qe5p0NaOEsBfDnB6eWr+fP7w3IbLB6ffwAC
KzNFokq8+rHwkLFUJaoJNNXJGQed3470lyra66EeUp1wgYb5oR+8H2lL29VkPqFb24fBKhOlC8LL
N4vbRs3dZZ2h3aG4yTZZj+zr6P1N/aVqlY52FCEdDhc1DcvY6r+CMrHZdc4V/f8g95rfsSffT7yg
d2wIMMxIqP6sNwtKlbpjOuEdOVolJex1GqXNY6YN1kuwoXxqWci2/tdvQrwfuws3lH0lpUgEaG9l
MXFBvSRijTsagcFeF1U45wfyNYavOHNZMpMmWr73LBWXrSzaR6WIwdzYaahv295qC7K35Nzu2CWl
Z8MkimTz6x/4T89kUU6iU8MIZr7UMX/qlJhtn8wqYNSXc8CmG7flk4hp1oOOxhpD/+13ZZx3Yw9R
4TIaKOXwiWJqez3m27RfNv1kEionIkbPzKjBT23FZ6qXevqv7+6fLkbdCAA3OOL3CSeoOUJoh0Sa
aoh211lFUKjZY0lFXd5wSvr1xd69au4MdIQjTPgdTGdv9kX4iEXTR+ZEIq3LwTJOB74sBiKnxF9f
6C3yGCks0+WyeUDPyJL+dmdE5m6qvcYf2UF0SX9tcoaTa0wiA1A02FL9qckUlRAndpC6jAmNv6Lx
7Y5a8rIM1q2+TdKcOoExclii3zg3j7NPC9s0PEpZVL3snQk6nON5m3M4fgnKHqo6rMs/nYhfwLr0
ZVjXEH++3QqlJIA2ftn3RyTqwWakaXQq6dqfxeb0x7suLsU34NAKoKT3rkE1xKY1KJ10xw458SGA
OVuQjduGW6jV9WlJb/5d/XBZvX6aGB2WNaSSC0kE87P57i1Vc0mcaOc6Rw++6zcYq+rYOVF4/1IQ
8fyeqk47F+7HWmvrNwsAPr23F2d4Ida0ufLS9HLt18PMKdA4ILXJjkJQSZo3ZhZ4YBQnon5saw0S
K/jsiTx3Nqqm34x9BTUGcaZxureGCTEHoW/TrSlLqogz3oiZIqS/HCzww0Jf9/mOutLrszPJ33/t
D5NR8TeRXb8PkSTRqc5JOr9xsx6ZwfJ54XFh94BRk3Bc1RFpvrK8Xl+7o6Y01kf0j085hSMkHK3C
LRfEdKEvCIHLu40p8vJmpNpw2XmDcaZJTr8Gy27MZ8Rn0l9WQzWvTL+1TAwwmUlqpO/KcEX6d3M+
5NApULtBt9zUwI04QM/pkZhDsXbAI+DGkiJpCcuTLaE61L5NNdbP9pwtquoCj/m8lo0oxNexIzP8
PDMyxkuom6UYijMouVZ4J2PIES1yNq+mRIlqiNzcPchoTkVVO/Nv59b/n82nyiMqL2Gx7GvahrGW
VIU7fadano7AJOJF2jp1GOcOcWDo24Zs4uQaoVJBfmXcquGmR/9TblAUMbprUTb5bT2jaNl0chDt
jo6wvs1NpMax59X5LTqE/it539zFiOBk/gazQjoXXSuWUtRIDONKmyl/kFt3n92Rn/uhQdhMq9bK
nHPF01RUNCS1uTQfcr3zmonLUwehcjXMCYXwoJw8e4t+kb9RooRDFDba1aHVmTQ+aFLb53Wbz6xa
oYlyAN9SYffWVTUqd7gVKbSCTc7nklxzXiUgWUz+2KxREDoHpbqeXGY5KGM9N1VDBqq1YDvnmC+o
qhQHCcsfU//cUZEYD4k2QFQNeqEA1F1BTStoJLZODSLJWtGepcqIAEB3d6Jyu+IsSF0+MLhO5Eca
acfa8LIPoGbP1zfHHqWGxKMLdxSeb08nwrc0rivSavX3cJij62BWKFtfSnBuIfkxdqLFnZNZ7nMa
JUm07WWPLvvHsPIW1R7Z4PZh9O0seK5gDJOV65ItILRI6IKyKrY4+NFWrDvP5StqA2/RuxUuz9Xq
l5q5nfXyM+LkUe002sjrH60ZwCXPkWsvG4nYYW8X1D5CU5EtldiO8vyqgTO818KkAv+y/PmepMiY
ULvyz12ffsQqN1Od7QhTNvsTUiOGadkYdBqKyeHBOpFybDynVpze9FXLDxEmtZNdU1g92Zyi1U9S
+7YBscB38/w2qAGKX7i6EHdellXOWhKsPX0LDDoZW/TilnMziYYqcDKxNyZgR4x+yXpMGyABa0C5
gm8FUymRvokz2P4nNuY5IAy3G2qauEWqGiNbRRG6jTVTuJsdi66nWj8VFCV3VNDmgJIEgrdjaZok
4JKQrYeAAtksVTb+WPH/0yf9bZ+UUfPTnuUdxOgirapvfT08v26Uvvypvxul4V8cMzk40A5dzAtY
cP6FR/Bf3Dmg9l96oS891L8bpeFfAJ7pqzvUhDi6+Sy6/wNJcOy/llxJF2EzMFoCJt0/8fQIhAiv
l1ASxzgEA2PgwGDDMXqRUfy0NbaRBZSAW81TZRp10sq1cDxjo0UVEd0ldLOFRDDUq8lWTbfTmMOJ
M20Gm5TVwieke04r+kxTf6FRbYU1wm70enouHOdehOyuNmMvPseBFX8stfTXaey5n5TjDBcE2w7X
C3Ih2qV1hu+tRm15EY/8S7KnddicGVlCyAYWx5Of6RmNLSbKbrA/G6MTTSe6UTqgwGIN5yoLneqj
nUfSP+/ndjbXsvBGvNJOacuv2Uvz1uo1vTGQKWGGcG/qcSHn/bSxO9NGzG7LRwSlI70mXHrGRW6n
7rIXgG28y3m3H0ADlt7athA9g6eL0o8iwbwd0/8iOz3NKK86ntt/Bc7YfvAcaR16f0jOLJ19LdiX
b1Nsl+vebFOCHCjrn2VWejfldn7tYRnP9vwn9gU+76jcDNpO9/BQYD0gjra3gzCede7oVWBm5Xhg
tWChqGDktBz9UWwGxC5TqGxdHNlGfyvMwr1QIf0ofK6+OMgwbDn1z2F0DzjK/9D4bnTXDZMVHLBh
2MYm6xu3OBW9w8xMEnr2oMYuATlt+escjRHPoFGrlmjgoxfWxWlofBrhshzhK3icAqjzT+NpkEMc
rI24SbZ+6s23bRU7qXkWxXRncuFB9e2oFlnDCF1wBDJD8UglxOu22S6Yomjv1KX10Mz2BP+nN+a7
sPALZzXEo5/iCjeD4h6KvKw+xqDKfXMrWWO1sSVtN+z7M3ojk9kfktitiDnLCjcVz3GPi5M3V8AF
AmG8LXtnbbWNczkjpNxqM8JJgDD8QO36FtyOtw1p94I2quFxpRibV07dluvECwc03UMfrJacMsy1
7v9n78x248bSLf0qjb5ngvMA9OkLMoIxh2ZL9g0hSzLJzXFzJp++P9qZWc6sqjxVwLlpoC4NW5YU
Edz7H9b6lj5uc0KkSQlziVdRnMdssjaFpR/ivrmAICKTelx8J62uplwkdAry6KciOjpZGZZUpk+g
Du4mBHR+w7cJYwzQ0EPmz5o6LiErhCiMhvmBaXoL7AEW8GJLcZaFoh5qy8zCLpL60QMf6GeUs9tW
QddbmFN6NBklhaNbpScln5eDKnk0dchgT96sfymh7wRSix1fJJ2CMFYMYVU6XXeEfiwOVGVfG6qJ
I5CC+EQ6YI9BvyDirp53rM+C1qz70FxqXh9FbqDzQFmQCqiUWhNJQBz0h7XIFzwZYFHYPmCeUxdk
X03mBvgVxw3ip/hMSDXk4RQutCRwo0uV1l9ZaT5rhgjbu9Bu+enFSViz0rB47OoDAo/+A2LIvHHJ
fUdmmYx7WQ9YWLggy3jp9pWUaGetB2nk95mbnhctoi7tgY3oy2Nq49tVW1hP8XjfeumBRkXfuOq8
jQWvfkxUnDuYT62UO3eeLoLkad+z+ils6rzbDhHLtDgyP9mIo9fU73ajFflHbqqNr5ejjasn6R9S
BbKv1DSs/jDJJGvlaU7di1kjuRcF6aIqQYI+tGTzTgWXti2mpmQ5Oox8tmpAo7wf9o66pw0U6Ax7
t8nfcIIjEyAb9mhzXB77ho0ZcW/imnid2KORSjY8FdpdnMi7gVR3xeWXWqryOkFxeM3X0yzrIwcK
k2iVU13r5n2qS/tY1V0S8IZR0sAnRiqdvKgwEHCYTN+SrtD2sdPSoqQy90m8gSPP4vKIas3Ythzr
d50xgotabO+QCec+sps71uBqyDHhniqhjE7QZnb3zLnSb/TBiQa/NjpxBT8yBLLLup3KGxWqlezZ
aFnJvTFNHlZ6FXWD0m1MUXxuY10PWMkh+i6Aj2GGJhbEAerS3reE/PIKQdXpVREKIzP48SrzNTFT
4FUJt4Mkoy/TiHQT3WOODSLUiyV6GLPxUiuyCTD9iydkLU9W7DGfV4bXdvFe7Fg/6L1l8znua2j2
+QRrZQzbsVmd/jvQfRGvojSvuhbL3eg2byVJ9FurWdo9yN7HmkArPsAZm4wC5sfJgktyTTTjvvfq
c94mn+A2LL6eL/AegNRw0oJS876Y3sjq1bSCbD1La8W9dVtj16Ziup9461B5DyRXcIy6X7Io1l5y
Qm03jeHwqCkmHaszXFBGbweJE93Vu9AapA62ApCHHMAgBLjykyCbc3eHEH05JFW3ByJ7HNIo23W5
mgaxp9SsKpWQyywPlshDL4xcmbbQ7M03U+H9wh+uuNd5Uc27pIADw9hEXvIeS8s8DtW2FlbytZ5s
Mxj1/jylkjthzJ80c9iXUXXxhoWLVXg4hZruYWAOityyeBtgC4IuexGAiLYDvw/CgSoLwPSmp2E2
DohNtNCEw6cHsWUt18kCxozyXdabni7sZKVWHM6KMfttHxufo6qv75keZaWvsJytty4+/GAojPI2
VgYk2VWT2EHHvVanMNbnyhIbwFR1WPZ1f9bjMkLlodO89GrqR4bylCjjej2PAGxsz1dc6zpi5P2E
WKO8UeN6IPlxzk2E0/Mi+vtSKO7Ba7PlOA3Gkzmp9Vf4akq8jwq0EaHljEbrG7lGZoZpVvOw557V
t0PnvYFxudUSB5G8OXb3rVXejqWi0EAqd0Rq9zd4dZ9bkDU4ouzqCIbg2W2hUE9pdoR71m0ZXA4b
vczlF45Xcz8il38Vi9Zs0UE1B4N8sq2ohmRnQ4zzXZd8zAKEBA694TMogHZbqq5yiVErfcLjNsLo
a91vsO3iDUg43bcSI3+tXGd+cEYFIUnvfjYyqw4Kt3A+OfAewRLZaoDHSzyWcamip2B46jmwcQ0D
599krg8Rb5jwjcnIQIKkHMgeP15MB7MtxHvdZF9nVXHuPa8cno122Kps4q+44iycD1zZAG80BPMp
0So0xY3p12qTn1C7V3sB1IAaoYwvmp7vuwwun2I59ZYFR3WPOELGHLdJf6dIw90vji2flcXbE+Y9
PQ7Y4kINUlMaeEuWnsuue5eZ+8bpnGPXtL0NPVz/lArtZJeGB2ICy4+FyGuLA4oLguZ6AzAZjJGl
M35RKqGjtCDjgvQ0eRZau/h5185nGIjefqy0aeMk8i2PCSjspzzVbut60B44IFsEY72Ru77djUkO
8yhGV1GYGZdXq5SfJavLU2zPVphTC35aTT0zLo/cXX0Ns/FQJIb2lYGK/dVMy8SXSwcQJ4L0oDA2
3zL3yiBWclgubNgogIej0y8KcAhMDYZ+E9GoGDy38CijY8KqvqDywFOWDnECL1xjLnlq0EiEWTHE
D55CIapdKLSCohw+Nd5ywGXwzhrL3rWa/MoQBZ8mOzNsYvEqUKl0kIyW53NR7njnjpYwO9+jm93k
VSX8yey/DB2wM32pQc/UkQEsFa9TE0nuwKzaJ2ZZ+3MExRStW743EBuAvhEYQdRxGzXGVSTCQCpE
GHRe2+4pTQqkhB07p8zxkJolYT7I5h5Is7lTta8wMyia0ESQhxs9MXkCICb1TaSYBobGmvgVq8HY
IiIWuHO5dSRQ9JLPXoFLz2e5pgWVUtZYvocNGiPJkQJzEhElOBuJdHzJki+jR0gqRX6ourzMhVc/
oZ+vtpAUUAelxYnU3HkjNBch3UR5iL4Numns1NyLeXWoKvPeQ2Cys2PjLS/7J5Q11o1iL3ddQa+i
w6gJJ7SQQVPDezKhjhm11VyUZhrCZlH0TyzeWr8Dh/o0dS1DFF1w3c3klwsNMpdRrbRGlqq+Liqm
a8XyhP8TVRRarSCtovQ9a7SNNjkLNjc+6ZAq/Vkly8We3OjJ0fIzzjPz2piYYXtZfqMAbv0sabea
WKogUQATTeaA3LFNYKj3xVNjinST41UNMTx7WxOAFYW3S2K9IvJLFnPAzNi1Qw9W1dV2o69q2xAJ
QqTvLhmz6Q4oGZbN1tYCkOlUPho+FvC013Ka+6uuAuipJDG8bbPOTdT5ionqqJDQhzWrMgJnGFjC
e854ZvP7XtFz5JryWXeX17iGVaa1/ZlWd+bFyFDXLIfIzYYtyrRdnnxTXEkUnd2qZ60V9V5mzS2Z
wadySjgiE+kGCBjUsK5pcRHUGTujG3Z6BYrXEOIEbJhLVKi4Xt0ny0ngmKfL6+T0b1Eff62qjM9P
Zdz13cWpoif4SaA9pzL+oig6gZFmfoBpswSx4ZwXz31xa3yDngdTlQvS12O3vkYRaCalVLWzadZ3
YqRCU1qhBl2/tKmfubGK3a8aKdGUW5Blg+tnxbRwLYiIX5fbQCI/qJNwdglda/gEf5kbyEoZHhYj
Gmc/MfS28UcT9y/sz+JzXgnSdNJUK0iM04mqmCojp8ir8InqSVPejUgr94MyydWWm+1EqsSA5vRG
TYIKT+hn/C5I9RiA0ujU8mns3ZxhZzIcqKwzrO5JuTO90gzreYlPOKTtsCn7x7lZUFVX3g2sVHFb
por2zUrb/rQkqX2sDbfZ6/mcHfsqmkNrNJtHs8QD5jb6K328uGSlSZMfqzcYowC+tVV8NpjaBT0q
9gtjY3MrFyKfjArjuxjomAbHVMKOzcamSWOKgBLdV2mYmxjtIKZodnZp28Ub5hsKKy5i4E3SPu1a
GFs9yaMbG6kwBPX5q1swii90B+FuzitGYXspexhejZgPRCghXRyHKxI8Sos2QYyaeV+wUqUbeFlo
PwvwWNgiSkqhZtmMkHS3rYfpkmcntidKPjr/EGI72TeTjluOOWZSqfmB2vHgFCVq7bwYwpXAvuVE
n3nrrXKbY3MX+HpoqNz7XijmjnaYqYsxic9D5nlU06aaXbiuuYlGOobr3HonAiJcvya+aqNHjuVD
jgoUxt5+pekSp3Or4i/J032bmVrQNLUgtadVT10mu2NbGd/k0l9mpFj+2l/oS3rVON230xIXt6Lh
bawym/Vzpm+1PB8DKFiab1dpt8nQdJ9GU9ymOgLHrCouse18qlyv3VFjSyJVVjLZNIWlpu7ILh+w
qVv0M4QzhX3GVkFBvIn4sftYqho1YXeZmeH7zUrPjA10wZJeSzfKoFAKwFRdwq+XM7Ix2gB9Maey
pUZ7ghjQhGe1ReEyH0ee1KBfEyFg0HJGkqRFZOrwdXDE19SxDq4pbyfU14e0naFJSnniiP5EukEZ
mv20pd3ik8ykP+iGFjuglqpXQpL1nTuNjFIWLl7mvii3tXsMwwdXAOcb7CyQEoc1zc5SPktTYXQy
jqMb6syZOTvv9Tme+Y2GbpvZI92XO+JaoiXsFBXKfe0DEKRRjVKIbsSj+rDfvpZd5d2JWOGNdK2d
HGWyQXW4PKGquHUWryP4Q9NBtqlh1xJZZzaNIJmhspSNnTuzT5MjHgsobK4mr+2inzLXfgXqymT8
tdOKXd+535phrml1wROT7SmCtvA2UpSBJmqxwej2re4INcuV7EsilWQr1/H/6rrO9KpisOIyL1mE
F2/KknlAoi2ULri3RSVum4QDOmj7xp6Q+prOTdEP+lGhrq+R1pJ1Ow405oOcG/4RNzmi9wINaC23
ZTuVzSaBpDhK+1QX2gneQGCLif3NlOV9yCQHFU7eW362aA4waG2WPSCDpdmZeIM9H5tEc0hzyRKE
U63z2R82VkF5LPHCrnCw7lHB9NmGhYviM4RGOjaBwZqtOtn0CTPHh97DFDA9Tep+yWtkRTVzh16Z
1XOPDeZrm01O1oEA8FqmFj9Wzv/TM/vdR3V9LT7a/7P+x28UF5xzSfd///jH9sef449qnYD/4Q8Q
HNJuvus/mvn+o+1zvvRHKPD6L//Vv/wV///fTuMdFyvRX7iWqpKooT/N4r9/za+zeE01f2FNbHMS
rhpIdvG/z+Jxs/yikmiEU2g1eEJ2+ZtpCboxDltEI4RNYWda5ae/zeLNXzAxYoBCt4lqDaHovzOL
N1eI18+rdFRMeDbXTDsD2SnCpj8pd2rORz0CmXrjUGeAAlUKriHEC1ZgSTub9w4Wi5IDL06AKaRG
fYl1HKU5b+l7GzEF8vEig67HMyGnQ7JIzrqKXKy3pdGZgZapa9IQ1PO5orrJn9PFlOeqXdR3YcST
52t9Rkq8iqR8XlGjg7FLFbt6Yk7oMM+W3jAcaUia8dLU0OgTNqU42rmPmQHb2WXdqAZaH3U+N85Z
7ec69fGlxBwD5aJveEa/DL2ODJ6b82AOkzrDSwVagJyFh/B7FIznRom+jcaSo920k/RCFtN46PPe
2StN3xyGqhA8Qmk53Q1S2emi1zeV7j2P5USmrZJ3FO5xtf5UdOjPkwV0j0aL6QGGhcTT2BCubbKm
ccViKdz0VS4o81GMWIAsS53WkRugDRYghAt1nU0t66tLD+BYT60jvIT2tq1HYZ9GUGxvvCLzKcPX
HzWPxNQuB+wFrWKenCaesi0JOj42Dnuqd41bJ/lWn/TxUgkzT818rRlAYJchQ55iwEVvJkln7Img
TVCtMEoDZ+KcFkpEOq5AgxGrT9sxyXpBpUAwDnrug1Yw8BpOyHhhyLD/A9zsfl+oO069qcEPfB5A
q923LV4l2hNleoedW4tvHp3qN6Jr9DWjoiTpDocAfV8IVnFVPrBzd17qERW6LwtvOI9xlh3ZpyNl
cJosIpIn78UhpXYztk2e3YGvbbZqysAzSrLxZo38ADGawsDIKV43c01sA6YnktJEVm3jWF3CJU2z
XVYlN1paT/ed3ZspHVmub1KvScogl118dF3gt4Fp8GoHunAjlOgqt15uzNaBRKwmhGLYvlZ6nb/p
ndSM0Mtam1pTcnt0buTSYhHfw5wYJP+xNRhzmEacHwWkWm1vlv2XRJhDFyyVad2uIbUWw686Jl/R
VE9QXYqQZZOyGwyTZQXf7pLbRr3TFm26K6tOW3sVV9yYWuRwzLsjZABdzU7rnJCrXm+p9jO7PAyj
CuwYcgZdUpebZ8QdyxHWKXe1UOdN1sN/bAx2ICqDrz6Pr3YC/3vTm/YZuS/uqimLvkDe9AjsXAbY
zYa5zSQBFb3m1E+ITq5W6Vh36yf7JtJadeOoBosNqV0WwdWdpNBXXPrF0E2pzHkFavVbRfzwTWVl
8Utcp8j1pYnDY8DQ3uZcqnNqxzshhmyH3JesUrmSb+C37Gq78R5iUyFDDH/h2c2cT4uu3pSGYG3E
QOicLYN1ZvwI21q047MlKzIyRDaNjAcN/XNhzYzDe7xgMdn1qnFv4yLYavg8vimQpIqg49UIs0V0
B3g8b0jqPPZqESAWpZ/J7sgG23yojXFKmDwN1ZvpzvEjw4VY9SGxWF/pltNdyTqI/6NWDjiCMKTg
avRlP+RAMBikZXCyAheExBaP0RQaZezuJ4tE1rEu6Zd6sGFhZ8UaH/S+S0+al/SPHbT2IOf1eWwn
ecfHmiGTPp+9EeKVlUXeXnGSGjSGIZ2j2yi4O8iLc98nu0xuvdxNYeNV5buTqt4mV3FpQfDArb6d
K1Olz9YOkS3uu6JxD2xXJxIvZutBU6CL+do460wmjSgYO2o1FRr4PFlscBxHAnVBbulXvWp8qfIY
elPSs7AdNVOAbLGtz7AHPOQr9XJfwagPTKcZn2naS9A1orroeQ1PfHCmN2UqmSPrRvctphEMMksu
2ypPWsRHuvGiszC5WTSg78PkLrdzaVWhlrOz1Sn8T1Bv1AdHA6EUgGTKZFhVbbxtK6m+IklpNubU
V/fY72F0zWPCihWljG9qXfyNbkDdl0PpfDbg7iqbhY/WduHICRJs4bbvxsm4KStOfndkhOG4g33R
5UL6i6UYoRlr+hNax/rkjlZyrLymvpUaDUGH6pdX1kvmj3Rm7EwQrhSB1KNk06pzjiZHYz4STVjk
NG3QD0szz32AWOejKNhyaFPl+YalVxfWDiJQDNmc8fyNd7mjbMnf8i6SVVXqs55JooMBCfOSqJrc
0BeJL3k76I+CNMSLU7us70atZVhnJ9696U20yW43HaopSk3SAcwxGJJUvWmGOnsugLo9x27Z3NIu
Rp/qLEpP/YQFKRnd5UlrzHlLprvYzZSP22ju6OLJ8MO0yW9bBcCT1e5Q5svAbsbpnzBCq7Ofmm25
UVLaSdsyqy0Uc/VWtg5tkANF/FiOCvO3IhvnkwWhP4P5QFqQW5kGr2M3vpgTfZ81sJhiEcOWlt3K
ctRSzX7T+f+VoIrK9BYfwEg1rXrP82KxDTEXLnq3BJ/vt3Gbhnaa2WcnrevHyBlYpyooRTP2aeDA
N+44nXtZNWFbk5H8H6nKx7+EoEUs+5fF8fXja/PaZn+sjn980a/VsWf9AkLGNH/27f8a5PG9cLao
mW0X4ckqOfnd0W9QHCMDdm3nuyz+Z0e/+u8UwyxB/1QMu6ZFrWkaOOFRGfOD8fc/6VJyo1fUOUqG
s0Fo4pCQXAFDmk+RYUoxl2fcteZcF6zwaU45AF0ShFdwuOWCEG9XmHheuHDFS378S7PCxvUG7Pj0
nUDerTBy/TuXXDcaNmFL2r+YK7a8cR0I5sMKM/c6N73qSNk5GVfWOdJOfVuj3g9YAxrXboWio5iT
oTq4BdR1tbztVni6952jjp88+4TsYTyuLrXen1bkuipHHNZqoiCMREJ2nyducd/o3Sd7xbW32LuZ
UoJwt6W13KsaWPfVMhkaK+p9ibppq4xGd8xqqkJsrBk6GXJwzMRk259mMn/s2SK+Ok4hQY5VETKG
BQkdaJz2Fu9G8iyLrCdIpxL1xogHPfQSh+rPksm9NdliO6jmwLOqltO5iUduedk+FURkQHzCIUcB
QUUZgM9aHsuuzwJVm75m08T82RgyDgFlSM8yLYlIKWur/YKznxJA8h4+5Zkoru44JKHSJcuxKVBQ
+Qk1/yYfXGdV7LGqEBBxb3WvFXslj2+YgokQ2U+GusVipoC3Zq+OFeVEUvbnUtHgmWiFTcQf5uEH
TsY+zFCUBh1L1xuX8f1+1mV5caQ6njkQ5z1JrMarMI3qyDKqewDbkk8cg0q2LfWajWeToIkpOJIu
qP3UUGqOssFpWN7ByTMeutnsPqPUyr/Neqs+6kOfbmwaoJuitZSrkTqYL9XuhdeKQAQ5lR5Hrlu8
GE06hJpbl5uSs3o7lhkyc9VSENg0EzkWbXujdTWK26mbAs8Y4PIJPjhY7xXPe0OcQXqHbDSW4cpi
YBondzjbmlQXd2VLVJlve7LDt1QsQJIrRoC4HFhbmK+DPrin75Y7RGb11Wy0OOhLIrwUfcEz3sZT
OGlgWbcDxe+5JlJ+n8e1u+cKzT9EGYtbtUYunGbxcpNZoq6BlkXKGzNst/CjuNU8X442C3N8f/2p
TG2H5j5Jjil9pY/3W2xW0eIL42P1uZnEdLa9TN0mZttfUqcmfaSq5XDXKPHyWeY0K76S19OpttL4
0TMz68aVpk/bFO+GwSGvBFfvvT7QG2aW0YHzGoiv5TNZOkSTSLSdCcb6jd12DsHK7FLJvXFtLmkh
ogMh8s3BmrmcfZQaDLKpAOhy7SYqPnGM1NQ1+bIvY6luh76wtqlSqxcn0cpxB/YSajvRGtsGsddN
ERfxTZOY+saWtvElJ8UEWTabmOc2SgCdTW4/PwCqN+IAZJgCR1JL9tSXxbFf4MsT2QeDLRgUaQ1h
WVOFw3xFOqJYIDOvCiP8T45WSlikdhXVgSllxEmS1stmKar3XIO8RY1aTBdjcQpu+cxKM7ABg/Ip
HlpoTAL7XsTIIJ6w1WgCWJ0A5hgSrLYgKXDr6U7PVe25aaOyD5glNrUMc7uy1OmisSmcUt64uOix
EVOZxIVH/PxsEwg0qRDGHiKGnLP9FDtF3d13BllDqG9w0pXHpdaRbAWdi+Cl3piDno0PjZhi982M
6RdLxHW5OlpPBbpUEk/dmm1UqPR9J95nxhxaBqpVaxouLiY//9Pjr0v61lRt9a3748Dr+xDrb9Ow
/5+GZIZqcDv/8yHZ9WN4ff9jFfDjS36bkWnMyAyTa1eloviOjP9Nr6qtJqbfBKo69z6WbIc+zcJo
olF8/DoUMyz+imxdPpCM0dwV8vPbUPD2h2+EeeKPIeGvf/4ZBf/3+lQyS9ZvgzoVRxXEk9Xa9VMd
kHTmNBAQbVycqHU+zaNp0S1pqMSsJVc3cwIqmBl2dbQ1T2osKiR6ggWZA16KfNfrrTxbkdrrLwBY
smtFYBHJPkg2EATWkmOjp8gm78ccXroM9GIXz5wnNT6+wBtcrsO6E8zI7aQEKjvO2n1vtNXncoiG
mwULxESATbn2/0tDap6MmjFMWeXvnUYwaW4ysLQOGTI7GzdF5dcJF1oQx8jSQb0aEDXm2bHDZHLH
eO+Z2tJvYGlAVO5zqIVsurJ36SjyJo2toWATUEw3UUSf5QOI4Hcv6mLOVjhK5hyquTEZrWg9Ayee
Vf7WWKkMR8ym861MLDkfwI4ggSmKeVKOLj8gdqBogQPNg1wYdzpbxzvPFPH9IrLhRuYjono2RhuM
VRT3UVvB6RwbZ7/mT8pAmNUSk2TSTbdUNxkdh9mg2rsYmf4ExKtzlnozQsPu5D7SrLTfFZHOfnPn
ctzFodPgTFU3wEKaUg2y0p2uBnyHUgtoAZWD2WoVzOQ6lih4hG26ZZltUzdXcg7bOjehQxBTyJ3N
LBWlm5VGw3TN5GB6cDPytPH8umLXH3LsuTHUXGxmMZKxRETMSWYlpCvXoJpaJCAz9WNEQIAnUJQh
2XAPwAreq+2oRSDLWfJtpNkO6wfHWfbLhL0kVCYBizcr7DEfjl3X97V61eZCdAaa3bYdRg5c6Nzo
nl9iBpr68pnDdS6b926UXcEKARpKHt3958D7VxofUg50zMj//MB7ngkaLeOfFfq/fs1vJ966FbBQ
KjJ811XOMhqR3/oeTeOvSB7m6EGO/3PfwyGnsUtwV6edje31p6WA+gs4Pme9kNcoHPZs/8759ye3
peqqlro2QZgHaYHQ/f/x9It6NodI4MZrX7wDhcIr8/WnV+MfHLC8WH/YOfz5G/zpeG0mIy/qiW/g
CtunHfF77zUdrik59cX7X3+r79bQn6yCKiQd12I5CJoNPNzfeahnJtm5hVXpIizMYczyCwVjIeFG
nqtn0vrSfq8bkgqejrpTfxQWFdYxygzVUGVcvFcSaVqMx8lMMCTuoiZWd7Nb9h+kkLhpceY0X2fw
6jqPz3/M5pFlzKzk8N4/zrILkd5bx7ZDcCxkxYB/FiyHESSt83/3+yoAWIpCPNw4GGxHrbyQSfaA
2j4emsA2y8EBOlu5hLOmNr0AYnj9iN0vfYJr2Z/ySGJyWIAAjyFU+twoTk7HqUt/tVxdjfDXL0ql
IqtTANL5LiykAL+oadyYigM6W3ReojyMUCTMcmsMMVm5NaNR0U3RGrWX/upS/k+ZRLvx8V//+/Wd
Rx/+KtTot+7nEwBYrsFj/s9PjevH+L8uH1P6Vv2DL/v94FiHH/g6DOJjWP79ZO3RVJaGFrtEGtkf
fMTfKyfD4YswBPGRXgsbSq2/VU7aL+TWkSJOarmj6njH/52Tw/rz0QEP16R050GjBuN5+7MFnV3T
MsalODcsoudXk10HH1fT6cytmmAiYN45EkA+71NYOoVyWCODrWblF5d7PK7qDqDe/N4YcU/fqNZW
MNFuLKcJrPOHbHJnQ9tnN4vcl12MtYEPdT7O5oNCE+r2QDV61LXte+6U9ITqjHfD2nLziQRFV6p0
zt1Q9QNmotrucBo8GN9zQewRWflnTG55Ovs4WlanIFqXsjimrjIGQKcJvhvYJkC9ihcrm5Iz4V2y
dh8S3VlW+8Z6KqMvQV0BHkuUddE+ti51wtal+c/V51Q63dLvynpwdSDUaoHzCURrhv5ClW+J0jah
I+v51tLzkid5HgVfas/K8qUuVSe9fP9U/ecB/O8eQDYIfB7/+QN4k6R/fPR+fMGvj56r/sJocN3J
czqui3zt9zvbNX8hCUvTrL9lXv3etGi/eA6cXHxuNBQ8Euz/f2ta3F/WQSM+UpgZfDlL/j81KX/Z
tPwJyAAiBI6NblmOZnD//90iPxrJoEhKyzqw566JqxZLdk/iQXRkzjkErHnaZw+fXFhjMw81bOrw
mBDNkQkwPVmlW382bdE+s81rn+OJj/NPr+Q/uPL/zrFPgIbKr88PiBrC/o4V/6mj8oi7x0zsmQcx
mNWrlZjMCNWkXD06WGklxerOq1WEN3WVmf5ff29mw38sOFY3pIW4CGYsxZFtfk9t/um7UxGj3O1T
SQBo9FLICHne2KfeZcWT2xu7tpyzrpJFyctkO6fJ9DDbiSb9Mi3l8u70CG839TIbxzinycsAU+Jq
IAdj28jKvnMSlwEczhnrEI1Fd9ZqA6CwWiMaR/BMr1SgqzDBYt8k+gw939FYv5NPQjQpS31n0/cL
wxW3TxTpG3BAQabY+mc2NNgJWoEyqXWrk9OaJBpWIM0hoJVhNVMV+EpnuHBLJcq6AGu8CAyAhs9K
0ygYE5zHflqaPDAXiXvZsesSTe0UbxU8B4PfVMawn5UiCjLGfL5Yup7DzxkHHIYRPqU6KdFm69P8
UorV46uw1D4DhY02djN3zy7qPea/aj6qvgpsdGCP5dp718jmEIG5TVC1ngYw8SlqKIHlvdcr4k5t
UXduBA0PYk/VBhkAeQyr1eRtx565ZTgYE/GpKY/SPRiFmKALKe2cQznpHrW+SlD/OGN/gPqWo93S
y+6ejDE3CTRjZHWc2poaFoBdXXLdu4xYeMuuNQVYx7KKahsVrWqc6iQn4HzyRbMgsa5RKe4t/JFA
9lF4+6NlvThidomytMvbrGymsI0lm+yeXh6lGs5QP1bJAgJq2gDoG61bEnaU3aK78btM9CHE9M0Y
fxg2PKke0nWnuF/0eTDwt/TiSNKL2LhW57wmTlfv8bwtWy+vOwhX5CKHKFxjtGmCwVdAbzmRNgTC
YEcIuMb6052OnqtFn0i4xrk1JvijsIYnH+aoDjca8n/LT0un+AAtt4p4F5gH0kqxKHqoBCg7h8UC
1u1g3Nnw7D0ksSKMK1rG3mLYGtFcPuCHSafalw6BOUFkRDIOxBSVmu8yr34vRRKljL8bsUMXPb6T
NFqsbqSEpZ0PSWBQLyhUmvSVKpRkLKwWpn7Ttk10XPplBSUZYnixpzQGLcza8xWDY0cCntdPDU8F
6TBv4PRFjhC5k1h1uspMtx2SVGVLeT5fhlkrZ65Pp9O2/aAs6cNsVPO8J7qCO1uJSiAXVdkUMdCG
JK5X1xNlAA4dq1y5uGXDfDFT9wvx7FwFXXluErCeG6ka1WtbQZLQmjnnoz6p1WEGjHeP5GY9DBN+
/wzP8Y1YeudKzIpELal7fLdm/d3IxrIeyOzWxq20/h97Z7IbOZJl0V9p9J4BzsOiN3T6KJdLrjEU
GyJCEeJM42Ckkfz6PlQOyGyguyv3VZsqIEtKSc7h2X33ntvHPQ2ydv8qMzdHUAbqrG2nhIN8K8gT
Axlo3qCgijfFvocWaGckXpgqbuRtrw+TFkJSGH7oOFd14h+do1+CWAHyaMxGfO/6MqDgQSuX3eej
POA3x7aEJ2kr85VQXGhyvEyZubyUPUxcsSmUReR4P8V4T2ndptNg/u4MA1zlk4+3nP8qEghiXEez
kdhANo1FjV/rhPBIT2+LU3+nAp5TAybpnh6Hxb20vcFPPAL20nYK00K+6tEkLNlt3M11Croady1n
lN7Ip+uQJeadDTy0o0DGL+86p8QQUSdowLSqjCPEHE/SDzySpjgDYPWwnvETcO2yFTnWhuGPhFpR
88PFcuIhgn3tfdPGGvc4fxyq2MuE7EQkGJb0kP4gvwvT1lNvAkcDGNU5qCLfzUUYQ+w+JtihtoXq
xY/ekM/WpNzjGAS5Q9lYoK4DrQRlpJFaojogXZcBBoe7EX8WErft5PHOGPAup9YYr402bANTchBP
ZjFMkG7TwXmnG9UlzIUfcycUbixToFGXhjOd7RLhi7ViigkTlFcoW5zpU4suTSlbZ9xQnyOPAaoN
y4U+1p4K3jOgYKyAeo+AyEZotJVnslvviQUPgsAFEGavnve1sig7N0Y37yKe4whOiWPTRMwDv6+s
/vXfg+O/oveYNkLwX0aO1Wf6u390NbL+13/eFeX3VFR/l7h/+6Lfh8fA/oL1kucFp0BEZWiAfw6P
MK04nQGyczzz8wDGP/pd8f48t0H08lbYPfPeH4Oj9QUmIrRChHBz/bp/NDhyMvv7dMTBkaMhnCjm
V9Ow1jn0b2p3NxZ+PblGe7KlxiaHaJpMR7mzKulfHeYACv7oSaL4l1MW56kOzslzisLAOcs18e9N
PAAWfO5VkMV7bWDP+ISBqrzxSb7m93Q3YcOEVPzmLJT6pUZCpF/lZkTRJLRzjHvVyeSS3bl0RURy
zOtz3rQagnfaCJ75QwM2ZTaw4C8j9V6pSW4WYEDwNmYzgTuMp/C4ZTu7YASmwb+fQVvAGs7SM3cg
506LwxrF6KwaeS+tBczDZxez6ASicIP5zT1LR09lstPKSoeqAr4znUJwA5QsXcoUd66389tyaS6C
sh4e7yCqvQ23HyiUg+xd1qpbIkK6Vp1qDsb4AHEAEYzAbIfL8eKbFC+rMEaXwUuTzdWgCMzS36Gi
gVWjsTFg++jvSpW9WrZFCkoPxAEuSc6SdS5IG1YDsas5dIfaqkOKq/HVTzKwId+k/tLaRsS21F5g
J4wJwbGORVvKVhJ7v1jyn0s8z73DkrpKYCyPicAR5Jks3fdmMcXdxaukdtTJ5t3DsYrDhfgdMpTN
ObZP62OqaeM+QdR/LDQG6BDPPnxxNpVXg0q6nRs083ccnsUW92a5mYs5jTJapXe4E4oz5jRrL3q7
InImh31Rjy2lG7Vww3Ish6M/ThRUE5arqlpElpsmd44ZEKdNyyly2eRhOWJeoXpQHMhOx9euUtVr
XGuyCQsA3OGijc1dmbvPhDeSq5W0/T0xDe+K2Wx8Y4MwRUlgELNr0unK9SB28ygy3owTzV2mmPGn
NRrAroG8eOyZcYTs6V2CoIhf6LezDlPqanfaBBgg7DstILjTWefYjUsgIdD5IwNz6vzSrEkzLy7d
59Y16kesrwS0CS8k08ahRXXa4FP1po2Yl+VYd6brhgGhOcKjtTwqBvS9KovkxWqEdRMsOPtCo3HU
Ew5+tjF+Ax0jGlhwfxjKZhBmYcEiOxE1FYumgOSOFHTPec47dsp5ylsv6vPBpriRCNLZmBu2+nm2
UP0Wd8N4NySJeUO7uDig+g6hzAk2h6x9uisTe/3SkV/Yj6RyfigzfYWvNm5k6fsnPulqOzdsr+a+
8W8XysausdunJ5JP3VNiWMvXwVoqAnZqMt9z0ek32lLzKm9byzupcgp2dt78GoM2PhiO3m7xmMJG
IuTxGBT+8FV38/J1ZsB6tZTMVt+5X7y2aEV4prnDXE12e93DMEbITu4yqgGVwKJL4WW5x8s639VB
7ZzURH4prOcCiZev1e6MHLz44iD+cAzQs/saQNhp0hpmTbrVKa0ziFqljk8FWCa1PiKEPm+FGpqN
ijGR8HeROB/LNQKvk/rp1UnoQR1xkDZfbIhTd1LrnrOle8wbzfs5OfjoQz1YHRKOQtZn1bfkT6y8
7JsKP8pZl0xZnLDjyMuSY2D33u2supZbY+gfF8yjkdPp4t0d2Lk3ahH3VhwsP+jIpM3KYAkVBpVq
8Akn9jNYdHIlLRm5UFUt4ZwlSG5h8w1vkghNjT+TxqeKfGJhGLCppu40gCv/3sM2/FWSnt/0Y3s2
B6gkjqumKB0HnJdM9gdL80yCJkrN508Krk3ih2lFmoT3C9TvC0wqbdcxXaVEXnxxLfJ+zbpLI9iW
w2Rcxj6DfAarBrpZWinQwyY+iQehbDBaRaKsx1HG/g94dCACKREC+fYJhY7jdH6g6dLHF0wpBLka
yhloaiUZKg2ec9hOab8AD0TcyE/BjCgbxwT1QE/Q6vqLl8D7CJPBUhEoTqJgfZYeRcWEGzaz4Z81
wxSXPusLLlFHUMc3vZPCrh8M5a4ryrjf8E2TTZLH/dHB6bSXrT2dNckRNmCd926LzvkQmv0za1rz
bHhjj8O05dBeBvm27TCeQygpbnEK+7eBVRRnDJSMgvnynuqQ2VqdEc6epmehd494I/SNb3Tppo5X
KB9ot12GtLTXsyW4tkYntppr4l6l3ag/JBoh9WJMyHdlcQTo3EBMdOw9bYr6jvv9PV9q/6E12Sym
DIpPicdy0ki7hpq9otp2XeyUtw5FpCwe6/FWQLU/aNRUZKFbASuxsdJfuXKriEosdZ/NovvZTj3J
LhM2H2OP7b8kbmyf+AnnyMS1vBFOw2mxLJzqvoo1AuMmjWcGVqONjpIUEdfLzlqHa5imRrGXwzRE
ZNPkGw7eNCp92v4obPkme+NH3oIJWHg9noGTJPhjepXe2z6dg3UvimiqUnPDwrr/MPB6bQdjHh5z
rMbb0VYg+hKUD9uHg4GXLn7MaBe5IP7IvQqslp8Ce/qY5JaxzakTxJRmVuA8ulQ7quEG5kwKoBsC
jW6X39pJDXS/+MVPYEXGFgAFn6vvf0v98ldXZP3R4lzCxqQootbhf8Us78KZaM5hzKR+1PMS0mNG
Os2UmXFeYKi9B7nv8Oyk8lA6NRbkPi6vuSytk9nn2Y7tfgskKYEg0JbBwaLaZOdNTF4auN59Yabj
TQaYkPtoatoIGJMW6fMiN2zzx63l9fW7dFQG56akTCIh6T+n7oHNEQAP53axVXOo7aoIcVOZO2E4
763eXAfKaUMaSXNOi9AdO10j/qJ9NfAzhimVvVAIFyaMEqN4oYuL13RXb0Us9O1+URUJHcy7q2bw
QCt6ccrZw+/wR4D/CHQ40llthsRJTv1SJrvYLm+tStMegn5S+9IdgoNNFxgVjDQYF/U9cbB0JysA
GJRaYhgu52swDkaEk5KmXJxpkYRKSK+h8Em+Dca+Hi1yyppn3VGyQKwtAIEkbTM7ENkTrA6MXy0F
NFsMV1WYVRC4zKxxeJEVpKhra7gq0wjes2put57G5UcO/eBi77i6GhZ8kINpODoDilzQDMep6oID
ZjQNxuzinypyaGXmfKPk5fnfZ6l/7SzluJw//g8RvvvF/PK3DRg93XzJHxswUnPAviHI0VcFqnct
uPtjdW7aXxzXAhSMn5gT/V9bwNwvprt2gCG44+1lLPrzNGWj0CNxsBb7Y7H+T2R4pPu/n6Z0NqeA
6xG6WdU7PtuCv5+min6gYGkIsvu8QKQJyGfqE93OSeHeBXFj21cbcni/F6Vedztq61g1MHBn7qaI
iZ5Nl/bTYOIRugl7CRzUeuBJtLpQHJ/id33jUteKL7guDmgfurqXZav/rPRGIW/ycMj8TWekPk/w
wRBJCuHOLPxxLwI72VZpm5+qvDY+rIRjXcjt7f/QzLXgBtvdySvslqaXBKOv9MoHIh3xPlnEEllB
qd8VRYYmWFvuMHDA6XjCLGXTQX+0bO3Z07UfPo4luGTEB0GZeASLxuwIYiA/w5LLjh432Te1SlVI
44Eb0nObPnSeX5CVENN8Pw5QgQiRqarbWg2/MYr4IlHFMGuCOE1xUHFGTMaMDr9EuT8ytnbP/eim
+cWBzEbVQuPdZTzRFYmiKc02JTiTDX2kK8MpmALwGbrMIMw4UtYRn8T8NZ55HGjMbEM405P9CGw8
DsJeQMjcUGk9HjM3Tm8WNU1fbYRrZ+/ak35MamvcBiwfa9zIOSkqT3J0gb9mNa8QZhEZCYEwUXhj
ddL6WqdJ3CGeAuhkoUKa7q0BRI/NJZEvGUKOB8hiiXKkHSqDSD+/IcS37j2/iQnxBoF1igB3TlGm
D0T0dUYiAprph9eVNuXCWXHoM3vYqcSi/anNaOQVqXdtF5T+kB6kJDKp67oWbtWdSAARLK9a40o9
ldrWY+WeYtsDM9B1jvtTEf+MJiSICyrB0uCVFlXKxpOyc2PX1lpzJvmUz7d6PeheczILW/kNj9+6
9/0tfwgbXg8LqObeLlokg4VktU31ENbimnNqhgQ4gMQ7q7iojSxEU/V97Fb4UOyI5u4MUkUP1y1c
jNF7rJqa1mBPg8j4Qpew12K6JWs2Q95HdNXRYjbQvLw+cs2kx10t4i44uw2Z1Kr15oZ+Gq/weIvP
lXYecfj2m9ifGAE1iG1jLdMbN67Vd7NaQ91FrwaON3U1H6dkTh2AE2bd4Q529RR2ICfFA0tvEEHS
YBilNjTR5EHvKm9XJ1kGLHZmyE7bEfiQwOHLnR37YESsZgYygONtUJsmbsbxvGD4byMTDsxGpHya
UTOuQUy91rolzDmz4MGv9azfdLzEvFsIxcgPvaPvuwI8XppYCT56w9bGTe5RUVFqXnbRhChHvGVx
ySkH2kQXVaWvvppY8fcymNrkZOv9A8S/fLmygnmHTFRzT5GxxUVIFse5SGH17B3atJK7ZJjF1ykW
uh3685A+LUxnguq8pqvh2uHTwyMOwujAk2h+tNuAGjjTcSWDR1lS41XqYJiOICWtoyWa7oPUz7Mz
uP7ZyihCfxwLk+I2VazdfR2VrJHfaGiffa/fLuQVr3atuB8hv+XVNk94mjmDXhP0bfP9Mln+CfjV
XBDl0abp/Fk44ll9DXcattPe9+N+WxpJzCjOZyV2CaevyFxs66rhex531pCWkRvk5o1wgcRQ7kNz
mJY1axtdCl8YP3oW6TTe8TkXdpL/6Fov/57rUnu2unJ8Y7YdOxZwts29hjs00vLF2lYGp9NjlyT2
huwIaDzSlEl3w//BBuyiodSH7IabmUpUH+D0CaOQgwNgtj2n0cMctNcYTZwANmbv6pB43S4hP8pK
4ABCzhLbmKQBKRDhUG3K8N4M5P4ICDxByLZeMP292lzCuII+e/mCWjcPrq+8qwuPMkpkPAOPStuj
RwpX39aLNLel5lBTLia63eq4ty8lrfFjiEJRGbeqE+J2kQscOr8V1tdWTl9h+49BKN0MEraRIbps
xlGXPXb4fBpuMYMalwWL1UMFOoFzNe+v5GpMEPKpfLChQs6HyvKkR5qC0x19Q23PU+Ni+8Xvrcz/
NjX8P6YG4lMrPfd/n6cexSDT/9h8Zzec/R1U8PuX/j5Xef4Xh2/luS40gt/k5t/HKt/6wkTjwO7/
U4j+Q592vpjkpQAHWCTT/4YMtjBr04PqeByE6O9ZLUf/wNzgfJa5/MXGZ2Oi0CH9e3xPFyOV/j+m
qiEz2cXmmThMSKYKdmphqQ30jmCfYsXZufXaEEaIxL8GmUV7n0n1y4UovIhGAk+wdqyBJsM4s15R
ruZ74Zr149i78Tcs0NM9HFiOTZ5anEPTrT2CAX+jm0yj4RyKKs9KNfEKBXky5ei/qOnWmQklvRSG
gHNV2o5F4KItWwi5GZsbYp7KgInp8t5eELQ/+goFBkrUbO8KrbfvUpZj90Ua2yDdplHb6i29IDwT
WdWyC6hxalupmeLk6JtwFDNhVK0joCFNHq0DDSsntfjWMZgyvYaf1Y5vOrcZBJQqlr/4txjs90Fh
GZt4IO2MjNhmKd+4nLef9aAsdN0OuVgCFs405RwymKHe1qJS8yPjAz841DTyLnJWFv+SxT8X12mJ
uhmqf20WDcka73P/Si9f/1orvXggaDPdx1OW3qkhrp8aDAt3sic/ekPwJXEQAEydKSz1fErrqtKI
eY+1oMYofPSvoFHmbes2/CFzI4ZFycwQT6GdTx6AsKWhNMX37+NSsBZEL9WNCHokGfmgVGLn+VWP
Kd87Tk3V3IHtCe6dPl21f9ygh56/325kXXsGS8hJNk3VOR04Fk/pCP2dvKp4NIzWv2o2V0vOHnsT
zL5zqIwErEPcGU8xbpQjzTbWSQOicMTkIe6Krh21x8Wu5q3r5QYPdaUAqxWDHWUcC/oDBnf4ogOE
AIpe2h94s9u3jrXda6PPvPyDpXXcdVNHLY9WkfSRqSSCrObgOjHCQJKwg0cTaArQ3gXDRjChPm+c
0fpm0o4JI46HuBnJVFPfocGhq/VGcG4ay0t2w6zzxp/yOjvEXiuX4zCQodln8aCdzVgb1UbhR9ha
IPfB+PVk/OQxdXCIholqhgcMCw7ilTUF9w316bS0d677XBuzfZsiCqlkw+SKOESiXSxIkESxrX0y
zXoQhxSNqWYONf4Q3WF2MuG/tWyJ8ahQ4At61rViPp/VeoLjeGjV1vd8f5dQYYGXIRadJk/SbQb9
WGKMyV6x8QWwgvkPWxAun69UYGqPKKY9Q3F861UVKsko+9e0rS5xYCVnUHBZ8J5z/hjN0LQqYWun
pNI9aApEE54pSUHlWKDZ6bzj4PrNxQ4bMOgGC6wVWW/1kiH4RVqQiltsN+22J3aUDwYbDeJia5up
aYA44xp6cV3Igwdubw0cpRWjp3QsayhzqBqMPUYTZbnZrlk9dkrS7JOfMBNAR87UAQyrR3GIZnqK
biiazY9E6kFQBjV1E/5Zog/jkDJ6dEcxnSgZGbYeTv6tLRmNcRDsmam0n7CPty2NzRty0vvJNwhr
ZwwuMxGICwuIR7n0SQSDePWNOC9G17EuHzi2LfMg7pSvP0CDMamJXfjY+oAEgg3DcixRV/3GRcGp
+02fO/WNXjf9r3z2Lvpixm9E7tVhUm35WLujf5ePomfjQ7zNJot+D4bF2rU02YYqS+e9jfc4a/15
X9q63KRpX+4objfYFfJVRkGZZtZ1ookKf3kTYL9W9t7d0nS3UhUxbod03BSW6PYUcna73NX0W7RM
def27H0Ybn+wFm/3HDH8bRbP8U5gzEFQdfrNSg07LEJwABxHbaVvGDegkcZwoO5zdSZECb0QoBvn
OiJxCw1Kiu5V5a066FUin4k/Si4Mpe2TbvoAA1Xu5zSft7JTxtNomPE30KQkWKY4tY9YPCoYeb6p
HweXpf/Bqqigr2l72wUB6y/iJDAiqES2Tz64kc2kad51aFKowQuvprzqqZ5ybAS20V08aGgtob2R
VUi+9dtMIqG18UvQOtyyTkXzhYBZCq2v/QFGV3AAJ4bztQGDijdhhIaSmf6u6mWwF8Tz3xqyMK+I
n9pWjoTeBdz4C9tDcTO3qmMuq/yrxT+47d1Ju+vXLGDSsjUg0oQe2mP16MzYmIAGysI4OVOenIOi
8oMwqZ12U8oM03lhWgL3HuNhZCv0cEfaYjOyZL7Q7spZrkonTlIc5vaQzfy913gFKK0Eh0+D4Nuy
K36Rjd6z1KMAI8oGNhy61T24cS6u0yL1i0VJdORL/tJDyWVgq50+mT1w5ZTCUrOLw7G3NU4TXv7L
YtH4a6hoj3ZT4tsbNg0KOovtzqeaIDkNvXNLYpPR+FmQJXxIWT79JECZbJug9c9tbH7TguEjI9jx
FScnMIWZnFBvO8+17Wi33FPFxrSKkcURz7llbuNn0C37ycq/xe4A0rV19rBdZLjELKo5936dxzmg
cVeYked139uKitrR0o8F+68tAITmFw2sY1jkmogotMwPoznUAkzpbMNgj437sne7LcfT4lob7qVO
cCxVWAq3FbleCItoIXKj0k41296olksyy3iL9/gnyJ4nEIWMUswX2WIZobJGAEAANCNyaWwkoH8R
6XbadZgBMyltTCkQPK1tSufid7MonjTTZSerWv0bJufsIDLf+9UZ3QP26Y+4akO/A/uMEvtWExNF
GJfZfip07xTM8XJudFA+ntW+oSVRfBAMJ1LIMc/OptninOYQl4ygh6a5OtLwQFQWETl3jedMzQUU
65bCXrx8O4PWO4hLK0Rcpyt3LJuTkNOjvaQ95dgpZcCjsxnSfPkpmT830hrEI+f8Eezwwt86rqw5
IgQ1suYSMpzrvtpBCKnCTvPf48T8ahBpe9Nbx7pDr6Id23fYv0iuK+e9MitI/cvQbxuQNjfQWsTN
0Jq/vEptmAt+9j4iB/v7stkAlFEHv4mBBdqNvc1ahIDRd9M9E4v3YGhzQoBG5TuOktMdFd/xfQcS
o+NDh/y0z9iqpTNVARCFuUQNP0HlmMwIeoBxsZr8eSoa9yGmXHff0AFFtI8+iIchHcQm7yGVwB9x
WJCHNq/0s9b2btS7y4vMs/06bAL2u8NhlWxsFdzgIPtACzm0Jq0wqabf0dp9t5RZWKYS0YEq47yp
vnUlIeyln55UP9w3hmTNWd8yrdEl4S4z9z35QygmBTPgkIDT4jbH8gAMxeGUDz2VepEzllH/7FYt
QVxkH3P2CAFogGDvza4ubv4tpP8rQvp6ekP6/v8OftH34n90xfz+hX8Yk1DTaSh0HZ+cl4OX5S9y
+hpSI+hoQZuzPRMP0p/GJNv5Qq2o+deQGu8emf7Xf9om3TNoGp5rkSpZT5L/5Nz3adD/W1RsPWiZ
OhE5orTrWXONkv3FuU25di3juNVusC6OV4R/GubtDiBXuRRbrxn6SF9G88EqXWx7Ao+0wUP3SCiM
qYZqjaeZcxsaE6KL0Ur/ULCZdsKY+qRNLYx848E1oJ08eUga62AXkGhje/VM2/WLGop7ZfI8L9Ra
NMJeDlRvDuu1t0EuVTXYGbtAtGnt0nyUNbyEpqHBZCHRfrHV2D+hgjNje9KOZixHP3UNmdm3nlFK
PqwGKxAVUdc5mBkyhbtSMiFnAvYdqocMnynlCX57M3sYscIJhsaeJVhGAwScjFm53rFKJlQybNsn
u4uDnewHnh6FWNwo4c9Jnxvde7B1gZFSSg7cyZtai6OFDpVi0Tt9iz2dMctpnbPe+Qfku4dGpyHE
koFxC+Xtpo6nKsonbCIJiTFsScWMn8OPd1Jvqg0XjNj6tKqTCi5AHzDhY6mAiFnL6maRtIZ4juax
asCnEQvOdINNq81kJuD4p5pmPdbRnGyKcnlsHd78ak5fOLaaz6py3ONke+NbbcD1TrETs/y0RHxp
uhmaRSlSorYbmJ6GfjPWsbU81h0b92GbKeFr70U50U4f4pPXlt1Aix5jeQ1vcKM7wuYwYkssSFjX
5ofWqn26+QKdUhcfnw6H9rFV+8qkqJREOFCUqmYYQ8T27qYKp7nmSZCcc6ZVqQTD3VsjbTGZc/aK
Dti8wSi21YqFU6wcAx6w+HCKi0aZRaNFGr0cCWvXhmNCB5CvpJ4NY7LwySdxCht7L9g0VBUs9cmL
a+l2b8KMnYdu4ZFf8LIWmQbhhJquLldXnO3Vvv4tk4gfiPKAHd5/nTJJm/l5nRk/sQnwjWEoaOMn
UAHiRglewfwNtqD/zl4ofkMxKLoiATO0n5QGYwU2iBXdoD4pDvMn0cH8pDsQIGQP8cl80IaV/5Ct
KIj0kwqBd5X5T7rAIgqDmCpr2pZzSrIWA2KHe6B4llghvhhoE3nRpC/xbwyKfDaNTbWiKZZRueMO
VRtixcAGoQ4NWdeneUVaULKtbbE5wblQK/Ki+6RfsJifXotPJoaz4jHaFFAG8Pvkrl3hGe6K0ZBj
02zcdGVr8AOgNOu9s61IIGynFcKRrTgOt+/qF8RyDmfeJ6+DfTXsDmPFeJgr0IMuu/joNx6UD/Lb
eOuSFf5hUIxAPeKKBJGfdJD8kxRirNCQdMWHkPGu73H5JnsPO3FqjM5dkI/JU/wJHvlkkLQrjuTf
L8R/6YXIi42t7v/+Qnz6NX3v/7pYtn77ij/ehNYXSs2pPjMCwFK/hST/WCzr7hc2zWsLOX2qPpzU
P9+EFu9PEBEm70fb1m120n8ulk3nC+gqqrdBoCFm0BD/T16FLL5Ii/71XQjwyLFNlDgTnRYx1oR/
8dd3IQOkNrZC6EfF/vV11Gwv7Mv53Z/MEs6zhrFOgyQ4VaJ48JR/2/cNaYsxbx8boT22etdTruMi
I/jecmuLQTvOseXG+1HQEjnUrfZ98DyWwhSWtQfbjz0mO4f92j3Ax9m62nZWmBXeutLwjjBNffMS
2IsunnvqDQZOwcUirH0DiL25xbioe+QiWVGAYMTXKyubZkEY3zsw6TqnnkZ1Xftc+rXE0OjViII0
Q0wujCq8s3Lrpbrd79LSNpuTpP8E7vJKbNKp/jBnCmyzCqzqyRMzXrw56dmVL8IQ7HvtePL3vunB
7BwySDOcOuYMnHQ8axqbDsMrxjZKhSO+53Xs/0zcfG2lNFEKW5A7lJS6G78HnviI1AiySvIj9DDx
hXnj69bSbwY3SG/i3OCIp9hr9DuqPHOA/oLMELz9/AANtnmb6ozK05JKtUOuTf5WUav3No8OezUr
SQFlZY8JCRk+rCG/bZnoD7mpXnKBXzbHGx0atEUemDuIHLVVkr5mU4YWO7NQ9/zpVtjdTYpt9bVP
qprauf7eqiZW0PVI/8OYuO9EtxUlYuptYa+8MYmrFJN1TKbiZaLSNZwDIz/50KCTDJCqFRfDI+lZ
croIl3sEwxfNqkXIgUTtey/F/GzWe+zjD+OSvbil+cGmQd4sPej/oEguC4kLLMryTVT9qRpFfSgk
qRo2uhErTDPsZxybDdPFDlLqfZpUAnJp8dIQOAeEooktrR+/sBC5t5VL/acK8AezbdPCYCA911tx
VHDc2NujjXq0jHdmzqqb0oVpk2AN5GRDrCIeyu7Wl8rcEmzXj7i/s109LcDkNSpGltXmgNlw3Fcs
g3/4aYsRFI1+27SOxuQ32xitk1/EncSdo4FxlNn0yD643DPrZJxFm+xAwZOLY5EYPZEjBzK/M+wk
4+iR50K66zoz2MFm4xiXasF+dNUveKfVEWVXRHiLySknQ1aDgsx+CAxfm5HiOMi0ONMCHZy4EFYV
MjzRgbVQgOPoY7nF2Eha35yeDIfGG7i3L/SwHpelBr7ZN2zEpfbqANUNrWLKT2nrEEpq7OzDwj35
bVhAnBmSV62y8ZGMrWtDQtWLczUWw43rSu74ofPbyLIX7UPg0ccQ6/sGTFrP1wlQ5fQpbeZq0g5m
oQ8PrBSU91jaBW9L3YTxDHYmuzQ0Je9QgPxtDMIXXQ9O71PvVhKLpbEkVGMJ81QPYFEw8kn+bVxY
WH9jJd8pZLc2ejyO94BNDLaKXBZJsDbx+NM0/2wbHqrbxLPnExmj+mBKNSt8mVxa00abXX3atPy0
a0JSyQ+jbSkHTFTMImgahvSD93fAvaaCFnVSbxt1ARrUv/UOVwtTpZ2SgB0r/Satg2qP0b9hga+Z
e91k6mgLdthzTndHKnhKTIr6Ax0RzUEsY6tPWQSwd2uLO3dtkI8pJfSXrxPJ4Rfgk9OlzLXv3FKv
NBHoYV0CIK4oKpAanV65bhZRV5r5Ta1lPwHNdlFmNtlL1eUYREmhZrcmUyj2cdJy0WJUxj0bnWeM
vgVGtcBC5bdLcTICshmeNZ4BwjUPthVojwV2YuwMTsahJ2g3SxV0eTgkKbcxnmz41qKedqig+q2L
6WUrY4kMKqXEX5AKIGQZiVJNn/fdetdiunavwH+tXdxS6oiinwKCGO+JQmSMfD3tTyz6w3h1zrX+
4tOd49ZXkkhvlIw7B3usgvfO7K8ePQ8q7AuCppYvv7qf/jydeZtCoyNLep+ABEI0vopGfsRs1re5
JrWbmaTlzl8dgbW+BNtGTMTPEn81Fho8D/z5kmHWvFs0fbydswC30TzABaixBk49DLLRM4ct/sBk
nwY2dXjK9DdBng9hY3T7mcoQnsHyNhh4ai3WDAeE8M9Gl1N9ZPEPa1jhaUoM9TD4C7UQPjsysdop
+d2CQ0uThza3wbHTxxipedJZqwXV+7xaM3XSjJthtWs2fQHd/9PDCZKhfyIGAxzXL2bAPmUQ9bI9
AtsjtqI1H1PrPVdgsLdLgA9V7xuq4WdYixoNXshxU7obhmo6aUX7E2H4Fv1lwMNfEopVqwxrevXd
CknFsM0HW+tzvlOrLXVZDarUVAHNawgSE4HJNn5SUEzv8zsPRV6SsSt43rXut2W1vNar+TUt5DdT
FMWN08RxaMCpo6CEsB3FFsaZa6CnMw7vrCqKD/JywW5qlm9Jw3ctPl22+EniWzhHMcuFfC3VCJIf
VWOojV7K7j4GNL9JV6Ousv2Rl7uJIV5PCOs5H0iwv2yZlbvSYWAYJ/u1IsMJK7FvX0qfb7V0Nl0L
aNEf3WBT2tf/N3vntSYpkmbbV5kXoD/AkLeOa/fQKiNv+CIVGgxDGTz9WWR1zanK7qk6c677Lktk
eLg7GL/Ye+0ce8iavumvquHGLfOH0G7kyfypJy56PgZkxkMVm1sO04ZTOxvfgplsIqcXT1nm4TNJ
KPhzHXCue1n5BTexjeMZNfPgVN4+H/05Qmta77t8qa62RQxnPy/kxIr5S5cScTMyBdlMIb8DmPSC
QLE2eO1Me7kvwHXxgS6hC93Gh6jOByb59UeoKu/c9kXPlqMOnlufcIdJmPQzQ3wCbUimSBkmCKHK
6d6F4f3u594TGQBThKb/1rGb7iiAa4lIp7ncYRXkg2bZ6bywtgNUgXwEvXywc5bYs6OVv7tyCycM
AqtWPfNGNsJJY7ON0jU7J77nVebd3I0WwZbmov2jr93g81R05js21K+5jPu7xRQGmM4xHY+57MWd
W3kjW+Ec5D1CPgYm5KFEoT0y6yDniyvCrB7bIHQfJxJSzYhT06DEsKUduU5X/ugUIcTrjZrwnUJ/
JeQXP/JBSsvllqnZSR+Z+gKMxBvgbZG5PMkMZjK99zVgXfYJKKf5BXTiuZzSGN1ckyZRm4hvpde5
7KUy+yu2DgxSC+rQYmNkgz7JafVQZAU46K2GCf7VXN0W8qfvYnVgxKsXY4Tlf4Cieo9H7RIzM/W3
I48DfbSMBZb66I3+tzjxCdG0O/8u7N3szZXKubGGzN1iTCp3Lq1+JBtJzAraoWrX9KJ5VMJRGfNS
s7vVBSlxGzNusAv1ckAQrYK+YjzT4WBZvSyJpfJ9vHpcgEVAfeX3OvQMcg457tPq0Ppl9sZpVrzx
iBs+lZM2n6D0gKnP/exkuhMVb0zqZluPSDAJOyXne4YX9prYWT5fRoOk23BJ1Tk0bG6I1MSjKmme
z/bq9EkrbRUEa9Vyi43MBEyCLahHOPZGxtjwzZXTeAy6JiR5M+/vnCRVL41wicTyuwZYnWi9LRFA
2JeorpbXUAFHz2kfugmDECdsRJ80hNsllMJjXygJk8xy7ocLDKyq2gWrf2oiTsL7lBSrt2oMQFej
AHVCbkSFA2smjyXZOYXj3XqiSN9Hf/IMipXhqVzq2dpiVjNumI5l7zFJRHsVB9WqK9QlK/Da3OK6
T0imcwoj2HSrjcyMdfwA1IV5VMXxqqrwCXYDcbF1O3ypV0Oakfr53uuJilI/LWs/3Wt9NVbPVoo/
SJi+fZhWm1u+Gt7mioCfJmnLSBpLiSZBwcCfVqMc6hCltu7CFCwfGRKNuUUkWL0MmBLy+jj4Orm3
pYjnx8DPVXOnk5ThQgiDoyWbJ8BiSbFQsTOcV/Pvb4Abys1s5d0Ufjs5T80/WTio9wJfdcc8TKtw
A2UHck6pHSNiDmaRISyJpxFdyjmqSZajdPLEsU89983G6UwA75RI/6gK7sUvITlpW9PI4+SajSsi
lktY5TsgBxOaSyilUcGghtOnV80VV6U8DgAiHnXb0wvg5D8sLmLgsZ+NM8tGeVJck9uhF9mVHM8s
iu3B/1Ghpvtq1usGWWXsbw+6ks9dEcbZu2Wh5qnw77N28+pNQA7jClsNgu+MppKjBzXVYDwEEb/N
FLEA+WTuQGMtzi7symLf2d3yYVJYX6aZaKWS/rjxpXlo+LHnxW77BykzSdaBUz1Ok+UCFCXPyUbC
unVTC26ElVZilxQ4wBoTWIjZrh76ArEmSUXELDttBevecl46qsgdq/yQfGwr3yU86yjO8ZFpW/W7
ofRPLD/HbUPj/siwMNyrwrQ/XOSBx6pQchOjJdmUjHo3xDenhywR41Y17qqYrDy+3i6dvpQhFky8
XndCp+E3RON3I78J00DTZk9uz8fWKltKqSG5FrS0mrmVs6orvHYvQ+3uWnb0xEYDrtxgiUt3U1yl
ICd4jMeafCSG2HLThH51NLJY4EHhSULYMJFc4GEISDSNGc+IEHsw8jhzQt+468UyP8opPQ5od250
wXLZRRWtqMCNclfOpDNL6Tk3cZxlHLQt+aQNFI6i4+AfAN3PZUoGrCrxJzFx56EzzQ9pb4a3o07w
zbP7OxZe5u6QbXBgdk1zzkzrPghw43ddp5toWN1sPjKpupnBKEskPLfkRJNCWJkFOV8xUYRlKN6x
fzLSnroaNU+WVu+G7N7xJJLjNwYHx9UWSQ5y/GZqHqwBdMjTXAGMsGg8MzwhPQDtOlldrYglcj8B
FLOUH7DK093It7Wxa/1JBjQRSbCdlxY6Rvmpy1kvlPZgNruhr4FwaEF0PS6BTZmF8TnPOvejwIC6
qRLTi6iZLTMyap2XO4Uvb0A4SjyOl9dcLZ1/sMzCj2zlZNcySYp75g+muR2IOQh2I7Cc266n3s7N
kaibdfyjg06ewrYtd0AcliNiOPP7VNOi5aRvH6FTDdvJaG2sSMybC6m+9qnuzz75JBsTXgxpasiM
01ky6vTIEbcNwl/9anwgcpLYcJRM9GuUYnNNuqSz5NWJiJYRtujYzW9s2yG9jNONQD73Sin1nBnt
Gu/e+5fUQ6vX6oXCsUlh5Czr3nkw1LYeh89EVd1M1iw2aW6/1qSPRRCCyOjzVBBNrgjeUOcS89oq
FF9mMEb4Ft1nQosIDFgK+1LP6ZVI7Pde+uC3u/RJebgbOEn300x1VCcSzkljv4vUKlk21863DoPg
1kwU+mujetUgnX5IWbEuSOoALS1TD4pvLQfkC171GMw9O54mIQyjl0H8eTQHJAB6HImJCOfpscVi
iYYkiJE3MICY9m7nzCxqKvbHTqnxcw0ifCS9nrwfKdwGtigW24H9eUos+sw94JmFOrMX3kxLBvFm
TuI1pk36N0XuyruRSDBY6IWx8lwKwso8Gz/vbgxKstihukuSor3gxB/4T0Ud/LAT+9HJiTwhnTw9
w1QqzrPLwxVEzte4kEN7gD8OYtlbV/R+XkEb1Ocl8wm1Na1XxSMJZgUO68FeZ4GyZscbDmSAWB7K
B7enyludELZLJZx09s/YTjVOR3TuR39sPycB4cRc8CRESaQOiXETh4iRltJtd/gVz9KCLABG3t/5
hVeepcv4DxNZF9WU+pjyCBuMiYhSyfgQ5t03s8q44mMisENdP7TOSjWvZv9UO7htfcjuB3oXBohL
ZdyxrHtjXdNd+tgABKs8YqdLUR9SUya7rCFvXOc0Z8oduhP4OJPJRd9sSAD+hlImfBgMkzFcjLMu
bebPBaEskd3PYs9+J9sAWv0Su6P1NAVusfU0QrQIf/303e388YmzDxecB8jON9vhrFqGUXhDIovQ
15tSBUTYiyyzd8osimPo1TdOX2JJWIRDcnk2hYi8Eqti/26mxRliDxqcpdkXJNd/QKVtCFdxRLUC
PpavrCFZwFtzYXw0mDrufLMk/oYHnsIc7utjUOSKlRQtEjTAPN0C20FrgPdHVPP8hTqLWyuR1QeZ
RMFdM4kYxXc6fDUy7wdavFmSO2p055Yx9MOiWRG6mT/VpFmb00ug3eGeKC1nuVU6aORm8qvmwBS0
wg3ck3mFD9nbW01m+WjfMr2ViHBVhOZO4tpmfeqYsXFLcJA7EmTTOUcQus9z4r5QIbhPbZyg2m/n
/sh9gLJSdchWwuB1CshfgEZlPyUmaosuFXeB1cUfla6NiITdIMIphm6vpEknzxEhvbiW6NY2bT+m
F2qIXu8TTzUR6mFvODs158/GY4uZH5J40uuQCO/ExCyMmqbyrM2aJ0h5NzXSZT3cqFclnfbC7jPA
09z4IaAZkxnfLPM4mjkX3vFShOIWcYb5jKXG8rYBfPi3oejLDbdxzNCIAXWKbGrubsSaA+5z9ZBh
Kifcqm2d4RmVUm15YKG0V0NCxTRPpIPZPcBP1a+VEKfMe1V4/mdHpQG39pD3Rxng4GoNTcxkF4Ar
3iRGOUas8/WTO8ie4ZOJdGRDGxbwTRjha/lTiZhiId/WScwqj5na/DgXI3xowY22W9rVGOx3NN6a
xLSIErSS21HIHxPl9Y4VwcNMBDXqEM88S/TDW1cO0yHJ4vZBJ6P9lq/7aShDHNiLcq37rm2w+qBP
Dh4JPeZ5ylnW3JdwG94MJxvOAj/asCFqI7hRs9G/FdIwb03CFQ62DKyQ5rUTD50b+I+hEdO+KCsO
L4aR2l/mkmTyvgvGJ9sWDEO1PXCXNjXH6qZyA/yo5BKg3HTZAEf+5PDEgqSNeFuoMMlvmfCvJrBQ
ifKSWza51703uXzTFUlNvUoINSq6e4jeIJG8Wdo40hr9bC5+cs4djkq2mfOPEvfDOxlYFGqL1weg
sS11m4YowDdJnrVvg0d60WTw1E0ah4cZl9SWZifbmUmXH6SBEHPDaPSiYu2vuV39TnZecZVWXRN4
DOz32kCXfIE41gNV0lm1RfLrRJ5yYo6T3niQRStv3XkKjhVUlV03LvIwdYi+hATtT0L91N8EZSU+
Mb01eIhN8tmkvruqpiUtvaf6Z5zpM6Ux0kc0jmMUhAl+FHYZwPq76mbow6/GaFk7Dic4DKnbQxBf
rJtw5NaAQZYidhKnJrWCe/gx+jTN7nj2DH+ZNlAyoHfQdQxUjBHzZnXugK4RIu0XVyDwX8BvW7sx
nnGxB/NHMld4YByMiDF5ZQgt4opZmZpfIYjEex9D407a+G0MLvRDOsouGpEDnIquYWbTFPVsg/Nd
tqnQ1tbD5MCKv6GWNRf1npXOHNEqLEfMeR5sNRKZ7wO/YQ5shWW5rV17LB+1m2YIr3jY5O6qrCRa
rLgaZHROLusbZqwoIuYm3VvoVTdhQwpasfDvzfihI7j1bupr5sBj8Rp29ieRcFi7Rr3LHEGSAuko
YY1tD4ROtp2mNNl2Bqj0GjPy3rYK5zg51QHH0eMSANYCmOpG4QBlJSEHA2KD2JR5+ya7Nr/3EpTS
ho03qO0PI/S6z4ZmDWJj5BaQo/fmQoWsWwPFKUCtDdrGjyrM24dpaB+Qn5OaaDYBj3ZrbQTT0rgL
IExFCALTU4t36OqMxjeYwMPNTwOc4vzfZKzBGPSEzqd+QnyWVPrKQl2fVNn+By71/5SiJPAJ/yUW
+PW7qkgZ/dPi+re/87tzx/qH4wuCCviSfxJGMUv/c3HtC7BTDpZnYkJ/s/X89+IaCdcqrbLZhQL9
dVBe/PfiGg0X5mqL0QuMKQtDs/+/WVz/ggS2Q4BT2K75DXmRdUf+5611YOHsxQ3gHoOAfrpKibKF
ACn+hvHJBv6Pu3HSwy3Be8T3TYoEn8T63/+gE4sHGICiSeLjkNfg+kYzpIHFyvi57kd9X3nQ/UpA
mGrbLEBP/yAj+Dds0/X7+pcXhyETIB+go+TD/vOLp15ZalEE4TFxwgbtk+om5nr4iioXdwwPmOYj
CSuJt7hmv9Itc/ZdG4hbqHI8sS3xQGzmAclmT1kfidZoz8OaVdkF+VrjlDF77Vmh8uVIuBk6P36s
vHLa/n+8CR9RgQV6yuVC+uUTNJUjIVQtLDkWOHmarIU9ydW4X/xpfmkFbNbYKnzO4GoeIzzt8p3C
Ndi6DVypqM/C1TFk6/uGKQ2N4IIANWTNNgYFqLtwLFjpTNZzlQ39fsaKiF6AcNjDX78HLtl/+R4Y
bIRYhwO8ar9a7ztHDMPsTyF0aTltlbmUdGpqRnye//jrV/rF5P/zcmPeLFB3QLtGEvLnb5xOoFsX
G+FxFCQLzn3Ll+cF7Vn1on0wXexDf/16v9xEP18vhF0L781ZF1LrFfiHy9u2urqGmcPrJZl64ETp
NssARvOvX+XffH4ODmLh0vTi6fuV3h0SdgaOxwiOyp4y5JT5DynC7Fh0wfNfv9AqmPn1m3JtdGA+
Nx7a7F8PhTxBZzNxDR7thb588TskUyHXzDzzxc0VlltmcF4HjaAvHhFOBFdZemx8cIg9pkO9XCrX
bR/U7OGx8EbkxdJamUOwvZl7rNDjpgSPmHFtvowJqLYIc5sD1COfMOo4CS+ipQOyOwAj0tle9zZ5
S3b86zcpgtWU+EfTIlcIylU+TtunpgndX8SrK3RzSBeljxMkGkY+5Ev6CYwhRlXFvik6mkbR/NCl
MrZuAbaIizc/llU+7Ed2ontGNOpWEjWfbfpabFuvNt8saA23Ltruz/5UVW+s73bKmuwnK6zacqOm
khklxdcz2bDhPgVaClEv1S9pUttU/dl8AHpnIUL7zHFWHL3edQk2sF1YNk1z4emSHisZU+8mXnbE
kj7D+8mqXYok6dCJJngGKJSfcoO5QU1EGDi3JP6aogKOqq5ITo5EoCFLa2o34+I71ypoS0gsQHvk
aFO6OnAQPJwyZdRbUN0KGHyvPSCFsmXTSGNv3LkQ5b7N87za3NKeGWwvDm7sULnnHjyghZZmS4Xp
PLipMJ/R/1ZvfpIWP8jIa1AameHMNopIXyJWG1PQEaT6kw9KeetXtjq6YVie8jnX16UNvTuvLIIt
iXsrlr7KpjtGdlhr8tL9MNtuB30gj9K4+G6wNbhB92QApckAKPvqXFUsEEvPauGwhSc9GvUtCVrx
xtY1rVuimA4Zfo1+JL+unydS/xz1YxgY4CVAalmVeHdTj4RgnUKUKKrqist+fjHKoqcuBQp8aw0G
4Kt5FROaPF9odSdxAEYanAZc7R8KAtt9zufE2tocUMT6nXgunD3QRK6IEfvD0Arx0bSKQUJqG1vB
0J/cHdAGLzSiA1UzdJ4xBq3KRDU5TvOwT1PxYMfVsONsG08YV+bNbOg+2JBT902QLrRluCYfZlXe
ZDF52Zj5CoiCJdAJBtkAv3rI+SatoQ0pwEwcprChTp7Q1tzgl/ucYhQ8pn1vPsbWMpNW7b0xvUW2
UNdMazoCUHMvfO3dONgLpdg362GCqFiEm2ZcyM0zBbk6eWugtkTW5dO1cERBV7Cqn1ijZjXUJeGB
8WodzUYQM+5NZ34ZHe9hoDgRluGmgR7RjlxcyFm2PIaKfZYEXr3Npww1UuLZB9J0jIuLgezak5oR
KTaGHzldFSzbzkfWOuOG3ph2Lu8WdgMcU52FTnu2nBPL+vJoicw8+g23i2fMDTC4sGVuN+xsmHos
g9N2w7wljrSZ11/V6CSf8tgavnl+N38So5rOFWOGUzGGPUIu6VwBNcHW7bHEYdwZTwO6sztjZmI/
lDPL0Q27v846YYP2F3JhW6/aVWaCOc1Y9IszkvYt1ureLIBNIR1x8EChqcJ/mR0sr62vGZNv5gTM
GQi1g7tZDwXmRU+3PweHW68Z5oPh4dptO7PYx/k4/xh7NTW3ZCuU25gZ9Jo7gjqpQdkiYWxts4Qn
h7WA4LbNQe6YCNs73rE6+x4y8gnX5dZOCUfB3NW9IXlw7mxu1Ns5Y3C2LWJQKshrmvE7+PUJi69J
2wZo+2vKlmwPWNh//Qlurl3fejZM6guWJylomonqZKTkg0BgbrwEufM2LnXbbgYLlD0JxcVjicvx
U56LYluYy7TF3K3vDVfiUCwscZqctmAyFg6vTd/hB2Vy8G0xUvNY5g5nj+JNtpLyyysbaNYIH4/z
LOStSJf47HeKJ9ckMEZ7gvFgDqlhF6qRdw5K9A6F17R1B2Hv2p40T8d1krvFl8zLWX3xd+ywhDLN
+DAalOA3KYbQPIxjz1syPCvBoOpD9kU74O5wFLh3FgcD+yasg7K3F9a/XhmF/hCfqVVcWCNeiJSr
VOfR43q1BJMKauDxNRsV53pjt2e4EyMsSdex2TBU7QGkpnthkWc8zrxAugV9QnmBgZhfGyDK5ykm
i3QDFb5/NH3JnxCzPSoTi6sitfAT2sZLV2BCZf7bHLrcpv+nXhQXV5uQ9DgULDWIWwBlzB7R3p2q
wvaisczhJIs43TX18MykFBJn32ckVU3uDgEmLqkaaA+rh/Gg5DinBz5+v/iqnKBNr6qrWjgoM1N1
lDvA/0i0NrdKYAm8hmyAJSfrTGgZfkcnvUXDpavl9PPx/h/ixN8RJ8iYoTz9n3XWr5lKoCt8/Llj
/fmXfu9Y4UY4ZNh4CJpXNfWaBvF/YROor+E8hJAjqKzXqIbfaRPhP2hI0T6bpvA8qkf0z/90HaHC
5qdRgFFPBrZte/8rqbVv/UteBC/PuJwfyW+Benstx/9Qbgej1zTNnFj0rGigJhgMULXM0OW2m9tr
NgncA/HnuQ5c2JSEh79w1mGyAyR/ydJkuBWNl204AcTe9WMr3infDe7TOZEX5dXlc1PPFCi05ac2
7p9jnsJBNA/th8ngTmVbtuHJC8jZ+tXuydKV1cRzZgQB8c2N6+aC5CW8OkSzf9QmWGJmtSwVhaTq
26zdw2vvNcb3Qvv6hQdepb+HJIf4+TkDvXLLAHunKuhUic4vJkaM4OCNIBsm4ST0ZIkxOLdDb1sW
p3RjPBuOKzG0pngoJQoK7BEoProqa52tbwt9ayldbqd2ML54JdKIS0cHy8cCofxo6SkB5Gyx1Sw8
xt/Q0uDZBBPUYLJuUYN3xRenWuoLDwyCGoLF2brKKT6pvKt3rhU7lHkciSX6s1eA5/Nj1bgWFWbH
s4u0enmPANP0Idtjw4bNY7xzbPMI78BsYr5IwQkCZty0y9j6r7IDFcAwX8P8WRTUiY3OY0KU4zAp
s4hqsrfvWrAh7d6AZvKs2sD5GCQq0Q19NsEoiYOdMbSsZ83ChE+Zwy5hFxBaz2HBqGYz27S2Sdbz
MC3lKoLpSf1ZMzZ667bDar/qlzpWEoKQVsQudI/Mp1OUY5Gh2rrYT4gLLxbKUBH9/GNp5XyvMTtQ
b9MOdH7RnFb8HVfMhX+VNb23HULcjdyeZWsOTieLfoKW+tGhISrTBFxPot3wFfki4QFY6MJXCkpS
lVWwQhlC5VjPtuXyNqphzA6T3+AfAioNuQmy94cEKtIdnB6X70bpbrmEaGx4n5VFk5BYBVRZzEYd
RRgfCvohJ7/0xVKmZ9SF/AITnNiEnRZGJ5hgsXyHIAxUJYlHSKPurAQRGNqHm8kc1rNv47Gc4n3X
x2Zy6uWYMftEU/QNyAQ0J8zwaHgxJ8MMo5otDyUCpDYCHTl24wYwAP+B7Qc/Xnvrmw+YLcDOt/GW
RWpaw2WWluGP4zHK0FTbI+sLJkDMUo3IMSRvIh5s8z7IRu/68xU9fyj0fjQ8HsWlxbXZki+bRfmU
xK8TgoUgwjCJacCZ7HE5UKg6HyZ1eBA5iW4unqnkewtAbdwgnlXHJMtd5yHJh3BXiJWLlolMdTsc
40JErZ3x8xNR8rZmKr9rig7qjbn5bLz+/C2Dki7/WM4O2nFcc/yyrvS4yoiws25DVaLsLIsOKnjn
rSERKOnb5QmCAkOoply/Uhu9LZ9JvgrQ+jlcqbodAADV8M/hnEFAZuZPjJbR0HwXjcEFQSOJXX8q
OaH8vFVHpzKteZ+1svyBCocrMveM9ZqyVhVZ4hpBdSBUayKixqo0Qc+y0JH2i37a9iHlCSCB6dGc
An0/5rN8F1xpCGqaAZZGmdbEh4ROKK99QEciXcJfXNto0XnY2MuGCrpGNKsOmKDpx5c8nMNXvkyU
RYJi6zFPZwxYperkO1uyjkVBbuunkauY1NCg2uN8h0o7Ji61e999zQ3AQqzquS3KsNRPgYdO0LcV
F7atgF9tMIwaV485Ae8ObazAUwLdLupJERFbN6xZUPORoazQtPqooEP/a0teqdhZdROInUMEE4dD
BzEmSXLnBPyFz3fWafyqfJ8TZGgBKPp2Nd2hOXJ2MNhtusleTBu7jVl3VYzgTkKv0PQySFNSyOYE
67+sH8sRahlgCHIkNj7t3AsrCH9vUE5/d/xKnGPVZ8d8DKxvpesvr0EyaH8Pxz6/tqzBvwsYt8+D
684nWeE7mBkpRngKXyAXq1d6+26LKZ9deBkGFLIW8kFbG+XVopnl3+l6bwbAburEXL6D8wM5Q1Za
dwncycfqnvv4J6olFu+wt1m+kwwEGYCpM42qKm4qFxK+O01rBal7Cr8sXvyrm7R4VFX13XXDFNxB
QMsKgaCF1dDr4JYh1KNFUKPeMarEVwrBsrOuJVuZ9oHuFzKSiRlg9PQemfq4xf8jbyaMngSgDPF9
PSpOk9nHuWHI4ZF9GjuZCQZyH3a4EpC7i6ss2Hi8xFI0r+QVqadycu5Td2wfZ5vwjCnpLLpUy3+q
fTYpsK374K4FqHDM/JKuJknNT4k96YsTB89LYntvA67LQwMFXB3cqW5C7g9JBA7axfXGh5siQ8J5
pX3fdbj1PfR87g55k3mdmgWJUdz25gNa/AblGKy2MlfWpstJFkCq1KdyR84SKsY0TqfPsdRVGaFk
c2EKVIjDj2QtlOTfWE65o8huokCb/bONXeo9s5FW8CgU5t2QO6xaaSdPo0fGF+vI/LPm8X6B3D/c
9rb5ed2B30im0+yeJy09Ig7i/orrP9+ODCWf5pCUy1nn1kNhef2PEfr75zlMmvZD92Y5PoB4jBP6
iKU4JWWBaKBVn+x5iR/S1MLE40GAoBRkgdRbIioxWI6+B5q8E8adUr2362wIh8iBq+9lP+lru1JQ
YndGr5T14zsEyXibgLu7D2Xo3jEbgDFd1EQxb0ysSre+ERc3ZoyZapuyoH8gAcnd+s4w7fi4/M3o
ePrMUrP+zAQam04jX+JBmufCVK89j8Qd8iMXer75btnJKZ/y7mrMrvNpmtjmcc/NCjVHZ+1iAxJp
l9DCCYYPN4OvjsHAyKfw7R5NLRScjd9IDecy7R3eYUB/lxICuE2kPbAwn41bz+FSMWFUVVPQHO3S
eotZKm+S0mPDbdOkM0JaNSYsJy2J0q+zwUqkmrYuESGaZ/pYbwPBy7H2mPRNvbGRjz4EiePdBwhv
nxrlIA1VICt4P2kfFYveG34P/VuhmkJ5/OKZLftMxT7SElpGKBNcIquq6gnDzliD4crLvQ2lc6vt
EqihXN1Y7ItdZKBs1e8rrcS+QLf+bCo1XuZOrKFj/MUREsUNJ9BISHOXddu+Ch9Eb44HWQ8p/2g7
8gKapX1M3QqtAkSOaTc0dcZkZGqs80CS0QPSfBq52DvBLgIHXzDBNbsyxhRVDa/pkDIwIbSMnRNh
FYkek5cR7wCiBY0Uve3E2ZOVPmoTebkTpsGeaSPfA4lVE+DUysRYEfiDp/ZzkZKUh1WpiKR22z1y
BJ6OZYorA/F2eZB4FF7RTxqbkcSAJ4A0/r7TbZwzYLHgfeRdtoXeDbMsMSKNwvAxxQXTbVSeOtsF
S+KlcWaHAU06DxetHJQAtq0hJHGeQq+CFB/5nDff8nbwfjDqnHZZ4bnLMQ378qv0/fYYEvW9K9fS
CqaLgnUyMztCWtFETIg9wG2tRCs5YusYguFmkpa9jecSMP3YjtvC9+1LkVfj7dIFUrzwfCtu+roU
cJWqUFf3eZ+JqCtcWCKVTrxHVKZQtl0jXG0KOWVBPTlfCuLZkz2CJdRpo0ktWHhWcZfwkE3GUl+R
bHU7vHmhxo8RsAqnDLixSyk5eWeRfEI7iI56EQxvoXq+JwCJH5d4ysngTdJ9Wwzz1e1c97at01Yx
KGsN6LUuspCm7C/aaudDUGf63nL77jmdKnQx7UUGi962od3eVWSxfCVejVlJ36oz7ur4oJLglUJt
2jOS2Y6+ch4YWeGVcceiKPYk8SUlOoRlsvZZuAA8nxyFHpVdAaqWyvaWx0GY8osuqhJkfGiX+FSx
pm5EjWCvFpBtChyL2H0Q7d8b4bzcGYz3M3S/mTt8YbXOQHquIc+qbHBi+1AZHG6nWHuHNhX+Y2OV
b1KUOr3UZevHV1GbH/0UyhuNF36TBVwLp2JCTbNZ8rnYIeVKUb7YjkuCaMWf1LRRSHzvG9QAezdj
3A9SCmX+25JiKXSEChL/PrFle8/T79RXPEGnv9lp/Lr3Ck2Y1qgdBKtWywEX8ufGOMGjNENxUEdf
Kec0CTpRN0vt52X2u2+hsv52o/frSgq0rrAAirA7Nh1KhV8WX4BlZtCUXXOsIbNf8VMSn8bB/EHS
GehWuxm+pqXpOLfJGAzipNinxkTEEVBREficl5x83Ng7Zp2OuqvUaN1WhrfIs7Kt8HVM+3A3FhDD
Ns5Sx5RtlYfkMDFFSENPmOuT7Rmx2rW6UMdsGCgzUa9/NO449U9A93D/Lr0FFTGqPfzanxf6Cbg4
gaZhS2JXUOsn9CJEcbD49AUL03LuvnHJ1D+CZayfBBkAaxjYqk9mmSnfzYqUiGtCb2SsZ6dJg8Ww
72ExuqHbhySekQSYNOD1+B8VuWrS8g4qtTwNACpo3n/2wpXXWrd/GN/c/7aw+i8kqPdNVvcdDJdf
1lgsHl3PYVKDn9VkOPPLl15QIbNtQB3pMvWl08ywTjNYLWnX/vqF1h/0x33ZzxcKIYkGzD6E/evV
FSg6uLbkhRCI8xXLAGsIKxm+H+4956PLAnrrpNE0IQtP2b9Z4//rq7PQDUKsDQ6JWJiz/nxtS2O2
fMSkGJByaT9708Q0u81m6sdSHRtCrjx0gz5NgDFVtG1//dYtRBq/vHdwXLYZhLbli/Bf3vuUuwak
FEXUEcHe2LinZHBuoMDbz3Xe0TYjfuDNj87cXHosdyxYVD2sfpXEL9EdaOu3Fe1/xpt/N97kTuPK
+J/Hm2/fu/6//u2M87e/+fuM00dEA0yX4F9kNmhf+KG/zzjtf3gkWQUOTCOLCG+bQ++fM07HBDSB
VssPfPQ8gedz3v0+4/T/8X/YO7PduJUtTb9L33ODUzDIAvqic1JqtCRL8nBDyJbNmQzODD59f5H2
qbLlKhnnvoAzwNvaSiYZjFjrX/8AJScwM3M2RZNl8O+wcoLw9c5KALUke1hIgoux3HReLfdE+/T4
eZKe95UcL5uwJmurxnbz0tNIp0rfoFkR0sd7T0JU5+TcYF8Jz9aUP0XaIQqM41EeuiHq3mMRDx3e
K6OnLBxKhLfQDb1TRUVL1B7GU521mJKrp/vrDmM+xqba8KnKIkBUsfELgao/YjwkTAHXkjlThwWO
DZ1GsZtUYfKI0Ro+o5Po4m0U5B+jeX5yTpWhH/f6ccWDBTOAEqhisuzdYGrJxFSVw6nAXEytCTGc
snO14vZe6Da74l/BrLPDj+IMi4y7LFZ5v0uXfD529FHX66xrpIpUt6upc3NT8TKl9Q5AEumtG/UB
TnoYb2wigJh+71ZBhj0OtXMgyYKkptXV+yRFFAlUiid9z1/DD3cuIyd7xL8RmXFIVR76Gm4MhZvV
2s0uoRchvDHzh/cF2MItalrvLj6V+c2p5G/0aBR0obXuopG4AnIG/L1r+oSAPhARF7fQ62lx/CYi
CsWSkr7bg45cqKND0yFN9+GM6TuY+tOwI5HYL3eSMfPWFzNCIZInfUaf3YTWGjnmJgzWASu94RjN
9fDo94zjNipbnb01uR3KIE171PW14HmI8WoN3eNAE4UBqsAej76Kmd5TXGv7Ipq7RwLifCx27fqz
CYG/cFJKxUrj1SUKDct0ELsyT5L73ifpjvqtKa/DvGpvylObF5VVKjeqagIoC32AzNaKjUpv+hR3
sXun2ybfiyTAIGtV34ZTM1nrNdjHbZbcrnR0F0tEzZQH3pYE7QVPYDrS0qGtHGtOWccbPhImgJYJ
h5/z9NTMzqfGdjk1ubi8959twO7vKBedO1p4cWmIbO+LwMewWdQj1WzfBtthqrhls6q6a5DFzzNe
8DeWctG9z/Y3v65gbsyYoKI9bM8n05WXpj/H/9Tpd1Wnw08MFMaH1TIWf1NcUrxAI0HTb1p9+9T2
xwGGSNuynufPQL2NvSMbKYMfhv8fHAiDHaw85b2QQ7XP6n6yyb0HZSgM3qBaRh/bxdHIH4EjZuF8
Wvvok92NjMa9iFEFpG9ECpmKtj7z6u4MeQ/9qgE5GM0/JLH6ZiPCwVLWQCGM4+yjwGo1fIdVikIg
FoKVpoF7TNhz7vkNTA0QHd70bXYJSWY+X5waz+YG24wFwVM/u9f9CZYJ46VLGIGqT9UJtukMgtPZ
/SE3mA5GpczuDc6jT4iPwX5GQCB6rPS8OAFDLhnM1XGMMU+hJ9L5JS0qyYRZD+q+IdNXXPfCi/fS
Q4SUVrGzb9UAU1miCXFUEH7wu0qLzbBe1ra0jglpl2dFSCOAmNo6iBgL2cjW86H2c7wmlrL4uIDH
76q8nS/DTB58vM82KtYOvQKiuk3R5eKOpApUtgGSoWDGXTqc4CHkbcUMtoAb3FBTnhEWnG0np0qu
5wnH7e2Yr+sDVZA4F+Dv12A51tOMh+RYXo4M8gl46BWRdUkT7hfLqw65ugz08tGlzdg1Xe+eLxiQ
7gU/dVkKu7l2So/sZ+FbWLG2eHHZzKKFJ8+Ji6Q9ll1758GDf4DnRuRyQLBEKhC4bjWB52cxNYnc
RmVRYCWDF5y/yPmSER3svW76DHuGBL1pTBfMYqLuQBbEyaLlplwT/R3mE4KJScpDKhK/ROGoRsY1
/VfsJTBHlvivbtLApPfCFDiH8F2SHxB3V1k5fuZgCQ7zUE7Hem1n3lIEhCtqinmGaFRlw1e35rTZ
S1/2V36F/92UOO8TCZ/Ms7D1yBhTb7s6zM9KiVUvPdqR5EL0jxyw+xrXIEw7remIG6V9bmtG8HFU
pOfB7C84eqPoCwZYBJzY4aFX8KJH6USXSy0zwLnyPjY2mLJP5NmsIiS5GKF8H9GoGyU70vZKsffO
zlTuYPG1522ENSsgAYYQ9uLddk5jLN9dY/Ti6+tUJdlNhnXntigVp+xaRDuB2doFjML4MI/tJerk
do82v38BWsTyplLzPsc66GrwoMOso5+ed2v0JQS+OU8E6W1RMu7HYv5SVf64tx0NBX/kuCFw7jzs
+uQ4zoDZyGZuJqh0cK+w6q1cJLbjJO7QSVSHzuqxks3vR7u37uY0v124rxfxIlzexvIGDfx6WMhq
5WjMEgHbAhv9g1hpuH38Hmp67XHYdkxsHv0Cq4l55L7et2OWBISfD3q81r2dNHsGWNgHutmC3Haw
PY3xuT832t4jPV3tfRpHan2P+iuyPs495ha7DAx9NYoOg+kXNS5/JG2WpOBIejCjgk3eF0Ujcxz3
V0qZnvC6m6lgqgaFDdwfIzfAc5uA82/6lJSOY177zm1cKyUEvls/eLhLfKgae7mQJm19NLnrrbZm
ItgruQRbNFfTBUSSma2/rLkHtI9HbfLbnYodMyQg9VmjM99Rz+UXANSjxzBDIiFcx+yiMjY/BAPv
pYzmg0ZI/YJrlkXgGQnyvQ7bAy6EDsQnEzBf1WyvRetxg3DKXg6pnSRPeDniqpQbTZAqsH6NKg8J
VYcMAAtMuPkzM5V5w+kG/aKBy3vZqRGl7+B2ClcwV4/QYzi57IPoOdsIeEnDfNtLpK5rweRO906N
Ti/spxE1IaBVmRYWTMWW2FE7RvW4sT0/eucIKxi2zbC22aEQbbRvwmhFTeCNGABgq4fHTp6SI5Tb
+V2Ydu19HsGewlRMZ9uGlhkDkXg5dKQ8HFcnXcDsimWyN7buJN1up4cPJWldu7iPnKsqDyujpl30
x9XL/AMWD2ce/ieYOaykJBmMioD7IouJ7MFkJiHLAIvHrEfstliYcGrMvUwFhCi/Ctzw3M98+wO+
1EbeYscEe454shywf6oZOBWDjSX5MHxk816x2+6DSwa8X1D7YKMghU0uAfUWau3CCA6jrkBJPYy5
3nSjcLfDAKqw9YO0ele3PaBvUKS40Ij0WokZM/C5Gq7mUYrzIA0VviJeKO76shuLfS/q8swHzt1H
PLQLfLiA78ra1y9LHKafI2ruR1cH8jL205rpiZ7kVY8rarCLEyeJritbeFtXy4+DCfwmuoqsmYQQ
8NLEgbuLsM87QHisOfHi/OQpnwwAEEHwDCyEOEvc6LqERvjNJZ5lC43ZeWY/zS6y2SIKsfWDj9NU
9HpL5piMDxY5EhAmcYPHAbECRK0H7x5Uz9uLYCZZT8tiT9ZXdAbCOO4FKtnLVU4zvubJfN8jpMTE
bQYsFIg3G0wgn3EiJwjLbRr/4GS4UG2Uo8Bb3GnYVsb3x4uHljjMNDi4ky1fXAjmVwzz15uwXdV7
NTsYx7Of5zhYOdjs1Hb5MXHsMgFnz6MLGBzxBQMb+8JWcYuQU7SXdpsEd946kIQAz+zcXcmjtVbj
JiB9tde1dKj9SUEUxM1vsQFJC7bmqj7MAZmCeWnV54sN5K5In3homAseLLvbD6rN32UJ2rPcQK65
AV/ZJKYdLyAvi0Sg3RNkfe3B7timBrgtDISrT2huYYBdvNN4109gL4qnPUHULQUUUHB6QoWJoQUg
NlDxNDTzCy6b4MfKQMnTCVWeDcB8amr/t///S//v2P6beTr/r3zui9+4TT/+jZ9tP7z1f3BopJIN
pWcDkP5n248M9R+Y7tCWQDGjU//+r65fOv94AF62D7YmPAJ16MV/dv2CvxJ2xN8y0vYhyfxbOTre
7yiTuRwHWgdYkQPaZAMB/I5x0Szqqhpt/1tqryr/Xpq5rY0qjaH7sBuG3NVPeQmT5dBrr6y2fa+F
+LpgWFpfYa9I9XhQFhsEh1NoIZOro5iNFKo2nvaPnU0yneboV8EabNjmk8nCLWlqfezwy1HjaUae
Re++Q0KjJE29jQaSIPkRiLXMxwQJpa+jDHv6lUyM8Mzr8RwQVBm5iLotfjdweg/1lBuLLOZQsBb/
IrJwfufr4wgE7mfk8vxXYL/5+u5giOLA/lzFN9XPE71ilcgUJnXne15xHSVQAJj1OFldfW+DLtMP
PjIqLs1Nx47vUztzsjz+Ai39N9Cr+8clUQ84QhIbL8CDsNT+/YEZRkPV9F3yAtwqimsM/pLiYvXH
FvpnagXZXGwqmZEnZNz1w5Hub1EMIHI2t+K5wVsIDqwcCUW5gJHU2+l+jZMVr5dy4VHsBzzc1qcU
xYBF6bsWbXCzkhrNj1WR3zPvQ6o64iH29pf6HU/2yd80azAiohNlGKmcrzD9OC2WzCrK+ps9Y+X3
XjCmb+4ravz19u0PghD4C6ZqPoiKiizzgGkgN++kz/iFxoe7QhutwRK/AM+5jrdXZVz4JGPavOGL
J3P/3dw3wvhiB6K0hq1yEjndF+QC/U0v9DvYdroSeOEge0xPwO9eK8QcJtt2tOTBy4TrX3AD7Tgf
KOQqi1P4AgIOdjn/7k2GEBmylUCEsSV3wSysX7675SQW+In0vpYjGgDUtFpZE0Zw4Rrr+S+fZRbh
f+H25tuxcflOhNSQoAq2v98/C5l/WTACc18WJwG6+uYCZqQ4faiRdQdBwNziUgcjk5i3H/AfK0mw
hgLzH/wb2XQNpP/Ll0Qm1HdRXvRfF4ozlLlAEuF0H7tWxt19+6OcPx8hYy+wYaBbVlT0OoEsbxoH
mrlbvdCEptI+xnDxvpfuwB5FzCiCevVuidbYrq6arKsDey+mtFif8l4q5W2qkg2R+E2m19EdpZj0
ECRMtVteke7dhZq+zPer7vj2Rf/xYNBvCsz7kcM5thO83tAcIk7cxbXrr7UeOq6CIKki/z452hIf
m6YKEEnHWLYO8d9u1p8PBhFhwBQDSarv4t7/+4OJLSMQ7IT1hdLKcVf46SIb+60MVYpbukPOYl8C
MvmFfNZpCXEOtXfXRUSIWos7PWTVOqM7TkNCYL4kWCtFB68OXH0pKu334e4vd+kVFu6DgAPJnl4T
/BiRvL56WUQyq64au+YLQaWgGBs06cN6SzBOx6JaCdXSE1nYyPNvLC/OeJv6mogAi7kfvli4KZEY
qb+yAKv8O4My7gzHn1/QiE2OT3X6YwNG4cPuIhZkJh/7JIriU2dZsFJBf3ueTg0LhmMYf3zcdJDT
xGaLtmBc8IGuXsrwLk7VsHxatSkhNjjqYCa4o7H12OTtNQva/OD6LY4AmzadmZwrkMnqWzCPDsYx
dE79esvrH4mPJIGzNDuU/lyjo/KIAbdTj85HFPUqx+oB9sn6tKI8mB6mrg2m+z7nn8zEtsIyW01k
eMMzc1PioNpNhUy90Nscq3te9BibOL5Mgy8ytkGapqXG5H7OXX4yIEOSH8nQu1TBmZiWdLgbsBHh
MNMt7izDtqcGThAHJREfbeGNwo8Tzmc+zUq0Cm68qMjaT22YiekY+1ObXZd+Tc7U7KD7ucTGVY8X
hM4vrKUlZJ4GcEA6u76EQZZyWNrxYM5Mkgxc3jYVtgN4QoPtHc4sP7+AyHELmDdkZjJm2NmYlnBD
hV2z/AgtMJtYWZF3XO1xzIdCuM+k0hWttAJ5/dfvaFVrdXuC7JiOb1lyBGNu0IoI7sFINBAfvaiU
zZFoA75T8uOu+uhYuHMmLZgfmGeajwtmjyNTficlqIAUKEtStWk0HtwWpWXL12OjN8uliQZOLa9A
TdHv8zjIq3u8tRvgN8y7zHJRIgfwwgk0ArUiJQJHYWSRCxK17/glObE8DMlQhCTd+Uumv7YVyZ9q
SzxhblgGbIxO/D4kIJ57ssoRneg5hJcJZiwx1KZ2y53F4+80PHTzJfJIBct168VTnewb4gu5YulO
7AL7bsUUEoNENzbrl1GLz5+S0Gu96SLqYWrlu4awYl6FMWdGBrieDJKzC3LUwCVhN2s+aB5zcy2w
fDw/2AYSt8uv4Ch4de+8NQj84xSEniHuVllo6rZ4ghB50/sh6x96Bn/YRp6WXBZZgeYetxNCsu/j
Mo/czhVqMr+ppAT0j/mAFY48JHZglqgpracHFdb8b+vgkoZpVD6wN1A6rlQZ/pzxnutOr2bzSCHj
PuctwA6vNPJwfikh1Q5PgqDCkf8blONNDxJzde4C/HzV6+O02H1eXU+lj7x033aIAZD8UIuZVY2V
UDfsVAGAJo44+UEz3uX2A9KgLJp2jPyk2ZnSkmCkQ2ADXQPLKe8wFDrxGYyl8LQZM9lqvRVaLyz/
sMfHGes8XCwJRWv13GCyKODMoOmzTbz4lkAuL3vXEJyGaola3TzhOkP55RwwQe0n6zzr7TLTm6Vr
mRtulxIV3XxZxL3kGmOr59lAn8SQ/bkGZ+LL1HGuk+Y9ZOPYRzuJsyQgaGBnTPD2bMRsN/sB9oQm
WEThvIsXDHU7cFHs4l19jMlJEUmyCQu22eArVriWn5rNVvOdo3yBNJ6iWlzSFFM80r4ceTMshF6x
eLDiNSsR7xtiQwsdm3Vpj0vPGoq9rC2SS1xXVv4OFGLsiLcVHlslwWzcpR3JKA5s68W2nLG96efA
ZcslIWPkKdUO433UTLqa+V0Rwzxu0sjNZ+XaGVaqExFQQBYeDpB9y98NXWz2pcKequUugnTFQkqh
7rE9KX8JuH8YHLI7TNxF3gXHHXoW1NR2Hh61PP1Wi8tQJ6z0sOxXLjxdkG8EW99B+aYObJccR5NW
klO+irHq6fehX5pDdhjGluW4EIYGxV6GnWZ/YAxn+e8WkDgkXmxRwj+qdqj5SmHTNR1hbq4psYyD
jP6KsJdu5Gcfwq5vbs7ctF6D/rJjV432SZrPkJ/MNAOjwxDf+10bz3W8921gtPdxywjqEhu9kt1+
0rPkimWOW850IHZc8mLn40o5jS/faO7gz2WNStf8nfZJrUYNjD0JV47exWz3vQVd/smxWJXe3pOd
4UtRiSaktkgLcHDAHCkWElup1IEw6mZsu7s+KrqBHK3V0cFnq56hAtvVUj5ErhthA9V1bdZeBDU+
d8gPp1F9JTGaNKIuqbD2wkmRWRpqv6z9nLHnrodC1k354iPf6BCsYND1PCNwn9+tEZ4vG/jhQ3Op
PCBBEPe8joTathh49AS4zyKcbroWdy9DD7Yr58orOVaRzAz4TrY8I0DbZgH4YuYCw9lnGIAlpSnp
127W5caXGjRvozpLD59gmYz+e0Q52k8YOPmF8dMvXR03QFd8/5h1GicDBvWcZCUSmHJeGShn5Wp3
hxgFX3O58HKMMF6K69m2HXJUI5lAg6dAWx8SzH8aDj74MBc9aWDhxkND42yRwUaohgOGZ9HOalyT
AQEY1m0TUSZHJEPDjtzXeb2MwersM2d2UvcAodmp0fHJcgUdiz1h3aqiqfxHoFDsNs9sJcmn2UdA
88vDMiy4d1v9UFv3vuX3ZJ3VrGr8VoOgewRtTJgTlgNzLXWGYVmyLphRSETj0UIm3FmcDTmkcfyY
8JuP4Pi7KR6Fp4AAB7i5fklJSZsW2MqDbr9FucBRYjtK1ciN6/ViQNAY160Id2NhizI4iyurCG4w
BbEKIpoCRVmbfkvhCpKjtG0gMLjNDv6iGUMH3uBZCaGKfJn89mf1bWuorc79TCoCdIsZk2qOJUU2
oxKP2Ckp5e9UPHfxRD1lJ9QowL+CaixmEK0OHYpq1j8B8tBRzzoPswuOFUJdzcvdhqZ87DjAeR1S
PzA7HH4kpsLMLI0q7YAOdIbWwRdTc3i5tolFSSqIsufoEWmVc8oMtUjc9UxLye88jKIx1V/Qkxzk
MYtw0LcSZj5VZXQ2tlUWfEQvYYSpjrJkEZ0l1gDWoMZWsE0yHKeyN2MS5Z4RJk0VPNvUbhaEgFmx
l+VhZg6N2JpjnLK8qhf2fnLqYPWOke+WlES1S8dvnVdjBflpQ12CsAUqMENzNkSwbM7omTgzShMs
1AdukKqlOTlDYGautEtSyWePEvLY+n7yRcvfNTH5ujWNWYM6adMzZeP6+yg3+2Thy5IfcXMn4orq
WPVO9wwv19SrEaqlFYHe2AVf5rmtm0Pg5rK+Qro0cSwOCg8u76JW0pQssHrNPYKKEgzO99HqNYM+
1EXTSIqYU4Mb4DuJChBvKbsT3H72cG1KpBPcE/SVOaV+nmA+wVjTQ9Fg/DdsGaibq3e82OJGqsTP
o4YwWMyXvxOBxY01Wb3mCsbewqT8+K87sba8QptRoXkDH6pTfmNTDWikdoVT6xBVI0wZbllmUwfc
i2qJxUd8asCefjxGDkzHeaL9G4eHsI0XvrGX1w7PaOwniQ9anRQTxuzQLuw4+jQVRMAXR7wJkmo+
9ylHp4cV+hTfylmVAZ+6Dh1aeq4IKON32QQYUoLPrjaNfBgA2n+swOucZZvNdieJVy5cqpTEjU01
P5Gs1YkjPo/9FN4iN3eb7CqIYTLAlVxhAvV7z0P4jysFU7Xpoex984owhzeAVw3vFkXW5JtCzSFc
+WPWOmaBefGYte5Z60qsENDTnU7XdJoSDk28HylUt57HROUh8GAuHqchMOsxRqBGZW1zB/LvsJ1q
/sA/Nz9NVdKtt3MZSo5LBz9yzrA0xSMVQDUYE1PME/nIxfx4PYoBb7KHcpwbHmrXs/FVV97iYd4x
hTM+MEdBnI3krW5ZCyWjIWqC/OB3vlm7Ze1G9XWF7AWWT1Iyk4JYDcffo6hlzsqzHa2p4rPqteMr
2EZ3B1jhmNI6Qm403ScyyrrnqUMuQzhJMSrssektfe/Kn52hqPF7d1lnle2aJjBX8P4fbHLQeCBE
5FFe0njynActVn3pQX/XlwHh5Mt0trheWzxPqbNwU+IflU+f2BO1Rt+EHd82W4iWQXL0oyMO1zqi
MFiSBKsLdEitx58SepZuT6yPtXwlmoNsGduabHvrpSqlHZnSLumtYxgob3zAuNdD72fNJFbfWjAP
TM2OXw9VWLcQZYQtHGo6/mGimCQ+xH2c8NSGCkC32S1wrSJmg2S2UKNEolmfuOtmx12dlp73vJWq
hgRM/8ByCgQfD7RHCCy/VrEnB0dFntyQwjxYWPpHJ3RSWpWCPIivP169eipNaVValUkTgMhEBiq+
LROSSCQus8GPrNjTZklKO5zrdzY84brlhqym4xaRNXAjmYaZV5xuOVHXQVD4FK96zpOzGGeK8S5Y
5Nqfh+PilMewd+kpONhImSDUexnwpD3ghtLwayJ/6Nir8rY2lSgjN3ZxZKmnrnEpEhwNzlsIUGxS
FPxjsO1Brtxyj3Wg6QJ/NBZljKclGMC6zBp//pbpL1P+cKXj9acwZ6HTJNms/jmtax5pBiGNSx9r
RMPVnrDTeBjwX8Hl9VoqwBF+EBfR9RZxltmwBh6jhUll0ZPWiwaUvFcmAynhMs9egzt+tNc/do5o
6U2hWzmY6BR/wbhe44FgRvCFiV1hoCMFPM7fIa5waUJsY8v5yxIPps80CQKp2Fk+NDycvsaO7/uX
j3yNqpmPpD2Fie07bkjh9PtHalXXoT0EwxcRzGZ682NpwAU0yO7bmNifHwU5lBoXJpwLeP7aT81N
E4Wzh9d8yXzEhVSege+RgbuwWbN3vf1ZJzTwV/wY3g0wtQcbwvfwHXoNU/Y2PM65LLwvi1eNNDJj
WuEfsBWDT+zkNu0qh7NwDRo2jZEw5h4QZSpbvNLUgN/rDSiEmWxEtLxm7/mxM/+cfdRdYlqEWoqe
MwFT9Jk/vX35f9wqFNy4ZkUOBAgHRYz5+19A6KWDHZnMUjwPmbNwHRxQpi3kcKWFevuj/lhzcHZx
CRIBkyAXU7BXeDdlVObika2ekTZ5owaDDnNYsKs0rwih9PNfl9zrEYrDg5GB6wo+E7fAk5HXL1+u
Q1IVJuD3z8jhzR41LLxst2PGzn6fuBAj9S6OqPcpJjR//kYgjd29Y7erxF/EAa9vM1NTVF2AtIxJ
heO8XpGwT5dpjhLvM5gErSMu86BUYU2yd/qXB/r6LruCCT+DWBvjRCZIr8FrUoDa0CN/+TOcQ4ls
SpWmNc9yOrUjRFlTNb79WI0P2K/r3xWMwU6aB8GED/jo9xWE0G1lM9Hd565mTpTuO+QObHNsiprn
GnctqaYEvSQ6jbawGFJOxrcvwP/j5gYsYiPugUQl+eqvdxYCPUpHyfpzizlPUu+ZZZGvC+qRRvnZ
j7Jl6lJTGiMUMfv3T1DcEoOBvKoAA9T0fP5xc6pcGIgH6F/zFjeQz+kWVrL+OBL6Ym7Cfhd6gxUS
HOsUA7u1nIU5LKFINIgW09jmxd947E7UIoMcAY+cuVuwQcM/oM73IcW8O6CumYif2jWFZWqrfiIS
SGOo4Eq6mD5rzXEeqIzaBmssc8Qr1SkuS/4A6HtKe3bNonBN0ZSHw6nicx1TLMd5RSrZxoa2wv0P
k7wDmXSnZTIgS00W7sXbt/+PBSd9Fx2AICQS4f4fS3uksyCPe9WfmrT1qFkTRXZ9s4vWwVQAPyHr
tz/S7BS/LTm22ug0ownhAqDv+X3JMSiDYtiH86coCQzGOGZRUFxjtewW1o3dk+wTwzKPRpqoxSEm
EhC2rMzVvH0Zr7+5hy2Mzc5p3DN4507j71+2lxph1syzTD8VEPGqi6wiOObRLWa3u3L74d/SMeGR
SnEmPZCigIwhlA+vFjnGwEmWqr7/PCHbX59ELs2yyHNlKqu3v5f76pXmt4cygPscSCZvnme/qg4S
0nnKsp7cx7ofMOCOgS8HQhSAUel0s3zmdNgw8K74Pwlgw7pchBc90ayJLtzg1UaRfknLY+b3akY0
CI6w+qZQzxI6FJzEeCtSkjsNrLVYBgYIMX7hJSR73sDERcV05GGyHI8vZxWCsyhJLDMpIrPE7Nc0
BMXSnmOnnenyUJNx51+/fRNebSrcA3RMGIy5TCC9PyemQiRDVAXj8jhWuTmZ44ZRBaFMc0Pn/PZH
GTXNr+vZPFM2L/QyyLfA9V+v57lRYKqOHz+EfnP6rBGnjJtiwteAo4mtni3ox+y9hKTDXSADy6Ck
P//UTWSZZDQINjdX+NLgmfSCip3OrfoYRMEqcjKlr3peVTzKMlUV85n2RhqmPZpM2uNsZVObDj8H
f0yLzBDJKnOXd2cNbfQph6mBKYqthMj5FKwJKIflD2hickBAsdcWqXmSuUPVMm/kxMbf7IYuM8Dy
zxEabyRrN2fmwbkXw4/jF2oHz/TmL+dt+PvjIwIXEyTXNj5LgrMQG6Tft4iWbzCFMOe+lpMnP+Yd
TtkHl/HoMShC5YPxp8Mh8ZfoUpNeFe8IFK+PFb4rT3iU2hPWW2PN0BSTusjSWMgF6dA+xvSv/W25
9FO6TcPJPRLgd1cxavs6Kb8nD66ziBNjlhO8Q8/bXKZ21l9zIqUmCDXFbtDCFeHDyhx5wvQC0dwG
Fpzt70ANiydrtQaaAwS2cByj7tbnVCoOfml511J3025Qut0zEy+f0r70Lwg9Z0qQqwE4rylmRniD
U36GNSFwOcCsewNB2HZ2nurkg8v5/KxSourgewcpEEbS92eEZWCdJL3xKfO8FB6Ubfk1HulCfcLE
rX8pLdW9D/y+pyyKx2O+jPmBMYFWOPIwXN4uc5ShrPer6QIJ8h4t8ARgk+b5hzGEir8J47HYDViT
PKyETewoP60UtM/yt3Zg3/mDtr+4eug/E3nuP6ajwH1lCarLQvbZHsv77PLtl+z3zZoFwViZzUxQ
KvguhcKrBdEA/8iWpJ8XntdyG7lxXezxw8M3Kujs4PHtD/v9hf7xYRKinDnmqeFeVyToPSntuqh+
wfqlgiO02A9ODb6Kir+4nnzPhBQkTXXHiBBD/rc/+4+Vf/qacHUY2bCJv+5HRtFj44wc5KUlNlFt
vBJPm0Pl4YL/l2Pi9Jv+6xg+fUvfdeHnRCgBveh1E7mQwehOcGVeHFwQJ2oejotNQ8OD90Jayvva
reL7rI8ttbFLEamdN5HZdjZlqOWWcoD2BVkveNcFXXRRW0RJct4SGwuuODxVFcWLO9SV2riD49/Z
U15/r+A8X9XAs3eTq90PUU6funEax8YGosDUosIAEOvSKgC9KZjF4XEMsNZF+oVMmYFRwtgdnETY
z/YyeNuV5/eXWugVCY9bYsoAyiDuC0ZK7uuSwLHwcvBDvb74o7n5aealZ16Tl8dlXZ5rPPs/eVa0
7EY3YejRdlZw9PGvqHdvLwFhFvNvT0YasiZ+4i6iEI7xVwWSU8QV44NUviQjgwPgNJzPlhCdy65n
SjJgiYJMUVYDGZLIlSqmPU11bMCtricVTMOmlIn1bnUS/0haFsBZF0efUa7UYtsV1jW58/JKe/qs
9irvAQy0fNdYPDSCEwjh2K7DwtiFYLl4K1WE9N+l+T4gz/iugzy78aTCrQmk+IgMSL0jW6gcdk3c
j1+I1hofbeEWd1YdckAEizMfPHeYSSHpsuRhLiPo72lr8wUIVsIpckgYAWD0lDMI4Ux87wsrvMpS
7X9wQLXx2CgKInrevrnm3r2+tz7oguSQgifrmvfvl6pvBBLmucv4pc18cWO1Xv6kMrJYdwU5BDfO
bBxB3v7EV/JqVhVaIMO6hY/kQcF7rWHHBbTsKo7Ob7nK/QtgM3RB8aitS4BKsqIIKGWnF0n3ojy7
fCKIabjKssi+s6bIO7x9LcGfS4tSk+3z5L0fOK/JgN1ciT5M6vpbsjBgoG9v4s8NtnTTjpxOsWmJ
CQbhqBqs5ga0WHqHnk4cU+iwO3CSKNoy8MT8oGsC+TFDJGWgXyD02urTa4LT+iPOv8tNMKYJkiCZ
+BtSa1ySeLFwI4ZGYRq06fAL2IbVKtSZxW055MVgXUeBM/EDs8QFq0/1rV5mjjPy+tQhwc4G0zUn
K64qxrxUlF6FTrVsyxpKCVrO/cTQ80lMtKbUIv37ASdkVHal1206CV2Glci4aBuA+t3iKV4zcoVR
RwjhwlxpwOA4QcQh1fWMpgp1YIb33Zb71zjnkFPm7swOEvcDHqXZxxF7nO9+5mZAPVNOyOXbT+fP
/YeVEkGag7qGe8gfuJ7nMgnFG7n4hjrblptojvIvsDw0U0MeGT2VfFl7k9daW1/0lKN70MGkqr9d
xu9M7dOCxQKBstmDuYrXxiuoB6ZUX/WrLL/FVaBHwg95IME6piUCuWAg62OKHghFGw86SOO9iuLl
Uxp2k2KdrD+9AL4u/5F8a25/vJm/GkC8Auh+XIxvsGW2DriWrxm7aE/nqVmK/Fsi7eB9Gzj9vVui
m5QAu5eci+MNed7DhULdek4UgoPVjOQgk+Ww3GYyDSEk1/NEUNvofYc534pN2GbF+788uT9KBhnA
dxW84nCmaSpf3bKpIiMoav3xG6h3mzxSWQhktq5PCm5PWp4bTAUzpX4Nwl3YieZ7ioFkgdGtq+Yz
fOn6JxGVyZUt5+KR0L2RCQmnwKHLu5LbneRyS+6j9XO9/a/O4kGrb//3/zy/VHjMZz1NytfhV0dY
BkmmSfuffRaOz/Nzlv03/8q/lBbC/wfDV7jHVKRUpoH7nwYLZJ0Yg1neGpp9wY/wcv00WHDdf6gt
OAqge+Jf44YAnj+lFk74DwIAGMXwtCX4euT8OwYL4vfVaIJIsEv5/9ydW3ObWLOG/0pq36PiKKBq
f3NhWT7Fdmzn4MmVSrYVgUDiKIH49ftZgB1BPE4mK/UVtam5SMZOi7XUq1cf3n7bFSBYlXw9jR3d
S46UR1itqJ5/zLI4Zvp4tc72QJR4z0kVrsUs92V66/lh+hjbgf7Jo93uTnchPdqYChFC6Duwn2Yl
vH/QjBfHUEFPcldh7HO5gwOHycnpZKzAIHik7CL/ZpWC+z9SYlhnIq8MTra4V9MY4OylruCsQzYK
5TUJstNI3wd31Yo5Ce6SljtPU7aLTaUwFsEzYeNWShiry03oh0cevYlzoGP7OSA5ZhpCekerLHzM
hEZpkFYndFYlFzCaxQ9b3VvNSYLvb5SAYbw69c6v+5SuMzcmZpgY+ypf7NKldqTHITQ7pNNvl974
VssVn6ldYaZ/3hplFfzEh6tjhO9+Rv0VjMcwaaigtaGgcISNPfAz1iRMVsosG3+sUsM9B8vBHAK9
hMcFGB4H2dCT3D7y9bV7w9WjX25og/GP4rETWfCOQltWeVxshEXROROpd1cVpPfX+taMnrgHlXtw
INmdJ25eGHFWV1sr1wgBvTz8EoZMg1x6aXyyZWjCB8dJP+ehYZ3B1XRpLwv9k+7ppzRAw/41Th4O
DskrttrtZZ6gFRE5cqo3jgrxEcWi7qJj0iPLmcrYSzNaz75q4ttfgl3/m4IChOdk58FkGek5Gc58
SkshAz3XwDROMmNVXYGbVR/iQGMbXKsoPyypwF0UkWF9nO35U4JJXQCQ0d4vFb344G3HoJSWSXlj
ObMvpAL0U9f3wy+ULHc0QIawJW4K5i8qqXIa7MQ474ipuJXK7ATQyOruvVoZT5vx9rKAjumMPiDr
bE+Pcn5kzmgVKqHAKi3o49XY9aC7+hrGLuVDMyoefQ9yzhDizMcYXOk5wKf0LM010IEe/GbxbnsC
yLe841AG1/ZO4TBlAWNMjCeVWacpPnY6hhVxVYGfMxnV4kPZtD32fepK9A+7p4wNI3DyGW5jbzbl
HZVWiD5IcK+u1p6RXAKP0JlcsIkXTpis6fspUhhUIbJMCFFsjUJklp25Zey/JwWtXs28fXnjbLTd
lRUkLE43tpAAJ161YiKZt2J0sLnU7+hYKD9kdDJfGgDTTkgmVWegGjmbSlDdrndFdm96WfLgEqVd
mlT4J+qyLH+SIO3ZLFI8Dvkzka/UjDrwNrq6oy93s9lyZyt3Hk2et7lLBkehNvcFTxCgrs2cCZL5
6E4aVY+F7lSTLM9oZzWLvfe0YkTedTzWZxdwWSb3dsI0ZXic1NPEif8uXTM4pn9x/XmdICXYpTBn
r3ZM5wz57i8junKP1HxZ0Q67LKf7daTflWrK4GISNy7c2Mr+yvRmwMOA952A3NGFQY2Ci9SKc21q
5Yo+9dUtE1BW5a68ToOouq3VNl4llO4ZDX2VJpZ2qcXR7BvkqurfjrLOiH617J7RyMm1n/kpFHCx
h19tQNz6wPDE0ySC7G0ClJxZsODAxqcmDfr2NHA854Ojgr2evn10e81eYvthpHVws8ZwApFA7s2L
KRItU5ZVOrujZ3sMBZgGWHGfJsrHVeWyAm2lA8VNMuXTau/jqVuQikIelzLj5NQhUbYHhVeyM3qY
zC6cYBfPg9043cOsV8BOHmvp7Gtq7lkMwZDGiIOt8pPI5rUFmOJ6xXPmXqaO1tWfTRVkzOpb2nfh
uMqnePzlNVMTlicJoPAUPhnszIyE5w1eJiZm41nKdExZaE6DufVeK8azb5w9A8O8j+ZGaWuXY4Bb
F2DytrOThCG7n0I7IQnjMZbZ+YnD3esBqTef/ktaQYhLBale792LNbTrlVlYd9HWsjb4idnsG9o8
YxpSloYUWf3qalVm5YfQ3m1O87XDCvTNBqLK2N9dRGt4TwpXT89Dq0jPIztRPoGnohW6MHOgZ8l2
84HmekrQ0MbeFGvAmEd5VmTfwKnEfEW++ZDNClrvq4ohxwEzuG62ZhFsTu2dnU6gnYPuQGdYeL7d
zu51+v3OFEdxLqhz6UBEYcsIM2N5Eode+RWKeXipi93s3N976bTa2BtnktMnvCBpib3S16aym2Sx
rk0rI6azJgoeBHIrA0CRHBnMfz8Pzd3s68bmqOMTlDf10ZtB6vSUwn+6m4It4fU2AZMwylS/o5mH
CGW9Mnbw/ibekwqJ7AmzbGdf0bzdwgzXwoKIrVnZs4utv6muTLVi+8w1li/2U/VoTyIMDJJewbuY
jH2oI1ePkNdH58nSKyFF1LNJmuq7iWKG+iVdJ9mxZYflNSEld8nbpxAnES397jagCTSy4TNAO2jV
7mDPbcBWg4uidHBHTZR59tAVwXBS22aaUJNTyHrJlXgzFuBVtLjgisXzsZ5XtxWzoIPpcp2d0+Rt
M2JxFV4kfpgVMKerfjDZKSt/zWDHzUnORHmOK4RzD3uSD59Fw9qDXpi7xda3TeWYlsa1fZx5TuSf
kpUJr3Y0c0yJo/foAexI4VFohLPwJNRmkQoJ1Xp75iyVkjnksX1emuvPJdRXBm+ZQaui6MAVk7Fy
S5Z1XxxnW3X7BHwbEwl/LmmEJDortQq+d07tmR36wuUU32tc+Pl9VgZnlkKT+nGp+9XUNfb3WswY
ZoZBUbpSIaaHqJgD4S5NlHWlZ4x5chz7kRwM84LAJ19E2ko9q1wAjUeQUySnVQJ4+IqxPKY7ibeB
94V7wP+SKdCaHFXUupji4q9X9wy1dcFE0ZO6PPPwW5gAZGANjjLwXU+Ka2t3yq4QDk5aRhcqpIun
Ck1FxymTOyEf87b5NC+9tcpyA0xeSIuBShtSyp9nOf01R3tPr2YTB1wsbGeVtvm0BLV8PlNNbp1K
WxkPHq1e+8lSG8fBeyXPhfvj7m+XOZj5aQXVxcOa4TOCNIGxN3ssu5jkXmmXS6tg5DaK4JBKYagW
gCAvmliaYfytwbLOpAeYR24Bf4Ou1uxVeZfiW57lDNuC94sOkm869RVwWpUyDbcM/QX+OGMKjJpW
xdTc7eA2gkgMqp50Zh8VqYIW+oA0mDS/TGFctwLlyIpn6jHjDMJvtl3c5VEiSBtxW5mJBT6dTupg
fW0ztflGX9vFhMvAZWdgM72tD9L/m8i2XcjxPJ9PN7mf72+3i3R/t8jIs2Z//W+THRE/rXkxP0W/
90tvC3r3SzNCaaB0+7Fy/VL1G78lIwR0lG+fCMRNomWR2YJxGgIVHuKCMGLkW/NjxbFGhA1iFkj7
8+YDDzbpn7bh7RU2+/n277y1gmaDzp/+8z8alzOXcidj8Bu7QDpNJeX8+i5omgk3I2g0GBYPtf0t
NXh7bX9u/TAB8J3JLV8bWaKKR62cKTo8XG2HSgBFhc3kRzB/ZCv4pAF9+2RCBchCbvn6CMUnI0NT
dP30zgBZ+REYM6JmfID6Gdou6Dadi7K7oI3Ie5EBg+u2fnq7ABuJJbIHY/Ab9dMcuv++LjxG200u
LPLSjzaHiUBd4Nd+RRN6Er5bQ8MdWQLtBpqiewJcl7HIgmyF6l/9DM4M2mNRRf6V1fdyrwerJ9MJ
itQShMP10zMDzHweCZAL868GdwBIqEpfAurIcSnekBBslo/AjhW0RyRvHdemw/v5gAzLGIK/cGV3
weA7phnKhD79VSVwsYUkJOAbxieon6HpguaazTXVc9X+hVdkmKMaYgLSo1kjV8yhKmgaxlIYQooV
zydlWKoAlZPO8ZW1B+AhKYqg8c+rPNwF1xkZlEPFvOuXXRrYLqiq9HnA9+GrplxDtUA8PavgjEek
1gmRqX82z9DOg0HWTdZDNJwRewASGSKz+ukdCAeCcnoCDIAUL7s0LFUgeS1vFrRRAxIGlVw/vQsS
LwEXQZyXdpeabf/vu0i9K/4gWHItaatAxChIumAHaVSh5ye68NkxCsQiU91s0vBiBnJ7gG/kbKNB
VRhkHjH4i8If2kYOBPgM2E+I0etncA4jCXlNOnJSR5SEqI6TxqofouPDXbAJm+kboXDbbILbOOhD
OhC4ur8YNfQO1YHfzOAGcGskHl83C44BwyM4GdThRVeGZRzh2ZA2C0RIKhUF/dkZAEHRUQUL2+nQ
Dqi18eXgzAJpfd5ZzirYI90yx7SttM5C74LAGHBP2gI/1p6IoTkLVLjGsqpgYhshYHKISNtj31UF
miHJp2AaW6UbkDkAWSdgp1JKYNocdxpcHExj8/SWr6ocBVFIf7aKQ1MCoM0/sN3+65SqBXmtiJGe
7UHPYxy7I/hUwVHST1I/g7sa4HWU9hIEdoyMiQY/b9ca2uST4Dil5Wygqzcsusn/wEnglBM2tLmC
ng40hkD0w+GQiaf5wEHZA03Ax6TsAckE3EQaps0mV9CPIOlwHIFKxY8SSLRhOQaaC3Or7PrVESg7
nAOBnTh0CVwNH1nQCThtQm1wJgDnXvrr150ReAGLBoOeR+QQKDkQurLDA3ULKQfpstpPgZE5gaJL
v/ftU1QCzwTpMZpfP4NzCImQ5H0hakvM7YMKvM2p93fBouoiqF+fM42DixPpMXBklYC6iqgfC8ht
+3QtAUk0qovUlsBf18/wLAGXlGwSjSl+oGlJQ1nfCwiH9tBxR2z2mJu3zaw04ciArkOakkR7p9x1
SAGB1kaA+L3EEVADwV4DOrkNGwaoBLSlSS7f1LGHVFdEH2H99AyCa1BfUVXgtkOtNBqA55uv5vcL
LNwK9PiRNyKt3jw9g+CCOKAWDebiZZeG5RnRXSJdcjc4CiTUme76ui7YZN1JJtMm0l4eg7siobBo
MSG/rwtUHB0Kl2xDmx7rJRG5HMQgBgtGkEYXmttoQGYRcidpu0CFxRV20ep5ifZ4REmaaqTbxsnY
i2GdBF1lKoq8VSQtRooUsFn9EAkdXo2AT5jnQJmt3echffmwH0j7R1RSGTXwEgervSMgaio2ZCm4
Bo21HJyXqJPRlN0FUxz0mvCgNQQ9JXBNMerYICQbnAUg1aVLw2+oHnIESKG3TnBPCWrQgU24zPzo
wdkASFab5IXUPQCXkWHDKtMoeS9bZOMek0OgC6bNowxvFzQCZklLaIA3oF5P1ax1jHr3AUECoBNu
HKgQ6mdwu0ChXZMOlciZoVJiDPmrukA6iYZdFWvROmFDuhDodZINkggV4Xy1MIct9KYXJZA7AoXG
dTDYGgJZPUbRy4WKJpBTamXCJja63rOI4C1ILAqwxVChBroGeZ/sLlArAJmtuRSQ66enCzBxUX/G
CRmLKsPAfEPROyC7fmME7eYYMtj2XuytXwCTxa1Z93OLDRqcd4A9MJrQTeJ2xDuwYNF8uR172RNI
gLkYuB6Z6lVryb+oJfyC8XzpfJnAPfA0FY0x/iJ7rTXmn37huR/ix5+3fR6imUNAuDu/KOgims9u
QEzi7391kBh1N8LBD5+7E+rPaf95u8AfP7rzWc+rev6fZ/4inaePHoTiog+ofc3r+Zq+GeZ9PszX
80P4OXcSmvn9TX5guXhJm/1E8OuDROt3EOv5TbmpDxNN94VroKz0C6cB03nm2fPS656cGmYmK3ky
D/1vUbrxO2/dwDSkZUdhlM6fosO3biD08pLh+3nM/cdt3hFet+nICj9ehPCfpItDyQ14R1pyS8by
Lvr2bhLRQvjQ3famGi77KSfsuv/U+T7bGpus5NNFlC67r0x5WWC7ZCX/M+OM5JE8f5p7HQVsW9lk
X/g8DP1N5HdPZFO/kBa9efLnPSvS1IekJUdFVy3gacFzkBX7/kfb1CDjpQUjYPsY7J9fsTZ7TXlE
VvRltIVYor/NTSVeVvbV3N90rEeL9ZGXm+7D+ebpcDvatKi86CybP3rbbJHnHZ1uE4/S8v1HSNLn
3VayprVWXjR3QRblHc1uU2XysrPM57849jub3uQg/oT0aJv2RYscn7ToaJP3lLsNk2QlXy8e0v4Y
9jYOlRe9m3fvrdaplxdcvDubr+PM87vXOvJF6PQn5F8s0mzRsVQt+PtPCL9alP5j5xpDuEDN/Anh
X6M0eJZUxwcNJENaNIxS3rvJPI24KbuHs0lk/pkPOJ4H/bPf4EtlxX/w/O6ONyknabFBiEfSjWra
nkJp0eli2e/WrZHGsoJvFpsNbCW7eS9MYB6z6AiVFX/nRU+Ld+fZD3db03EtK/5jtP0HRRRZVLKI
f+YDflTENkkrK/4Tu7+AqLzjUrRFYXnZZTeqbFu4ZOV+zufe88YKm9LWbmTFflmka262juQGPyct
2Sey6al3Cz+QFX0/595hDnP3aLbYX2nhiyx/9+W1l286EqXl+9ljxNzIjufWolOkZe8jGEqXnW+z
oZp4W/JrmaYXwowf80/PNCCv/bNuck38xmO4mKd//R8AAAD//w==</cx:binary>
              </cx:geoCache>
            </cx:geography>
          </cx:layoutPr>
          <cx:valueColors>
            <cx:minColor>
              <a:schemeClr val="accent1">
                <a:lumMod val="60000"/>
                <a:lumOff val="40000"/>
              </a:schemeClr>
            </cx:minColor>
            <cx:midColor>
              <a:schemeClr val="accent6">
                <a:lumMod val="60000"/>
                <a:lumOff val="40000"/>
              </a:schemeClr>
            </cx:midColor>
            <cx:maxColor>
              <a:schemeClr val="accent4"/>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342900</xdr:colOff>
      <xdr:row>1</xdr:row>
      <xdr:rowOff>52387</xdr:rowOff>
    </xdr:from>
    <xdr:to>
      <xdr:col>9</xdr:col>
      <xdr:colOff>400050</xdr:colOff>
      <xdr:row>13</xdr:row>
      <xdr:rowOff>19050</xdr:rowOff>
    </xdr:to>
    <xdr:graphicFrame macro="">
      <xdr:nvGraphicFramePr>
        <xdr:cNvPr id="2" name="Chart 1">
          <a:extLst>
            <a:ext uri="{FF2B5EF4-FFF2-40B4-BE49-F238E27FC236}">
              <a16:creationId xmlns:a16="http://schemas.microsoft.com/office/drawing/2014/main" id="{EEDDB7DD-0F3A-4903-87C3-CCC021B2C0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419100</xdr:colOff>
      <xdr:row>4</xdr:row>
      <xdr:rowOff>147637</xdr:rowOff>
    </xdr:from>
    <xdr:to>
      <xdr:col>13</xdr:col>
      <xdr:colOff>114300</xdr:colOff>
      <xdr:row>19</xdr:row>
      <xdr:rowOff>33337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B86DA56-E825-44EC-A2D3-4870013F62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48225" y="9096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400050</xdr:colOff>
      <xdr:row>1</xdr:row>
      <xdr:rowOff>138112</xdr:rowOff>
    </xdr:from>
    <xdr:to>
      <xdr:col>9</xdr:col>
      <xdr:colOff>533400</xdr:colOff>
      <xdr:row>16</xdr:row>
      <xdr:rowOff>23812</xdr:rowOff>
    </xdr:to>
    <xdr:graphicFrame macro="">
      <xdr:nvGraphicFramePr>
        <xdr:cNvPr id="2" name="Chart 1">
          <a:extLst>
            <a:ext uri="{FF2B5EF4-FFF2-40B4-BE49-F238E27FC236}">
              <a16:creationId xmlns:a16="http://schemas.microsoft.com/office/drawing/2014/main" id="{35CAD6B1-B23C-4866-865E-0097D30CF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590550</xdr:colOff>
      <xdr:row>5</xdr:row>
      <xdr:rowOff>180975</xdr:rowOff>
    </xdr:from>
    <xdr:to>
      <xdr:col>5</xdr:col>
      <xdr:colOff>590550</xdr:colOff>
      <xdr:row>19</xdr:row>
      <xdr:rowOff>38100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9A74126-B7D3-48D6-B8FB-8F17CA0C46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71725" y="1133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457200</xdr:colOff>
      <xdr:row>8</xdr:row>
      <xdr:rowOff>85725</xdr:rowOff>
    </xdr:from>
    <xdr:to>
      <xdr:col>6</xdr:col>
      <xdr:colOff>457200</xdr:colOff>
      <xdr:row>21</xdr:row>
      <xdr:rowOff>133350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C90935A-A604-4E0D-8015-5647544BDE1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847975" y="1609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457200</xdr:colOff>
      <xdr:row>9</xdr:row>
      <xdr:rowOff>114300</xdr:rowOff>
    </xdr:from>
    <xdr:to>
      <xdr:col>9</xdr:col>
      <xdr:colOff>457200</xdr:colOff>
      <xdr:row>22</xdr:row>
      <xdr:rowOff>161925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58075F0-D8DE-4C4F-897C-507ABD5A4E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76775" y="1828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385762</xdr:colOff>
      <xdr:row>36</xdr:row>
      <xdr:rowOff>14287</xdr:rowOff>
    </xdr:from>
    <xdr:to>
      <xdr:col>8</xdr:col>
      <xdr:colOff>595312</xdr:colOff>
      <xdr:row>50</xdr:row>
      <xdr:rowOff>90487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C27F5ED-46AE-43C7-93CD-A831015828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43162" y="68722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561975</xdr:colOff>
      <xdr:row>3</xdr:row>
      <xdr:rowOff>42862</xdr:rowOff>
    </xdr:from>
    <xdr:to>
      <xdr:col>11</xdr:col>
      <xdr:colOff>257175</xdr:colOff>
      <xdr:row>17</xdr:row>
      <xdr:rowOff>119062</xdr:rowOff>
    </xdr:to>
    <xdr:graphicFrame macro="">
      <xdr:nvGraphicFramePr>
        <xdr:cNvPr id="2" name="Chart 1">
          <a:extLst>
            <a:ext uri="{FF2B5EF4-FFF2-40B4-BE49-F238E27FC236}">
              <a16:creationId xmlns:a16="http://schemas.microsoft.com/office/drawing/2014/main" id="{A50F4B45-B704-4C6A-B6C8-E5ED60CAA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342901</xdr:colOff>
      <xdr:row>17</xdr:row>
      <xdr:rowOff>47624</xdr:rowOff>
    </xdr:from>
    <xdr:to>
      <xdr:col>1</xdr:col>
      <xdr:colOff>904875</xdr:colOff>
      <xdr:row>19</xdr:row>
      <xdr:rowOff>142875</xdr:rowOff>
    </xdr:to>
    <xdr:graphicFrame macro="">
      <xdr:nvGraphicFramePr>
        <xdr:cNvPr id="2" name="Chart 1">
          <a:extLst>
            <a:ext uri="{FF2B5EF4-FFF2-40B4-BE49-F238E27FC236}">
              <a16:creationId xmlns:a16="http://schemas.microsoft.com/office/drawing/2014/main" id="{F4A095E3-994E-4209-AD08-55C8B2AB13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238125</xdr:colOff>
      <xdr:row>18</xdr:row>
      <xdr:rowOff>19049</xdr:rowOff>
    </xdr:from>
    <xdr:to>
      <xdr:col>4</xdr:col>
      <xdr:colOff>695325</xdr:colOff>
      <xdr:row>19</xdr:row>
      <xdr:rowOff>133350</xdr:rowOff>
    </xdr:to>
    <xdr:graphicFrame macro="">
      <xdr:nvGraphicFramePr>
        <xdr:cNvPr id="3" name="Chart 2">
          <a:extLst>
            <a:ext uri="{FF2B5EF4-FFF2-40B4-BE49-F238E27FC236}">
              <a16:creationId xmlns:a16="http://schemas.microsoft.com/office/drawing/2014/main" id="{A13E3E95-5E9E-4554-91CF-ACEE10EC4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209549</xdr:colOff>
      <xdr:row>16</xdr:row>
      <xdr:rowOff>171450</xdr:rowOff>
    </xdr:from>
    <xdr:to>
      <xdr:col>7</xdr:col>
      <xdr:colOff>714374</xdr:colOff>
      <xdr:row>18</xdr:row>
      <xdr:rowOff>123825</xdr:rowOff>
    </xdr:to>
    <xdr:graphicFrame macro="">
      <xdr:nvGraphicFramePr>
        <xdr:cNvPr id="5" name="Chart 4">
          <a:extLst>
            <a:ext uri="{FF2B5EF4-FFF2-40B4-BE49-F238E27FC236}">
              <a16:creationId xmlns:a16="http://schemas.microsoft.com/office/drawing/2014/main" id="{31E9EC76-AC07-4A45-A06F-B731CFB45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285749</xdr:colOff>
      <xdr:row>17</xdr:row>
      <xdr:rowOff>133350</xdr:rowOff>
    </xdr:from>
    <xdr:to>
      <xdr:col>10</xdr:col>
      <xdr:colOff>476250</xdr:colOff>
      <xdr:row>19</xdr:row>
      <xdr:rowOff>161925</xdr:rowOff>
    </xdr:to>
    <xdr:graphicFrame macro="">
      <xdr:nvGraphicFramePr>
        <xdr:cNvPr id="6" name="Chart 5">
          <a:extLst>
            <a:ext uri="{FF2B5EF4-FFF2-40B4-BE49-F238E27FC236}">
              <a16:creationId xmlns:a16="http://schemas.microsoft.com/office/drawing/2014/main" id="{08099956-E157-4C5C-B24A-B8E71B3E5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590550</xdr:colOff>
      <xdr:row>17</xdr:row>
      <xdr:rowOff>14288</xdr:rowOff>
    </xdr:from>
    <xdr:to>
      <xdr:col>13</xdr:col>
      <xdr:colOff>876300</xdr:colOff>
      <xdr:row>19</xdr:row>
      <xdr:rowOff>0</xdr:rowOff>
    </xdr:to>
    <xdr:graphicFrame macro="">
      <xdr:nvGraphicFramePr>
        <xdr:cNvPr id="7" name="Chart 6">
          <a:extLst>
            <a:ext uri="{FF2B5EF4-FFF2-40B4-BE49-F238E27FC236}">
              <a16:creationId xmlns:a16="http://schemas.microsoft.com/office/drawing/2014/main" id="{688819F8-1AFB-4940-848D-CD12A7A35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57149</xdr:colOff>
      <xdr:row>2</xdr:row>
      <xdr:rowOff>133350</xdr:rowOff>
    </xdr:from>
    <xdr:to>
      <xdr:col>18</xdr:col>
      <xdr:colOff>28574</xdr:colOff>
      <xdr:row>5</xdr:row>
      <xdr:rowOff>57150</xdr:rowOff>
    </xdr:to>
    <xdr:sp macro="" textlink="$B$17">
      <xdr:nvSpPr>
        <xdr:cNvPr id="8" name="Rectangle: Rounded Corners 7">
          <a:extLst>
            <a:ext uri="{FF2B5EF4-FFF2-40B4-BE49-F238E27FC236}">
              <a16:creationId xmlns:a16="http://schemas.microsoft.com/office/drawing/2014/main" id="{A78D6694-376B-4D74-AE27-53B1A1C2E323}"/>
            </a:ext>
          </a:extLst>
        </xdr:cNvPr>
        <xdr:cNvSpPr/>
      </xdr:nvSpPr>
      <xdr:spPr>
        <a:xfrm>
          <a:off x="13173074" y="514350"/>
          <a:ext cx="1190625" cy="495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36585E2-3E84-40D4-B980-C0229344D4C6}" type="TxLink">
            <a:rPr lang="en-US" sz="1100" b="0" i="0" u="none" strike="noStrike">
              <a:solidFill>
                <a:srgbClr val="000000"/>
              </a:solidFill>
              <a:latin typeface="Calibri"/>
              <a:cs typeface="Calibri"/>
            </a:rPr>
            <a:pPr algn="l"/>
            <a:t>#REF!</a:t>
          </a:fld>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9525</xdr:colOff>
      <xdr:row>22</xdr:row>
      <xdr:rowOff>76200</xdr:rowOff>
    </xdr:from>
    <xdr:to>
      <xdr:col>14</xdr:col>
      <xdr:colOff>0</xdr:colOff>
      <xdr:row>34</xdr:row>
      <xdr:rowOff>123825</xdr:rowOff>
    </xdr:to>
    <xdr:sp macro="" textlink="">
      <xdr:nvSpPr>
        <xdr:cNvPr id="276" name="Rectangle: Rounded Corners 275">
          <a:extLst>
            <a:ext uri="{FF2B5EF4-FFF2-40B4-BE49-F238E27FC236}">
              <a16:creationId xmlns:a16="http://schemas.microsoft.com/office/drawing/2014/main" id="{8B0E86F3-4059-4718-A5C7-4B027C2AA8A2}"/>
            </a:ext>
          </a:extLst>
        </xdr:cNvPr>
        <xdr:cNvSpPr/>
      </xdr:nvSpPr>
      <xdr:spPr>
        <a:xfrm>
          <a:off x="4276725" y="4267200"/>
          <a:ext cx="4257675" cy="23336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47624</xdr:colOff>
      <xdr:row>0</xdr:row>
      <xdr:rowOff>66675</xdr:rowOff>
    </xdr:from>
    <xdr:to>
      <xdr:col>20</xdr:col>
      <xdr:colOff>457199</xdr:colOff>
      <xdr:row>2</xdr:row>
      <xdr:rowOff>66675</xdr:rowOff>
    </xdr:to>
    <xdr:sp macro="" textlink="">
      <xdr:nvSpPr>
        <xdr:cNvPr id="2" name="Rectangle: Rounded Corners 1">
          <a:extLst>
            <a:ext uri="{FF2B5EF4-FFF2-40B4-BE49-F238E27FC236}">
              <a16:creationId xmlns:a16="http://schemas.microsoft.com/office/drawing/2014/main" id="{DF899EB7-473C-47B5-8A26-8D0924C869EE}"/>
            </a:ext>
          </a:extLst>
        </xdr:cNvPr>
        <xdr:cNvSpPr/>
      </xdr:nvSpPr>
      <xdr:spPr>
        <a:xfrm>
          <a:off x="47624" y="66675"/>
          <a:ext cx="12601575" cy="381000"/>
        </a:xfrm>
        <a:prstGeom prst="roundRect">
          <a:avLst/>
        </a:prstGeom>
        <a:solidFill>
          <a:schemeClr val="accent5">
            <a:lumMod val="60000"/>
            <a:lumOff val="40000"/>
          </a:schemeClr>
        </a:solidFill>
        <a:ln>
          <a:gradFill>
            <a:gsLst>
              <a:gs pos="0">
                <a:schemeClr val="accent5">
                  <a:lumMod val="75000"/>
                  <a:alpha val="80000"/>
                </a:schemeClr>
              </a:gs>
              <a:gs pos="100000">
                <a:schemeClr val="accent5">
                  <a:lumMod val="40000"/>
                  <a:lumOff val="60000"/>
                  <a:alpha val="75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Arial Black" panose="020B0A04020102020204" pitchFamily="34" charset="0"/>
            </a:rPr>
            <a:t>ECOMMERCE</a:t>
          </a:r>
          <a:r>
            <a:rPr lang="en-US" sz="1400" baseline="0">
              <a:latin typeface="Arial Black" panose="020B0A04020102020204" pitchFamily="34" charset="0"/>
            </a:rPr>
            <a:t> SALES ANALYSIS DASHBOARD</a:t>
          </a:r>
        </a:p>
      </xdr:txBody>
    </xdr:sp>
    <xdr:clientData/>
  </xdr:twoCellAnchor>
  <xdr:twoCellAnchor>
    <xdr:from>
      <xdr:col>0</xdr:col>
      <xdr:colOff>47625</xdr:colOff>
      <xdr:row>4</xdr:row>
      <xdr:rowOff>28575</xdr:rowOff>
    </xdr:from>
    <xdr:to>
      <xdr:col>4</xdr:col>
      <xdr:colOff>85725</xdr:colOff>
      <xdr:row>9</xdr:row>
      <xdr:rowOff>76200</xdr:rowOff>
    </xdr:to>
    <xdr:sp macro="" textlink="">
      <xdr:nvSpPr>
        <xdr:cNvPr id="4" name="Rectangle: Rounded Corners 3">
          <a:extLst>
            <a:ext uri="{FF2B5EF4-FFF2-40B4-BE49-F238E27FC236}">
              <a16:creationId xmlns:a16="http://schemas.microsoft.com/office/drawing/2014/main" id="{550A92FF-EEE1-4FDF-8C63-32A982AF979B}"/>
            </a:ext>
          </a:extLst>
        </xdr:cNvPr>
        <xdr:cNvSpPr/>
      </xdr:nvSpPr>
      <xdr:spPr>
        <a:xfrm>
          <a:off x="47625" y="790575"/>
          <a:ext cx="2476500" cy="1000125"/>
        </a:xfrm>
        <a:prstGeom prst="roundRect">
          <a:avLst/>
        </a:prstGeom>
        <a:gradFill flip="none" rotWithShape="1">
          <a:gsLst>
            <a:gs pos="0">
              <a:schemeClr val="accent5">
                <a:lumMod val="75000"/>
                <a:alpha val="80000"/>
              </a:schemeClr>
            </a:gs>
            <a:gs pos="100000">
              <a:schemeClr val="accent5">
                <a:lumMod val="40000"/>
                <a:lumOff val="60000"/>
                <a:alpha val="7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67727</xdr:colOff>
      <xdr:row>2</xdr:row>
      <xdr:rowOff>133350</xdr:rowOff>
    </xdr:from>
    <xdr:to>
      <xdr:col>4</xdr:col>
      <xdr:colOff>63400</xdr:colOff>
      <xdr:row>4</xdr:row>
      <xdr:rowOff>9525</xdr:rowOff>
    </xdr:to>
    <xdr:sp macro="" textlink="">
      <xdr:nvSpPr>
        <xdr:cNvPr id="3" name="Rectangle: Rounded Corners 2">
          <a:extLst>
            <a:ext uri="{FF2B5EF4-FFF2-40B4-BE49-F238E27FC236}">
              <a16:creationId xmlns:a16="http://schemas.microsoft.com/office/drawing/2014/main" id="{F06E97F1-56B1-4421-BB07-EAF7AF6D5C9D}"/>
            </a:ext>
          </a:extLst>
        </xdr:cNvPr>
        <xdr:cNvSpPr/>
      </xdr:nvSpPr>
      <xdr:spPr>
        <a:xfrm>
          <a:off x="67727" y="514350"/>
          <a:ext cx="2434073" cy="25717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Bahnschrift" panose="020B0502040204020203" pitchFamily="34" charset="0"/>
            </a:rPr>
            <a:t>SALES</a:t>
          </a:r>
        </a:p>
      </xdr:txBody>
    </xdr:sp>
    <xdr:clientData/>
  </xdr:twoCellAnchor>
  <xdr:twoCellAnchor>
    <xdr:from>
      <xdr:col>0</xdr:col>
      <xdr:colOff>135225</xdr:colOff>
      <xdr:row>4</xdr:row>
      <xdr:rowOff>85725</xdr:rowOff>
    </xdr:from>
    <xdr:to>
      <xdr:col>4</xdr:col>
      <xdr:colOff>54864</xdr:colOff>
      <xdr:row>5</xdr:row>
      <xdr:rowOff>133350</xdr:rowOff>
    </xdr:to>
    <xdr:sp macro="" textlink="KPI!E16">
      <xdr:nvSpPr>
        <xdr:cNvPr id="8" name="Rectangle: Rounded Corners 7">
          <a:extLst>
            <a:ext uri="{FF2B5EF4-FFF2-40B4-BE49-F238E27FC236}">
              <a16:creationId xmlns:a16="http://schemas.microsoft.com/office/drawing/2014/main" id="{80CDCB4F-22B4-4996-9D83-488D5D7F3D62}"/>
            </a:ext>
          </a:extLst>
        </xdr:cNvPr>
        <xdr:cNvSpPr/>
      </xdr:nvSpPr>
      <xdr:spPr>
        <a:xfrm>
          <a:off x="135225" y="847725"/>
          <a:ext cx="2358039" cy="2381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2"/>
              </a:solidFill>
              <a:latin typeface="Calibri"/>
              <a:cs typeface="Calibri"/>
            </a:rPr>
            <a:t>  </a:t>
          </a:r>
          <a:fld id="{78A361A6-6EA4-466D-AADF-7BF138BBDDCB}" type="TxLink">
            <a:rPr lang="en-US" sz="1100" b="1" i="0" u="none" strike="noStrike">
              <a:solidFill>
                <a:schemeClr val="bg2"/>
              </a:solidFill>
              <a:latin typeface="Calibri"/>
              <a:cs typeface="Calibri"/>
            </a:rPr>
            <a:pPr algn="ctr"/>
            <a:t> $286,397.02 </a:t>
          </a:fld>
          <a:endParaRPr lang="en-US" sz="1100" b="1">
            <a:solidFill>
              <a:schemeClr val="bg2"/>
            </a:solidFill>
            <a:latin typeface="Bahnschrift SemiBold" panose="020B0502040204020203" pitchFamily="34" charset="0"/>
          </a:endParaRPr>
        </a:p>
      </xdr:txBody>
    </xdr:sp>
    <xdr:clientData/>
  </xdr:twoCellAnchor>
  <xdr:twoCellAnchor>
    <xdr:from>
      <xdr:col>0</xdr:col>
      <xdr:colOff>206121</xdr:colOff>
      <xdr:row>7</xdr:row>
      <xdr:rowOff>95250</xdr:rowOff>
    </xdr:from>
    <xdr:to>
      <xdr:col>2</xdr:col>
      <xdr:colOff>179121</xdr:colOff>
      <xdr:row>8</xdr:row>
      <xdr:rowOff>142875</xdr:rowOff>
    </xdr:to>
    <xdr:sp macro="" textlink="KPI!$B$17">
      <xdr:nvSpPr>
        <xdr:cNvPr id="10" name="Rectangle: Rounded Corners 9">
          <a:extLst>
            <a:ext uri="{FF2B5EF4-FFF2-40B4-BE49-F238E27FC236}">
              <a16:creationId xmlns:a16="http://schemas.microsoft.com/office/drawing/2014/main" id="{416BF94B-860E-4373-AE95-57723CA751E2}"/>
            </a:ext>
          </a:extLst>
        </xdr:cNvPr>
        <xdr:cNvSpPr/>
      </xdr:nvSpPr>
      <xdr:spPr>
        <a:xfrm>
          <a:off x="206121" y="1428750"/>
          <a:ext cx="1192200" cy="2381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latin typeface="Bahnschrift" panose="020B0502040204020203" pitchFamily="34" charset="0"/>
            </a:rPr>
            <a:t>YOY</a:t>
          </a:r>
          <a:r>
            <a:rPr lang="en-US" sz="900" baseline="0">
              <a:latin typeface="Bahnschrift" panose="020B0502040204020203" pitchFamily="34" charset="0"/>
            </a:rPr>
            <a:t> </a:t>
          </a:r>
          <a:r>
            <a:rPr lang="en-US" sz="900" baseline="0">
              <a:solidFill>
                <a:schemeClr val="bg1"/>
              </a:solidFill>
              <a:latin typeface="Bahnschrift" panose="020B0502040204020203" pitchFamily="34" charset="0"/>
            </a:rPr>
            <a:t>GROWTH</a:t>
          </a:r>
          <a:endParaRPr lang="en-US" sz="900">
            <a:solidFill>
              <a:schemeClr val="bg1"/>
            </a:solidFill>
            <a:latin typeface="Bahnschrift" panose="020B0502040204020203" pitchFamily="34" charset="0"/>
          </a:endParaRPr>
        </a:p>
      </xdr:txBody>
    </xdr:sp>
    <xdr:clientData/>
  </xdr:twoCellAnchor>
  <mc:AlternateContent xmlns:mc="http://schemas.openxmlformats.org/markup-compatibility/2006">
    <mc:Choice xmlns:a14="http://schemas.microsoft.com/office/drawing/2010/main" Requires="a14">
      <xdr:twoCellAnchor>
        <xdr:from>
          <xdr:col>2</xdr:col>
          <xdr:colOff>249396</xdr:colOff>
          <xdr:row>7</xdr:row>
          <xdr:rowOff>104774</xdr:rowOff>
        </xdr:from>
        <xdr:to>
          <xdr:col>3</xdr:col>
          <xdr:colOff>583029</xdr:colOff>
          <xdr:row>8</xdr:row>
          <xdr:rowOff>161925</xdr:rowOff>
        </xdr:to>
        <xdr:pic>
          <xdr:nvPicPr>
            <xdr:cNvPr id="14" name="Picture 13">
              <a:extLst>
                <a:ext uri="{FF2B5EF4-FFF2-40B4-BE49-F238E27FC236}">
                  <a16:creationId xmlns:a16="http://schemas.microsoft.com/office/drawing/2014/main" id="{9072A4FC-3730-43FA-B640-888982527C9F}"/>
                </a:ext>
              </a:extLst>
            </xdr:cNvPr>
            <xdr:cNvPicPr>
              <a:picLocks noChangeAspect="1" noChangeArrowheads="1"/>
              <a:extLst>
                <a:ext uri="{84589F7E-364E-4C9E-8A38-B11213B215E9}">
                  <a14:cameraTool cellRange="'KPI YOY'!$H$7" spid="_x0000_s8287"/>
                </a:ext>
              </a:extLst>
            </xdr:cNvPicPr>
          </xdr:nvPicPr>
          <xdr:blipFill>
            <a:blip xmlns:r="http://schemas.openxmlformats.org/officeDocument/2006/relationships" r:embed="rId1"/>
            <a:srcRect/>
            <a:stretch>
              <a:fillRect/>
            </a:stretch>
          </xdr:blipFill>
          <xdr:spPr bwMode="auto">
            <a:xfrm>
              <a:off x="1468596" y="1438274"/>
              <a:ext cx="943233" cy="24765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318966</xdr:colOff>
      <xdr:row>6</xdr:row>
      <xdr:rowOff>28576</xdr:rowOff>
    </xdr:from>
    <xdr:to>
      <xdr:col>3</xdr:col>
      <xdr:colOff>533226</xdr:colOff>
      <xdr:row>7</xdr:row>
      <xdr:rowOff>47625</xdr:rowOff>
    </xdr:to>
    <xdr:graphicFrame macro="">
      <xdr:nvGraphicFramePr>
        <xdr:cNvPr id="175" name="Chart 174">
          <a:extLst>
            <a:ext uri="{FF2B5EF4-FFF2-40B4-BE49-F238E27FC236}">
              <a16:creationId xmlns:a16="http://schemas.microsoft.com/office/drawing/2014/main" id="{23C9DFA8-0D5E-4E81-A06B-7C89E609F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133350</xdr:colOff>
      <xdr:row>2</xdr:row>
      <xdr:rowOff>95250</xdr:rowOff>
    </xdr:from>
    <xdr:to>
      <xdr:col>8</xdr:col>
      <xdr:colOff>171450</xdr:colOff>
      <xdr:row>9</xdr:row>
      <xdr:rowOff>47625</xdr:rowOff>
    </xdr:to>
    <xdr:grpSp>
      <xdr:nvGrpSpPr>
        <xdr:cNvPr id="218" name="Group 217">
          <a:extLst>
            <a:ext uri="{FF2B5EF4-FFF2-40B4-BE49-F238E27FC236}">
              <a16:creationId xmlns:a16="http://schemas.microsoft.com/office/drawing/2014/main" id="{D639E2BA-7AFD-4A86-AAC4-E1D01E0C895C}"/>
            </a:ext>
          </a:extLst>
        </xdr:cNvPr>
        <xdr:cNvGrpSpPr/>
      </xdr:nvGrpSpPr>
      <xdr:grpSpPr>
        <a:xfrm>
          <a:off x="2562915" y="481772"/>
          <a:ext cx="2467665" cy="1305201"/>
          <a:chOff x="38100" y="495300"/>
          <a:chExt cx="2381250" cy="1285875"/>
        </a:xfrm>
      </xdr:grpSpPr>
      <xdr:sp macro="" textlink="">
        <xdr:nvSpPr>
          <xdr:cNvPr id="219" name="Rectangle: Rounded Corners 218">
            <a:extLst>
              <a:ext uri="{FF2B5EF4-FFF2-40B4-BE49-F238E27FC236}">
                <a16:creationId xmlns:a16="http://schemas.microsoft.com/office/drawing/2014/main" id="{A48ADD8A-D04F-4B72-98E1-485D68C1D8FC}"/>
              </a:ext>
            </a:extLst>
          </xdr:cNvPr>
          <xdr:cNvSpPr/>
        </xdr:nvSpPr>
        <xdr:spPr>
          <a:xfrm>
            <a:off x="38100" y="781050"/>
            <a:ext cx="2381250" cy="1000125"/>
          </a:xfrm>
          <a:prstGeom prst="roundRect">
            <a:avLst/>
          </a:prstGeom>
          <a:gradFill flip="none" rotWithShape="1">
            <a:gsLst>
              <a:gs pos="0">
                <a:schemeClr val="accent5">
                  <a:lumMod val="75000"/>
                  <a:alpha val="80000"/>
                </a:schemeClr>
              </a:gs>
              <a:gs pos="100000">
                <a:schemeClr val="accent5">
                  <a:lumMod val="40000"/>
                  <a:lumOff val="60000"/>
                  <a:alpha val="7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0" name="Rectangle: Rounded Corners 219">
            <a:extLst>
              <a:ext uri="{FF2B5EF4-FFF2-40B4-BE49-F238E27FC236}">
                <a16:creationId xmlns:a16="http://schemas.microsoft.com/office/drawing/2014/main" id="{0DCF0F37-8216-4A10-BDCF-9549D8670654}"/>
              </a:ext>
            </a:extLst>
          </xdr:cNvPr>
          <xdr:cNvSpPr/>
        </xdr:nvSpPr>
        <xdr:spPr>
          <a:xfrm>
            <a:off x="57429" y="495300"/>
            <a:ext cx="2340455" cy="25717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Bahnschrift" panose="020B0502040204020203" pitchFamily="34" charset="0"/>
              </a:rPr>
              <a:t>PROFIT</a:t>
            </a:r>
          </a:p>
        </xdr:txBody>
      </xdr:sp>
      <xdr:sp macro="" textlink="KPI!E16">
        <xdr:nvSpPr>
          <xdr:cNvPr id="221" name="Rectangle: Rounded Corners 220">
            <a:extLst>
              <a:ext uri="{FF2B5EF4-FFF2-40B4-BE49-F238E27FC236}">
                <a16:creationId xmlns:a16="http://schemas.microsoft.com/office/drawing/2014/main" id="{819B2D43-8E1C-4886-98AD-354912D3FE55}"/>
              </a:ext>
            </a:extLst>
          </xdr:cNvPr>
          <xdr:cNvSpPr/>
        </xdr:nvSpPr>
        <xdr:spPr>
          <a:xfrm>
            <a:off x="113173" y="790575"/>
            <a:ext cx="2267345" cy="2381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FF2891C-C562-404A-AF20-A67D38A63095}" type="TxLink">
              <a:rPr lang="en-US" sz="1100" b="0" i="0" u="none" strike="noStrike">
                <a:solidFill>
                  <a:schemeClr val="bg2"/>
                </a:solidFill>
                <a:latin typeface="Bahnschrift SemiBold" panose="020B0502040204020203" pitchFamily="34" charset="0"/>
                <a:cs typeface="Calibri"/>
              </a:rPr>
              <a:pPr algn="ctr"/>
              <a:t> $286,397.02 </a:t>
            </a:fld>
            <a:endParaRPr lang="en-US" sz="1100">
              <a:solidFill>
                <a:schemeClr val="bg2"/>
              </a:solidFill>
              <a:latin typeface="Bahnschrift SemiBold" panose="020B0502040204020203" pitchFamily="34" charset="0"/>
            </a:endParaRPr>
          </a:p>
        </xdr:txBody>
      </xdr:sp>
      <xdr:sp macro="" textlink="KPI!$B$17">
        <xdr:nvSpPr>
          <xdr:cNvPr id="222" name="Rectangle: Rounded Corners 221">
            <a:extLst>
              <a:ext uri="{FF2B5EF4-FFF2-40B4-BE49-F238E27FC236}">
                <a16:creationId xmlns:a16="http://schemas.microsoft.com/office/drawing/2014/main" id="{E86D4CF9-36BC-4735-93B0-5744B4147553}"/>
              </a:ext>
            </a:extLst>
          </xdr:cNvPr>
          <xdr:cNvSpPr/>
        </xdr:nvSpPr>
        <xdr:spPr>
          <a:xfrm>
            <a:off x="190500" y="1409700"/>
            <a:ext cx="1146346" cy="2381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latin typeface="Bahnschrift" panose="020B0502040204020203" pitchFamily="34" charset="0"/>
              </a:rPr>
              <a:t>YOY</a:t>
            </a:r>
            <a:r>
              <a:rPr lang="en-US" sz="900" baseline="0">
                <a:latin typeface="Bahnschrift" panose="020B0502040204020203" pitchFamily="34" charset="0"/>
              </a:rPr>
              <a:t> </a:t>
            </a:r>
            <a:r>
              <a:rPr lang="en-US" sz="900" baseline="0">
                <a:solidFill>
                  <a:schemeClr val="bg1"/>
                </a:solidFill>
                <a:latin typeface="Bahnschrift" panose="020B0502040204020203" pitchFamily="34" charset="0"/>
              </a:rPr>
              <a:t>GROWTH</a:t>
            </a:r>
            <a:endParaRPr lang="en-US" sz="900">
              <a:solidFill>
                <a:schemeClr val="bg1"/>
              </a:solidFill>
              <a:latin typeface="Bahnschrift" panose="020B0502040204020203" pitchFamily="34" charset="0"/>
            </a:endParaRPr>
          </a:p>
        </xdr:txBody>
      </xdr:sp>
    </xdr:grpSp>
    <xdr:clientData/>
  </xdr:twoCellAnchor>
  <xdr:twoCellAnchor>
    <xdr:from>
      <xdr:col>8</xdr:col>
      <xdr:colOff>219075</xdr:colOff>
      <xdr:row>2</xdr:row>
      <xdr:rowOff>104775</xdr:rowOff>
    </xdr:from>
    <xdr:to>
      <xdr:col>12</xdr:col>
      <xdr:colOff>257175</xdr:colOff>
      <xdr:row>9</xdr:row>
      <xdr:rowOff>57150</xdr:rowOff>
    </xdr:to>
    <xdr:grpSp>
      <xdr:nvGrpSpPr>
        <xdr:cNvPr id="226" name="Group 225">
          <a:extLst>
            <a:ext uri="{FF2B5EF4-FFF2-40B4-BE49-F238E27FC236}">
              <a16:creationId xmlns:a16="http://schemas.microsoft.com/office/drawing/2014/main" id="{BC9B4A05-4589-40C1-86D3-7C5FC1ECB1D2}"/>
            </a:ext>
          </a:extLst>
        </xdr:cNvPr>
        <xdr:cNvGrpSpPr/>
      </xdr:nvGrpSpPr>
      <xdr:grpSpPr>
        <a:xfrm>
          <a:off x="5078205" y="491297"/>
          <a:ext cx="2467666" cy="1305201"/>
          <a:chOff x="38100" y="495300"/>
          <a:chExt cx="2381250" cy="1285875"/>
        </a:xfrm>
      </xdr:grpSpPr>
      <xdr:sp macro="" textlink="">
        <xdr:nvSpPr>
          <xdr:cNvPr id="227" name="Rectangle: Rounded Corners 226">
            <a:extLst>
              <a:ext uri="{FF2B5EF4-FFF2-40B4-BE49-F238E27FC236}">
                <a16:creationId xmlns:a16="http://schemas.microsoft.com/office/drawing/2014/main" id="{43EEEC62-5790-4BFD-885A-B432D8E625B6}"/>
              </a:ext>
            </a:extLst>
          </xdr:cNvPr>
          <xdr:cNvSpPr/>
        </xdr:nvSpPr>
        <xdr:spPr>
          <a:xfrm>
            <a:off x="38100" y="781050"/>
            <a:ext cx="2381250" cy="1000125"/>
          </a:xfrm>
          <a:prstGeom prst="roundRect">
            <a:avLst/>
          </a:prstGeom>
          <a:gradFill flip="none" rotWithShape="1">
            <a:gsLst>
              <a:gs pos="0">
                <a:schemeClr val="accent5">
                  <a:lumMod val="75000"/>
                  <a:alpha val="80000"/>
                </a:schemeClr>
              </a:gs>
              <a:gs pos="100000">
                <a:schemeClr val="accent5">
                  <a:lumMod val="40000"/>
                  <a:lumOff val="60000"/>
                  <a:alpha val="7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8" name="Rectangle: Rounded Corners 227">
            <a:extLst>
              <a:ext uri="{FF2B5EF4-FFF2-40B4-BE49-F238E27FC236}">
                <a16:creationId xmlns:a16="http://schemas.microsoft.com/office/drawing/2014/main" id="{EC7394E2-89BA-4C9B-AD66-9F54642E218B}"/>
              </a:ext>
            </a:extLst>
          </xdr:cNvPr>
          <xdr:cNvSpPr/>
        </xdr:nvSpPr>
        <xdr:spPr>
          <a:xfrm>
            <a:off x="57429" y="495300"/>
            <a:ext cx="2340455" cy="25717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Bahnschrift" panose="020B0502040204020203" pitchFamily="34" charset="0"/>
              </a:rPr>
              <a:t>QUANTITY</a:t>
            </a:r>
          </a:p>
        </xdr:txBody>
      </xdr:sp>
      <xdr:sp macro="" textlink="KPI!H16">
        <xdr:nvSpPr>
          <xdr:cNvPr id="229" name="Rectangle: Rounded Corners 228">
            <a:extLst>
              <a:ext uri="{FF2B5EF4-FFF2-40B4-BE49-F238E27FC236}">
                <a16:creationId xmlns:a16="http://schemas.microsoft.com/office/drawing/2014/main" id="{96C1CAE9-E45D-4AAC-92B4-39F604056A2C}"/>
              </a:ext>
            </a:extLst>
          </xdr:cNvPr>
          <xdr:cNvSpPr/>
        </xdr:nvSpPr>
        <xdr:spPr>
          <a:xfrm>
            <a:off x="104013" y="838200"/>
            <a:ext cx="2267345" cy="2381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8C32394-BD02-4C17-9469-0D5B57E468BD}" type="TxLink">
              <a:rPr lang="en-US" sz="1050" b="0" i="0" u="none" strike="noStrike">
                <a:solidFill>
                  <a:schemeClr val="bg1"/>
                </a:solidFill>
                <a:latin typeface="Bahnschrift SemiBold" panose="020B0502040204020203" pitchFamily="34" charset="0"/>
                <a:cs typeface="Calibri"/>
              </a:rPr>
              <a:pPr algn="ctr"/>
              <a:t># 37873</a:t>
            </a:fld>
            <a:endParaRPr lang="en-US" sz="1050" b="0" i="0" u="none" strike="noStrike">
              <a:solidFill>
                <a:schemeClr val="bg1"/>
              </a:solidFill>
              <a:latin typeface="Bahnschrift SemiBold" panose="020B0502040204020203" pitchFamily="34" charset="0"/>
              <a:cs typeface="Calibri"/>
            </a:endParaRPr>
          </a:p>
        </xdr:txBody>
      </xdr:sp>
      <xdr:sp macro="" textlink="KPI!$B$17">
        <xdr:nvSpPr>
          <xdr:cNvPr id="230" name="Rectangle: Rounded Corners 229">
            <a:extLst>
              <a:ext uri="{FF2B5EF4-FFF2-40B4-BE49-F238E27FC236}">
                <a16:creationId xmlns:a16="http://schemas.microsoft.com/office/drawing/2014/main" id="{B6AB6F25-0B3E-44AD-ADDD-24D2788A8DC9}"/>
              </a:ext>
            </a:extLst>
          </xdr:cNvPr>
          <xdr:cNvSpPr/>
        </xdr:nvSpPr>
        <xdr:spPr>
          <a:xfrm>
            <a:off x="190500" y="1409700"/>
            <a:ext cx="1146346" cy="2381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latin typeface="Bahnschrift" panose="020B0502040204020203" pitchFamily="34" charset="0"/>
              </a:rPr>
              <a:t>YOY</a:t>
            </a:r>
            <a:r>
              <a:rPr lang="en-US" sz="900" baseline="0">
                <a:latin typeface="Bahnschrift" panose="020B0502040204020203" pitchFamily="34" charset="0"/>
              </a:rPr>
              <a:t> </a:t>
            </a:r>
            <a:r>
              <a:rPr lang="en-US" sz="900" baseline="0">
                <a:solidFill>
                  <a:schemeClr val="bg1"/>
                </a:solidFill>
                <a:latin typeface="Bahnschrift" panose="020B0502040204020203" pitchFamily="34" charset="0"/>
              </a:rPr>
              <a:t>GROWTH</a:t>
            </a:r>
            <a:endParaRPr lang="en-US" sz="900">
              <a:solidFill>
                <a:schemeClr val="bg1"/>
              </a:solidFill>
              <a:latin typeface="Bahnschrift" panose="020B0502040204020203" pitchFamily="34" charset="0"/>
            </a:endParaRPr>
          </a:p>
        </xdr:txBody>
      </xdr:sp>
    </xdr:grpSp>
    <xdr:clientData/>
  </xdr:twoCellAnchor>
  <xdr:twoCellAnchor>
    <xdr:from>
      <xdr:col>16</xdr:col>
      <xdr:colOff>390525</xdr:colOff>
      <xdr:row>2</xdr:row>
      <xdr:rowOff>114300</xdr:rowOff>
    </xdr:from>
    <xdr:to>
      <xdr:col>20</xdr:col>
      <xdr:colOff>428625</xdr:colOff>
      <xdr:row>9</xdr:row>
      <xdr:rowOff>66675</xdr:rowOff>
    </xdr:to>
    <xdr:grpSp>
      <xdr:nvGrpSpPr>
        <xdr:cNvPr id="233" name="Group 232">
          <a:extLst>
            <a:ext uri="{FF2B5EF4-FFF2-40B4-BE49-F238E27FC236}">
              <a16:creationId xmlns:a16="http://schemas.microsoft.com/office/drawing/2014/main" id="{4FD017C2-E972-414E-AA1C-88A4EDC6B891}"/>
            </a:ext>
          </a:extLst>
        </xdr:cNvPr>
        <xdr:cNvGrpSpPr/>
      </xdr:nvGrpSpPr>
      <xdr:grpSpPr>
        <a:xfrm>
          <a:off x="10108786" y="500822"/>
          <a:ext cx="2467665" cy="1305201"/>
          <a:chOff x="38100" y="495300"/>
          <a:chExt cx="2381250" cy="1285875"/>
        </a:xfrm>
      </xdr:grpSpPr>
      <xdr:sp macro="" textlink="">
        <xdr:nvSpPr>
          <xdr:cNvPr id="234" name="Rectangle: Rounded Corners 233">
            <a:extLst>
              <a:ext uri="{FF2B5EF4-FFF2-40B4-BE49-F238E27FC236}">
                <a16:creationId xmlns:a16="http://schemas.microsoft.com/office/drawing/2014/main" id="{7CCBB939-8042-4B24-93D4-E01584D58FE4}"/>
              </a:ext>
            </a:extLst>
          </xdr:cNvPr>
          <xdr:cNvSpPr/>
        </xdr:nvSpPr>
        <xdr:spPr>
          <a:xfrm>
            <a:off x="38100" y="781050"/>
            <a:ext cx="2381250" cy="1000125"/>
          </a:xfrm>
          <a:prstGeom prst="roundRect">
            <a:avLst/>
          </a:prstGeom>
          <a:gradFill flip="none" rotWithShape="1">
            <a:gsLst>
              <a:gs pos="0">
                <a:schemeClr val="accent5">
                  <a:lumMod val="75000"/>
                  <a:alpha val="80000"/>
                </a:schemeClr>
              </a:gs>
              <a:gs pos="100000">
                <a:schemeClr val="accent5">
                  <a:lumMod val="40000"/>
                  <a:lumOff val="60000"/>
                  <a:alpha val="7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5" name="Rectangle: Rounded Corners 234">
            <a:extLst>
              <a:ext uri="{FF2B5EF4-FFF2-40B4-BE49-F238E27FC236}">
                <a16:creationId xmlns:a16="http://schemas.microsoft.com/office/drawing/2014/main" id="{3BBDC810-703E-48BF-A061-75A582FB42F8}"/>
              </a:ext>
            </a:extLst>
          </xdr:cNvPr>
          <xdr:cNvSpPr/>
        </xdr:nvSpPr>
        <xdr:spPr>
          <a:xfrm>
            <a:off x="57429" y="495300"/>
            <a:ext cx="2340455" cy="25717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Bahnschrift" panose="020B0502040204020203" pitchFamily="34" charset="0"/>
              </a:rPr>
              <a:t>PROFIT</a:t>
            </a:r>
            <a:r>
              <a:rPr lang="en-US" sz="1100" baseline="0">
                <a:latin typeface="Bahnschrift" panose="020B0502040204020203" pitchFamily="34" charset="0"/>
              </a:rPr>
              <a:t> MARGIN</a:t>
            </a:r>
            <a:endParaRPr lang="en-US" sz="1100">
              <a:latin typeface="Bahnschrift" panose="020B0502040204020203" pitchFamily="34" charset="0"/>
            </a:endParaRPr>
          </a:p>
        </xdr:txBody>
      </xdr:sp>
      <xdr:sp macro="" textlink="KPI!N16">
        <xdr:nvSpPr>
          <xdr:cNvPr id="236" name="Rectangle: Rounded Corners 235">
            <a:extLst>
              <a:ext uri="{FF2B5EF4-FFF2-40B4-BE49-F238E27FC236}">
                <a16:creationId xmlns:a16="http://schemas.microsoft.com/office/drawing/2014/main" id="{C4DDA560-A923-4CD8-9CC8-00025B621238}"/>
              </a:ext>
            </a:extLst>
          </xdr:cNvPr>
          <xdr:cNvSpPr/>
        </xdr:nvSpPr>
        <xdr:spPr>
          <a:xfrm>
            <a:off x="94855" y="838200"/>
            <a:ext cx="2267345" cy="2381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DF812CE-3B80-4C9B-AC26-79F4961C3EE8}" type="TxLink">
              <a:rPr lang="en-US" sz="1100" b="0" i="0" u="none" strike="noStrike">
                <a:solidFill>
                  <a:schemeClr val="bg1"/>
                </a:solidFill>
                <a:latin typeface="Bahnschrift SemiBold" panose="020B0502040204020203" pitchFamily="34" charset="0"/>
                <a:cs typeface="Calibri"/>
              </a:rPr>
              <a:pPr algn="ctr"/>
              <a:t>12.47%</a:t>
            </a:fld>
            <a:endParaRPr lang="en-US" sz="1100">
              <a:solidFill>
                <a:schemeClr val="bg1"/>
              </a:solidFill>
              <a:latin typeface="Bahnschrift SemiBold" panose="020B0502040204020203" pitchFamily="34" charset="0"/>
            </a:endParaRPr>
          </a:p>
        </xdr:txBody>
      </xdr:sp>
      <xdr:sp macro="" textlink="KPI!$B$17">
        <xdr:nvSpPr>
          <xdr:cNvPr id="237" name="Rectangle: Rounded Corners 236">
            <a:extLst>
              <a:ext uri="{FF2B5EF4-FFF2-40B4-BE49-F238E27FC236}">
                <a16:creationId xmlns:a16="http://schemas.microsoft.com/office/drawing/2014/main" id="{6A796A64-6F4F-4097-95B9-ADD998002476}"/>
              </a:ext>
            </a:extLst>
          </xdr:cNvPr>
          <xdr:cNvSpPr/>
        </xdr:nvSpPr>
        <xdr:spPr>
          <a:xfrm>
            <a:off x="190500" y="1409700"/>
            <a:ext cx="1146346" cy="2381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latin typeface="Bahnschrift" panose="020B0502040204020203" pitchFamily="34" charset="0"/>
              </a:rPr>
              <a:t>YOY</a:t>
            </a:r>
            <a:r>
              <a:rPr lang="en-US" sz="900" baseline="0">
                <a:latin typeface="Bahnschrift" panose="020B0502040204020203" pitchFamily="34" charset="0"/>
              </a:rPr>
              <a:t> </a:t>
            </a:r>
            <a:r>
              <a:rPr lang="en-US" sz="900" baseline="0">
                <a:solidFill>
                  <a:schemeClr val="bg1"/>
                </a:solidFill>
                <a:latin typeface="Bahnschrift" panose="020B0502040204020203" pitchFamily="34" charset="0"/>
              </a:rPr>
              <a:t>GROWTH</a:t>
            </a:r>
            <a:endParaRPr lang="en-US" sz="900">
              <a:solidFill>
                <a:schemeClr val="bg1"/>
              </a:solidFill>
              <a:latin typeface="Bahnschrift" panose="020B0502040204020203" pitchFamily="34" charset="0"/>
            </a:endParaRPr>
          </a:p>
        </xdr:txBody>
      </xdr:sp>
    </xdr:grpSp>
    <xdr:clientData/>
  </xdr:twoCellAnchor>
  <xdr:twoCellAnchor>
    <xdr:from>
      <xdr:col>12</xdr:col>
      <xdr:colOff>304800</xdr:colOff>
      <xdr:row>2</xdr:row>
      <xdr:rowOff>114300</xdr:rowOff>
    </xdr:from>
    <xdr:to>
      <xdr:col>16</xdr:col>
      <xdr:colOff>342900</xdr:colOff>
      <xdr:row>9</xdr:row>
      <xdr:rowOff>66675</xdr:rowOff>
    </xdr:to>
    <xdr:grpSp>
      <xdr:nvGrpSpPr>
        <xdr:cNvPr id="240" name="Group 239">
          <a:extLst>
            <a:ext uri="{FF2B5EF4-FFF2-40B4-BE49-F238E27FC236}">
              <a16:creationId xmlns:a16="http://schemas.microsoft.com/office/drawing/2014/main" id="{EFD9D6FB-26AB-4AB9-B8CB-733E77EEDD6F}"/>
            </a:ext>
          </a:extLst>
        </xdr:cNvPr>
        <xdr:cNvGrpSpPr/>
      </xdr:nvGrpSpPr>
      <xdr:grpSpPr>
        <a:xfrm>
          <a:off x="7593496" y="500822"/>
          <a:ext cx="2467665" cy="1305201"/>
          <a:chOff x="38100" y="495300"/>
          <a:chExt cx="2381250" cy="1285875"/>
        </a:xfrm>
      </xdr:grpSpPr>
      <xdr:sp macro="" textlink="">
        <xdr:nvSpPr>
          <xdr:cNvPr id="241" name="Rectangle: Rounded Corners 240">
            <a:extLst>
              <a:ext uri="{FF2B5EF4-FFF2-40B4-BE49-F238E27FC236}">
                <a16:creationId xmlns:a16="http://schemas.microsoft.com/office/drawing/2014/main" id="{86CA6892-E549-4EBB-BD9D-B9641D0C0E68}"/>
              </a:ext>
            </a:extLst>
          </xdr:cNvPr>
          <xdr:cNvSpPr/>
        </xdr:nvSpPr>
        <xdr:spPr>
          <a:xfrm>
            <a:off x="38100" y="781050"/>
            <a:ext cx="2381250" cy="1000125"/>
          </a:xfrm>
          <a:prstGeom prst="roundRect">
            <a:avLst/>
          </a:prstGeom>
          <a:gradFill flip="none" rotWithShape="1">
            <a:gsLst>
              <a:gs pos="0">
                <a:schemeClr val="accent5">
                  <a:lumMod val="75000"/>
                  <a:alpha val="80000"/>
                </a:schemeClr>
              </a:gs>
              <a:gs pos="100000">
                <a:schemeClr val="accent5">
                  <a:lumMod val="40000"/>
                  <a:lumOff val="60000"/>
                  <a:alpha val="7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2" name="Rectangle: Rounded Corners 241">
            <a:extLst>
              <a:ext uri="{FF2B5EF4-FFF2-40B4-BE49-F238E27FC236}">
                <a16:creationId xmlns:a16="http://schemas.microsoft.com/office/drawing/2014/main" id="{2C7BF6F0-5A98-4235-A63E-DF532BF2A288}"/>
              </a:ext>
            </a:extLst>
          </xdr:cNvPr>
          <xdr:cNvSpPr/>
        </xdr:nvSpPr>
        <xdr:spPr>
          <a:xfrm>
            <a:off x="57429" y="495300"/>
            <a:ext cx="2340455" cy="25717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Bahnschrift" panose="020B0502040204020203" pitchFamily="34" charset="0"/>
              </a:rPr>
              <a:t>NO</a:t>
            </a:r>
            <a:r>
              <a:rPr lang="en-US" sz="1100" baseline="0">
                <a:latin typeface="Bahnschrift" panose="020B0502040204020203" pitchFamily="34" charset="0"/>
              </a:rPr>
              <a:t> OF ORDERS</a:t>
            </a:r>
            <a:endParaRPr lang="en-US" sz="1100">
              <a:latin typeface="Bahnschrift" panose="020B0502040204020203" pitchFamily="34" charset="0"/>
            </a:endParaRPr>
          </a:p>
        </xdr:txBody>
      </xdr:sp>
      <xdr:sp macro="" textlink="KPI!K16">
        <xdr:nvSpPr>
          <xdr:cNvPr id="243" name="Rectangle: Rounded Corners 242">
            <a:extLst>
              <a:ext uri="{FF2B5EF4-FFF2-40B4-BE49-F238E27FC236}">
                <a16:creationId xmlns:a16="http://schemas.microsoft.com/office/drawing/2014/main" id="{7772A956-CFDD-4DB3-B195-93C265424EB8}"/>
              </a:ext>
            </a:extLst>
          </xdr:cNvPr>
          <xdr:cNvSpPr/>
        </xdr:nvSpPr>
        <xdr:spPr>
          <a:xfrm>
            <a:off x="113172" y="828675"/>
            <a:ext cx="2267345" cy="2381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3A46866-1336-4D7C-8FFC-A862A6D057B5}" type="TxLink">
              <a:rPr lang="en-US" sz="1100" b="0" i="0" u="none" strike="noStrike">
                <a:solidFill>
                  <a:schemeClr val="bg1"/>
                </a:solidFill>
                <a:latin typeface="Bahnschrift SemiBold" panose="020B0502040204020203" pitchFamily="34" charset="0"/>
                <a:cs typeface="Calibri"/>
              </a:rPr>
              <a:pPr algn="ctr"/>
              <a:t># 9994</a:t>
            </a:fld>
            <a:endParaRPr lang="en-US" sz="1100">
              <a:solidFill>
                <a:schemeClr val="bg1"/>
              </a:solidFill>
              <a:latin typeface="Bahnschrift SemiBold" panose="020B0502040204020203" pitchFamily="34" charset="0"/>
            </a:endParaRPr>
          </a:p>
        </xdr:txBody>
      </xdr:sp>
      <xdr:sp macro="" textlink="KPI!$B$17">
        <xdr:nvSpPr>
          <xdr:cNvPr id="244" name="Rectangle: Rounded Corners 243">
            <a:extLst>
              <a:ext uri="{FF2B5EF4-FFF2-40B4-BE49-F238E27FC236}">
                <a16:creationId xmlns:a16="http://schemas.microsoft.com/office/drawing/2014/main" id="{874AA87A-D8D2-4F7F-8841-9957D1A90971}"/>
              </a:ext>
            </a:extLst>
          </xdr:cNvPr>
          <xdr:cNvSpPr/>
        </xdr:nvSpPr>
        <xdr:spPr>
          <a:xfrm>
            <a:off x="190500" y="1409700"/>
            <a:ext cx="1146346" cy="2381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latin typeface="Bahnschrift" panose="020B0502040204020203" pitchFamily="34" charset="0"/>
              </a:rPr>
              <a:t>YOY</a:t>
            </a:r>
            <a:r>
              <a:rPr lang="en-US" sz="900" baseline="0">
                <a:latin typeface="Bahnschrift" panose="020B0502040204020203" pitchFamily="34" charset="0"/>
              </a:rPr>
              <a:t> </a:t>
            </a:r>
            <a:r>
              <a:rPr lang="en-US" sz="900" baseline="0">
                <a:solidFill>
                  <a:schemeClr val="bg1"/>
                </a:solidFill>
                <a:latin typeface="Bahnschrift" panose="020B0502040204020203" pitchFamily="34" charset="0"/>
              </a:rPr>
              <a:t>GROWTH</a:t>
            </a:r>
            <a:endParaRPr lang="en-US" sz="900">
              <a:solidFill>
                <a:schemeClr val="bg1"/>
              </a:solidFill>
              <a:latin typeface="Bahnschrift" panose="020B0502040204020203" pitchFamily="34" charset="0"/>
            </a:endParaRPr>
          </a:p>
        </xdr:txBody>
      </xdr:sp>
    </xdr:grpSp>
    <xdr:clientData/>
  </xdr:twoCellAnchor>
  <xdr:twoCellAnchor>
    <xdr:from>
      <xdr:col>4</xdr:col>
      <xdr:colOff>438150</xdr:colOff>
      <xdr:row>5</xdr:row>
      <xdr:rowOff>180975</xdr:rowOff>
    </xdr:from>
    <xdr:to>
      <xdr:col>7</xdr:col>
      <xdr:colOff>419100</xdr:colOff>
      <xdr:row>6</xdr:row>
      <xdr:rowOff>133350</xdr:rowOff>
    </xdr:to>
    <xdr:graphicFrame macro="">
      <xdr:nvGraphicFramePr>
        <xdr:cNvPr id="247" name="Chart 246">
          <a:extLst>
            <a:ext uri="{FF2B5EF4-FFF2-40B4-BE49-F238E27FC236}">
              <a16:creationId xmlns:a16="http://schemas.microsoft.com/office/drawing/2014/main" id="{6509BB0B-C17B-416F-8598-32AFC7734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600075</xdr:colOff>
      <xdr:row>5</xdr:row>
      <xdr:rowOff>180976</xdr:rowOff>
    </xdr:from>
    <xdr:to>
      <xdr:col>11</xdr:col>
      <xdr:colOff>152400</xdr:colOff>
      <xdr:row>7</xdr:row>
      <xdr:rowOff>9526</xdr:rowOff>
    </xdr:to>
    <xdr:graphicFrame macro="">
      <xdr:nvGraphicFramePr>
        <xdr:cNvPr id="248" name="Chart 247">
          <a:extLst>
            <a:ext uri="{FF2B5EF4-FFF2-40B4-BE49-F238E27FC236}">
              <a16:creationId xmlns:a16="http://schemas.microsoft.com/office/drawing/2014/main" id="{C2367BE2-6D40-407D-8E07-24C3E80E9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390525</xdr:colOff>
      <xdr:row>5</xdr:row>
      <xdr:rowOff>85725</xdr:rowOff>
    </xdr:from>
    <xdr:to>
      <xdr:col>16</xdr:col>
      <xdr:colOff>238125</xdr:colOff>
      <xdr:row>6</xdr:row>
      <xdr:rowOff>171450</xdr:rowOff>
    </xdr:to>
    <xdr:graphicFrame macro="">
      <xdr:nvGraphicFramePr>
        <xdr:cNvPr id="249" name="Chart 248">
          <a:extLst>
            <a:ext uri="{FF2B5EF4-FFF2-40B4-BE49-F238E27FC236}">
              <a16:creationId xmlns:a16="http://schemas.microsoft.com/office/drawing/2014/main" id="{CA7F5372-D639-4E6B-88AE-FD9B06D71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590550</xdr:colOff>
      <xdr:row>5</xdr:row>
      <xdr:rowOff>171450</xdr:rowOff>
    </xdr:from>
    <xdr:to>
      <xdr:col>21</xdr:col>
      <xdr:colOff>95250</xdr:colOff>
      <xdr:row>7</xdr:row>
      <xdr:rowOff>38100</xdr:rowOff>
    </xdr:to>
    <xdr:graphicFrame macro="">
      <xdr:nvGraphicFramePr>
        <xdr:cNvPr id="250" name="Chart 249">
          <a:extLst>
            <a:ext uri="{FF2B5EF4-FFF2-40B4-BE49-F238E27FC236}">
              <a16:creationId xmlns:a16="http://schemas.microsoft.com/office/drawing/2014/main" id="{CC90AB1A-8DE3-49F8-9A29-1AFB364DD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266700</xdr:colOff>
          <xdr:row>7</xdr:row>
          <xdr:rowOff>161925</xdr:rowOff>
        </xdr:from>
        <xdr:to>
          <xdr:col>8</xdr:col>
          <xdr:colOff>57150</xdr:colOff>
          <xdr:row>9</xdr:row>
          <xdr:rowOff>9525</xdr:rowOff>
        </xdr:to>
        <xdr:pic>
          <xdr:nvPicPr>
            <xdr:cNvPr id="252" name="Picture 251">
              <a:extLst>
                <a:ext uri="{FF2B5EF4-FFF2-40B4-BE49-F238E27FC236}">
                  <a16:creationId xmlns:a16="http://schemas.microsoft.com/office/drawing/2014/main" id="{F2316BD5-9BEB-4260-83C0-90C6E1A209C7}"/>
                </a:ext>
              </a:extLst>
            </xdr:cNvPr>
            <xdr:cNvPicPr>
              <a:picLocks noChangeAspect="1" noChangeArrowheads="1"/>
              <a:extLst>
                <a:ext uri="{84589F7E-364E-4C9E-8A38-B11213B215E9}">
                  <a14:cameraTool cellRange="'KPI YOY'!$I$7" spid="_x0000_s8288"/>
                </a:ext>
              </a:extLst>
            </xdr:cNvPicPr>
          </xdr:nvPicPr>
          <xdr:blipFill>
            <a:blip xmlns:r="http://schemas.openxmlformats.org/officeDocument/2006/relationships" r:embed="rId7"/>
            <a:srcRect/>
            <a:stretch>
              <a:fillRect/>
            </a:stretch>
          </xdr:blipFill>
          <xdr:spPr bwMode="auto">
            <a:xfrm>
              <a:off x="3924300" y="1495425"/>
              <a:ext cx="10096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419100</xdr:colOff>
          <xdr:row>7</xdr:row>
          <xdr:rowOff>66675</xdr:rowOff>
        </xdr:from>
        <xdr:to>
          <xdr:col>12</xdr:col>
          <xdr:colOff>209550</xdr:colOff>
          <xdr:row>8</xdr:row>
          <xdr:rowOff>133350</xdr:rowOff>
        </xdr:to>
        <xdr:pic>
          <xdr:nvPicPr>
            <xdr:cNvPr id="254" name="Picture 253">
              <a:extLst>
                <a:ext uri="{FF2B5EF4-FFF2-40B4-BE49-F238E27FC236}">
                  <a16:creationId xmlns:a16="http://schemas.microsoft.com/office/drawing/2014/main" id="{CB930A18-43A4-43C8-BCC2-17A0BBEDA216}"/>
                </a:ext>
              </a:extLst>
            </xdr:cNvPr>
            <xdr:cNvPicPr>
              <a:picLocks noChangeAspect="1" noChangeArrowheads="1"/>
              <a:extLst>
                <a:ext uri="{84589F7E-364E-4C9E-8A38-B11213B215E9}">
                  <a14:cameraTool cellRange="'KPI YOY'!$J$7" spid="_x0000_s8289"/>
                </a:ext>
              </a:extLst>
            </xdr:cNvPicPr>
          </xdr:nvPicPr>
          <xdr:blipFill>
            <a:blip xmlns:r="http://schemas.openxmlformats.org/officeDocument/2006/relationships" r:embed="rId8"/>
            <a:srcRect/>
            <a:stretch>
              <a:fillRect/>
            </a:stretch>
          </xdr:blipFill>
          <xdr:spPr bwMode="auto">
            <a:xfrm>
              <a:off x="6515100" y="1400175"/>
              <a:ext cx="1009650"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504825</xdr:colOff>
          <xdr:row>7</xdr:row>
          <xdr:rowOff>85725</xdr:rowOff>
        </xdr:from>
        <xdr:to>
          <xdr:col>16</xdr:col>
          <xdr:colOff>295275</xdr:colOff>
          <xdr:row>8</xdr:row>
          <xdr:rowOff>85725</xdr:rowOff>
        </xdr:to>
        <xdr:pic>
          <xdr:nvPicPr>
            <xdr:cNvPr id="255" name="Picture 254">
              <a:extLst>
                <a:ext uri="{FF2B5EF4-FFF2-40B4-BE49-F238E27FC236}">
                  <a16:creationId xmlns:a16="http://schemas.microsoft.com/office/drawing/2014/main" id="{70E93D2A-5860-4DA2-B5F6-4D08ACC60161}"/>
                </a:ext>
              </a:extLst>
            </xdr:cNvPr>
            <xdr:cNvPicPr>
              <a:picLocks noChangeAspect="1" noChangeArrowheads="1"/>
              <a:extLst>
                <a:ext uri="{84589F7E-364E-4C9E-8A38-B11213B215E9}">
                  <a14:cameraTool cellRange="'KPI YOY'!$K$7" spid="_x0000_s8290"/>
                </a:ext>
              </a:extLst>
            </xdr:cNvPicPr>
          </xdr:nvPicPr>
          <xdr:blipFill>
            <a:blip xmlns:r="http://schemas.openxmlformats.org/officeDocument/2006/relationships" r:embed="rId9"/>
            <a:srcRect/>
            <a:stretch>
              <a:fillRect/>
            </a:stretch>
          </xdr:blipFill>
          <xdr:spPr bwMode="auto">
            <a:xfrm>
              <a:off x="9039225" y="1419225"/>
              <a:ext cx="100965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590550</xdr:colOff>
          <xdr:row>7</xdr:row>
          <xdr:rowOff>104775</xdr:rowOff>
        </xdr:from>
        <xdr:to>
          <xdr:col>20</xdr:col>
          <xdr:colOff>381000</xdr:colOff>
          <xdr:row>8</xdr:row>
          <xdr:rowOff>114300</xdr:rowOff>
        </xdr:to>
        <xdr:pic>
          <xdr:nvPicPr>
            <xdr:cNvPr id="256" name="Picture 255">
              <a:extLst>
                <a:ext uri="{FF2B5EF4-FFF2-40B4-BE49-F238E27FC236}">
                  <a16:creationId xmlns:a16="http://schemas.microsoft.com/office/drawing/2014/main" id="{1B0D6F24-2B98-464D-96CA-29F6223A4A32}"/>
                </a:ext>
              </a:extLst>
            </xdr:cNvPr>
            <xdr:cNvPicPr>
              <a:picLocks noChangeAspect="1" noChangeArrowheads="1"/>
              <a:extLst>
                <a:ext uri="{84589F7E-364E-4C9E-8A38-B11213B215E9}">
                  <a14:cameraTool cellRange="'KPI YOY'!$L$7" spid="_x0000_s8291"/>
                </a:ext>
              </a:extLst>
            </xdr:cNvPicPr>
          </xdr:nvPicPr>
          <xdr:blipFill>
            <a:blip xmlns:r="http://schemas.openxmlformats.org/officeDocument/2006/relationships" r:embed="rId10"/>
            <a:srcRect/>
            <a:stretch>
              <a:fillRect/>
            </a:stretch>
          </xdr:blipFill>
          <xdr:spPr bwMode="auto">
            <a:xfrm>
              <a:off x="11563350" y="1438275"/>
              <a:ext cx="1009650"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47624</xdr:colOff>
      <xdr:row>9</xdr:row>
      <xdr:rowOff>152399</xdr:rowOff>
    </xdr:from>
    <xdr:to>
      <xdr:col>6</xdr:col>
      <xdr:colOff>581025</xdr:colOff>
      <xdr:row>22</xdr:row>
      <xdr:rowOff>0</xdr:rowOff>
    </xdr:to>
    <xdr:sp macro="" textlink="">
      <xdr:nvSpPr>
        <xdr:cNvPr id="257" name="Rectangle: Rounded Corners 256">
          <a:extLst>
            <a:ext uri="{FF2B5EF4-FFF2-40B4-BE49-F238E27FC236}">
              <a16:creationId xmlns:a16="http://schemas.microsoft.com/office/drawing/2014/main" id="{B7E91490-06E8-4482-BDD2-F49541221525}"/>
            </a:ext>
          </a:extLst>
        </xdr:cNvPr>
        <xdr:cNvSpPr/>
      </xdr:nvSpPr>
      <xdr:spPr>
        <a:xfrm>
          <a:off x="47624" y="1866899"/>
          <a:ext cx="4191001" cy="2324101"/>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9524</xdr:colOff>
      <xdr:row>9</xdr:row>
      <xdr:rowOff>123824</xdr:rowOff>
    </xdr:from>
    <xdr:to>
      <xdr:col>13</xdr:col>
      <xdr:colOff>600075</xdr:colOff>
      <xdr:row>21</xdr:row>
      <xdr:rowOff>180975</xdr:rowOff>
    </xdr:to>
    <xdr:sp macro="" textlink="">
      <xdr:nvSpPr>
        <xdr:cNvPr id="260" name="Rectangle: Rounded Corners 259">
          <a:extLst>
            <a:ext uri="{FF2B5EF4-FFF2-40B4-BE49-F238E27FC236}">
              <a16:creationId xmlns:a16="http://schemas.microsoft.com/office/drawing/2014/main" id="{677807CE-31D9-4A9D-B208-9805A57A523A}"/>
            </a:ext>
          </a:extLst>
        </xdr:cNvPr>
        <xdr:cNvSpPr/>
      </xdr:nvSpPr>
      <xdr:spPr>
        <a:xfrm>
          <a:off x="4276724" y="1838324"/>
          <a:ext cx="4248151" cy="2343151"/>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9525</xdr:colOff>
      <xdr:row>9</xdr:row>
      <xdr:rowOff>123825</xdr:rowOff>
    </xdr:from>
    <xdr:to>
      <xdr:col>20</xdr:col>
      <xdr:colOff>542926</xdr:colOff>
      <xdr:row>21</xdr:row>
      <xdr:rowOff>142875</xdr:rowOff>
    </xdr:to>
    <xdr:sp macro="" textlink="">
      <xdr:nvSpPr>
        <xdr:cNvPr id="261" name="Rectangle: Rounded Corners 260">
          <a:extLst>
            <a:ext uri="{FF2B5EF4-FFF2-40B4-BE49-F238E27FC236}">
              <a16:creationId xmlns:a16="http://schemas.microsoft.com/office/drawing/2014/main" id="{2BCF2382-DEDB-4C76-B11C-130380A340B8}"/>
            </a:ext>
          </a:extLst>
        </xdr:cNvPr>
        <xdr:cNvSpPr/>
      </xdr:nvSpPr>
      <xdr:spPr>
        <a:xfrm>
          <a:off x="8543925" y="1838325"/>
          <a:ext cx="4191001" cy="2305050"/>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22</xdr:row>
      <xdr:rowOff>85724</xdr:rowOff>
    </xdr:from>
    <xdr:to>
      <xdr:col>6</xdr:col>
      <xdr:colOff>571501</xdr:colOff>
      <xdr:row>34</xdr:row>
      <xdr:rowOff>133349</xdr:rowOff>
    </xdr:to>
    <xdr:sp macro="" textlink="">
      <xdr:nvSpPr>
        <xdr:cNvPr id="262" name="Rectangle: Rounded Corners 261">
          <a:extLst>
            <a:ext uri="{FF2B5EF4-FFF2-40B4-BE49-F238E27FC236}">
              <a16:creationId xmlns:a16="http://schemas.microsoft.com/office/drawing/2014/main" id="{AC0CDC63-4AB8-41B9-985E-B604D35EAE4C}"/>
            </a:ext>
          </a:extLst>
        </xdr:cNvPr>
        <xdr:cNvSpPr/>
      </xdr:nvSpPr>
      <xdr:spPr>
        <a:xfrm>
          <a:off x="38100" y="4276724"/>
          <a:ext cx="4191001" cy="2333625"/>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57150</xdr:colOff>
      <xdr:row>21</xdr:row>
      <xdr:rowOff>180975</xdr:rowOff>
    </xdr:from>
    <xdr:to>
      <xdr:col>20</xdr:col>
      <xdr:colOff>533401</xdr:colOff>
      <xdr:row>34</xdr:row>
      <xdr:rowOff>104775</xdr:rowOff>
    </xdr:to>
    <xdr:sp macro="" textlink="">
      <xdr:nvSpPr>
        <xdr:cNvPr id="264" name="Rectangle: Rounded Corners 263">
          <a:extLst>
            <a:ext uri="{FF2B5EF4-FFF2-40B4-BE49-F238E27FC236}">
              <a16:creationId xmlns:a16="http://schemas.microsoft.com/office/drawing/2014/main" id="{B304ADA4-2FAF-4965-984A-C3A4FC496DF3}"/>
            </a:ext>
          </a:extLst>
        </xdr:cNvPr>
        <xdr:cNvSpPr/>
      </xdr:nvSpPr>
      <xdr:spPr>
        <a:xfrm>
          <a:off x="8591550" y="4181475"/>
          <a:ext cx="4133851" cy="2400300"/>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400049</xdr:colOff>
      <xdr:row>10</xdr:row>
      <xdr:rowOff>47625</xdr:rowOff>
    </xdr:from>
    <xdr:to>
      <xdr:col>4</xdr:col>
      <xdr:colOff>161924</xdr:colOff>
      <xdr:row>11</xdr:row>
      <xdr:rowOff>142875</xdr:rowOff>
    </xdr:to>
    <xdr:sp macro="" textlink="">
      <xdr:nvSpPr>
        <xdr:cNvPr id="265" name="Rectangle: Rounded Corners 264">
          <a:extLst>
            <a:ext uri="{FF2B5EF4-FFF2-40B4-BE49-F238E27FC236}">
              <a16:creationId xmlns:a16="http://schemas.microsoft.com/office/drawing/2014/main" id="{72251B73-8CF4-4F40-9072-DD70A2579439}"/>
            </a:ext>
          </a:extLst>
        </xdr:cNvPr>
        <xdr:cNvSpPr/>
      </xdr:nvSpPr>
      <xdr:spPr>
        <a:xfrm>
          <a:off x="400049" y="1952625"/>
          <a:ext cx="2200275" cy="285750"/>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Bahnschrift SemiBold" panose="020B0502040204020203" pitchFamily="34" charset="0"/>
            </a:rPr>
            <a:t>SALES AND PROFIT ANALYSIS</a:t>
          </a:r>
        </a:p>
      </xdr:txBody>
    </xdr:sp>
    <xdr:clientData/>
  </xdr:twoCellAnchor>
  <xdr:twoCellAnchor>
    <xdr:from>
      <xdr:col>7</xdr:col>
      <xdr:colOff>381000</xdr:colOff>
      <xdr:row>10</xdr:row>
      <xdr:rowOff>85725</xdr:rowOff>
    </xdr:from>
    <xdr:to>
      <xdr:col>10</xdr:col>
      <xdr:colOff>571500</xdr:colOff>
      <xdr:row>11</xdr:row>
      <xdr:rowOff>180975</xdr:rowOff>
    </xdr:to>
    <xdr:sp macro="" textlink="">
      <xdr:nvSpPr>
        <xdr:cNvPr id="267" name="Rectangle: Rounded Corners 266">
          <a:extLst>
            <a:ext uri="{FF2B5EF4-FFF2-40B4-BE49-F238E27FC236}">
              <a16:creationId xmlns:a16="http://schemas.microsoft.com/office/drawing/2014/main" id="{734F3E2E-7715-4E59-89D6-4D4583E4DE54}"/>
            </a:ext>
          </a:extLst>
        </xdr:cNvPr>
        <xdr:cNvSpPr/>
      </xdr:nvSpPr>
      <xdr:spPr>
        <a:xfrm>
          <a:off x="4648200" y="1990725"/>
          <a:ext cx="2019300" cy="285750"/>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Bahnschrift SemiBold" panose="020B0502040204020203" pitchFamily="34" charset="0"/>
            </a:rPr>
            <a:t>CATEGORY WISE PROFIT</a:t>
          </a:r>
        </a:p>
      </xdr:txBody>
    </xdr:sp>
    <xdr:clientData/>
  </xdr:twoCellAnchor>
  <xdr:twoCellAnchor>
    <xdr:from>
      <xdr:col>14</xdr:col>
      <xdr:colOff>200025</xdr:colOff>
      <xdr:row>9</xdr:row>
      <xdr:rowOff>161925</xdr:rowOff>
    </xdr:from>
    <xdr:to>
      <xdr:col>17</xdr:col>
      <xdr:colOff>390525</xdr:colOff>
      <xdr:row>11</xdr:row>
      <xdr:rowOff>66675</xdr:rowOff>
    </xdr:to>
    <xdr:sp macro="" textlink="">
      <xdr:nvSpPr>
        <xdr:cNvPr id="268" name="Rectangle: Rounded Corners 267">
          <a:extLst>
            <a:ext uri="{FF2B5EF4-FFF2-40B4-BE49-F238E27FC236}">
              <a16:creationId xmlns:a16="http://schemas.microsoft.com/office/drawing/2014/main" id="{D71CC09A-AEEE-48CE-86FB-C934FA0791C4}"/>
            </a:ext>
          </a:extLst>
        </xdr:cNvPr>
        <xdr:cNvSpPr/>
      </xdr:nvSpPr>
      <xdr:spPr>
        <a:xfrm>
          <a:off x="8734425" y="1876425"/>
          <a:ext cx="2019300" cy="285750"/>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CATEGORY</a:t>
          </a:r>
          <a:r>
            <a:rPr lang="en-US" sz="1100" baseline="0"/>
            <a:t> WISE SALES %</a:t>
          </a:r>
          <a:endParaRPr lang="en-US" sz="1100"/>
        </a:p>
      </xdr:txBody>
    </xdr:sp>
    <xdr:clientData/>
  </xdr:twoCellAnchor>
  <xdr:twoCellAnchor>
    <xdr:from>
      <xdr:col>0</xdr:col>
      <xdr:colOff>152400</xdr:colOff>
      <xdr:row>23</xdr:row>
      <xdr:rowOff>19050</xdr:rowOff>
    </xdr:from>
    <xdr:to>
      <xdr:col>3</xdr:col>
      <xdr:colOff>342900</xdr:colOff>
      <xdr:row>24</xdr:row>
      <xdr:rowOff>114300</xdr:rowOff>
    </xdr:to>
    <xdr:sp macro="" textlink="">
      <xdr:nvSpPr>
        <xdr:cNvPr id="269" name="Rectangle: Rounded Corners 268">
          <a:extLst>
            <a:ext uri="{FF2B5EF4-FFF2-40B4-BE49-F238E27FC236}">
              <a16:creationId xmlns:a16="http://schemas.microsoft.com/office/drawing/2014/main" id="{065D2E76-9394-4655-8027-FC9D50CC82BB}"/>
            </a:ext>
          </a:extLst>
        </xdr:cNvPr>
        <xdr:cNvSpPr/>
      </xdr:nvSpPr>
      <xdr:spPr>
        <a:xfrm>
          <a:off x="152400" y="4400550"/>
          <a:ext cx="2019300" cy="285750"/>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Bahnschrift SemiBold" panose="020B0502040204020203" pitchFamily="34" charset="0"/>
            </a:rPr>
            <a:t>SALES</a:t>
          </a:r>
          <a:r>
            <a:rPr lang="en-US" sz="1100">
              <a:latin typeface="Bahnschrift SemiBold" panose="020B0502040204020203" pitchFamily="34" charset="0"/>
            </a:rPr>
            <a:t> BY STATE</a:t>
          </a:r>
        </a:p>
      </xdr:txBody>
    </xdr:sp>
    <xdr:clientData/>
  </xdr:twoCellAnchor>
  <xdr:twoCellAnchor>
    <xdr:from>
      <xdr:col>7</xdr:col>
      <xdr:colOff>371475</xdr:colOff>
      <xdr:row>23</xdr:row>
      <xdr:rowOff>9525</xdr:rowOff>
    </xdr:from>
    <xdr:to>
      <xdr:col>10</xdr:col>
      <xdr:colOff>561975</xdr:colOff>
      <xdr:row>24</xdr:row>
      <xdr:rowOff>104775</xdr:rowOff>
    </xdr:to>
    <xdr:sp macro="" textlink="">
      <xdr:nvSpPr>
        <xdr:cNvPr id="270" name="Rectangle: Rounded Corners 269">
          <a:extLst>
            <a:ext uri="{FF2B5EF4-FFF2-40B4-BE49-F238E27FC236}">
              <a16:creationId xmlns:a16="http://schemas.microsoft.com/office/drawing/2014/main" id="{A072ADCC-3E12-40CF-A363-E9F389652075}"/>
            </a:ext>
          </a:extLst>
        </xdr:cNvPr>
        <xdr:cNvSpPr/>
      </xdr:nvSpPr>
      <xdr:spPr>
        <a:xfrm>
          <a:off x="4638675" y="4391025"/>
          <a:ext cx="2019300" cy="285750"/>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TOP 10</a:t>
          </a:r>
          <a:r>
            <a:rPr lang="en-US" sz="1100" baseline="0"/>
            <a:t> SUB CATEGORIES</a:t>
          </a:r>
          <a:endParaRPr lang="en-US" sz="1100"/>
        </a:p>
      </xdr:txBody>
    </xdr:sp>
    <xdr:clientData/>
  </xdr:twoCellAnchor>
  <xdr:twoCellAnchor>
    <xdr:from>
      <xdr:col>14</xdr:col>
      <xdr:colOff>333375</xdr:colOff>
      <xdr:row>22</xdr:row>
      <xdr:rowOff>47625</xdr:rowOff>
    </xdr:from>
    <xdr:to>
      <xdr:col>17</xdr:col>
      <xdr:colOff>523875</xdr:colOff>
      <xdr:row>23</xdr:row>
      <xdr:rowOff>142875</xdr:rowOff>
    </xdr:to>
    <xdr:sp macro="" textlink="">
      <xdr:nvSpPr>
        <xdr:cNvPr id="271" name="Rectangle: Rounded Corners 270">
          <a:extLst>
            <a:ext uri="{FF2B5EF4-FFF2-40B4-BE49-F238E27FC236}">
              <a16:creationId xmlns:a16="http://schemas.microsoft.com/office/drawing/2014/main" id="{4B45F31A-1A05-4606-9D63-C8E46CA49F92}"/>
            </a:ext>
          </a:extLst>
        </xdr:cNvPr>
        <xdr:cNvSpPr/>
      </xdr:nvSpPr>
      <xdr:spPr>
        <a:xfrm>
          <a:off x="8867775" y="4238625"/>
          <a:ext cx="2019300" cy="285750"/>
        </a:xfrm>
        <a:prstGeom prst="roundRect">
          <a:avLst/>
        </a:prstGeom>
        <a:gradFill>
          <a:gsLst>
            <a:gs pos="0">
              <a:schemeClr val="accent5">
                <a:lumMod val="75000"/>
                <a:alpha val="80000"/>
              </a:schemeClr>
            </a:gs>
            <a:gs pos="100000">
              <a:schemeClr val="accent5">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FILTERS</a:t>
          </a:r>
        </a:p>
      </xdr:txBody>
    </xdr:sp>
    <xdr:clientData/>
  </xdr:twoCellAnchor>
  <xdr:twoCellAnchor>
    <xdr:from>
      <xdr:col>0</xdr:col>
      <xdr:colOff>228600</xdr:colOff>
      <xdr:row>11</xdr:row>
      <xdr:rowOff>180975</xdr:rowOff>
    </xdr:from>
    <xdr:to>
      <xdr:col>6</xdr:col>
      <xdr:colOff>419100</xdr:colOff>
      <xdr:row>20</xdr:row>
      <xdr:rowOff>161925</xdr:rowOff>
    </xdr:to>
    <xdr:graphicFrame macro="">
      <xdr:nvGraphicFramePr>
        <xdr:cNvPr id="272" name="Chart 271">
          <a:extLst>
            <a:ext uri="{FF2B5EF4-FFF2-40B4-BE49-F238E27FC236}">
              <a16:creationId xmlns:a16="http://schemas.microsoft.com/office/drawing/2014/main" id="{449ED97A-513F-4E29-A245-E7805DBFD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304800</xdr:colOff>
      <xdr:row>12</xdr:row>
      <xdr:rowOff>114300</xdr:rowOff>
    </xdr:from>
    <xdr:to>
      <xdr:col>13</xdr:col>
      <xdr:colOff>514350</xdr:colOff>
      <xdr:row>20</xdr:row>
      <xdr:rowOff>104774</xdr:rowOff>
    </xdr:to>
    <mc:AlternateContent xmlns:mc="http://schemas.openxmlformats.org/markup-compatibility/2006">
      <mc:Choice xmlns:cx1="http://schemas.microsoft.com/office/drawing/2015/9/8/chartex" Requires="cx1">
        <xdr:graphicFrame macro="">
          <xdr:nvGraphicFramePr>
            <xdr:cNvPr id="273" name="Chart 272">
              <a:extLst>
                <a:ext uri="{FF2B5EF4-FFF2-40B4-BE49-F238E27FC236}">
                  <a16:creationId xmlns:a16="http://schemas.microsoft.com/office/drawing/2014/main" id="{D28AA9CC-4F76-4963-8DAD-23BF9686FF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572000" y="2400300"/>
              <a:ext cx="3867150" cy="15144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228600</xdr:colOff>
      <xdr:row>11</xdr:row>
      <xdr:rowOff>171450</xdr:rowOff>
    </xdr:from>
    <xdr:to>
      <xdr:col>19</xdr:col>
      <xdr:colOff>342900</xdr:colOff>
      <xdr:row>19</xdr:row>
      <xdr:rowOff>180975</xdr:rowOff>
    </xdr:to>
    <xdr:graphicFrame macro="">
      <xdr:nvGraphicFramePr>
        <xdr:cNvPr id="274" name="Chart 273">
          <a:extLst>
            <a:ext uri="{FF2B5EF4-FFF2-40B4-BE49-F238E27FC236}">
              <a16:creationId xmlns:a16="http://schemas.microsoft.com/office/drawing/2014/main" id="{684D2ED9-7BAB-495E-961B-C914683FE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533400</xdr:colOff>
      <xdr:row>23</xdr:row>
      <xdr:rowOff>123824</xdr:rowOff>
    </xdr:from>
    <xdr:to>
      <xdr:col>6</xdr:col>
      <xdr:colOff>152400</xdr:colOff>
      <xdr:row>33</xdr:row>
      <xdr:rowOff>95249</xdr:rowOff>
    </xdr:to>
    <mc:AlternateContent xmlns:mc="http://schemas.openxmlformats.org/markup-compatibility/2006">
      <mc:Choice xmlns:cx4="http://schemas.microsoft.com/office/drawing/2016/5/10/chartex" Requires="cx4">
        <xdr:graphicFrame macro="">
          <xdr:nvGraphicFramePr>
            <xdr:cNvPr id="275" name="Chart 274">
              <a:extLst>
                <a:ext uri="{FF2B5EF4-FFF2-40B4-BE49-F238E27FC236}">
                  <a16:creationId xmlns:a16="http://schemas.microsoft.com/office/drawing/2014/main" id="{6F404BAD-42A7-4605-B791-EC0BD94F79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33400" y="4505324"/>
              <a:ext cx="3276600" cy="1876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228600</xdr:colOff>
      <xdr:row>24</xdr:row>
      <xdr:rowOff>180975</xdr:rowOff>
    </xdr:from>
    <xdr:to>
      <xdr:col>13</xdr:col>
      <xdr:colOff>361950</xdr:colOff>
      <xdr:row>34</xdr:row>
      <xdr:rowOff>142875</xdr:rowOff>
    </xdr:to>
    <xdr:graphicFrame macro="">
      <xdr:nvGraphicFramePr>
        <xdr:cNvPr id="279" name="Chart 278">
          <a:extLst>
            <a:ext uri="{FF2B5EF4-FFF2-40B4-BE49-F238E27FC236}">
              <a16:creationId xmlns:a16="http://schemas.microsoft.com/office/drawing/2014/main" id="{A7B07034-2CC0-40EA-90D5-A5722E3B8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485774</xdr:colOff>
      <xdr:row>24</xdr:row>
      <xdr:rowOff>19050</xdr:rowOff>
    </xdr:from>
    <xdr:to>
      <xdr:col>16</xdr:col>
      <xdr:colOff>304800</xdr:colOff>
      <xdr:row>31</xdr:row>
      <xdr:rowOff>123825</xdr:rowOff>
    </xdr:to>
    <mc:AlternateContent xmlns:mc="http://schemas.openxmlformats.org/markup-compatibility/2006" xmlns:a14="http://schemas.microsoft.com/office/drawing/2010/main">
      <mc:Choice Requires="a14">
        <xdr:graphicFrame macro="">
          <xdr:nvGraphicFramePr>
            <xdr:cNvPr id="280" name="Year 1">
              <a:extLst>
                <a:ext uri="{FF2B5EF4-FFF2-40B4-BE49-F238E27FC236}">
                  <a16:creationId xmlns:a16="http://schemas.microsoft.com/office/drawing/2014/main" id="{4D1C1F75-8574-4443-BE9E-941C4E498EE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020174" y="4591050"/>
              <a:ext cx="1038226"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457200</xdr:colOff>
      <xdr:row>24</xdr:row>
      <xdr:rowOff>0</xdr:rowOff>
    </xdr:from>
    <xdr:to>
      <xdr:col>20</xdr:col>
      <xdr:colOff>438150</xdr:colOff>
      <xdr:row>31</xdr:row>
      <xdr:rowOff>66675</xdr:rowOff>
    </xdr:to>
    <mc:AlternateContent xmlns:mc="http://schemas.openxmlformats.org/markup-compatibility/2006" xmlns:a14="http://schemas.microsoft.com/office/drawing/2010/main">
      <mc:Choice Requires="a14">
        <xdr:graphicFrame macro="">
          <xdr:nvGraphicFramePr>
            <xdr:cNvPr id="281" name="Segment 1">
              <a:extLst>
                <a:ext uri="{FF2B5EF4-FFF2-40B4-BE49-F238E27FC236}">
                  <a16:creationId xmlns:a16="http://schemas.microsoft.com/office/drawing/2014/main" id="{51721BEE-17A7-43C5-9CC7-BC2D4EFE240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430000" y="4572000"/>
              <a:ext cx="120015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333374</xdr:colOff>
      <xdr:row>24</xdr:row>
      <xdr:rowOff>47626</xdr:rowOff>
    </xdr:from>
    <xdr:to>
      <xdr:col>18</xdr:col>
      <xdr:colOff>285749</xdr:colOff>
      <xdr:row>31</xdr:row>
      <xdr:rowOff>142876</xdr:rowOff>
    </xdr:to>
    <mc:AlternateContent xmlns:mc="http://schemas.openxmlformats.org/markup-compatibility/2006" xmlns:a14="http://schemas.microsoft.com/office/drawing/2010/main">
      <mc:Choice Requires="a14">
        <xdr:graphicFrame macro="">
          <xdr:nvGraphicFramePr>
            <xdr:cNvPr id="282" name="Region 1">
              <a:extLst>
                <a:ext uri="{FF2B5EF4-FFF2-40B4-BE49-F238E27FC236}">
                  <a16:creationId xmlns:a16="http://schemas.microsoft.com/office/drawing/2014/main" id="{C36B1B24-D729-4246-B0A5-3070C3FCA3E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86974" y="4619626"/>
              <a:ext cx="1171575"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540.823767708331" createdVersion="7" refreshedVersion="7" minRefreshableVersion="3" recordCount="9994" xr:uid="{F7650D3C-F3A7-41CA-A764-F3C3627BD4DC}">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92507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3ECB53-80F0-42B6-8C3E-0652599AE64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F1568D-E2C2-495F-871D-1875C94E20B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D029A2-9422-458C-9CF6-3A82B3D0EC5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4DB87D-EB7B-4B1C-9EE9-68F90F14F40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ABC8E9-F96B-41AA-9F6F-F59C6CB8DB7C}"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336BF4-105C-465F-A8B2-3ED01145E8E7}"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M2:N15"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FFED50-5608-485B-9271-A5CCDBDD1D4A}"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2:K15"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38406F-E3C5-4898-833B-C3B826BB3C32}"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2:H15"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32344A-BB57-4DA1-9B03-5FE6C72B55F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D2:E15"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CE0C96-95FB-4194-88A2-B534AF17629A}"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7">
  <location ref="A3:A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AB1868-EE78-49D8-82F1-8B3E6BDAF7A7}" name="PivotTable1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857EF0B-9273-4FEE-919D-7D28B7EDECD4}" sourceName="Year">
  <pivotTables>
    <pivotTable tabId="3" name="PivotTable1"/>
    <pivotTable tabId="8" name="PivotTable10"/>
    <pivotTable tabId="8" name="PivotTable11"/>
    <pivotTable tabId="8" name="PivotTable6"/>
    <pivotTable tabId="8" name="PivotTable7"/>
    <pivotTable tabId="8" name="PivotTable8"/>
    <pivotTable tabId="6" name="PivotTable4"/>
    <pivotTable tabId="7" name="PivotTable5"/>
    <pivotTable tabId="4" name="PivotTable2"/>
    <pivotTable tabId="5" name="PivotTable3"/>
  </pivotTables>
  <data>
    <tabular pivotCacheId="29250751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CE23FC-8CB5-4A4B-8233-46AA61BE0A06}" sourceName="Segment">
  <pivotTables>
    <pivotTable tabId="3" name="PivotTable1"/>
    <pivotTable tabId="8" name="PivotTable10"/>
    <pivotTable tabId="8" name="PivotTable11"/>
    <pivotTable tabId="8" name="PivotTable6"/>
    <pivotTable tabId="8" name="PivotTable7"/>
    <pivotTable tabId="8" name="PivotTable8"/>
    <pivotTable tabId="6" name="PivotTable4"/>
    <pivotTable tabId="7" name="PivotTable5"/>
    <pivotTable tabId="4" name="PivotTable2"/>
    <pivotTable tabId="5" name="PivotTable3"/>
  </pivotTables>
  <data>
    <tabular pivotCacheId="2925075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546F5DF-14DB-4D70-81DD-908A7BC31136}" sourceName="Region">
  <pivotTables>
    <pivotTable tabId="3" name="PivotTable1"/>
    <pivotTable tabId="8" name="PivotTable10"/>
    <pivotTable tabId="8" name="PivotTable11"/>
    <pivotTable tabId="8" name="PivotTable6"/>
    <pivotTable tabId="8" name="PivotTable7"/>
    <pivotTable tabId="8" name="PivotTable8"/>
    <pivotTable tabId="6" name="PivotTable4"/>
    <pivotTable tabId="7" name="PivotTable5"/>
    <pivotTable tabId="4" name="PivotTable2"/>
    <pivotTable tabId="5" name="PivotTable3"/>
  </pivotTables>
  <data>
    <tabular pivotCacheId="29250751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B9A71B3-2C1C-431C-8F37-7FEA3944E4B4}" cache="Slicer_Year" caption="Year" rowHeight="241300"/>
  <slicer name="Segment" xr10:uid="{DD6F88A2-B186-477A-B66E-B042356EBB2C}" cache="Slicer_Segment" caption="Segment" rowHeight="241300"/>
  <slicer name="Region" xr10:uid="{87695D5D-FAEE-45CB-BB17-C2591136E9DA}"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30F5123-3CF4-45CF-A383-2CCB72A2EE60}" cache="Slicer_Year" caption="Year" style="AB" rowHeight="241300"/>
  <slicer name="Segment 1" xr10:uid="{0361530D-5AE0-47DE-92A3-1C9D3FCA9818}" cache="Slicer_Segment" caption="Segment" style="AB" rowHeight="241300"/>
  <slicer name="Region 1" xr10:uid="{BC777D25-7C5D-4630-B9A6-25AF063B2CC0}"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C1B42-74F2-49A8-BB4D-6E3702CBADBF}">
  <dimension ref="A3:C16"/>
  <sheetViews>
    <sheetView workbookViewId="0">
      <selection activeCell="X18" sqref="X18"/>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10950</v>
      </c>
      <c r="C3" s="13" t="s">
        <v>10951</v>
      </c>
    </row>
    <row r="4" spans="1:3" x14ac:dyDescent="0.25">
      <c r="A4" s="7" t="s">
        <v>10935</v>
      </c>
      <c r="B4" s="20">
        <v>95365.937600000019</v>
      </c>
      <c r="C4" s="21">
        <v>9199.2699999999986</v>
      </c>
    </row>
    <row r="5" spans="1:3" x14ac:dyDescent="0.25">
      <c r="A5" s="9" t="s">
        <v>10936</v>
      </c>
      <c r="B5" s="22">
        <v>60172.649400000024</v>
      </c>
      <c r="C5" s="23">
        <v>10288.898699999991</v>
      </c>
    </row>
    <row r="6" spans="1:3" x14ac:dyDescent="0.25">
      <c r="A6" s="9" t="s">
        <v>10937</v>
      </c>
      <c r="B6" s="22">
        <v>199252.98399999991</v>
      </c>
      <c r="C6" s="23">
        <v>26806.573700000015</v>
      </c>
    </row>
    <row r="7" spans="1:3" x14ac:dyDescent="0.25">
      <c r="A7" s="9" t="s">
        <v>10938</v>
      </c>
      <c r="B7" s="22">
        <v>141851.5674</v>
      </c>
      <c r="C7" s="23">
        <v>13437.806799999998</v>
      </c>
    </row>
    <row r="8" spans="1:3" x14ac:dyDescent="0.25">
      <c r="A8" s="9" t="s">
        <v>10939</v>
      </c>
      <c r="B8" s="22">
        <v>156122.28669999994</v>
      </c>
      <c r="C8" s="23">
        <v>22308.51279999999</v>
      </c>
    </row>
    <row r="9" spans="1:3" x14ac:dyDescent="0.25">
      <c r="A9" s="9" t="s">
        <v>10940</v>
      </c>
      <c r="B9" s="22">
        <v>147082.61130000011</v>
      </c>
      <c r="C9" s="23">
        <v>20899.334500000012</v>
      </c>
    </row>
    <row r="10" spans="1:3" x14ac:dyDescent="0.25">
      <c r="A10" s="9" t="s">
        <v>10941</v>
      </c>
      <c r="B10" s="22">
        <v>149580.83800000031</v>
      </c>
      <c r="C10" s="23">
        <v>13535.38299999998</v>
      </c>
    </row>
    <row r="11" spans="1:3" x14ac:dyDescent="0.25">
      <c r="A11" s="9" t="s">
        <v>10942</v>
      </c>
      <c r="B11" s="22">
        <v>159589.45099999988</v>
      </c>
      <c r="C11" s="23">
        <v>21896.715399999972</v>
      </c>
    </row>
    <row r="12" spans="1:3" x14ac:dyDescent="0.25">
      <c r="A12" s="9" t="s">
        <v>10943</v>
      </c>
      <c r="B12" s="22">
        <v>309770.09970000025</v>
      </c>
      <c r="C12" s="23">
        <v>37293.192500000034</v>
      </c>
    </row>
    <row r="13" spans="1:3" x14ac:dyDescent="0.25">
      <c r="A13" s="9" t="s">
        <v>10944</v>
      </c>
      <c r="B13" s="22">
        <v>197115.20170000009</v>
      </c>
      <c r="C13" s="23">
        <v>31469.663800000035</v>
      </c>
    </row>
    <row r="14" spans="1:3" x14ac:dyDescent="0.25">
      <c r="A14" s="9" t="s">
        <v>10945</v>
      </c>
      <c r="B14" s="22">
        <v>349120.07400000008</v>
      </c>
      <c r="C14" s="23">
        <v>35825.536599999927</v>
      </c>
    </row>
    <row r="15" spans="1:3" x14ac:dyDescent="0.25">
      <c r="A15" s="9" t="s">
        <v>10946</v>
      </c>
      <c r="B15" s="22">
        <v>332177.15950000001</v>
      </c>
      <c r="C15" s="23">
        <v>43436.13390000003</v>
      </c>
    </row>
    <row r="16" spans="1:3" x14ac:dyDescent="0.25">
      <c r="A16" s="11" t="s">
        <v>10933</v>
      </c>
      <c r="B16" s="18">
        <v>2297200.8603000008</v>
      </c>
      <c r="C16" s="19">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6A361-FF25-420E-ADFE-ED831EB86477}">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5703125" bestFit="1" customWidth="1"/>
    <col min="5" max="5" width="15.5703125" customWidth="1"/>
  </cols>
  <sheetData>
    <row r="3" spans="1:5" x14ac:dyDescent="0.25">
      <c r="A3" s="5" t="s">
        <v>10932</v>
      </c>
      <c r="B3" s="6" t="s">
        <v>10951</v>
      </c>
      <c r="D3" s="27" t="s">
        <v>10953</v>
      </c>
      <c r="E3" s="28" t="s">
        <v>10954</v>
      </c>
    </row>
    <row r="4" spans="1:5" x14ac:dyDescent="0.25">
      <c r="A4" s="24" t="s">
        <v>71</v>
      </c>
      <c r="B4" s="8">
        <v>145454.9480999998</v>
      </c>
      <c r="D4" t="str">
        <f>A4</f>
        <v>Technology</v>
      </c>
      <c r="E4" s="29">
        <f>GETPIVOTDATA("Profit",$A$3,"Category",A4)</f>
        <v>145454.9480999998</v>
      </c>
    </row>
    <row r="5" spans="1:5" x14ac:dyDescent="0.25">
      <c r="A5" s="25" t="s">
        <v>46</v>
      </c>
      <c r="B5" s="10">
        <v>122490.8008000001</v>
      </c>
      <c r="D5" t="str">
        <f t="shared" ref="D5:D7" si="0">A5</f>
        <v>Office Supplies</v>
      </c>
      <c r="E5" s="29">
        <f t="shared" ref="E5:E6" si="1">GETPIVOTDATA("Profit",$A$3,"Category",A5)</f>
        <v>122490.8008000001</v>
      </c>
    </row>
    <row r="6" spans="1:5" x14ac:dyDescent="0.25">
      <c r="A6" s="25" t="s">
        <v>32</v>
      </c>
      <c r="B6" s="10">
        <v>18451.272799999992</v>
      </c>
      <c r="D6" t="str">
        <f t="shared" si="0"/>
        <v>Furniture</v>
      </c>
      <c r="E6" s="29">
        <f t="shared" si="1"/>
        <v>18451.272799999992</v>
      </c>
    </row>
    <row r="7" spans="1:5" x14ac:dyDescent="0.25">
      <c r="A7" s="26" t="s">
        <v>10933</v>
      </c>
      <c r="B7" s="12">
        <v>286397.02169999992</v>
      </c>
      <c r="D7" t="str">
        <f t="shared" si="0"/>
        <v>Grand Total</v>
      </c>
      <c r="E7" s="29">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BA9DE-BFF1-4729-81CA-DC2937CF47BD}">
  <dimension ref="A3:B7"/>
  <sheetViews>
    <sheetView workbookViewId="0">
      <selection activeCell="L20" sqref="L20"/>
    </sheetView>
  </sheetViews>
  <sheetFormatPr defaultRowHeight="15" x14ac:dyDescent="0.25"/>
  <cols>
    <col min="1" max="1" width="14.5703125" bestFit="1" customWidth="1"/>
    <col min="2" max="2" width="12.140625" bestFit="1" customWidth="1"/>
  </cols>
  <sheetData>
    <row r="3" spans="1:2" x14ac:dyDescent="0.25">
      <c r="A3" s="5" t="s">
        <v>10932</v>
      </c>
      <c r="B3" s="6" t="s">
        <v>10950</v>
      </c>
    </row>
    <row r="4" spans="1:2" x14ac:dyDescent="0.25">
      <c r="A4" s="24" t="s">
        <v>32</v>
      </c>
      <c r="B4" s="30">
        <v>0.32300170530281774</v>
      </c>
    </row>
    <row r="5" spans="1:2" x14ac:dyDescent="0.25">
      <c r="A5" s="25" t="s">
        <v>46</v>
      </c>
      <c r="B5" s="31">
        <v>0.31301008302169103</v>
      </c>
    </row>
    <row r="6" spans="1:2" x14ac:dyDescent="0.25">
      <c r="A6" s="25" t="s">
        <v>71</v>
      </c>
      <c r="B6" s="31">
        <v>0.36398821167549117</v>
      </c>
    </row>
    <row r="7" spans="1:2" x14ac:dyDescent="0.25">
      <c r="A7" s="26" t="s">
        <v>10933</v>
      </c>
      <c r="B7" s="32">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720B8-69BF-4CCC-9BAA-0E571B174707}">
  <dimension ref="A3:I53"/>
  <sheetViews>
    <sheetView topLeftCell="A33" workbookViewId="0">
      <selection activeCell="F3" sqref="F3:G52"/>
    </sheetView>
  </sheetViews>
  <sheetFormatPr defaultRowHeight="15" x14ac:dyDescent="0.25"/>
  <cols>
    <col min="1" max="1" width="18.7109375" bestFit="1" customWidth="1"/>
    <col min="2" max="2" width="12.140625" bestFit="1" customWidth="1"/>
    <col min="4" max="4" width="19.7109375" customWidth="1"/>
  </cols>
  <sheetData>
    <row r="3" spans="1:9" x14ac:dyDescent="0.25">
      <c r="A3" s="5" t="s">
        <v>10932</v>
      </c>
      <c r="B3" s="6" t="s">
        <v>10950</v>
      </c>
      <c r="F3" s="27" t="s">
        <v>10955</v>
      </c>
      <c r="G3" s="28" t="s">
        <v>10956</v>
      </c>
    </row>
    <row r="4" spans="1:9" x14ac:dyDescent="0.25">
      <c r="A4" s="24" t="s">
        <v>358</v>
      </c>
      <c r="B4" s="8">
        <v>19510.639999999992</v>
      </c>
      <c r="F4" t="str">
        <f>A4</f>
        <v>Alabama</v>
      </c>
      <c r="G4" s="29">
        <f>GETPIVOTDATA("Sales",$A$3,"State",A4)</f>
        <v>19510.639999999992</v>
      </c>
      <c r="I4" s="27" t="s">
        <v>10952</v>
      </c>
    </row>
    <row r="5" spans="1:9" x14ac:dyDescent="0.25">
      <c r="A5" s="25" t="s">
        <v>310</v>
      </c>
      <c r="B5" s="10">
        <v>35282.000999999997</v>
      </c>
      <c r="F5" t="str">
        <f t="shared" ref="F5:F52" si="0">A5</f>
        <v>Arizona</v>
      </c>
      <c r="G5" s="29">
        <f t="shared" ref="G5:G52" si="1">GETPIVOTDATA("Sales",$A$3,"State",A5)</f>
        <v>35282.000999999997</v>
      </c>
    </row>
    <row r="6" spans="1:9" x14ac:dyDescent="0.25">
      <c r="A6" s="25" t="s">
        <v>1707</v>
      </c>
      <c r="B6" s="10">
        <v>11678.129999999997</v>
      </c>
      <c r="F6" t="str">
        <f t="shared" si="0"/>
        <v>Arkansas</v>
      </c>
      <c r="G6" s="29">
        <f t="shared" si="1"/>
        <v>11678.129999999997</v>
      </c>
    </row>
    <row r="7" spans="1:9" x14ac:dyDescent="0.25">
      <c r="A7" s="25" t="s">
        <v>43</v>
      </c>
      <c r="B7" s="10">
        <v>457687.63150000101</v>
      </c>
      <c r="F7" t="str">
        <f t="shared" si="0"/>
        <v>California</v>
      </c>
      <c r="G7" s="29">
        <f t="shared" si="1"/>
        <v>457687.63150000101</v>
      </c>
    </row>
    <row r="8" spans="1:9" x14ac:dyDescent="0.25">
      <c r="A8" s="25" t="s">
        <v>457</v>
      </c>
      <c r="B8" s="10">
        <v>32108.117999999995</v>
      </c>
      <c r="F8" t="str">
        <f t="shared" si="0"/>
        <v>Colorado</v>
      </c>
      <c r="G8" s="29">
        <f t="shared" si="1"/>
        <v>32108.117999999995</v>
      </c>
    </row>
    <row r="9" spans="1:9" x14ac:dyDescent="0.25">
      <c r="A9" s="25" t="s">
        <v>747</v>
      </c>
      <c r="B9" s="10">
        <v>13384.356999999996</v>
      </c>
      <c r="F9" t="str">
        <f t="shared" si="0"/>
        <v>Connecticut</v>
      </c>
      <c r="G9" s="29">
        <f t="shared" si="1"/>
        <v>13384.356999999996</v>
      </c>
    </row>
    <row r="10" spans="1:9" x14ac:dyDescent="0.25">
      <c r="A10" s="25" t="s">
        <v>245</v>
      </c>
      <c r="B10" s="10">
        <v>27451.068999999992</v>
      </c>
      <c r="F10" t="str">
        <f t="shared" si="0"/>
        <v>Delaware</v>
      </c>
      <c r="G10" s="29">
        <f t="shared" si="1"/>
        <v>27451.068999999992</v>
      </c>
    </row>
    <row r="11" spans="1:9" x14ac:dyDescent="0.25">
      <c r="A11" s="25" t="s">
        <v>3034</v>
      </c>
      <c r="B11" s="10">
        <v>2865.0199999999995</v>
      </c>
      <c r="F11" t="str">
        <f t="shared" si="0"/>
        <v>District of Columbia</v>
      </c>
      <c r="G11" s="29">
        <f t="shared" si="1"/>
        <v>2865.0199999999995</v>
      </c>
    </row>
    <row r="12" spans="1:9" x14ac:dyDescent="0.25">
      <c r="A12" s="25" t="s">
        <v>54</v>
      </c>
      <c r="B12" s="10">
        <v>89473.707999999999</v>
      </c>
      <c r="F12" t="str">
        <f t="shared" si="0"/>
        <v>Florida</v>
      </c>
      <c r="G12" s="29">
        <f t="shared" si="1"/>
        <v>89473.707999999999</v>
      </c>
    </row>
    <row r="13" spans="1:9" x14ac:dyDescent="0.25">
      <c r="A13" s="25" t="s">
        <v>1272</v>
      </c>
      <c r="B13" s="10">
        <v>49095.840000000004</v>
      </c>
      <c r="F13" t="str">
        <f t="shared" si="0"/>
        <v>Georgia</v>
      </c>
      <c r="G13" s="29">
        <f t="shared" si="1"/>
        <v>49095.840000000004</v>
      </c>
    </row>
    <row r="14" spans="1:9" x14ac:dyDescent="0.25">
      <c r="A14" s="25" t="s">
        <v>6260</v>
      </c>
      <c r="B14" s="10">
        <v>4382.4860000000017</v>
      </c>
      <c r="F14" t="str">
        <f t="shared" si="0"/>
        <v>Idaho</v>
      </c>
      <c r="G14" s="29">
        <f t="shared" si="1"/>
        <v>4382.4860000000017</v>
      </c>
    </row>
    <row r="15" spans="1:9" x14ac:dyDescent="0.25">
      <c r="A15" s="25" t="s">
        <v>211</v>
      </c>
      <c r="B15" s="10">
        <v>80166.10099999985</v>
      </c>
      <c r="F15" t="str">
        <f t="shared" si="0"/>
        <v>Illinois</v>
      </c>
      <c r="G15" s="29">
        <f t="shared" si="1"/>
        <v>80166.10099999985</v>
      </c>
    </row>
    <row r="16" spans="1:9" x14ac:dyDescent="0.25">
      <c r="A16" s="25" t="s">
        <v>254</v>
      </c>
      <c r="B16" s="10">
        <v>53555.360000000001</v>
      </c>
      <c r="F16" t="str">
        <f t="shared" si="0"/>
        <v>Indiana</v>
      </c>
      <c r="G16" s="29">
        <f t="shared" si="1"/>
        <v>53555.360000000001</v>
      </c>
    </row>
    <row r="17" spans="1:7" x14ac:dyDescent="0.25">
      <c r="A17" s="25" t="s">
        <v>489</v>
      </c>
      <c r="B17" s="10">
        <v>4579.7599999999993</v>
      </c>
      <c r="F17" t="str">
        <f t="shared" si="0"/>
        <v>Iowa</v>
      </c>
      <c r="G17" s="29">
        <f t="shared" si="1"/>
        <v>4579.7599999999993</v>
      </c>
    </row>
    <row r="18" spans="1:7" x14ac:dyDescent="0.25">
      <c r="A18" s="25" t="s">
        <v>4530</v>
      </c>
      <c r="B18" s="10">
        <v>2914.31</v>
      </c>
      <c r="F18" t="str">
        <f t="shared" si="0"/>
        <v>Kansas</v>
      </c>
      <c r="G18" s="29">
        <f t="shared" si="1"/>
        <v>2914.31</v>
      </c>
    </row>
    <row r="19" spans="1:7" x14ac:dyDescent="0.25">
      <c r="A19" s="25" t="s">
        <v>29</v>
      </c>
      <c r="B19" s="10">
        <v>36591.749999999971</v>
      </c>
      <c r="F19" t="str">
        <f t="shared" si="0"/>
        <v>Kentucky</v>
      </c>
      <c r="G19" s="29">
        <f t="shared" si="1"/>
        <v>36591.749999999971</v>
      </c>
    </row>
    <row r="20" spans="1:7" x14ac:dyDescent="0.25">
      <c r="A20" s="25" t="s">
        <v>736</v>
      </c>
      <c r="B20" s="10">
        <v>9217.0299999999988</v>
      </c>
      <c r="F20" t="str">
        <f t="shared" si="0"/>
        <v>Louisiana</v>
      </c>
      <c r="G20" s="29">
        <f t="shared" si="1"/>
        <v>9217.0299999999988</v>
      </c>
    </row>
    <row r="21" spans="1:7" x14ac:dyDescent="0.25">
      <c r="A21" s="25" t="s">
        <v>5235</v>
      </c>
      <c r="B21" s="10">
        <v>1270.53</v>
      </c>
      <c r="F21" t="str">
        <f t="shared" si="0"/>
        <v>Maine</v>
      </c>
      <c r="G21" s="29">
        <f t="shared" si="1"/>
        <v>1270.53</v>
      </c>
    </row>
    <row r="22" spans="1:7" x14ac:dyDescent="0.25">
      <c r="A22" s="25" t="s">
        <v>2735</v>
      </c>
      <c r="B22" s="10">
        <v>23705.523000000005</v>
      </c>
      <c r="F22" t="str">
        <f t="shared" si="0"/>
        <v>Maryland</v>
      </c>
      <c r="G22" s="29">
        <f t="shared" si="1"/>
        <v>23705.523000000005</v>
      </c>
    </row>
    <row r="23" spans="1:7" x14ac:dyDescent="0.25">
      <c r="A23" s="25" t="s">
        <v>1245</v>
      </c>
      <c r="B23" s="10">
        <v>28634.43399999999</v>
      </c>
      <c r="F23" t="str">
        <f t="shared" si="0"/>
        <v>Massachusetts</v>
      </c>
      <c r="G23" s="29">
        <f t="shared" si="1"/>
        <v>28634.43399999999</v>
      </c>
    </row>
    <row r="24" spans="1:7" x14ac:dyDescent="0.25">
      <c r="A24" s="25" t="s">
        <v>238</v>
      </c>
      <c r="B24" s="10">
        <v>76269.614000000016</v>
      </c>
      <c r="F24" t="str">
        <f t="shared" si="0"/>
        <v>Michigan</v>
      </c>
      <c r="G24" s="29">
        <f t="shared" si="1"/>
        <v>76269.614000000016</v>
      </c>
    </row>
    <row r="25" spans="1:7" x14ac:dyDescent="0.25">
      <c r="A25" s="25" t="s">
        <v>229</v>
      </c>
      <c r="B25" s="10">
        <v>29863.149999999994</v>
      </c>
      <c r="F25" t="str">
        <f t="shared" si="0"/>
        <v>Minnesota</v>
      </c>
      <c r="G25" s="29">
        <f t="shared" si="1"/>
        <v>29863.149999999994</v>
      </c>
    </row>
    <row r="26" spans="1:7" x14ac:dyDescent="0.25">
      <c r="A26" s="25" t="s">
        <v>1487</v>
      </c>
      <c r="B26" s="10">
        <v>10771.34</v>
      </c>
      <c r="F26" t="str">
        <f t="shared" si="0"/>
        <v>Mississippi</v>
      </c>
      <c r="G26" s="29">
        <f t="shared" si="1"/>
        <v>10771.34</v>
      </c>
    </row>
    <row r="27" spans="1:7" x14ac:dyDescent="0.25">
      <c r="A27" s="25" t="s">
        <v>596</v>
      </c>
      <c r="B27" s="10">
        <v>22205.149999999998</v>
      </c>
      <c r="F27" t="str">
        <f t="shared" si="0"/>
        <v>Missouri</v>
      </c>
      <c r="G27" s="29">
        <f t="shared" si="1"/>
        <v>22205.149999999998</v>
      </c>
    </row>
    <row r="28" spans="1:7" x14ac:dyDescent="0.25">
      <c r="A28" s="25" t="s">
        <v>1762</v>
      </c>
      <c r="B28" s="10">
        <v>5589.3519999999971</v>
      </c>
      <c r="F28" t="str">
        <f t="shared" si="0"/>
        <v>Montana</v>
      </c>
      <c r="G28" s="29">
        <f t="shared" si="1"/>
        <v>5589.3519999999971</v>
      </c>
    </row>
    <row r="29" spans="1:7" x14ac:dyDescent="0.25">
      <c r="A29" s="25" t="s">
        <v>138</v>
      </c>
      <c r="B29" s="10">
        <v>7464.9299999999985</v>
      </c>
      <c r="F29" t="str">
        <f t="shared" si="0"/>
        <v>Nebraska</v>
      </c>
      <c r="G29" s="29">
        <f t="shared" si="1"/>
        <v>7464.9299999999985</v>
      </c>
    </row>
    <row r="30" spans="1:7" x14ac:dyDescent="0.25">
      <c r="A30" s="25" t="s">
        <v>1392</v>
      </c>
      <c r="B30" s="10">
        <v>16729.101999999999</v>
      </c>
      <c r="F30" t="str">
        <f t="shared" si="0"/>
        <v>Nevada</v>
      </c>
      <c r="G30" s="29">
        <f t="shared" si="1"/>
        <v>16729.101999999999</v>
      </c>
    </row>
    <row r="31" spans="1:7" x14ac:dyDescent="0.25">
      <c r="A31" s="25" t="s">
        <v>2694</v>
      </c>
      <c r="B31" s="10">
        <v>7292.5239999999994</v>
      </c>
      <c r="F31" t="str">
        <f t="shared" si="0"/>
        <v>New Hampshire</v>
      </c>
      <c r="G31" s="29">
        <f t="shared" si="1"/>
        <v>7292.5239999999994</v>
      </c>
    </row>
    <row r="32" spans="1:7" x14ac:dyDescent="0.25">
      <c r="A32" s="25" t="s">
        <v>788</v>
      </c>
      <c r="B32" s="10">
        <v>35764.312000000013</v>
      </c>
      <c r="F32" t="str">
        <f t="shared" si="0"/>
        <v>New Jersey</v>
      </c>
      <c r="G32" s="29">
        <f t="shared" si="1"/>
        <v>35764.312000000013</v>
      </c>
    </row>
    <row r="33" spans="1:7" x14ac:dyDescent="0.25">
      <c r="A33" s="25" t="s">
        <v>668</v>
      </c>
      <c r="B33" s="10">
        <v>4783.5220000000008</v>
      </c>
      <c r="F33" t="str">
        <f t="shared" si="0"/>
        <v>New Mexico</v>
      </c>
      <c r="G33" s="29">
        <f t="shared" si="1"/>
        <v>4783.5220000000008</v>
      </c>
    </row>
    <row r="34" spans="1:7" x14ac:dyDescent="0.25">
      <c r="A34" s="25" t="s">
        <v>267</v>
      </c>
      <c r="B34" s="10">
        <v>310876.27099999978</v>
      </c>
      <c r="F34" t="str">
        <f t="shared" si="0"/>
        <v>New York</v>
      </c>
      <c r="G34" s="29">
        <f t="shared" si="1"/>
        <v>310876.27099999978</v>
      </c>
    </row>
    <row r="35" spans="1:7" x14ac:dyDescent="0.25">
      <c r="A35" s="25" t="s">
        <v>88</v>
      </c>
      <c r="B35" s="10">
        <v>55603.163999999968</v>
      </c>
      <c r="F35" t="str">
        <f t="shared" si="0"/>
        <v>North Carolina</v>
      </c>
      <c r="G35" s="29">
        <f t="shared" si="1"/>
        <v>55603.163999999968</v>
      </c>
    </row>
    <row r="36" spans="1:7" x14ac:dyDescent="0.25">
      <c r="A36" s="25" t="s">
        <v>7449</v>
      </c>
      <c r="B36" s="10">
        <v>919.91</v>
      </c>
      <c r="F36" t="str">
        <f t="shared" si="0"/>
        <v>North Dakota</v>
      </c>
      <c r="G36" s="29">
        <f t="shared" si="1"/>
        <v>919.91</v>
      </c>
    </row>
    <row r="37" spans="1:7" x14ac:dyDescent="0.25">
      <c r="A37" s="25" t="s">
        <v>498</v>
      </c>
      <c r="B37" s="10">
        <v>78258.135999999926</v>
      </c>
      <c r="F37" t="str">
        <f t="shared" si="0"/>
        <v>Ohio</v>
      </c>
      <c r="G37" s="29">
        <f t="shared" si="1"/>
        <v>78258.135999999926</v>
      </c>
    </row>
    <row r="38" spans="1:7" x14ac:dyDescent="0.25">
      <c r="A38" s="25" t="s">
        <v>649</v>
      </c>
      <c r="B38" s="10">
        <v>19683.390000000003</v>
      </c>
      <c r="F38" t="str">
        <f t="shared" si="0"/>
        <v>Oklahoma</v>
      </c>
      <c r="G38" s="29">
        <f t="shared" si="1"/>
        <v>19683.390000000003</v>
      </c>
    </row>
    <row r="39" spans="1:7" x14ac:dyDescent="0.25">
      <c r="A39" s="25" t="s">
        <v>420</v>
      </c>
      <c r="B39" s="10">
        <v>17431.149999999991</v>
      </c>
      <c r="F39" t="str">
        <f t="shared" si="0"/>
        <v>Oregon</v>
      </c>
      <c r="G39" s="29">
        <f t="shared" si="1"/>
        <v>17431.149999999991</v>
      </c>
    </row>
    <row r="40" spans="1:7" x14ac:dyDescent="0.25">
      <c r="A40" s="25" t="s">
        <v>147</v>
      </c>
      <c r="B40" s="10">
        <v>116511.91400000003</v>
      </c>
      <c r="F40" t="str">
        <f t="shared" si="0"/>
        <v>Pennsylvania</v>
      </c>
      <c r="G40" s="29">
        <f t="shared" si="1"/>
        <v>116511.91400000003</v>
      </c>
    </row>
    <row r="41" spans="1:7" x14ac:dyDescent="0.25">
      <c r="A41" s="25" t="s">
        <v>1399</v>
      </c>
      <c r="B41" s="10">
        <v>22627.955999999995</v>
      </c>
      <c r="F41" t="str">
        <f t="shared" si="0"/>
        <v>Rhode Island</v>
      </c>
      <c r="G41" s="29">
        <f t="shared" si="1"/>
        <v>22627.955999999995</v>
      </c>
    </row>
    <row r="42" spans="1:7" x14ac:dyDescent="0.25">
      <c r="A42" s="25" t="s">
        <v>383</v>
      </c>
      <c r="B42" s="10">
        <v>8481.7099999999991</v>
      </c>
      <c r="F42" t="str">
        <f t="shared" si="0"/>
        <v>South Carolina</v>
      </c>
      <c r="G42" s="29">
        <f t="shared" si="1"/>
        <v>8481.7099999999991</v>
      </c>
    </row>
    <row r="43" spans="1:7" x14ac:dyDescent="0.25">
      <c r="A43" s="25" t="s">
        <v>5326</v>
      </c>
      <c r="B43" s="10">
        <v>1315.5600000000002</v>
      </c>
      <c r="F43" t="str">
        <f t="shared" si="0"/>
        <v>South Dakota</v>
      </c>
      <c r="G43" s="29">
        <f t="shared" si="1"/>
        <v>1315.5600000000002</v>
      </c>
    </row>
    <row r="44" spans="1:7" x14ac:dyDescent="0.25">
      <c r="A44" s="25" t="s">
        <v>335</v>
      </c>
      <c r="B44" s="10">
        <v>30661.872999999981</v>
      </c>
      <c r="F44" t="str">
        <f t="shared" si="0"/>
        <v>Tennessee</v>
      </c>
      <c r="G44" s="29">
        <f t="shared" si="1"/>
        <v>30661.872999999981</v>
      </c>
    </row>
    <row r="45" spans="1:7" x14ac:dyDescent="0.25">
      <c r="A45" s="25" t="s">
        <v>104</v>
      </c>
      <c r="B45" s="10">
        <v>170188.04580000002</v>
      </c>
      <c r="F45" t="str">
        <f t="shared" si="0"/>
        <v>Texas</v>
      </c>
      <c r="G45" s="29">
        <f t="shared" si="1"/>
        <v>170188.04580000002</v>
      </c>
    </row>
    <row r="46" spans="1:7" x14ac:dyDescent="0.25">
      <c r="A46" s="25" t="s">
        <v>121</v>
      </c>
      <c r="B46" s="10">
        <v>11220.055999999999</v>
      </c>
      <c r="F46" t="str">
        <f t="shared" si="0"/>
        <v>Utah</v>
      </c>
      <c r="G46" s="29">
        <f t="shared" si="1"/>
        <v>11220.055999999999</v>
      </c>
    </row>
    <row r="47" spans="1:7" x14ac:dyDescent="0.25">
      <c r="A47" s="25" t="s">
        <v>5203</v>
      </c>
      <c r="B47" s="10">
        <v>8929.369999999999</v>
      </c>
      <c r="F47" t="str">
        <f t="shared" si="0"/>
        <v>Vermont</v>
      </c>
      <c r="G47" s="29">
        <f t="shared" si="1"/>
        <v>8929.369999999999</v>
      </c>
    </row>
    <row r="48" spans="1:7" x14ac:dyDescent="0.25">
      <c r="A48" s="25" t="s">
        <v>319</v>
      </c>
      <c r="B48" s="10">
        <v>70636.719999999987</v>
      </c>
      <c r="F48" t="str">
        <f t="shared" si="0"/>
        <v>Virginia</v>
      </c>
      <c r="G48" s="29">
        <f t="shared" si="1"/>
        <v>70636.719999999987</v>
      </c>
    </row>
    <row r="49" spans="1:7" x14ac:dyDescent="0.25">
      <c r="A49" s="25" t="s">
        <v>96</v>
      </c>
      <c r="B49" s="10">
        <v>138641.26999999993</v>
      </c>
      <c r="F49" t="str">
        <f t="shared" si="0"/>
        <v>Washington</v>
      </c>
      <c r="G49" s="29">
        <f t="shared" si="1"/>
        <v>138641.26999999993</v>
      </c>
    </row>
    <row r="50" spans="1:7" x14ac:dyDescent="0.25">
      <c r="A50" s="25" t="s">
        <v>9726</v>
      </c>
      <c r="B50" s="10">
        <v>1209.8240000000001</v>
      </c>
      <c r="F50" t="str">
        <f t="shared" si="0"/>
        <v>West Virginia</v>
      </c>
      <c r="G50" s="29">
        <f t="shared" si="1"/>
        <v>1209.8240000000001</v>
      </c>
    </row>
    <row r="51" spans="1:7" x14ac:dyDescent="0.25">
      <c r="A51" s="25" t="s">
        <v>114</v>
      </c>
      <c r="B51" s="10">
        <v>32114.610000000019</v>
      </c>
      <c r="F51" t="str">
        <f t="shared" si="0"/>
        <v>Wisconsin</v>
      </c>
      <c r="G51" s="29">
        <f t="shared" si="1"/>
        <v>32114.610000000019</v>
      </c>
    </row>
    <row r="52" spans="1:7" x14ac:dyDescent="0.25">
      <c r="A52" s="25" t="s">
        <v>8542</v>
      </c>
      <c r="B52" s="10">
        <v>1603.1360000000002</v>
      </c>
      <c r="F52" t="str">
        <f t="shared" si="0"/>
        <v>Wyoming</v>
      </c>
      <c r="G52" s="29">
        <f t="shared" si="1"/>
        <v>1603.1360000000002</v>
      </c>
    </row>
    <row r="53" spans="1:7" x14ac:dyDescent="0.25">
      <c r="A53" s="26" t="s">
        <v>10933</v>
      </c>
      <c r="B53" s="1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BF5B0-C4F5-49A8-B5A5-966103B8FA8D}">
  <dimension ref="A3:B9"/>
  <sheetViews>
    <sheetView workbookViewId="0">
      <selection activeCell="D18" sqref="D18"/>
    </sheetView>
  </sheetViews>
  <sheetFormatPr defaultRowHeight="15" x14ac:dyDescent="0.25"/>
  <cols>
    <col min="1" max="1" width="13.140625" bestFit="1" customWidth="1"/>
    <col min="2" max="2" width="12.140625" bestFit="1" customWidth="1"/>
  </cols>
  <sheetData>
    <row r="3" spans="1:2" x14ac:dyDescent="0.25">
      <c r="A3" s="5" t="s">
        <v>10932</v>
      </c>
      <c r="B3" s="6" t="s">
        <v>10950</v>
      </c>
    </row>
    <row r="4" spans="1:2" x14ac:dyDescent="0.25">
      <c r="A4" s="24" t="s">
        <v>75</v>
      </c>
      <c r="B4" s="8">
        <v>203412.73300000009</v>
      </c>
    </row>
    <row r="5" spans="1:2" x14ac:dyDescent="0.25">
      <c r="A5" s="25" t="s">
        <v>56</v>
      </c>
      <c r="B5" s="10">
        <v>206965.53200000009</v>
      </c>
    </row>
    <row r="6" spans="1:2" x14ac:dyDescent="0.25">
      <c r="A6" s="25" t="s">
        <v>59</v>
      </c>
      <c r="B6" s="10">
        <v>223843.60800000012</v>
      </c>
    </row>
    <row r="7" spans="1:2" x14ac:dyDescent="0.25">
      <c r="A7" s="25" t="s">
        <v>36</v>
      </c>
      <c r="B7" s="10">
        <v>328449.1030000007</v>
      </c>
    </row>
    <row r="8" spans="1:2" x14ac:dyDescent="0.25">
      <c r="A8" s="25" t="s">
        <v>72</v>
      </c>
      <c r="B8" s="10">
        <v>330007.05400000012</v>
      </c>
    </row>
    <row r="9" spans="1:2" x14ac:dyDescent="0.25">
      <c r="A9" s="26" t="s">
        <v>10933</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A19E6-3855-4130-8FB2-64146074C8CA}">
  <dimension ref="A2:N17"/>
  <sheetViews>
    <sheetView workbookViewId="0">
      <selection activeCell="W21" sqref="B15:W21"/>
    </sheetView>
  </sheetViews>
  <sheetFormatPr defaultRowHeight="15" x14ac:dyDescent="0.25"/>
  <cols>
    <col min="1" max="1" width="13.140625" bestFit="1" customWidth="1"/>
    <col min="2" max="2" width="14.28515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2" spans="1:14" x14ac:dyDescent="0.25">
      <c r="D2" s="5" t="s">
        <v>10932</v>
      </c>
      <c r="E2" s="6" t="s">
        <v>10951</v>
      </c>
      <c r="G2" s="5" t="s">
        <v>10932</v>
      </c>
      <c r="H2" s="6" t="s">
        <v>10957</v>
      </c>
      <c r="J2" s="5" t="s">
        <v>10932</v>
      </c>
      <c r="K2" s="6" t="s">
        <v>10958</v>
      </c>
      <c r="M2" s="5" t="s">
        <v>10932</v>
      </c>
      <c r="N2" s="6" t="s">
        <v>10959</v>
      </c>
    </row>
    <row r="3" spans="1:14" x14ac:dyDescent="0.25">
      <c r="A3" s="46" t="s">
        <v>10932</v>
      </c>
      <c r="D3" s="7" t="s">
        <v>10935</v>
      </c>
      <c r="E3" s="8">
        <v>9199.2699999999986</v>
      </c>
      <c r="G3" s="7" t="s">
        <v>10935</v>
      </c>
      <c r="H3" s="8">
        <v>1500</v>
      </c>
      <c r="J3" s="7" t="s">
        <v>10935</v>
      </c>
      <c r="K3" s="8">
        <v>387</v>
      </c>
      <c r="M3" s="7" t="s">
        <v>10935</v>
      </c>
      <c r="N3" s="8">
        <v>9.6462848596792869E-2</v>
      </c>
    </row>
    <row r="4" spans="1:14" x14ac:dyDescent="0.25">
      <c r="A4" s="47" t="s">
        <v>10935</v>
      </c>
      <c r="D4" s="9" t="s">
        <v>10936</v>
      </c>
      <c r="E4" s="10">
        <v>10288.898699999991</v>
      </c>
      <c r="G4" s="9" t="s">
        <v>10936</v>
      </c>
      <c r="H4" s="10">
        <v>1068</v>
      </c>
      <c r="J4" s="9" t="s">
        <v>10936</v>
      </c>
      <c r="K4" s="10">
        <v>301</v>
      </c>
      <c r="M4" s="9" t="s">
        <v>10936</v>
      </c>
      <c r="N4" s="10">
        <v>0.17098962406664425</v>
      </c>
    </row>
    <row r="5" spans="1:14" x14ac:dyDescent="0.25">
      <c r="A5" s="48" t="s">
        <v>10936</v>
      </c>
      <c r="D5" s="9" t="s">
        <v>10937</v>
      </c>
      <c r="E5" s="10">
        <v>26806.573700000015</v>
      </c>
      <c r="G5" s="9" t="s">
        <v>10937</v>
      </c>
      <c r="H5" s="10">
        <v>2491</v>
      </c>
      <c r="J5" s="9" t="s">
        <v>10937</v>
      </c>
      <c r="K5" s="10">
        <v>680</v>
      </c>
      <c r="M5" s="9" t="s">
        <v>10937</v>
      </c>
      <c r="N5" s="10">
        <v>0.13453536886554246</v>
      </c>
    </row>
    <row r="6" spans="1:14" x14ac:dyDescent="0.25">
      <c r="A6" s="48" t="s">
        <v>10937</v>
      </c>
      <c r="D6" s="9" t="s">
        <v>10938</v>
      </c>
      <c r="E6" s="10">
        <v>13437.806799999998</v>
      </c>
      <c r="G6" s="9" t="s">
        <v>10938</v>
      </c>
      <c r="H6" s="10">
        <v>2441</v>
      </c>
      <c r="J6" s="9" t="s">
        <v>10938</v>
      </c>
      <c r="K6" s="10">
        <v>663</v>
      </c>
      <c r="M6" s="9" t="s">
        <v>10938</v>
      </c>
      <c r="N6" s="10">
        <v>9.4731465053942004E-2</v>
      </c>
    </row>
    <row r="7" spans="1:14" x14ac:dyDescent="0.25">
      <c r="A7" s="48" t="s">
        <v>10938</v>
      </c>
      <c r="D7" s="9" t="s">
        <v>10939</v>
      </c>
      <c r="E7" s="10">
        <v>22308.51279999999</v>
      </c>
      <c r="G7" s="9" t="s">
        <v>10939</v>
      </c>
      <c r="H7" s="10">
        <v>2850</v>
      </c>
      <c r="J7" s="9" t="s">
        <v>10939</v>
      </c>
      <c r="K7" s="10">
        <v>750</v>
      </c>
      <c r="M7" s="9" t="s">
        <v>10939</v>
      </c>
      <c r="N7" s="10">
        <v>0.14289127626517142</v>
      </c>
    </row>
    <row r="8" spans="1:14" x14ac:dyDescent="0.25">
      <c r="A8" s="48" t="s">
        <v>10939</v>
      </c>
      <c r="D8" s="9" t="s">
        <v>10940</v>
      </c>
      <c r="E8" s="10">
        <v>20899.334500000012</v>
      </c>
      <c r="G8" s="9" t="s">
        <v>10940</v>
      </c>
      <c r="H8" s="10">
        <v>2644</v>
      </c>
      <c r="J8" s="9" t="s">
        <v>10940</v>
      </c>
      <c r="K8" s="10">
        <v>709</v>
      </c>
      <c r="M8" s="9" t="s">
        <v>10940</v>
      </c>
      <c r="N8" s="10">
        <v>0.1420924901678027</v>
      </c>
    </row>
    <row r="9" spans="1:14" x14ac:dyDescent="0.25">
      <c r="A9" s="48" t="s">
        <v>10940</v>
      </c>
      <c r="D9" s="9" t="s">
        <v>10941</v>
      </c>
      <c r="E9" s="10">
        <v>13535.38299999998</v>
      </c>
      <c r="G9" s="9" t="s">
        <v>10941</v>
      </c>
      <c r="H9" s="10">
        <v>2705</v>
      </c>
      <c r="J9" s="9" t="s">
        <v>10941</v>
      </c>
      <c r="K9" s="10">
        <v>708</v>
      </c>
      <c r="M9" s="9" t="s">
        <v>10941</v>
      </c>
      <c r="N9" s="10">
        <v>9.0488749635163512E-2</v>
      </c>
    </row>
    <row r="10" spans="1:14" x14ac:dyDescent="0.25">
      <c r="A10" s="48" t="s">
        <v>10941</v>
      </c>
      <c r="D10" s="9" t="s">
        <v>10942</v>
      </c>
      <c r="E10" s="10">
        <v>21896.715399999972</v>
      </c>
      <c r="G10" s="9" t="s">
        <v>10942</v>
      </c>
      <c r="H10" s="10">
        <v>2796</v>
      </c>
      <c r="J10" s="9" t="s">
        <v>10942</v>
      </c>
      <c r="K10" s="10">
        <v>710</v>
      </c>
      <c r="M10" s="9" t="s">
        <v>10942</v>
      </c>
      <c r="N10" s="10">
        <v>0.13720653378273723</v>
      </c>
    </row>
    <row r="11" spans="1:14" x14ac:dyDescent="0.25">
      <c r="A11" s="48" t="s">
        <v>10942</v>
      </c>
      <c r="D11" s="9" t="s">
        <v>10943</v>
      </c>
      <c r="E11" s="10">
        <v>37293.192500000034</v>
      </c>
      <c r="G11" s="9" t="s">
        <v>10943</v>
      </c>
      <c r="H11" s="10">
        <v>5073</v>
      </c>
      <c r="J11" s="9" t="s">
        <v>10943</v>
      </c>
      <c r="K11" s="10">
        <v>1386</v>
      </c>
      <c r="M11" s="9" t="s">
        <v>10943</v>
      </c>
      <c r="N11" s="10">
        <v>0.12038990379031732</v>
      </c>
    </row>
    <row r="12" spans="1:14" x14ac:dyDescent="0.25">
      <c r="A12" s="48" t="s">
        <v>10943</v>
      </c>
      <c r="D12" s="9" t="s">
        <v>10944</v>
      </c>
      <c r="E12" s="10">
        <v>31469.663800000035</v>
      </c>
      <c r="G12" s="9" t="s">
        <v>10944</v>
      </c>
      <c r="H12" s="10">
        <v>3095</v>
      </c>
      <c r="J12" s="9" t="s">
        <v>10944</v>
      </c>
      <c r="K12" s="10">
        <v>817</v>
      </c>
      <c r="M12" s="9" t="s">
        <v>10944</v>
      </c>
      <c r="N12" s="10">
        <v>0.15965112547684351</v>
      </c>
    </row>
    <row r="13" spans="1:14" x14ac:dyDescent="0.25">
      <c r="A13" s="48" t="s">
        <v>10944</v>
      </c>
      <c r="D13" s="9" t="s">
        <v>10945</v>
      </c>
      <c r="E13" s="10">
        <v>35825.536599999927</v>
      </c>
      <c r="G13" s="9" t="s">
        <v>10945</v>
      </c>
      <c r="H13" s="10">
        <v>5741</v>
      </c>
      <c r="J13" s="9" t="s">
        <v>10945</v>
      </c>
      <c r="K13" s="10">
        <v>1462</v>
      </c>
      <c r="M13" s="9" t="s">
        <v>10945</v>
      </c>
      <c r="N13" s="10">
        <v>0.10261666191099604</v>
      </c>
    </row>
    <row r="14" spans="1:14" x14ac:dyDescent="0.25">
      <c r="A14" s="48" t="s">
        <v>10945</v>
      </c>
      <c r="D14" s="9" t="s">
        <v>10946</v>
      </c>
      <c r="E14" s="10">
        <v>43436.13390000003</v>
      </c>
      <c r="G14" s="9" t="s">
        <v>10946</v>
      </c>
      <c r="H14" s="10">
        <v>5469</v>
      </c>
      <c r="J14" s="9" t="s">
        <v>10946</v>
      </c>
      <c r="K14" s="10">
        <v>1421</v>
      </c>
      <c r="M14" s="9" t="s">
        <v>10946</v>
      </c>
      <c r="N14" s="10">
        <v>0.13076195234308405</v>
      </c>
    </row>
    <row r="15" spans="1:14" x14ac:dyDescent="0.25">
      <c r="A15" s="48" t="s">
        <v>10946</v>
      </c>
      <c r="D15" s="11" t="s">
        <v>10933</v>
      </c>
      <c r="E15" s="12">
        <v>286397.02169999998</v>
      </c>
      <c r="G15" s="11" t="s">
        <v>10933</v>
      </c>
      <c r="H15" s="12">
        <v>37873</v>
      </c>
      <c r="J15" s="11" t="s">
        <v>10933</v>
      </c>
      <c r="K15" s="12">
        <v>9994</v>
      </c>
      <c r="M15" s="11" t="s">
        <v>10933</v>
      </c>
      <c r="N15" s="12">
        <v>0.12467217240315856</v>
      </c>
    </row>
    <row r="16" spans="1:14" x14ac:dyDescent="0.25">
      <c r="A16" s="49" t="s">
        <v>10933</v>
      </c>
      <c r="E16" s="34">
        <f>GETPIVOTDATA("Profit",$D$2)</f>
        <v>286397.02169999998</v>
      </c>
      <c r="H16" s="35">
        <f>GETPIVOTDATA("Quantity",$G$2)</f>
        <v>37873</v>
      </c>
      <c r="K16" s="35">
        <f>GETPIVOTDATA("Order ID",$J$2)</f>
        <v>9994</v>
      </c>
      <c r="N16" s="36">
        <f>GETPIVOTDATA("Profit Margin",$M$2)</f>
        <v>0.12467217240315856</v>
      </c>
    </row>
    <row r="17" spans="2:2" x14ac:dyDescent="0.25">
      <c r="B17" s="33" t="e">
        <f>GETPIVOTDATA("Sales",$A$3)</f>
        <v>#REF!</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7F2DB-37CB-4471-8D19-12858B6EE7C5}">
  <dimension ref="A3:L11"/>
  <sheetViews>
    <sheetView workbookViewId="0">
      <selection activeCell="H7" sqref="H7"/>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7" max="4196" width="15" bestFit="1" customWidth="1"/>
    <col min="4197" max="5010" width="14.85546875" bestFit="1" customWidth="1"/>
    <col min="5011" max="9205" width="15" bestFit="1" customWidth="1"/>
    <col min="9206" max="10019" width="14.85546875" bestFit="1" customWidth="1"/>
    <col min="10020" max="10020" width="15.42578125" bestFit="1" customWidth="1"/>
    <col min="10021" max="14214" width="15" bestFit="1" customWidth="1"/>
    <col min="14215" max="15028" width="14.85546875" bestFit="1" customWidth="1"/>
    <col min="15029" max="15029" width="17.28515625" bestFit="1" customWidth="1"/>
    <col min="15030" max="15030" width="17.7109375" bestFit="1" customWidth="1"/>
    <col min="15031" max="15031" width="20.42578125" bestFit="1" customWidth="1"/>
  </cols>
  <sheetData>
    <row r="3" spans="1:12" x14ac:dyDescent="0.25">
      <c r="A3" s="5" t="s">
        <v>10932</v>
      </c>
      <c r="B3" s="4" t="s">
        <v>10950</v>
      </c>
      <c r="C3" s="37" t="s">
        <v>10951</v>
      </c>
      <c r="D3" s="37" t="s">
        <v>10957</v>
      </c>
      <c r="E3" s="37" t="s">
        <v>10958</v>
      </c>
      <c r="F3" s="13" t="s">
        <v>10959</v>
      </c>
    </row>
    <row r="4" spans="1:12" x14ac:dyDescent="0.25">
      <c r="A4" s="24" t="s">
        <v>10934</v>
      </c>
      <c r="B4" s="14">
        <v>484247.49810000096</v>
      </c>
      <c r="C4" s="38">
        <v>49543.974100000007</v>
      </c>
      <c r="D4" s="38">
        <v>7581</v>
      </c>
      <c r="E4" s="38">
        <v>1993</v>
      </c>
      <c r="F4" s="15">
        <v>0.10231126499236715</v>
      </c>
    </row>
    <row r="5" spans="1:12" x14ac:dyDescent="0.25">
      <c r="A5" s="25" t="s">
        <v>10947</v>
      </c>
      <c r="B5" s="16">
        <v>470532.50899999985</v>
      </c>
      <c r="C5" s="39">
        <v>61618.603700000051</v>
      </c>
      <c r="D5" s="39">
        <v>7979</v>
      </c>
      <c r="E5" s="39">
        <v>2102</v>
      </c>
      <c r="F5" s="17">
        <v>0.13095504034557592</v>
      </c>
    </row>
    <row r="6" spans="1:12" x14ac:dyDescent="0.25">
      <c r="A6" s="25" t="s">
        <v>10948</v>
      </c>
      <c r="B6" s="16">
        <v>608473.83000000066</v>
      </c>
      <c r="C6" s="39">
        <v>81726.930800000177</v>
      </c>
      <c r="D6" s="39">
        <v>9810</v>
      </c>
      <c r="E6" s="39">
        <v>2580</v>
      </c>
      <c r="F6" s="17">
        <v>0.13431461924993568</v>
      </c>
    </row>
    <row r="7" spans="1:12" x14ac:dyDescent="0.25">
      <c r="A7" s="40" t="s">
        <v>10949</v>
      </c>
      <c r="B7" s="41">
        <v>733947.0231999997</v>
      </c>
      <c r="C7" s="42">
        <v>93507.513099999967</v>
      </c>
      <c r="D7" s="42">
        <v>12503</v>
      </c>
      <c r="E7" s="42">
        <v>3319</v>
      </c>
      <c r="F7" s="43">
        <v>0.12740362743390987</v>
      </c>
      <c r="H7" s="45">
        <f>(GETPIVOTDATA("Sum of Sales",$A$3,"Years",2014)/GETPIVOTDATA("Sum of Sales",$A$3,"Years",2013))-1</f>
        <v>0.20620967905883303</v>
      </c>
      <c r="I7" s="45">
        <f>(GETPIVOTDATA("Sum of Profit",$A$3,"Years",2014)/GETPIVOTDATA("Sum of Profit",$A$3,"Years",2013))-1</f>
        <v>0.14414565902185772</v>
      </c>
      <c r="J7" s="45">
        <f>(GETPIVOTDATA("Sum of Quantity",$A$3,"Years",2014)/GETPIVOTDATA("Sum of Quantity",$A$3,"Years",2013))-1</f>
        <v>0.27451580020387367</v>
      </c>
      <c r="K7" s="45">
        <f>(GETPIVOTDATA("Count of Order ID",$A$3,"Years",2014)/GETPIVOTDATA("Count of Order ID",$A$3,"Years",2013))-1</f>
        <v>0.2864341085271318</v>
      </c>
      <c r="L7" s="45">
        <f>(GETPIVOTDATA("Sum of Profit Margin",$A$3,"Years",2014)/GETPIVOTDATA("Sum of Profit Margin",$A$3,"Years",2013))-1</f>
        <v>-5.1453757264990463E-2</v>
      </c>
    </row>
    <row r="11" spans="1:12" x14ac:dyDescent="0.25">
      <c r="F11" s="27" t="s">
        <v>10960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0D845-5401-4E56-A8C7-BA0239BB0396}">
  <dimension ref="G13:H15"/>
  <sheetViews>
    <sheetView showGridLines="0" showRowColHeaders="0" tabSelected="1" zoomScale="69" zoomScaleNormal="69" workbookViewId="0">
      <selection activeCell="Y15" sqref="Y15"/>
    </sheetView>
  </sheetViews>
  <sheetFormatPr defaultRowHeight="15" x14ac:dyDescent="0.25"/>
  <sheetData>
    <row r="13" spans="7:8" x14ac:dyDescent="0.25">
      <c r="G13" s="44"/>
    </row>
    <row r="15" spans="7:8" x14ac:dyDescent="0.25">
      <c r="H15" s="45"/>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G1" workbookViewId="0">
      <selection activeCell="N15" sqref="N15:O1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Ayesha khan</cp:lastModifiedBy>
  <cp:lastPrinted>2024-09-09T18:08:39Z</cp:lastPrinted>
  <dcterms:created xsi:type="dcterms:W3CDTF">2015-06-05T18:17:20Z</dcterms:created>
  <dcterms:modified xsi:type="dcterms:W3CDTF">2024-09-10T18:06:16Z</dcterms:modified>
</cp:coreProperties>
</file>