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activeTab="2"/>
  </bookViews>
  <sheets>
    <sheet name="Receipt" sheetId="1" r:id="rId1"/>
    <sheet name="Payment" sheetId="2" r:id="rId2"/>
    <sheet name="DayBook" sheetId="3" r:id="rId3"/>
  </sheets>
  <definedNames>
    <definedName name="daybook">DayBook!$C$10:$H$40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<sst xmlns="http://schemas.openxmlformats.org/spreadsheetml/2006/main" count="647" uniqueCount="129">
  <si>
    <t>Summary</t>
  </si>
  <si>
    <t>Receipt Portion</t>
  </si>
  <si>
    <t>Receipt Method</t>
  </si>
  <si>
    <t>Amount</t>
  </si>
  <si>
    <t>Cash</t>
  </si>
  <si>
    <t>Card</t>
  </si>
  <si>
    <t>JazzCash</t>
  </si>
  <si>
    <t>EasyPaisa</t>
  </si>
  <si>
    <t>Total Receipt Amount</t>
  </si>
  <si>
    <t>S No</t>
  </si>
  <si>
    <t>Day</t>
  </si>
  <si>
    <t>Date</t>
  </si>
  <si>
    <t>Particular</t>
  </si>
  <si>
    <t>Description</t>
  </si>
  <si>
    <t>Rent Of Shop</t>
  </si>
  <si>
    <t>Received</t>
  </si>
  <si>
    <t>Commesion</t>
  </si>
  <si>
    <t>Salary</t>
  </si>
  <si>
    <t>Rent Of House</t>
  </si>
  <si>
    <t>Rent of Farm</t>
  </si>
  <si>
    <t>Sale</t>
  </si>
  <si>
    <t>Recovery</t>
  </si>
  <si>
    <t>Bills</t>
  </si>
  <si>
    <t>Taxes</t>
  </si>
  <si>
    <t>Payment Portion</t>
  </si>
  <si>
    <t>Payment Method</t>
  </si>
  <si>
    <t>Payment Amount</t>
  </si>
  <si>
    <t>Zohair Naqvi</t>
  </si>
  <si>
    <t>Payment to Zohair Naqvi</t>
  </si>
  <si>
    <t>Fahad</t>
  </si>
  <si>
    <t>rent has been cleared</t>
  </si>
  <si>
    <t>Ali Shah</t>
  </si>
  <si>
    <t>AbdulRehman</t>
  </si>
  <si>
    <t>Done</t>
  </si>
  <si>
    <t>Ahmed</t>
  </si>
  <si>
    <t>Muhammad</t>
  </si>
  <si>
    <t>Usman</t>
  </si>
  <si>
    <t>Hassan</t>
  </si>
  <si>
    <t>Talha</t>
  </si>
  <si>
    <t>Hamza</t>
  </si>
  <si>
    <t>Sgagbaz</t>
  </si>
  <si>
    <t>umair</t>
  </si>
  <si>
    <t>Bilal</t>
  </si>
  <si>
    <t>Ahmad</t>
  </si>
  <si>
    <t>wagas</t>
  </si>
  <si>
    <t>Zahid</t>
  </si>
  <si>
    <t>Salman</t>
  </si>
  <si>
    <t>saad</t>
  </si>
  <si>
    <t>Abdullah</t>
  </si>
  <si>
    <t>zeeshan</t>
  </si>
  <si>
    <t>Hammad</t>
  </si>
  <si>
    <t>Yasir</t>
  </si>
  <si>
    <t>Ayan</t>
  </si>
  <si>
    <t>brahim</t>
  </si>
  <si>
    <t>Rashid</t>
  </si>
  <si>
    <t>saif</t>
  </si>
  <si>
    <t>Ismai</t>
  </si>
  <si>
    <t>Amiir</t>
  </si>
  <si>
    <t>drees khan</t>
  </si>
  <si>
    <t>Rizwan</t>
  </si>
  <si>
    <t>Zain</t>
  </si>
  <si>
    <t>Adnan</t>
  </si>
  <si>
    <t>Faheem</t>
  </si>
  <si>
    <t>Malik</t>
  </si>
  <si>
    <t>Muhammad Ali</t>
  </si>
  <si>
    <t>Usama</t>
  </si>
  <si>
    <t>Kamran</t>
  </si>
  <si>
    <t>kashif</t>
  </si>
  <si>
    <t>Abbas</t>
  </si>
  <si>
    <t>raja</t>
  </si>
  <si>
    <t>Ameer</t>
  </si>
  <si>
    <t>Osman</t>
  </si>
  <si>
    <t>Faraz</t>
  </si>
  <si>
    <t>Waseem</t>
  </si>
  <si>
    <t>Khan</t>
  </si>
  <si>
    <t>sohail</t>
  </si>
  <si>
    <t>Muzammal</t>
  </si>
  <si>
    <t>Mohammad</t>
  </si>
  <si>
    <t>Sheraz</t>
  </si>
  <si>
    <t>Faiq</t>
  </si>
  <si>
    <t>Ranjhoo</t>
  </si>
  <si>
    <t>amshed</t>
  </si>
  <si>
    <t>muhammad kazam</t>
  </si>
  <si>
    <t>Ali Kazmi</t>
  </si>
  <si>
    <t>ToQeer</t>
  </si>
  <si>
    <t>Zia</t>
  </si>
  <si>
    <t>Ayun</t>
  </si>
  <si>
    <t>Nouman</t>
  </si>
  <si>
    <t>Syed Najum</t>
  </si>
  <si>
    <t>Muhammadkhan</t>
  </si>
  <si>
    <t>Shahzad</t>
  </si>
  <si>
    <t>Junaid</t>
  </si>
  <si>
    <t>Jamayel</t>
  </si>
  <si>
    <t>Raza</t>
  </si>
  <si>
    <t>Nagash</t>
  </si>
  <si>
    <t>Fazi</t>
  </si>
  <si>
    <t>Sameer</t>
  </si>
  <si>
    <t>awa</t>
  </si>
  <si>
    <t>Aamir</t>
  </si>
  <si>
    <t>Osama</t>
  </si>
  <si>
    <t>Ayaan</t>
  </si>
  <si>
    <t>Aliyan</t>
  </si>
  <si>
    <t>Farid</t>
  </si>
  <si>
    <t>Farjad</t>
  </si>
  <si>
    <t>Soban</t>
  </si>
  <si>
    <t>jams</t>
  </si>
  <si>
    <t>Sam</t>
  </si>
  <si>
    <t>bashir khan</t>
  </si>
  <si>
    <t>tanvir</t>
  </si>
  <si>
    <t>Uzair</t>
  </si>
  <si>
    <t>Pintu</t>
  </si>
  <si>
    <t>sharif</t>
  </si>
  <si>
    <t>Ejaz</t>
  </si>
  <si>
    <t>Javed</t>
  </si>
  <si>
    <t>Mithu</t>
  </si>
  <si>
    <t>moiz</t>
  </si>
  <si>
    <t>Naveed Jamal</t>
  </si>
  <si>
    <t>ahtisham</t>
  </si>
  <si>
    <t>Khawaja Shariq</t>
  </si>
  <si>
    <t>nizam</t>
  </si>
  <si>
    <t>Chuza</t>
  </si>
  <si>
    <t>umer</t>
  </si>
  <si>
    <t>sher khan</t>
  </si>
  <si>
    <t>sarmad</t>
  </si>
  <si>
    <t>Day Book Report</t>
  </si>
  <si>
    <t>Search By Date</t>
  </si>
  <si>
    <t>Receipt Amount</t>
  </si>
  <si>
    <t>Balance of Day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</si>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</sst>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  <numFmt numFmtId="179" formatCode="[$-409]dd\-mmm\-yy;@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178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179" fontId="2" fillId="2" borderId="5" xfId="0" applyNumberFormat="1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5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NumberFormat="1" applyFill="1" applyBorder="1">
      <alignment vertical="center"/>
    </xf>
    <xf numFmtId="0" fontId="2" fillId="9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b val="1"/>
      </font>
      <numFmt numFmtId="0" formatCode="General"/>
      <fill>
        <patternFill patternType="solid">
          <bgColor theme="7" tint="0.6"/>
        </patternFill>
      </fill>
      <alignment horizontal="center"/>
    </dxf>
    <dxf>
      <font>
        <b val="1"/>
      </font>
      <numFmt numFmtId="0" formatCode="General"/>
      <fill>
        <patternFill patternType="solid">
          <bgColor theme="7" tint="0.6"/>
        </patternFill>
      </fill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mruColors>
      <color rgb="00FF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10:H113" totalsRowShown="0">
  <autoFilter xmlns:etc="http://www.wps.cn/officeDocument/2017/etCustomData" ref="B10:H113" etc:filterBottomFollowUsedRange="0"/>
  <tableColumns count="7">
    <tableColumn id="1" name="S No" dataDxfId="0"/>
    <tableColumn id="2" name="Day" dataDxfId="1"/>
    <tableColumn id="3" name="Date"/>
    <tableColumn id="4" name="Particular"/>
    <tableColumn id="5" name="Receipt Method"/>
    <tableColumn id="6" name="Amount"/>
    <tableColumn id="7" name="Description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B10:H114" totalsRowShown="0">
  <autoFilter xmlns:etc="http://www.wps.cn/officeDocument/2017/etCustomData" ref="B10:H114" etc:filterBottomFollowUsedRange="0"/>
  <tableColumns count="7">
    <tableColumn id="1" name="S No"/>
    <tableColumn id="2" name="Day"/>
    <tableColumn id="3" name="Date"/>
    <tableColumn id="4" name="Particular"/>
    <tableColumn id="5" name="Payment Method"/>
    <tableColumn id="6" name="Amount"/>
    <tableColumn id="7" name="Descriptio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3"/>
  <sheetViews>
    <sheetView zoomScale="70" zoomScaleNormal="70" topLeftCell="A101" workbookViewId="0">
      <selection activeCell="D11" sqref="D11:D110"/>
    </sheetView>
  </sheetViews>
  <sheetFormatPr defaultColWidth="8.72727272727273" defaultRowHeight="14.5" outlineLevelCol="7"/>
  <cols>
    <col min="2" max="2" width="9.90909090909091" customWidth="1"/>
    <col min="3" max="3" width="10.2727272727273" customWidth="1"/>
    <col min="4" max="4" width="17.7272727272727" customWidth="1"/>
    <col min="5" max="5" width="13.9090909090909" customWidth="1"/>
    <col min="6" max="6" width="18.4545454545455" customWidth="1"/>
    <col min="7" max="7" width="14.6363636363636" customWidth="1"/>
    <col min="8" max="8" width="22.5454545454545" customWidth="1"/>
  </cols>
  <sheetData>
    <row r="2" spans="2:8">
      <c r="B2" s="19" t="s">
        <v>0</v>
      </c>
      <c r="C2" s="19"/>
      <c r="D2" s="19"/>
      <c r="F2" s="20" t="s">
        <v>1</v>
      </c>
      <c r="G2" s="21"/>
      <c r="H2" s="21"/>
    </row>
    <row r="3" spans="2:8">
      <c r="B3" s="22" t="s">
        <v>2</v>
      </c>
      <c r="C3" s="22"/>
      <c r="D3" s="22" t="s">
        <v>3</v>
      </c>
      <c r="F3" s="21"/>
      <c r="G3" s="21"/>
      <c r="H3" s="21"/>
    </row>
    <row r="4" spans="2:4">
      <c r="B4" s="8" t="s">
        <v>4</v>
      </c>
      <c r="C4" s="8"/>
      <c r="D4" s="8">
        <f>SUMIF(Table1[Receipt Method],B4,Table1[Amount])</f>
        <v>1666000</v>
      </c>
    </row>
    <row r="5" spans="2:4">
      <c r="B5" s="8" t="s">
        <v>5</v>
      </c>
      <c r="C5" s="8"/>
      <c r="D5" s="8">
        <f>SUMIF(Table1[Receipt Method],B5,Table1[Amount])</f>
        <v>1671000</v>
      </c>
    </row>
    <row r="6" spans="2:4">
      <c r="B6" s="8" t="s">
        <v>6</v>
      </c>
      <c r="C6" s="8"/>
      <c r="D6" s="8">
        <f>SUMIF(Table1[Receipt Method],B6,Table1[Amount])</f>
        <v>1182000</v>
      </c>
    </row>
    <row r="7" spans="2:4">
      <c r="B7" s="8" t="s">
        <v>7</v>
      </c>
      <c r="C7" s="8"/>
      <c r="D7" s="8">
        <f>SUMIF(Table1[Receipt Method],B7,Table1[Amount])</f>
        <v>1099000</v>
      </c>
    </row>
    <row r="8" spans="2:4">
      <c r="B8" s="24" t="s">
        <v>8</v>
      </c>
      <c r="C8" s="24"/>
      <c r="D8" s="25">
        <f>SUM(D4:D7)</f>
        <v>5618000</v>
      </c>
    </row>
    <row r="10" spans="2:8">
      <c r="B10" t="s">
        <v>9</v>
      </c>
      <c r="C10" t="s">
        <v>10</v>
      </c>
      <c r="D10" t="s">
        <v>11</v>
      </c>
      <c r="E10" t="s">
        <v>12</v>
      </c>
      <c r="F10" t="s">
        <v>2</v>
      </c>
      <c r="G10" t="s">
        <v>3</v>
      </c>
      <c r="H10" t="s">
        <v>13</v>
      </c>
    </row>
    <row r="11" spans="2:8">
      <c r="B11" s="26" cm="1">
        <f t="array" ref="B11">IF(Table1[[#This Row],[Day]]="","",ROW(1:1))</f>
        <v>1</v>
      </c>
      <c r="C11" s="26" t="str">
        <f>IF(Table1[[#This Row],[Date]]="","",TEXT(Table1[[#This Row],[Date]],"ddd"))</f>
        <v>Mon</v>
      </c>
      <c r="D11" s="27">
        <v>45383</v>
      </c>
      <c r="E11" t="s">
        <v>14</v>
      </c>
      <c r="F11" t="s">
        <v>6</v>
      </c>
      <c r="G11" s="28">
        <v>20000</v>
      </c>
      <c r="H11" t="s">
        <v>15</v>
      </c>
    </row>
    <row r="12" spans="2:8">
      <c r="B12" s="26" cm="1">
        <f t="array" ref="B12">IF(Table1[[#This Row],[Day]]="","",ROW(2:2))</f>
        <v>2</v>
      </c>
      <c r="C12" s="26" t="str">
        <f>IF(Table1[[#This Row],[Date]]="","",TEXT(Table1[[#This Row],[Date]],"ddd"))</f>
        <v>Tue</v>
      </c>
      <c r="D12" s="27">
        <v>45384</v>
      </c>
      <c r="E12" t="s">
        <v>16</v>
      </c>
      <c r="F12" t="s">
        <v>4</v>
      </c>
      <c r="G12" s="28">
        <v>5000</v>
      </c>
      <c r="H12" t="s">
        <v>15</v>
      </c>
    </row>
    <row r="13" spans="2:8">
      <c r="B13" s="26" cm="1">
        <f t="array" ref="B13">IF(Table1[[#This Row],[Day]]="","",ROW(3:3))</f>
        <v>3</v>
      </c>
      <c r="C13" s="26" t="str">
        <f>IF(Table1[[#This Row],[Date]]="","",TEXT(Table1[[#This Row],[Date]],"ddd"))</f>
        <v>Wed</v>
      </c>
      <c r="D13" s="27">
        <v>45385</v>
      </c>
      <c r="E13" t="s">
        <v>17</v>
      </c>
      <c r="F13" t="s">
        <v>5</v>
      </c>
      <c r="G13" s="28">
        <v>40000</v>
      </c>
      <c r="H13" t="s">
        <v>15</v>
      </c>
    </row>
    <row r="14" spans="2:8">
      <c r="B14" s="26" cm="1">
        <f t="array" ref="B14">IF(Table1[[#This Row],[Day]]="","",ROW(4:4))</f>
        <v>4</v>
      </c>
      <c r="C14" s="26" t="str">
        <f>IF(Table1[[#This Row],[Date]]="","",TEXT(Table1[[#This Row],[Date]],"ddd"))</f>
        <v>Thu</v>
      </c>
      <c r="D14" s="27">
        <v>45386</v>
      </c>
      <c r="E14" t="s">
        <v>18</v>
      </c>
      <c r="F14" t="s">
        <v>4</v>
      </c>
      <c r="G14" s="28">
        <v>55000</v>
      </c>
      <c r="H14" t="s">
        <v>15</v>
      </c>
    </row>
    <row r="15" spans="2:8">
      <c r="B15" s="26" cm="1">
        <f t="array" ref="B15">IF(Table1[[#This Row],[Day]]="","",ROW(5:5))</f>
        <v>5</v>
      </c>
      <c r="C15" s="26" t="str">
        <f>IF(Table1[[#This Row],[Date]]="","",TEXT(Table1[[#This Row],[Date]],"ddd"))</f>
        <v>Fri</v>
      </c>
      <c r="D15" s="27">
        <v>45387</v>
      </c>
      <c r="E15" t="s">
        <v>19</v>
      </c>
      <c r="F15" t="s">
        <v>7</v>
      </c>
      <c r="G15" s="28">
        <v>100000</v>
      </c>
      <c r="H15" t="s">
        <v>15</v>
      </c>
    </row>
    <row r="16" spans="2:8">
      <c r="B16" s="26" cm="1">
        <f t="array" ref="B16">IF(Table1[[#This Row],[Day]]="","",ROW(6:6))</f>
        <v>6</v>
      </c>
      <c r="C16" s="26" t="str">
        <f>IF(Table1[[#This Row],[Date]]="","",TEXT(Table1[[#This Row],[Date]],"ddd"))</f>
        <v>Sat</v>
      </c>
      <c r="D16" s="27">
        <v>45388</v>
      </c>
      <c r="E16" t="s">
        <v>16</v>
      </c>
      <c r="F16" t="s">
        <v>5</v>
      </c>
      <c r="G16" s="28">
        <v>60000</v>
      </c>
      <c r="H16" t="s">
        <v>15</v>
      </c>
    </row>
    <row r="17" spans="2:8">
      <c r="B17" s="26" cm="1">
        <f t="array" ref="B17">IF(Table1[[#This Row],[Day]]="","",ROW(7:7))</f>
        <v>7</v>
      </c>
      <c r="C17" s="26" t="str">
        <f>IF(Table1[[#This Row],[Date]]="","",TEXT(Table1[[#This Row],[Date]],"ddd"))</f>
        <v>Sun</v>
      </c>
      <c r="D17" s="27">
        <v>45389</v>
      </c>
      <c r="E17" t="s">
        <v>20</v>
      </c>
      <c r="F17" t="s">
        <v>5</v>
      </c>
      <c r="G17" s="28">
        <v>70000</v>
      </c>
      <c r="H17" t="s">
        <v>15</v>
      </c>
    </row>
    <row r="18" spans="2:8">
      <c r="B18" s="26" cm="1">
        <f t="array" ref="B18">IF(Table1[[#This Row],[Day]]="","",ROW(8:8))</f>
        <v>8</v>
      </c>
      <c r="C18" s="26" t="str">
        <f>IF(Table1[[#This Row],[Date]]="","",TEXT(Table1[[#This Row],[Date]],"ddd"))</f>
        <v>Mon</v>
      </c>
      <c r="D18" s="27">
        <v>45390</v>
      </c>
      <c r="E18" t="s">
        <v>21</v>
      </c>
      <c r="F18" t="s">
        <v>7</v>
      </c>
      <c r="G18" s="28">
        <v>80000</v>
      </c>
      <c r="H18" t="s">
        <v>15</v>
      </c>
    </row>
    <row r="19" spans="2:8">
      <c r="B19" s="26" cm="1">
        <f t="array" ref="B19">IF(Table1[[#This Row],[Day]]="","",ROW(9:9))</f>
        <v>9</v>
      </c>
      <c r="C19" s="26" t="str">
        <f>IF(Table1[[#This Row],[Date]]="","",TEXT(Table1[[#This Row],[Date]],"ddd"))</f>
        <v>Tue</v>
      </c>
      <c r="D19" s="27">
        <v>45391</v>
      </c>
      <c r="E19" t="s">
        <v>22</v>
      </c>
      <c r="F19" t="s">
        <v>4</v>
      </c>
      <c r="G19" s="28">
        <v>90000</v>
      </c>
      <c r="H19" t="s">
        <v>15</v>
      </c>
    </row>
    <row r="20" spans="2:8">
      <c r="B20" s="26" cm="1">
        <f t="array" ref="B20">IF(Table1[[#This Row],[Day]]="","",ROW(10:10))</f>
        <v>10</v>
      </c>
      <c r="C20" s="26" t="str">
        <f>IF(Table1[[#This Row],[Date]]="","",TEXT(Table1[[#This Row],[Date]],"ddd"))</f>
        <v>Wed</v>
      </c>
      <c r="D20" s="27">
        <v>45392</v>
      </c>
      <c r="E20" t="s">
        <v>23</v>
      </c>
      <c r="F20" t="s">
        <v>6</v>
      </c>
      <c r="G20" s="28">
        <v>45000</v>
      </c>
      <c r="H20" t="s">
        <v>15</v>
      </c>
    </row>
    <row r="21" spans="2:8">
      <c r="B21" s="26" cm="1">
        <f t="array" ref="B21">IF(Table1[[#This Row],[Day]]="","",ROW(11:11))</f>
        <v>11</v>
      </c>
      <c r="C21" s="26" t="str">
        <f>IF(Table1[[#This Row],[Date]]="","",TEXT(Table1[[#This Row],[Date]],"ddd"))</f>
        <v>Thu</v>
      </c>
      <c r="D21" s="27">
        <v>45393</v>
      </c>
      <c r="E21" t="s">
        <v>14</v>
      </c>
      <c r="F21" t="s">
        <v>6</v>
      </c>
      <c r="G21" s="28">
        <v>35000</v>
      </c>
      <c r="H21" t="s">
        <v>15</v>
      </c>
    </row>
    <row r="22" spans="2:8">
      <c r="B22" s="26" cm="1">
        <f t="array" ref="B22">IF(Table1[[#This Row],[Day]]="","",ROW(12:12))</f>
        <v>12</v>
      </c>
      <c r="C22" s="26" t="str">
        <f>IF(Table1[[#This Row],[Date]]="","",TEXT(Table1[[#This Row],[Date]],"ddd"))</f>
        <v>Fri</v>
      </c>
      <c r="D22" s="27">
        <v>45394</v>
      </c>
      <c r="E22" t="s">
        <v>16</v>
      </c>
      <c r="F22" t="s">
        <v>4</v>
      </c>
      <c r="G22" s="28">
        <v>22000</v>
      </c>
      <c r="H22" t="s">
        <v>15</v>
      </c>
    </row>
    <row r="23" spans="2:8">
      <c r="B23" s="26" cm="1">
        <f t="array" ref="B23">IF(Table1[[#This Row],[Day]]="","",ROW(13:13))</f>
        <v>13</v>
      </c>
      <c r="C23" s="26" t="str">
        <f>IF(Table1[[#This Row],[Date]]="","",TEXT(Table1[[#This Row],[Date]],"ddd"))</f>
        <v>Sat</v>
      </c>
      <c r="D23" s="27">
        <v>45395</v>
      </c>
      <c r="E23" t="s">
        <v>17</v>
      </c>
      <c r="F23" t="s">
        <v>5</v>
      </c>
      <c r="G23" s="28">
        <v>30000</v>
      </c>
      <c r="H23" t="s">
        <v>15</v>
      </c>
    </row>
    <row r="24" spans="2:8">
      <c r="B24" s="26" cm="1">
        <f t="array" ref="B24">IF(Table1[[#This Row],[Day]]="","",ROW(14:14))</f>
        <v>14</v>
      </c>
      <c r="C24" s="26" t="str">
        <f>IF(Table1[[#This Row],[Date]]="","",TEXT(Table1[[#This Row],[Date]],"ddd"))</f>
        <v>Sun</v>
      </c>
      <c r="D24" s="27">
        <v>45396</v>
      </c>
      <c r="E24" t="s">
        <v>18</v>
      </c>
      <c r="F24" t="s">
        <v>4</v>
      </c>
      <c r="G24" s="28">
        <v>25500</v>
      </c>
      <c r="H24" t="s">
        <v>15</v>
      </c>
    </row>
    <row r="25" spans="2:8">
      <c r="B25" s="26" cm="1">
        <f t="array" ref="B25">IF(Table1[[#This Row],[Day]]="","",ROW(15:15))</f>
        <v>15</v>
      </c>
      <c r="C25" s="26" t="str">
        <f>IF(Table1[[#This Row],[Date]]="","",TEXT(Table1[[#This Row],[Date]],"ddd"))</f>
        <v>Mon</v>
      </c>
      <c r="D25" s="27">
        <v>45397</v>
      </c>
      <c r="E25" t="s">
        <v>19</v>
      </c>
      <c r="F25" t="s">
        <v>7</v>
      </c>
      <c r="G25" s="28">
        <v>67000</v>
      </c>
      <c r="H25" t="s">
        <v>15</v>
      </c>
    </row>
    <row r="26" spans="2:8">
      <c r="B26" s="26" cm="1">
        <f t="array" ref="B26">IF(Table1[[#This Row],[Day]]="","",ROW(16:16))</f>
        <v>16</v>
      </c>
      <c r="C26" s="26" t="str">
        <f>IF(Table1[[#This Row],[Date]]="","",TEXT(Table1[[#This Row],[Date]],"ddd"))</f>
        <v>Tue</v>
      </c>
      <c r="D26" s="27">
        <v>45398</v>
      </c>
      <c r="E26" t="s">
        <v>16</v>
      </c>
      <c r="F26" t="s">
        <v>5</v>
      </c>
      <c r="G26" s="28">
        <v>100000</v>
      </c>
      <c r="H26" t="s">
        <v>15</v>
      </c>
    </row>
    <row r="27" spans="2:8">
      <c r="B27" s="26" cm="1">
        <f t="array" ref="B27">IF(Table1[[#This Row],[Day]]="","",ROW(17:17))</f>
        <v>17</v>
      </c>
      <c r="C27" s="26" t="str">
        <f>IF(Table1[[#This Row],[Date]]="","",TEXT(Table1[[#This Row],[Date]],"ddd"))</f>
        <v>Wed</v>
      </c>
      <c r="D27" s="27">
        <v>45399</v>
      </c>
      <c r="E27" t="s">
        <v>20</v>
      </c>
      <c r="F27" t="s">
        <v>5</v>
      </c>
      <c r="G27" s="28">
        <v>60000</v>
      </c>
      <c r="H27" t="s">
        <v>15</v>
      </c>
    </row>
    <row r="28" spans="2:8">
      <c r="B28" s="26" cm="1">
        <f t="array" ref="B28">IF(Table1[[#This Row],[Day]]="","",ROW(18:18))</f>
        <v>18</v>
      </c>
      <c r="C28" s="26" t="str">
        <f>IF(Table1[[#This Row],[Date]]="","",TEXT(Table1[[#This Row],[Date]],"ddd"))</f>
        <v>Thu</v>
      </c>
      <c r="D28" s="27">
        <v>45400</v>
      </c>
      <c r="E28" t="s">
        <v>21</v>
      </c>
      <c r="F28" t="s">
        <v>7</v>
      </c>
      <c r="G28" s="28">
        <v>70000</v>
      </c>
      <c r="H28" t="s">
        <v>15</v>
      </c>
    </row>
    <row r="29" spans="2:8">
      <c r="B29" s="26" cm="1">
        <f t="array" ref="B29">IF(Table1[[#This Row],[Day]]="","",ROW(19:19))</f>
        <v>19</v>
      </c>
      <c r="C29" s="26" t="str">
        <f>IF(Table1[[#This Row],[Date]]="","",TEXT(Table1[[#This Row],[Date]],"ddd"))</f>
        <v>Fri</v>
      </c>
      <c r="D29" s="27">
        <v>45401</v>
      </c>
      <c r="E29" t="s">
        <v>22</v>
      </c>
      <c r="F29" t="s">
        <v>4</v>
      </c>
      <c r="G29" s="28">
        <v>80000</v>
      </c>
      <c r="H29" t="s">
        <v>15</v>
      </c>
    </row>
    <row r="30" spans="2:8">
      <c r="B30" s="26" cm="1">
        <f t="array" ref="B30">IF(Table1[[#This Row],[Day]]="","",ROW(20:20))</f>
        <v>20</v>
      </c>
      <c r="C30" s="26" t="str">
        <f>IF(Table1[[#This Row],[Date]]="","",TEXT(Table1[[#This Row],[Date]],"ddd"))</f>
        <v>Sat</v>
      </c>
      <c r="D30" s="27">
        <v>45402</v>
      </c>
      <c r="E30" t="s">
        <v>23</v>
      </c>
      <c r="F30" t="s">
        <v>6</v>
      </c>
      <c r="G30" s="28">
        <v>90000</v>
      </c>
      <c r="H30" t="s">
        <v>15</v>
      </c>
    </row>
    <row r="31" spans="2:8">
      <c r="B31" s="26" cm="1">
        <f t="array" ref="B31">IF(Table1[[#This Row],[Day]]="","",ROW(21:21))</f>
        <v>21</v>
      </c>
      <c r="C31" s="26" t="str">
        <f>IF(Table1[[#This Row],[Date]]="","",TEXT(Table1[[#This Row],[Date]],"ddd"))</f>
        <v>Sun</v>
      </c>
      <c r="D31" s="27">
        <v>45403</v>
      </c>
      <c r="E31" t="s">
        <v>14</v>
      </c>
      <c r="F31" t="s">
        <v>6</v>
      </c>
      <c r="G31" s="28">
        <v>45000</v>
      </c>
      <c r="H31" t="s">
        <v>15</v>
      </c>
    </row>
    <row r="32" spans="2:8">
      <c r="B32" s="26" cm="1">
        <f t="array" ref="B32">IF(Table1[[#This Row],[Day]]="","",ROW(22:22))</f>
        <v>22</v>
      </c>
      <c r="C32" s="26" t="str">
        <f>IF(Table1[[#This Row],[Date]]="","",TEXT(Table1[[#This Row],[Date]],"ddd"))</f>
        <v>Mon</v>
      </c>
      <c r="D32" s="27">
        <v>45404</v>
      </c>
      <c r="E32" t="s">
        <v>16</v>
      </c>
      <c r="F32" t="s">
        <v>4</v>
      </c>
      <c r="G32" s="28">
        <v>35000</v>
      </c>
      <c r="H32" t="s">
        <v>15</v>
      </c>
    </row>
    <row r="33" spans="2:8">
      <c r="B33" s="26" cm="1">
        <f t="array" ref="B33">IF(Table1[[#This Row],[Day]]="","",ROW(23:23))</f>
        <v>23</v>
      </c>
      <c r="C33" s="26" t="str">
        <f>IF(Table1[[#This Row],[Date]]="","",TEXT(Table1[[#This Row],[Date]],"ddd"))</f>
        <v>Tue</v>
      </c>
      <c r="D33" s="27">
        <v>45405</v>
      </c>
      <c r="E33" t="s">
        <v>17</v>
      </c>
      <c r="F33" t="s">
        <v>5</v>
      </c>
      <c r="G33" s="28">
        <v>22000</v>
      </c>
      <c r="H33" t="s">
        <v>15</v>
      </c>
    </row>
    <row r="34" spans="2:8">
      <c r="B34" s="26" cm="1">
        <f t="array" ref="B34">IF(Table1[[#This Row],[Day]]="","",ROW(24:24))</f>
        <v>24</v>
      </c>
      <c r="C34" s="26" t="str">
        <f>IF(Table1[[#This Row],[Date]]="","",TEXT(Table1[[#This Row],[Date]],"ddd"))</f>
        <v>Wed</v>
      </c>
      <c r="D34" s="27">
        <v>45406</v>
      </c>
      <c r="E34" t="s">
        <v>18</v>
      </c>
      <c r="F34" t="s">
        <v>4</v>
      </c>
      <c r="G34" s="28">
        <v>30000</v>
      </c>
      <c r="H34" t="s">
        <v>15</v>
      </c>
    </row>
    <row r="35" spans="2:8">
      <c r="B35" s="26" cm="1">
        <f t="array" ref="B35">IF(Table1[[#This Row],[Day]]="","",ROW(25:25))</f>
        <v>25</v>
      </c>
      <c r="C35" s="26" t="str">
        <f>IF(Table1[[#This Row],[Date]]="","",TEXT(Table1[[#This Row],[Date]],"ddd"))</f>
        <v>Thu</v>
      </c>
      <c r="D35" s="27">
        <v>45407</v>
      </c>
      <c r="E35" t="s">
        <v>19</v>
      </c>
      <c r="F35" t="s">
        <v>7</v>
      </c>
      <c r="G35" s="28">
        <v>25500</v>
      </c>
      <c r="H35" t="s">
        <v>15</v>
      </c>
    </row>
    <row r="36" spans="2:8">
      <c r="B36" s="26" cm="1">
        <f t="array" ref="B36">IF(Table1[[#This Row],[Day]]="","",ROW(26:26))</f>
        <v>26</v>
      </c>
      <c r="C36" s="26" t="str">
        <f>IF(Table1[[#This Row],[Date]]="","",TEXT(Table1[[#This Row],[Date]],"ddd"))</f>
        <v>Fri</v>
      </c>
      <c r="D36" s="27">
        <v>45408</v>
      </c>
      <c r="E36" t="s">
        <v>16</v>
      </c>
      <c r="F36" t="s">
        <v>5</v>
      </c>
      <c r="G36" s="28">
        <v>67000</v>
      </c>
      <c r="H36" t="s">
        <v>15</v>
      </c>
    </row>
    <row r="37" spans="2:8">
      <c r="B37" s="26" cm="1">
        <f t="array" ref="B37">IF(Table1[[#This Row],[Day]]="","",ROW(27:27))</f>
        <v>27</v>
      </c>
      <c r="C37" s="26" t="str">
        <f>IF(Table1[[#This Row],[Date]]="","",TEXT(Table1[[#This Row],[Date]],"ddd"))</f>
        <v>Sat</v>
      </c>
      <c r="D37" s="27">
        <v>45409</v>
      </c>
      <c r="E37" t="s">
        <v>20</v>
      </c>
      <c r="F37" t="s">
        <v>5</v>
      </c>
      <c r="G37" s="28">
        <v>100000</v>
      </c>
      <c r="H37" t="s">
        <v>15</v>
      </c>
    </row>
    <row r="38" spans="2:8">
      <c r="B38" s="26" cm="1">
        <f t="array" ref="B38">IF(Table1[[#This Row],[Day]]="","",ROW(28:28))</f>
        <v>28</v>
      </c>
      <c r="C38" s="26" t="str">
        <f>IF(Table1[[#This Row],[Date]]="","",TEXT(Table1[[#This Row],[Date]],"ddd"))</f>
        <v>Sun</v>
      </c>
      <c r="D38" s="27">
        <v>45410</v>
      </c>
      <c r="E38" t="s">
        <v>21</v>
      </c>
      <c r="F38" t="s">
        <v>7</v>
      </c>
      <c r="G38" s="28">
        <v>60000</v>
      </c>
      <c r="H38" t="s">
        <v>15</v>
      </c>
    </row>
    <row r="39" spans="2:8">
      <c r="B39" s="26" cm="1">
        <f t="array" ref="B39">IF(Table1[[#This Row],[Day]]="","",ROW(29:29))</f>
        <v>29</v>
      </c>
      <c r="C39" s="26" t="str">
        <f>IF(Table1[[#This Row],[Date]]="","",TEXT(Table1[[#This Row],[Date]],"ddd"))</f>
        <v>Mon</v>
      </c>
      <c r="D39" s="27">
        <v>45411</v>
      </c>
      <c r="E39" t="s">
        <v>22</v>
      </c>
      <c r="F39" t="s">
        <v>4</v>
      </c>
      <c r="G39" s="28">
        <v>70000</v>
      </c>
      <c r="H39" t="s">
        <v>15</v>
      </c>
    </row>
    <row r="40" spans="2:8">
      <c r="B40" s="26" cm="1">
        <f t="array" ref="B40">IF(Table1[[#This Row],[Day]]="","",ROW(30:30))</f>
        <v>30</v>
      </c>
      <c r="C40" s="26" t="str">
        <f>IF(Table1[[#This Row],[Date]]="","",TEXT(Table1[[#This Row],[Date]],"ddd"))</f>
        <v>Tue</v>
      </c>
      <c r="D40" s="27">
        <v>45412</v>
      </c>
      <c r="E40" t="s">
        <v>23</v>
      </c>
      <c r="F40" t="s">
        <v>6</v>
      </c>
      <c r="G40" s="28">
        <v>80000</v>
      </c>
      <c r="H40" t="s">
        <v>15</v>
      </c>
    </row>
    <row r="41" spans="2:8">
      <c r="B41" s="26" cm="1">
        <f t="array" ref="B41">IF(Table1[[#This Row],[Day]]="","",ROW(31:31))</f>
        <v>31</v>
      </c>
      <c r="C41" s="26" t="str">
        <f>IF(Table1[[#This Row],[Date]]="","",TEXT(Table1[[#This Row],[Date]],"ddd"))</f>
        <v>Wed</v>
      </c>
      <c r="D41" s="27">
        <v>45413</v>
      </c>
      <c r="E41" t="s">
        <v>14</v>
      </c>
      <c r="F41" t="s">
        <v>6</v>
      </c>
      <c r="G41" s="28">
        <v>90000</v>
      </c>
      <c r="H41" t="s">
        <v>15</v>
      </c>
    </row>
    <row r="42" spans="2:8">
      <c r="B42" s="26" cm="1">
        <f t="array" ref="B42">IF(Table1[[#This Row],[Day]]="","",ROW(32:32))</f>
        <v>32</v>
      </c>
      <c r="C42" s="26" t="str">
        <f>IF(Table1[[#This Row],[Date]]="","",TEXT(Table1[[#This Row],[Date]],"ddd"))</f>
        <v>Thu</v>
      </c>
      <c r="D42" s="27">
        <v>45414</v>
      </c>
      <c r="E42" t="s">
        <v>16</v>
      </c>
      <c r="F42" t="s">
        <v>4</v>
      </c>
      <c r="G42" s="28">
        <v>45000</v>
      </c>
      <c r="H42" t="s">
        <v>15</v>
      </c>
    </row>
    <row r="43" spans="2:8">
      <c r="B43" s="26" cm="1">
        <f t="array" ref="B43">IF(Table1[[#This Row],[Day]]="","",ROW(33:33))</f>
        <v>33</v>
      </c>
      <c r="C43" s="26" t="str">
        <f>IF(Table1[[#This Row],[Date]]="","",TEXT(Table1[[#This Row],[Date]],"ddd"))</f>
        <v>Fri</v>
      </c>
      <c r="D43" s="27">
        <v>45415</v>
      </c>
      <c r="E43" t="s">
        <v>17</v>
      </c>
      <c r="F43" t="s">
        <v>5</v>
      </c>
      <c r="G43" s="28">
        <v>35000</v>
      </c>
      <c r="H43" t="s">
        <v>15</v>
      </c>
    </row>
    <row r="44" spans="2:8">
      <c r="B44" s="26" cm="1">
        <f t="array" ref="B44">IF(Table1[[#This Row],[Day]]="","",ROW(34:34))</f>
        <v>34</v>
      </c>
      <c r="C44" s="26" t="str">
        <f>IF(Table1[[#This Row],[Date]]="","",TEXT(Table1[[#This Row],[Date]],"ddd"))</f>
        <v>Sat</v>
      </c>
      <c r="D44" s="27">
        <v>45416</v>
      </c>
      <c r="E44" t="s">
        <v>18</v>
      </c>
      <c r="F44" t="s">
        <v>4</v>
      </c>
      <c r="G44" s="28">
        <v>22000</v>
      </c>
      <c r="H44" t="s">
        <v>15</v>
      </c>
    </row>
    <row r="45" spans="2:8">
      <c r="B45" s="26" cm="1">
        <f t="array" ref="B45">IF(Table1[[#This Row],[Day]]="","",ROW(35:35))</f>
        <v>35</v>
      </c>
      <c r="C45" s="26" t="str">
        <f>IF(Table1[[#This Row],[Date]]="","",TEXT(Table1[[#This Row],[Date]],"ddd"))</f>
        <v>Sun</v>
      </c>
      <c r="D45" s="27">
        <v>45417</v>
      </c>
      <c r="E45" t="s">
        <v>19</v>
      </c>
      <c r="F45" t="s">
        <v>7</v>
      </c>
      <c r="G45" s="28">
        <v>30000</v>
      </c>
      <c r="H45" t="s">
        <v>15</v>
      </c>
    </row>
    <row r="46" spans="2:8">
      <c r="B46" s="26" cm="1">
        <f t="array" ref="B46">IF(Table1[[#This Row],[Day]]="","",ROW(36:36))</f>
        <v>36</v>
      </c>
      <c r="C46" s="26" t="str">
        <f>IF(Table1[[#This Row],[Date]]="","",TEXT(Table1[[#This Row],[Date]],"ddd"))</f>
        <v>Mon</v>
      </c>
      <c r="D46" s="27">
        <v>45418</v>
      </c>
      <c r="E46" t="s">
        <v>16</v>
      </c>
      <c r="F46" t="s">
        <v>5</v>
      </c>
      <c r="G46" s="28">
        <v>25500</v>
      </c>
      <c r="H46" t="s">
        <v>15</v>
      </c>
    </row>
    <row r="47" spans="2:8">
      <c r="B47" s="26" cm="1">
        <f t="array" ref="B47">IF(Table1[[#This Row],[Day]]="","",ROW(37:37))</f>
        <v>37</v>
      </c>
      <c r="C47" s="26" t="str">
        <f>IF(Table1[[#This Row],[Date]]="","",TEXT(Table1[[#This Row],[Date]],"ddd"))</f>
        <v>Tue</v>
      </c>
      <c r="D47" s="27">
        <v>45419</v>
      </c>
      <c r="E47" t="s">
        <v>20</v>
      </c>
      <c r="F47" t="s">
        <v>5</v>
      </c>
      <c r="G47" s="28">
        <v>67000</v>
      </c>
      <c r="H47" t="s">
        <v>15</v>
      </c>
    </row>
    <row r="48" spans="2:8">
      <c r="B48" s="26" cm="1">
        <f t="array" ref="B48">IF(Table1[[#This Row],[Day]]="","",ROW(38:38))</f>
        <v>38</v>
      </c>
      <c r="C48" s="26" t="str">
        <f>IF(Table1[[#This Row],[Date]]="","",TEXT(Table1[[#This Row],[Date]],"ddd"))</f>
        <v>Wed</v>
      </c>
      <c r="D48" s="27">
        <v>45420</v>
      </c>
      <c r="E48" t="s">
        <v>21</v>
      </c>
      <c r="F48" t="s">
        <v>7</v>
      </c>
      <c r="G48" s="28">
        <v>100000</v>
      </c>
      <c r="H48" t="s">
        <v>15</v>
      </c>
    </row>
    <row r="49" spans="2:8">
      <c r="B49" s="26" cm="1">
        <f t="array" ref="B49">IF(Table1[[#This Row],[Day]]="","",ROW(39:39))</f>
        <v>39</v>
      </c>
      <c r="C49" s="26" t="str">
        <f>IF(Table1[[#This Row],[Date]]="","",TEXT(Table1[[#This Row],[Date]],"ddd"))</f>
        <v>Thu</v>
      </c>
      <c r="D49" s="27">
        <v>45421</v>
      </c>
      <c r="E49" t="s">
        <v>22</v>
      </c>
      <c r="F49" t="s">
        <v>4</v>
      </c>
      <c r="G49" s="28">
        <v>60000</v>
      </c>
      <c r="H49" t="s">
        <v>15</v>
      </c>
    </row>
    <row r="50" spans="2:8">
      <c r="B50" s="26" cm="1">
        <f t="array" ref="B50">IF(Table1[[#This Row],[Day]]="","",ROW(40:40))</f>
        <v>40</v>
      </c>
      <c r="C50" s="26" t="str">
        <f>IF(Table1[[#This Row],[Date]]="","",TEXT(Table1[[#This Row],[Date]],"ddd"))</f>
        <v>Fri</v>
      </c>
      <c r="D50" s="27">
        <v>45422</v>
      </c>
      <c r="E50" t="s">
        <v>23</v>
      </c>
      <c r="F50" t="s">
        <v>6</v>
      </c>
      <c r="G50" s="28">
        <v>70000</v>
      </c>
      <c r="H50" t="s">
        <v>15</v>
      </c>
    </row>
    <row r="51" spans="2:8">
      <c r="B51" s="26" cm="1">
        <f t="array" ref="B51">IF(Table1[[#This Row],[Day]]="","",ROW(41:41))</f>
        <v>41</v>
      </c>
      <c r="C51" s="26" t="str">
        <f>IF(Table1[[#This Row],[Date]]="","",TEXT(Table1[[#This Row],[Date]],"ddd"))</f>
        <v>Sat</v>
      </c>
      <c r="D51" s="27">
        <v>45423</v>
      </c>
      <c r="E51" t="s">
        <v>14</v>
      </c>
      <c r="F51" t="s">
        <v>6</v>
      </c>
      <c r="G51" s="28">
        <v>80000</v>
      </c>
      <c r="H51" t="s">
        <v>15</v>
      </c>
    </row>
    <row r="52" spans="2:8">
      <c r="B52" s="26" cm="1">
        <f t="array" ref="B52">IF(Table1[[#This Row],[Day]]="","",ROW(42:42))</f>
        <v>42</v>
      </c>
      <c r="C52" s="26" t="str">
        <f>IF(Table1[[#This Row],[Date]]="","",TEXT(Table1[[#This Row],[Date]],"ddd"))</f>
        <v>Sun</v>
      </c>
      <c r="D52" s="27">
        <v>45424</v>
      </c>
      <c r="E52" t="s">
        <v>16</v>
      </c>
      <c r="F52" t="s">
        <v>4</v>
      </c>
      <c r="G52" s="28">
        <v>90000</v>
      </c>
      <c r="H52" t="s">
        <v>15</v>
      </c>
    </row>
    <row r="53" spans="2:8">
      <c r="B53" s="26" cm="1">
        <f t="array" ref="B53">IF(Table1[[#This Row],[Day]]="","",ROW(43:43))</f>
        <v>43</v>
      </c>
      <c r="C53" s="26" t="str">
        <f>IF(Table1[[#This Row],[Date]]="","",TEXT(Table1[[#This Row],[Date]],"ddd"))</f>
        <v>Mon</v>
      </c>
      <c r="D53" s="27">
        <v>45425</v>
      </c>
      <c r="E53" t="s">
        <v>17</v>
      </c>
      <c r="F53" t="s">
        <v>5</v>
      </c>
      <c r="G53" s="28">
        <v>45000</v>
      </c>
      <c r="H53" t="s">
        <v>15</v>
      </c>
    </row>
    <row r="54" spans="2:8">
      <c r="B54" s="26" cm="1">
        <f t="array" ref="B54">IF(Table1[[#This Row],[Day]]="","",ROW(44:44))</f>
        <v>44</v>
      </c>
      <c r="C54" s="26" t="str">
        <f>IF(Table1[[#This Row],[Date]]="","",TEXT(Table1[[#This Row],[Date]],"ddd"))</f>
        <v>Tue</v>
      </c>
      <c r="D54" s="27">
        <v>45426</v>
      </c>
      <c r="E54" t="s">
        <v>18</v>
      </c>
      <c r="F54" t="s">
        <v>4</v>
      </c>
      <c r="G54" s="28">
        <v>35000</v>
      </c>
      <c r="H54" t="s">
        <v>15</v>
      </c>
    </row>
    <row r="55" spans="2:8">
      <c r="B55" s="26" cm="1">
        <f t="array" ref="B55">IF(Table1[[#This Row],[Day]]="","",ROW(45:45))</f>
        <v>45</v>
      </c>
      <c r="C55" s="26" t="str">
        <f>IF(Table1[[#This Row],[Date]]="","",TEXT(Table1[[#This Row],[Date]],"ddd"))</f>
        <v>Wed</v>
      </c>
      <c r="D55" s="27">
        <v>45427</v>
      </c>
      <c r="E55" t="s">
        <v>19</v>
      </c>
      <c r="F55" t="s">
        <v>7</v>
      </c>
      <c r="G55" s="28">
        <v>22000</v>
      </c>
      <c r="H55" t="s">
        <v>15</v>
      </c>
    </row>
    <row r="56" spans="2:8">
      <c r="B56" s="26" cm="1">
        <f t="array" ref="B56">IF(Table1[[#This Row],[Day]]="","",ROW(46:46))</f>
        <v>46</v>
      </c>
      <c r="C56" s="26" t="str">
        <f>IF(Table1[[#This Row],[Date]]="","",TEXT(Table1[[#This Row],[Date]],"ddd"))</f>
        <v>Thu</v>
      </c>
      <c r="D56" s="27">
        <v>45428</v>
      </c>
      <c r="E56" t="s">
        <v>16</v>
      </c>
      <c r="F56" t="s">
        <v>5</v>
      </c>
      <c r="G56" s="28">
        <v>30000</v>
      </c>
      <c r="H56" t="s">
        <v>15</v>
      </c>
    </row>
    <row r="57" spans="2:8">
      <c r="B57" s="26" cm="1">
        <f t="array" ref="B57">IF(Table1[[#This Row],[Day]]="","",ROW(47:47))</f>
        <v>47</v>
      </c>
      <c r="C57" s="26" t="str">
        <f>IF(Table1[[#This Row],[Date]]="","",TEXT(Table1[[#This Row],[Date]],"ddd"))</f>
        <v>Fri</v>
      </c>
      <c r="D57" s="27">
        <v>45429</v>
      </c>
      <c r="E57" t="s">
        <v>20</v>
      </c>
      <c r="F57" t="s">
        <v>5</v>
      </c>
      <c r="G57" s="28">
        <v>25500</v>
      </c>
      <c r="H57" t="s">
        <v>15</v>
      </c>
    </row>
    <row r="58" spans="2:8">
      <c r="B58" s="26" cm="1">
        <f t="array" ref="B58">IF(Table1[[#This Row],[Day]]="","",ROW(48:48))</f>
        <v>48</v>
      </c>
      <c r="C58" s="26" t="str">
        <f>IF(Table1[[#This Row],[Date]]="","",TEXT(Table1[[#This Row],[Date]],"ddd"))</f>
        <v>Sat</v>
      </c>
      <c r="D58" s="27">
        <v>45430</v>
      </c>
      <c r="E58" t="s">
        <v>21</v>
      </c>
      <c r="F58" t="s">
        <v>7</v>
      </c>
      <c r="G58" s="28">
        <v>67000</v>
      </c>
      <c r="H58" t="s">
        <v>15</v>
      </c>
    </row>
    <row r="59" spans="2:8">
      <c r="B59" s="26" cm="1">
        <f t="array" ref="B59">IF(Table1[[#This Row],[Day]]="","",ROW(49:49))</f>
        <v>49</v>
      </c>
      <c r="C59" s="26" t="str">
        <f>IF(Table1[[#This Row],[Date]]="","",TEXT(Table1[[#This Row],[Date]],"ddd"))</f>
        <v>Sun</v>
      </c>
      <c r="D59" s="27">
        <v>45431</v>
      </c>
      <c r="E59" t="s">
        <v>22</v>
      </c>
      <c r="F59" t="s">
        <v>4</v>
      </c>
      <c r="G59" s="28">
        <v>100000</v>
      </c>
      <c r="H59" t="s">
        <v>15</v>
      </c>
    </row>
    <row r="60" spans="2:8">
      <c r="B60" s="26" cm="1">
        <f t="array" ref="B60">IF(Table1[[#This Row],[Day]]="","",ROW(50:50))</f>
        <v>50</v>
      </c>
      <c r="C60" s="26" t="str">
        <f>IF(Table1[[#This Row],[Date]]="","",TEXT(Table1[[#This Row],[Date]],"ddd"))</f>
        <v>Mon</v>
      </c>
      <c r="D60" s="27">
        <v>45432</v>
      </c>
      <c r="E60" t="s">
        <v>23</v>
      </c>
      <c r="F60" t="s">
        <v>6</v>
      </c>
      <c r="G60" s="28">
        <v>60000</v>
      </c>
      <c r="H60" t="s">
        <v>15</v>
      </c>
    </row>
    <row r="61" spans="2:8">
      <c r="B61" s="26" cm="1">
        <f t="array" ref="B61">IF(Table1[[#This Row],[Day]]="","",ROW(51:51))</f>
        <v>51</v>
      </c>
      <c r="C61" s="26" t="str">
        <f>IF(Table1[[#This Row],[Date]]="","",TEXT(Table1[[#This Row],[Date]],"ddd"))</f>
        <v>Tue</v>
      </c>
      <c r="D61" s="27">
        <v>45433</v>
      </c>
      <c r="E61" t="s">
        <v>14</v>
      </c>
      <c r="F61" t="s">
        <v>6</v>
      </c>
      <c r="G61" s="28">
        <v>70000</v>
      </c>
      <c r="H61" t="s">
        <v>15</v>
      </c>
    </row>
    <row r="62" spans="2:8">
      <c r="B62" s="26" cm="1">
        <f t="array" ref="B62">IF(Table1[[#This Row],[Day]]="","",ROW(52:52))</f>
        <v>52</v>
      </c>
      <c r="C62" s="26" t="str">
        <f>IF(Table1[[#This Row],[Date]]="","",TEXT(Table1[[#This Row],[Date]],"ddd"))</f>
        <v>Wed</v>
      </c>
      <c r="D62" s="27">
        <v>45434</v>
      </c>
      <c r="E62" t="s">
        <v>16</v>
      </c>
      <c r="F62" t="s">
        <v>4</v>
      </c>
      <c r="G62" s="28">
        <v>80000</v>
      </c>
      <c r="H62" t="s">
        <v>15</v>
      </c>
    </row>
    <row r="63" spans="2:8">
      <c r="B63" s="26" cm="1">
        <f t="array" ref="B63">IF(Table1[[#This Row],[Day]]="","",ROW(53:53))</f>
        <v>53</v>
      </c>
      <c r="C63" s="26" t="str">
        <f>IF(Table1[[#This Row],[Date]]="","",TEXT(Table1[[#This Row],[Date]],"ddd"))</f>
        <v>Thu</v>
      </c>
      <c r="D63" s="27">
        <v>45435</v>
      </c>
      <c r="E63" t="s">
        <v>17</v>
      </c>
      <c r="F63" t="s">
        <v>5</v>
      </c>
      <c r="G63" s="28">
        <v>90000</v>
      </c>
      <c r="H63" t="s">
        <v>15</v>
      </c>
    </row>
    <row r="64" spans="2:8">
      <c r="B64" s="26" cm="1">
        <f t="array" ref="B64">IF(Table1[[#This Row],[Day]]="","",ROW(54:54))</f>
        <v>54</v>
      </c>
      <c r="C64" s="26" t="str">
        <f>IF(Table1[[#This Row],[Date]]="","",TEXT(Table1[[#This Row],[Date]],"ddd"))</f>
        <v>Fri</v>
      </c>
      <c r="D64" s="27">
        <v>45436</v>
      </c>
      <c r="E64" t="s">
        <v>18</v>
      </c>
      <c r="F64" t="s">
        <v>4</v>
      </c>
      <c r="G64" s="28">
        <v>45000</v>
      </c>
      <c r="H64" t="s">
        <v>15</v>
      </c>
    </row>
    <row r="65" spans="2:8">
      <c r="B65" s="26" cm="1">
        <f t="array" ref="B65">IF(Table1[[#This Row],[Day]]="","",ROW(55:55))</f>
        <v>55</v>
      </c>
      <c r="C65" s="26" t="str">
        <f>IF(Table1[[#This Row],[Date]]="","",TEXT(Table1[[#This Row],[Date]],"ddd"))</f>
        <v>Sat</v>
      </c>
      <c r="D65" s="27">
        <v>45437</v>
      </c>
      <c r="E65" t="s">
        <v>19</v>
      </c>
      <c r="F65" t="s">
        <v>7</v>
      </c>
      <c r="G65" s="28">
        <v>35000</v>
      </c>
      <c r="H65" t="s">
        <v>15</v>
      </c>
    </row>
    <row r="66" spans="2:8">
      <c r="B66" s="26" cm="1">
        <f t="array" ref="B66">IF(Table1[[#This Row],[Day]]="","",ROW(56:56))</f>
        <v>56</v>
      </c>
      <c r="C66" s="26" t="str">
        <f>IF(Table1[[#This Row],[Date]]="","",TEXT(Table1[[#This Row],[Date]],"ddd"))</f>
        <v>Sun</v>
      </c>
      <c r="D66" s="27">
        <v>45438</v>
      </c>
      <c r="E66" t="s">
        <v>16</v>
      </c>
      <c r="F66" t="s">
        <v>5</v>
      </c>
      <c r="G66" s="28">
        <v>22000</v>
      </c>
      <c r="H66" t="s">
        <v>15</v>
      </c>
    </row>
    <row r="67" spans="2:8">
      <c r="B67" s="26" cm="1">
        <f t="array" ref="B67">IF(Table1[[#This Row],[Day]]="","",ROW(57:57))</f>
        <v>57</v>
      </c>
      <c r="C67" s="26" t="str">
        <f>IF(Table1[[#This Row],[Date]]="","",TEXT(Table1[[#This Row],[Date]],"ddd"))</f>
        <v>Mon</v>
      </c>
      <c r="D67" s="27">
        <v>45439</v>
      </c>
      <c r="E67" t="s">
        <v>20</v>
      </c>
      <c r="F67" t="s">
        <v>5</v>
      </c>
      <c r="G67" s="28">
        <v>30000</v>
      </c>
      <c r="H67" t="s">
        <v>15</v>
      </c>
    </row>
    <row r="68" spans="2:8">
      <c r="B68" s="26" cm="1">
        <f t="array" ref="B68">IF(Table1[[#This Row],[Day]]="","",ROW(58:58))</f>
        <v>58</v>
      </c>
      <c r="C68" s="26" t="str">
        <f>IF(Table1[[#This Row],[Date]]="","",TEXT(Table1[[#This Row],[Date]],"ddd"))</f>
        <v>Tue</v>
      </c>
      <c r="D68" s="27">
        <v>45440</v>
      </c>
      <c r="E68" t="s">
        <v>21</v>
      </c>
      <c r="F68" t="s">
        <v>7</v>
      </c>
      <c r="G68" s="28">
        <v>25500</v>
      </c>
      <c r="H68" t="s">
        <v>15</v>
      </c>
    </row>
    <row r="69" spans="2:8">
      <c r="B69" s="26" cm="1">
        <f t="array" ref="B69">IF(Table1[[#This Row],[Day]]="","",ROW(59:59))</f>
        <v>59</v>
      </c>
      <c r="C69" s="26" t="str">
        <f>IF(Table1[[#This Row],[Date]]="","",TEXT(Table1[[#This Row],[Date]],"ddd"))</f>
        <v>Wed</v>
      </c>
      <c r="D69" s="27">
        <v>45441</v>
      </c>
      <c r="E69" t="s">
        <v>22</v>
      </c>
      <c r="F69" t="s">
        <v>4</v>
      </c>
      <c r="G69" s="28">
        <v>67000</v>
      </c>
      <c r="H69" t="s">
        <v>15</v>
      </c>
    </row>
    <row r="70" spans="2:8">
      <c r="B70" s="26" cm="1">
        <f t="array" ref="B70">IF(Table1[[#This Row],[Day]]="","",ROW(60:60))</f>
        <v>60</v>
      </c>
      <c r="C70" s="26" t="str">
        <f>IF(Table1[[#This Row],[Date]]="","",TEXT(Table1[[#This Row],[Date]],"ddd"))</f>
        <v>Thu</v>
      </c>
      <c r="D70" s="27">
        <v>45442</v>
      </c>
      <c r="E70" t="s">
        <v>23</v>
      </c>
      <c r="F70" t="s">
        <v>6</v>
      </c>
      <c r="G70" s="28">
        <v>100000</v>
      </c>
      <c r="H70" t="s">
        <v>15</v>
      </c>
    </row>
    <row r="71" spans="2:8">
      <c r="B71" s="26" cm="1">
        <f t="array" ref="B71">IF(Table1[[#This Row],[Day]]="","",ROW(61:61))</f>
        <v>61</v>
      </c>
      <c r="C71" s="26" t="str">
        <f>IF(Table1[[#This Row],[Date]]="","",TEXT(Table1[[#This Row],[Date]],"ddd"))</f>
        <v>Fri</v>
      </c>
      <c r="D71" s="27">
        <v>45443</v>
      </c>
      <c r="E71" t="s">
        <v>14</v>
      </c>
      <c r="F71" t="s">
        <v>6</v>
      </c>
      <c r="G71" s="28">
        <v>60000</v>
      </c>
      <c r="H71" t="s">
        <v>15</v>
      </c>
    </row>
    <row r="72" spans="2:8">
      <c r="B72" s="26" cm="1">
        <f t="array" ref="B72">IF(Table1[[#This Row],[Day]]="","",ROW(62:62))</f>
        <v>62</v>
      </c>
      <c r="C72" s="26" t="str">
        <f>IF(Table1[[#This Row],[Date]]="","",TEXT(Table1[[#This Row],[Date]],"ddd"))</f>
        <v>Sat</v>
      </c>
      <c r="D72" s="27">
        <v>45444</v>
      </c>
      <c r="E72" t="s">
        <v>16</v>
      </c>
      <c r="F72" t="s">
        <v>4</v>
      </c>
      <c r="G72" s="28">
        <v>70000</v>
      </c>
      <c r="H72" t="s">
        <v>15</v>
      </c>
    </row>
    <row r="73" spans="2:8">
      <c r="B73" s="26" cm="1">
        <f t="array" ref="B73">IF(Table1[[#This Row],[Day]]="","",ROW(63:63))</f>
        <v>63</v>
      </c>
      <c r="C73" s="26" t="str">
        <f>IF(Table1[[#This Row],[Date]]="","",TEXT(Table1[[#This Row],[Date]],"ddd"))</f>
        <v>Sun</v>
      </c>
      <c r="D73" s="27">
        <v>45445</v>
      </c>
      <c r="E73" t="s">
        <v>17</v>
      </c>
      <c r="F73" t="s">
        <v>5</v>
      </c>
      <c r="G73" s="28">
        <v>80000</v>
      </c>
      <c r="H73" t="s">
        <v>15</v>
      </c>
    </row>
    <row r="74" spans="2:8">
      <c r="B74" s="26" cm="1">
        <f t="array" ref="B74">IF(Table1[[#This Row],[Day]]="","",ROW(64:64))</f>
        <v>64</v>
      </c>
      <c r="C74" s="26" t="str">
        <f>IF(Table1[[#This Row],[Date]]="","",TEXT(Table1[[#This Row],[Date]],"ddd"))</f>
        <v>Mon</v>
      </c>
      <c r="D74" s="27">
        <v>45446</v>
      </c>
      <c r="E74" t="s">
        <v>18</v>
      </c>
      <c r="F74" t="s">
        <v>4</v>
      </c>
      <c r="G74" s="28">
        <v>90000</v>
      </c>
      <c r="H74" t="s">
        <v>15</v>
      </c>
    </row>
    <row r="75" spans="2:8">
      <c r="B75" s="26" cm="1">
        <f t="array" ref="B75">IF(Table1[[#This Row],[Day]]="","",ROW(65:65))</f>
        <v>65</v>
      </c>
      <c r="C75" s="26" t="str">
        <f>IF(Table1[[#This Row],[Date]]="","",TEXT(Table1[[#This Row],[Date]],"ddd"))</f>
        <v>Tue</v>
      </c>
      <c r="D75" s="27">
        <v>45447</v>
      </c>
      <c r="E75" t="s">
        <v>19</v>
      </c>
      <c r="F75" t="s">
        <v>7</v>
      </c>
      <c r="G75" s="28">
        <v>45000</v>
      </c>
      <c r="H75" t="s">
        <v>15</v>
      </c>
    </row>
    <row r="76" spans="2:8">
      <c r="B76" s="26" cm="1">
        <f t="array" ref="B76">IF(Table1[[#This Row],[Day]]="","",ROW(66:66))</f>
        <v>66</v>
      </c>
      <c r="C76" s="26" t="str">
        <f>IF(Table1[[#This Row],[Date]]="","",TEXT(Table1[[#This Row],[Date]],"ddd"))</f>
        <v>Wed</v>
      </c>
      <c r="D76" s="27">
        <v>45448</v>
      </c>
      <c r="E76" t="s">
        <v>16</v>
      </c>
      <c r="F76" t="s">
        <v>5</v>
      </c>
      <c r="G76" s="28">
        <v>35000</v>
      </c>
      <c r="H76" t="s">
        <v>15</v>
      </c>
    </row>
    <row r="77" spans="2:8">
      <c r="B77" s="26" cm="1">
        <f t="array" ref="B77">IF(Table1[[#This Row],[Day]]="","",ROW(67:67))</f>
        <v>67</v>
      </c>
      <c r="C77" s="26" t="str">
        <f>IF(Table1[[#This Row],[Date]]="","",TEXT(Table1[[#This Row],[Date]],"ddd"))</f>
        <v>Thu</v>
      </c>
      <c r="D77" s="27">
        <v>45449</v>
      </c>
      <c r="E77" t="s">
        <v>20</v>
      </c>
      <c r="F77" t="s">
        <v>5</v>
      </c>
      <c r="G77" s="28">
        <v>22000</v>
      </c>
      <c r="H77" t="s">
        <v>15</v>
      </c>
    </row>
    <row r="78" spans="2:8">
      <c r="B78" s="26" cm="1">
        <f t="array" ref="B78">IF(Table1[[#This Row],[Day]]="","",ROW(68:68))</f>
        <v>68</v>
      </c>
      <c r="C78" s="26" t="str">
        <f>IF(Table1[[#This Row],[Date]]="","",TEXT(Table1[[#This Row],[Date]],"ddd"))</f>
        <v>Fri</v>
      </c>
      <c r="D78" s="27">
        <v>45450</v>
      </c>
      <c r="E78" t="s">
        <v>21</v>
      </c>
      <c r="F78" t="s">
        <v>7</v>
      </c>
      <c r="G78" s="28">
        <v>30000</v>
      </c>
      <c r="H78" t="s">
        <v>15</v>
      </c>
    </row>
    <row r="79" spans="2:8">
      <c r="B79" s="26" cm="1">
        <f t="array" ref="B79">IF(Table1[[#This Row],[Day]]="","",ROW(69:69))</f>
        <v>69</v>
      </c>
      <c r="C79" s="26" t="str">
        <f>IF(Table1[[#This Row],[Date]]="","",TEXT(Table1[[#This Row],[Date]],"ddd"))</f>
        <v>Sat</v>
      </c>
      <c r="D79" s="27">
        <v>45451</v>
      </c>
      <c r="E79" t="s">
        <v>22</v>
      </c>
      <c r="F79" t="s">
        <v>4</v>
      </c>
      <c r="G79" s="28">
        <v>25500</v>
      </c>
      <c r="H79" t="s">
        <v>15</v>
      </c>
    </row>
    <row r="80" spans="2:8">
      <c r="B80" s="26" cm="1">
        <f t="array" ref="B80">IF(Table1[[#This Row],[Day]]="","",ROW(70:70))</f>
        <v>70</v>
      </c>
      <c r="C80" s="26" t="str">
        <f>IF(Table1[[#This Row],[Date]]="","",TEXT(Table1[[#This Row],[Date]],"ddd"))</f>
        <v>Sun</v>
      </c>
      <c r="D80" s="27">
        <v>45452</v>
      </c>
      <c r="E80" t="s">
        <v>23</v>
      </c>
      <c r="F80" t="s">
        <v>6</v>
      </c>
      <c r="G80" s="28">
        <v>67000</v>
      </c>
      <c r="H80" t="s">
        <v>15</v>
      </c>
    </row>
    <row r="81" spans="2:8">
      <c r="B81" s="26" cm="1">
        <f t="array" ref="B81">IF(Table1[[#This Row],[Day]]="","",ROW(71:71))</f>
        <v>71</v>
      </c>
      <c r="C81" s="26" t="str">
        <f>IF(Table1[[#This Row],[Date]]="","",TEXT(Table1[[#This Row],[Date]],"ddd"))</f>
        <v>Mon</v>
      </c>
      <c r="D81" s="27">
        <v>45453</v>
      </c>
      <c r="E81" t="s">
        <v>14</v>
      </c>
      <c r="F81" t="s">
        <v>6</v>
      </c>
      <c r="G81" s="28">
        <v>100000</v>
      </c>
      <c r="H81" t="s">
        <v>15</v>
      </c>
    </row>
    <row r="82" spans="2:8">
      <c r="B82" s="26" cm="1">
        <f t="array" ref="B82">IF(Table1[[#This Row],[Day]]="","",ROW(72:72))</f>
        <v>72</v>
      </c>
      <c r="C82" s="26" t="str">
        <f>IF(Table1[[#This Row],[Date]]="","",TEXT(Table1[[#This Row],[Date]],"ddd"))</f>
        <v>Tue</v>
      </c>
      <c r="D82" s="27">
        <v>45454</v>
      </c>
      <c r="E82" t="s">
        <v>16</v>
      </c>
      <c r="F82" t="s">
        <v>4</v>
      </c>
      <c r="G82" s="28">
        <v>60000</v>
      </c>
      <c r="H82" t="s">
        <v>15</v>
      </c>
    </row>
    <row r="83" spans="2:8">
      <c r="B83" s="26" cm="1">
        <f t="array" ref="B83">IF(Table1[[#This Row],[Day]]="","",ROW(73:73))</f>
        <v>73</v>
      </c>
      <c r="C83" s="26" t="str">
        <f>IF(Table1[[#This Row],[Date]]="","",TEXT(Table1[[#This Row],[Date]],"ddd"))</f>
        <v>Wed</v>
      </c>
      <c r="D83" s="27">
        <v>45455</v>
      </c>
      <c r="E83" t="s">
        <v>17</v>
      </c>
      <c r="F83" t="s">
        <v>5</v>
      </c>
      <c r="G83" s="28">
        <v>70000</v>
      </c>
      <c r="H83" t="s">
        <v>15</v>
      </c>
    </row>
    <row r="84" spans="2:8">
      <c r="B84" s="26" cm="1">
        <f t="array" ref="B84">IF(Table1[[#This Row],[Day]]="","",ROW(74:74))</f>
        <v>74</v>
      </c>
      <c r="C84" s="26" t="str">
        <f>IF(Table1[[#This Row],[Date]]="","",TEXT(Table1[[#This Row],[Date]],"ddd"))</f>
        <v>Thu</v>
      </c>
      <c r="D84" s="27">
        <v>45456</v>
      </c>
      <c r="E84" t="s">
        <v>18</v>
      </c>
      <c r="F84" t="s">
        <v>4</v>
      </c>
      <c r="G84" s="28">
        <v>80000</v>
      </c>
      <c r="H84" t="s">
        <v>15</v>
      </c>
    </row>
    <row r="85" spans="2:8">
      <c r="B85" s="26" cm="1">
        <f t="array" ref="B85">IF(Table1[[#This Row],[Day]]="","",ROW(75:75))</f>
        <v>75</v>
      </c>
      <c r="C85" s="26" t="str">
        <f>IF(Table1[[#This Row],[Date]]="","",TEXT(Table1[[#This Row],[Date]],"ddd"))</f>
        <v>Fri</v>
      </c>
      <c r="D85" s="27">
        <v>45457</v>
      </c>
      <c r="E85" t="s">
        <v>19</v>
      </c>
      <c r="F85" t="s">
        <v>7</v>
      </c>
      <c r="G85" s="28">
        <v>90000</v>
      </c>
      <c r="H85" t="s">
        <v>15</v>
      </c>
    </row>
    <row r="86" spans="2:8">
      <c r="B86" s="26" cm="1">
        <f t="array" ref="B86">IF(Table1[[#This Row],[Day]]="","",ROW(76:76))</f>
        <v>76</v>
      </c>
      <c r="C86" s="26" t="str">
        <f>IF(Table1[[#This Row],[Date]]="","",TEXT(Table1[[#This Row],[Date]],"ddd"))</f>
        <v>Sat</v>
      </c>
      <c r="D86" s="27">
        <v>45458</v>
      </c>
      <c r="E86" t="s">
        <v>16</v>
      </c>
      <c r="F86" t="s">
        <v>5</v>
      </c>
      <c r="G86" s="28">
        <v>45000</v>
      </c>
      <c r="H86" t="s">
        <v>15</v>
      </c>
    </row>
    <row r="87" spans="2:8">
      <c r="B87" s="26" cm="1">
        <f t="array" ref="B87">IF(Table1[[#This Row],[Day]]="","",ROW(77:77))</f>
        <v>77</v>
      </c>
      <c r="C87" s="26" t="str">
        <f>IF(Table1[[#This Row],[Date]]="","",TEXT(Table1[[#This Row],[Date]],"ddd"))</f>
        <v>Sun</v>
      </c>
      <c r="D87" s="27">
        <v>45459</v>
      </c>
      <c r="E87" t="s">
        <v>20</v>
      </c>
      <c r="F87" t="s">
        <v>5</v>
      </c>
      <c r="G87" s="28">
        <v>35000</v>
      </c>
      <c r="H87" t="s">
        <v>15</v>
      </c>
    </row>
    <row r="88" spans="2:8">
      <c r="B88" s="26" cm="1">
        <f t="array" ref="B88">IF(Table1[[#This Row],[Day]]="","",ROW(78:78))</f>
        <v>78</v>
      </c>
      <c r="C88" s="26" t="str">
        <f>IF(Table1[[#This Row],[Date]]="","",TEXT(Table1[[#This Row],[Date]],"ddd"))</f>
        <v>Mon</v>
      </c>
      <c r="D88" s="27">
        <v>45460</v>
      </c>
      <c r="E88" t="s">
        <v>21</v>
      </c>
      <c r="F88" t="s">
        <v>7</v>
      </c>
      <c r="G88" s="28">
        <v>22000</v>
      </c>
      <c r="H88" t="s">
        <v>15</v>
      </c>
    </row>
    <row r="89" spans="2:8">
      <c r="B89" s="26" cm="1">
        <f t="array" ref="B89">IF(Table1[[#This Row],[Day]]="","",ROW(79:79))</f>
        <v>79</v>
      </c>
      <c r="C89" s="26" t="str">
        <f>IF(Table1[[#This Row],[Date]]="","",TEXT(Table1[[#This Row],[Date]],"ddd"))</f>
        <v>Tue</v>
      </c>
      <c r="D89" s="27">
        <v>45461</v>
      </c>
      <c r="E89" t="s">
        <v>22</v>
      </c>
      <c r="F89" t="s">
        <v>4</v>
      </c>
      <c r="G89" s="28">
        <v>30000</v>
      </c>
      <c r="H89" t="s">
        <v>15</v>
      </c>
    </row>
    <row r="90" spans="2:8">
      <c r="B90" s="26" cm="1">
        <f t="array" ref="B90">IF(Table1[[#This Row],[Day]]="","",ROW(80:80))</f>
        <v>80</v>
      </c>
      <c r="C90" s="26" t="str">
        <f>IF(Table1[[#This Row],[Date]]="","",TEXT(Table1[[#This Row],[Date]],"ddd"))</f>
        <v>Wed</v>
      </c>
      <c r="D90" s="27">
        <v>45462</v>
      </c>
      <c r="E90" t="s">
        <v>23</v>
      </c>
      <c r="F90" t="s">
        <v>6</v>
      </c>
      <c r="G90" s="28">
        <v>25500</v>
      </c>
      <c r="H90" t="s">
        <v>15</v>
      </c>
    </row>
    <row r="91" spans="2:8">
      <c r="B91" s="26" cm="1">
        <f t="array" ref="B91">IF(Table1[[#This Row],[Day]]="","",ROW(81:81))</f>
        <v>81</v>
      </c>
      <c r="C91" s="26" t="str">
        <f>IF(Table1[[#This Row],[Date]]="","",TEXT(Table1[[#This Row],[Date]],"ddd"))</f>
        <v>Thu</v>
      </c>
      <c r="D91" s="27">
        <v>45463</v>
      </c>
      <c r="E91" t="s">
        <v>14</v>
      </c>
      <c r="F91" t="s">
        <v>6</v>
      </c>
      <c r="G91" s="28">
        <v>67000</v>
      </c>
      <c r="H91" t="s">
        <v>15</v>
      </c>
    </row>
    <row r="92" spans="2:8">
      <c r="B92" s="26" cm="1">
        <f t="array" ref="B92">IF(Table1[[#This Row],[Day]]="","",ROW(82:82))</f>
        <v>82</v>
      </c>
      <c r="C92" s="26" t="str">
        <f>IF(Table1[[#This Row],[Date]]="","",TEXT(Table1[[#This Row],[Date]],"ddd"))</f>
        <v>Fri</v>
      </c>
      <c r="D92" s="27">
        <v>45464</v>
      </c>
      <c r="E92" t="s">
        <v>16</v>
      </c>
      <c r="F92" t="s">
        <v>4</v>
      </c>
      <c r="G92" s="28">
        <v>100000</v>
      </c>
      <c r="H92" t="s">
        <v>15</v>
      </c>
    </row>
    <row r="93" spans="2:8">
      <c r="B93" s="26" cm="1">
        <f t="array" ref="B93">IF(Table1[[#This Row],[Day]]="","",ROW(83:83))</f>
        <v>83</v>
      </c>
      <c r="C93" s="26" t="str">
        <f>IF(Table1[[#This Row],[Date]]="","",TEXT(Table1[[#This Row],[Date]],"ddd"))</f>
        <v>Sat</v>
      </c>
      <c r="D93" s="27">
        <v>45465</v>
      </c>
      <c r="E93" t="s">
        <v>17</v>
      </c>
      <c r="F93" t="s">
        <v>5</v>
      </c>
      <c r="G93" s="28">
        <v>60000</v>
      </c>
      <c r="H93" t="s">
        <v>15</v>
      </c>
    </row>
    <row r="94" spans="2:8">
      <c r="B94" s="26" cm="1">
        <f t="array" ref="B94">IF(Table1[[#This Row],[Day]]="","",ROW(84:84))</f>
        <v>84</v>
      </c>
      <c r="C94" s="26" t="str">
        <f>IF(Table1[[#This Row],[Date]]="","",TEXT(Table1[[#This Row],[Date]],"ddd"))</f>
        <v>Sun</v>
      </c>
      <c r="D94" s="27">
        <v>45466</v>
      </c>
      <c r="E94" t="s">
        <v>18</v>
      </c>
      <c r="F94" t="s">
        <v>4</v>
      </c>
      <c r="G94" s="28">
        <v>70000</v>
      </c>
      <c r="H94" t="s">
        <v>15</v>
      </c>
    </row>
    <row r="95" spans="2:8">
      <c r="B95" s="26" cm="1">
        <f t="array" ref="B95">IF(Table1[[#This Row],[Day]]="","",ROW(85:85))</f>
        <v>85</v>
      </c>
      <c r="C95" s="26" t="str">
        <f>IF(Table1[[#This Row],[Date]]="","",TEXT(Table1[[#This Row],[Date]],"ddd"))</f>
        <v>Mon</v>
      </c>
      <c r="D95" s="27">
        <v>45467</v>
      </c>
      <c r="E95" t="s">
        <v>19</v>
      </c>
      <c r="F95" t="s">
        <v>7</v>
      </c>
      <c r="G95" s="28">
        <v>80000</v>
      </c>
      <c r="H95" t="s">
        <v>15</v>
      </c>
    </row>
    <row r="96" spans="2:8">
      <c r="B96" s="26" cm="1">
        <f t="array" ref="B96">IF(Table1[[#This Row],[Day]]="","",ROW(86:86))</f>
        <v>86</v>
      </c>
      <c r="C96" s="26" t="str">
        <f>IF(Table1[[#This Row],[Date]]="","",TEXT(Table1[[#This Row],[Date]],"ddd"))</f>
        <v>Tue</v>
      </c>
      <c r="D96" s="27">
        <v>45468</v>
      </c>
      <c r="E96" t="s">
        <v>16</v>
      </c>
      <c r="F96" t="s">
        <v>5</v>
      </c>
      <c r="G96" s="28">
        <v>90000</v>
      </c>
      <c r="H96" t="s">
        <v>15</v>
      </c>
    </row>
    <row r="97" spans="2:8">
      <c r="B97" s="26" cm="1">
        <f t="array" ref="B97">IF(Table1[[#This Row],[Day]]="","",ROW(87:87))</f>
        <v>87</v>
      </c>
      <c r="C97" s="26" t="str">
        <f>IF(Table1[[#This Row],[Date]]="","",TEXT(Table1[[#This Row],[Date]],"ddd"))</f>
        <v>Wed</v>
      </c>
      <c r="D97" s="27">
        <v>45469</v>
      </c>
      <c r="E97" t="s">
        <v>20</v>
      </c>
      <c r="F97" t="s">
        <v>5</v>
      </c>
      <c r="G97" s="28">
        <v>45000</v>
      </c>
      <c r="H97" t="s">
        <v>15</v>
      </c>
    </row>
    <row r="98" spans="2:8">
      <c r="B98" s="26" cm="1">
        <f t="array" ref="B98">IF(Table1[[#This Row],[Day]]="","",ROW(88:88))</f>
        <v>88</v>
      </c>
      <c r="C98" s="26" t="str">
        <f>IF(Table1[[#This Row],[Date]]="","",TEXT(Table1[[#This Row],[Date]],"ddd"))</f>
        <v>Thu</v>
      </c>
      <c r="D98" s="27">
        <v>45470</v>
      </c>
      <c r="E98" t="s">
        <v>21</v>
      </c>
      <c r="F98" t="s">
        <v>7</v>
      </c>
      <c r="G98" s="28">
        <v>35000</v>
      </c>
      <c r="H98" t="s">
        <v>15</v>
      </c>
    </row>
    <row r="99" spans="2:8">
      <c r="B99" s="26" cm="1">
        <f t="array" ref="B99">IF(Table1[[#This Row],[Day]]="","",ROW(89:89))</f>
        <v>89</v>
      </c>
      <c r="C99" s="26" t="str">
        <f>IF(Table1[[#This Row],[Date]]="","",TEXT(Table1[[#This Row],[Date]],"ddd"))</f>
        <v>Fri</v>
      </c>
      <c r="D99" s="27">
        <v>45471</v>
      </c>
      <c r="E99" t="s">
        <v>22</v>
      </c>
      <c r="F99" t="s">
        <v>4</v>
      </c>
      <c r="G99" s="28">
        <v>22000</v>
      </c>
      <c r="H99" t="s">
        <v>15</v>
      </c>
    </row>
    <row r="100" spans="2:8">
      <c r="B100" s="26" cm="1">
        <f t="array" ref="B100">IF(Table1[[#This Row],[Day]]="","",ROW(90:90))</f>
        <v>90</v>
      </c>
      <c r="C100" s="26" t="str">
        <f>IF(Table1[[#This Row],[Date]]="","",TEXT(Table1[[#This Row],[Date]],"ddd"))</f>
        <v>Sat</v>
      </c>
      <c r="D100" s="27">
        <v>45472</v>
      </c>
      <c r="E100" t="s">
        <v>23</v>
      </c>
      <c r="F100" t="s">
        <v>6</v>
      </c>
      <c r="G100" s="28">
        <v>30000</v>
      </c>
      <c r="H100" t="s">
        <v>15</v>
      </c>
    </row>
    <row r="101" spans="2:8">
      <c r="B101" s="26" cm="1">
        <f t="array" ref="B101">IF(Table1[[#This Row],[Day]]="","",ROW(91:91))</f>
        <v>91</v>
      </c>
      <c r="C101" s="26" t="str">
        <f>IF(Table1[[#This Row],[Date]]="","",TEXT(Table1[[#This Row],[Date]],"ddd"))</f>
        <v>Sun</v>
      </c>
      <c r="D101" s="27">
        <v>45473</v>
      </c>
      <c r="E101" t="s">
        <v>14</v>
      </c>
      <c r="F101" t="s">
        <v>6</v>
      </c>
      <c r="G101" s="28">
        <v>25500</v>
      </c>
      <c r="H101" t="s">
        <v>15</v>
      </c>
    </row>
    <row r="102" spans="2:8">
      <c r="B102" s="26" cm="1">
        <f t="array" ref="B102">IF(Table1[[#This Row],[Day]]="","",ROW(92:92))</f>
        <v>92</v>
      </c>
      <c r="C102" s="26" t="str">
        <f>IF(Table1[[#This Row],[Date]]="","",TEXT(Table1[[#This Row],[Date]],"ddd"))</f>
        <v>Mon</v>
      </c>
      <c r="D102" s="27">
        <v>45474</v>
      </c>
      <c r="E102" t="s">
        <v>16</v>
      </c>
      <c r="F102" t="s">
        <v>4</v>
      </c>
      <c r="G102" s="28">
        <v>67000</v>
      </c>
      <c r="H102" t="s">
        <v>15</v>
      </c>
    </row>
    <row r="103" spans="2:8">
      <c r="B103" s="26" cm="1">
        <f t="array" ref="B103">IF(Table1[[#This Row],[Day]]="","",ROW(93:93))</f>
        <v>93</v>
      </c>
      <c r="C103" s="26" t="str">
        <f>IF(Table1[[#This Row],[Date]]="","",TEXT(Table1[[#This Row],[Date]],"ddd"))</f>
        <v>Tue</v>
      </c>
      <c r="D103" s="27">
        <v>45475</v>
      </c>
      <c r="E103" t="s">
        <v>17</v>
      </c>
      <c r="F103" t="s">
        <v>5</v>
      </c>
      <c r="G103" s="28">
        <v>100000</v>
      </c>
      <c r="H103" t="s">
        <v>15</v>
      </c>
    </row>
    <row r="104" spans="2:8">
      <c r="B104" s="26" cm="1">
        <f t="array" ref="B104">IF(Table1[[#This Row],[Day]]="","",ROW(94:94))</f>
        <v>94</v>
      </c>
      <c r="C104" s="26" t="str">
        <f>IF(Table1[[#This Row],[Date]]="","",TEXT(Table1[[#This Row],[Date]],"ddd"))</f>
        <v>Wed</v>
      </c>
      <c r="D104" s="27">
        <v>45476</v>
      </c>
      <c r="E104" t="s">
        <v>18</v>
      </c>
      <c r="F104" t="s">
        <v>4</v>
      </c>
      <c r="G104" s="28">
        <v>60000</v>
      </c>
      <c r="H104" t="s">
        <v>15</v>
      </c>
    </row>
    <row r="105" spans="2:8">
      <c r="B105" s="26" cm="1">
        <f t="array" ref="B105">IF(Table1[[#This Row],[Day]]="","",ROW(95:95))</f>
        <v>95</v>
      </c>
      <c r="C105" s="26" t="str">
        <f>IF(Table1[[#This Row],[Date]]="","",TEXT(Table1[[#This Row],[Date]],"ddd"))</f>
        <v>Thu</v>
      </c>
      <c r="D105" s="27">
        <v>45477</v>
      </c>
      <c r="E105" t="s">
        <v>19</v>
      </c>
      <c r="F105" t="s">
        <v>7</v>
      </c>
      <c r="G105" s="28">
        <v>70000</v>
      </c>
      <c r="H105" t="s">
        <v>15</v>
      </c>
    </row>
    <row r="106" spans="2:8">
      <c r="B106" s="26" cm="1">
        <f t="array" ref="B106">IF(Table1[[#This Row],[Day]]="","",ROW(96:96))</f>
        <v>96</v>
      </c>
      <c r="C106" s="26" t="str">
        <f>IF(Table1[[#This Row],[Date]]="","",TEXT(Table1[[#This Row],[Date]],"ddd"))</f>
        <v>Fri</v>
      </c>
      <c r="D106" s="27">
        <v>45478</v>
      </c>
      <c r="E106" t="s">
        <v>16</v>
      </c>
      <c r="F106" t="s">
        <v>5</v>
      </c>
      <c r="G106" s="28">
        <v>80000</v>
      </c>
      <c r="H106" t="s">
        <v>15</v>
      </c>
    </row>
    <row r="107" spans="2:8">
      <c r="B107" s="26" cm="1">
        <f t="array" ref="B107">IF(Table1[[#This Row],[Day]]="","",ROW(97:97))</f>
        <v>97</v>
      </c>
      <c r="C107" s="26" t="str">
        <f>IF(Table1[[#This Row],[Date]]="","",TEXT(Table1[[#This Row],[Date]],"ddd"))</f>
        <v>Sat</v>
      </c>
      <c r="D107" s="27">
        <v>45479</v>
      </c>
      <c r="E107" t="s">
        <v>20</v>
      </c>
      <c r="F107" t="s">
        <v>5</v>
      </c>
      <c r="G107" s="28">
        <v>90000</v>
      </c>
      <c r="H107" t="s">
        <v>15</v>
      </c>
    </row>
    <row r="108" spans="2:8">
      <c r="B108" s="26" cm="1">
        <f t="array" ref="B108">IF(Table1[[#This Row],[Day]]="","",ROW(98:98))</f>
        <v>98</v>
      </c>
      <c r="C108" s="26" t="str">
        <f>IF(Table1[[#This Row],[Date]]="","",TEXT(Table1[[#This Row],[Date]],"ddd"))</f>
        <v>Sun</v>
      </c>
      <c r="D108" s="27">
        <v>45480</v>
      </c>
      <c r="E108" t="s">
        <v>21</v>
      </c>
      <c r="F108" t="s">
        <v>7</v>
      </c>
      <c r="G108" s="28">
        <v>45000</v>
      </c>
      <c r="H108" t="s">
        <v>15</v>
      </c>
    </row>
    <row r="109" spans="2:8">
      <c r="B109" s="26" cm="1">
        <f t="array" ref="B109">IF(Table1[[#This Row],[Day]]="","",ROW(99:99))</f>
        <v>99</v>
      </c>
      <c r="C109" s="26" t="str">
        <f>IF(Table1[[#This Row],[Date]]="","",TEXT(Table1[[#This Row],[Date]],"ddd"))</f>
        <v>Mon</v>
      </c>
      <c r="D109" s="27">
        <v>45481</v>
      </c>
      <c r="E109" t="s">
        <v>22</v>
      </c>
      <c r="F109" t="s">
        <v>4</v>
      </c>
      <c r="G109" s="28">
        <v>35000</v>
      </c>
      <c r="H109" t="s">
        <v>15</v>
      </c>
    </row>
    <row r="110" spans="2:8">
      <c r="B110" s="26" cm="1">
        <f t="array" ref="B110">IF(Table1[[#This Row],[Day]]="","",ROW(100:100))</f>
        <v>100</v>
      </c>
      <c r="C110" s="26" t="str">
        <f>IF(Table1[[#This Row],[Date]]="","",TEXT(Table1[[#This Row],[Date]],"ddd"))</f>
        <v>Tue</v>
      </c>
      <c r="D110" s="27">
        <v>45482</v>
      </c>
      <c r="E110" t="s">
        <v>23</v>
      </c>
      <c r="F110" t="s">
        <v>6</v>
      </c>
      <c r="G110" s="28">
        <v>22000</v>
      </c>
      <c r="H110" t="s">
        <v>15</v>
      </c>
    </row>
    <row r="111" spans="2:7">
      <c r="B111" s="26"/>
      <c r="C111" s="26"/>
      <c r="G111" s="28"/>
    </row>
    <row r="112" spans="2:7">
      <c r="B112" s="26"/>
      <c r="C112" s="26"/>
      <c r="G112" s="28"/>
    </row>
    <row r="113" spans="2:7">
      <c r="B113" s="26"/>
      <c r="C113" s="26"/>
      <c r="G113" s="28"/>
    </row>
  </sheetData>
  <mergeCells count="8">
    <mergeCell ref="B2:D2"/>
    <mergeCell ref="B3:C3"/>
    <mergeCell ref="B4:C4"/>
    <mergeCell ref="B5:C5"/>
    <mergeCell ref="B6:C6"/>
    <mergeCell ref="B7:C7"/>
    <mergeCell ref="B8:C8"/>
    <mergeCell ref="F2:H3"/>
  </mergeCells>
  <dataValidations count="1">
    <dataValidation type="list" allowBlank="1" showInputMessage="1" showErrorMessage="1" sqref="F11:F113">
      <formula1>"Cash,Card,JazzCash,EasyPaisa"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0"/>
  <sheetViews>
    <sheetView zoomScale="75" zoomScaleNormal="75" topLeftCell="A73" workbookViewId="0">
      <selection activeCell="D11" sqref="D11:D110"/>
    </sheetView>
  </sheetViews>
  <sheetFormatPr defaultColWidth="8.72727272727273" defaultRowHeight="14.5" outlineLevelCol="7"/>
  <cols>
    <col min="2" max="2" width="9.90909090909091" customWidth="1"/>
    <col min="3" max="3" width="10.2727272727273" customWidth="1"/>
    <col min="4" max="4" width="17.7272727272727" customWidth="1"/>
    <col min="5" max="5" width="20.4545454545455" customWidth="1"/>
    <col min="6" max="6" width="18.4545454545455" customWidth="1"/>
    <col min="7" max="7" width="14.6363636363636" customWidth="1"/>
    <col min="8" max="8" width="22.5454545454545" customWidth="1"/>
  </cols>
  <sheetData>
    <row r="2" customFormat="1" spans="2:8">
      <c r="B2" s="19" t="s">
        <v>0</v>
      </c>
      <c r="C2" s="19"/>
      <c r="D2" s="19"/>
      <c r="F2" s="20" t="s">
        <v>24</v>
      </c>
      <c r="G2" s="21"/>
      <c r="H2" s="21"/>
    </row>
    <row r="3" customFormat="1" spans="2:8">
      <c r="B3" s="22" t="s">
        <v>25</v>
      </c>
      <c r="C3" s="22"/>
      <c r="D3" s="22" t="s">
        <v>3</v>
      </c>
      <c r="F3" s="21"/>
      <c r="G3" s="21"/>
      <c r="H3" s="21"/>
    </row>
    <row r="4" customFormat="1" spans="2:4">
      <c r="B4" s="8" t="s">
        <v>4</v>
      </c>
      <c r="C4" s="8"/>
      <c r="D4" s="8">
        <f>SUMIF(Table1_3[Payment Method],B4,Table1_3[Amount])</f>
        <v>1116000</v>
      </c>
    </row>
    <row r="5" customFormat="1" spans="2:8">
      <c r="B5" s="8" t="s">
        <v>5</v>
      </c>
      <c r="C5" s="8"/>
      <c r="D5" s="8">
        <f>SUMIF(Table1_3[Payment Method],B5,Table1_3[Amount])</f>
        <v>1040600</v>
      </c>
      <c r="F5" s="23" t="s">
        <v>26</v>
      </c>
      <c r="G5" s="23"/>
      <c r="H5" s="23"/>
    </row>
    <row r="6" customFormat="1" spans="2:8">
      <c r="B6" s="8" t="s">
        <v>6</v>
      </c>
      <c r="C6" s="8"/>
      <c r="D6" s="8">
        <f>SUMIF(Table1_3[Payment Method],B6,Table1_3[Amount])</f>
        <v>794900</v>
      </c>
      <c r="F6" s="23"/>
      <c r="G6" s="23"/>
      <c r="H6" s="23"/>
    </row>
    <row r="7" customFormat="1" spans="2:4">
      <c r="B7" s="8" t="s">
        <v>7</v>
      </c>
      <c r="C7" s="8"/>
      <c r="D7" s="8">
        <f>SUMIF(Table1_3[Payment Method],B7,Table1_3[Amount])</f>
        <v>696600</v>
      </c>
    </row>
    <row r="8" customFormat="1" spans="2:4">
      <c r="B8" s="24" t="s">
        <v>8</v>
      </c>
      <c r="C8" s="24"/>
      <c r="D8" s="25">
        <f>SUM(D4:D7)</f>
        <v>3648100</v>
      </c>
    </row>
    <row r="10" customFormat="1" spans="2:8">
      <c r="B10" t="s">
        <v>9</v>
      </c>
      <c r="C10" t="s">
        <v>10</v>
      </c>
      <c r="D10" t="s">
        <v>11</v>
      </c>
      <c r="E10" t="s">
        <v>12</v>
      </c>
      <c r="F10" t="s">
        <v>25</v>
      </c>
      <c r="G10" t="s">
        <v>3</v>
      </c>
      <c r="H10" t="s">
        <v>13</v>
      </c>
    </row>
    <row r="11" spans="2:8">
      <c r="B11" s="26" cm="1">
        <f t="array" ref="B11">IF(Table1_3[[#This Row],[Day]]="","",ROW(1:1))</f>
        <v>1</v>
      </c>
      <c r="C11" s="26" t="str">
        <f>IF(Table1_3[[#This Row],[Date]]="","",TEXT(Table1_3[[#This Row],[Date]],"ddd"))</f>
        <v>Mon</v>
      </c>
      <c r="D11" s="27">
        <v>45383</v>
      </c>
      <c r="E11" t="s">
        <v>27</v>
      </c>
      <c r="F11" t="s">
        <v>6</v>
      </c>
      <c r="G11" s="28">
        <v>20000</v>
      </c>
      <c r="H11" t="s">
        <v>28</v>
      </c>
    </row>
    <row r="12" spans="2:8">
      <c r="B12" s="26" cm="1">
        <f t="array" ref="B12">IF(Table1_3[[#This Row],[Day]]="","",ROW(2:2))</f>
        <v>2</v>
      </c>
      <c r="C12" s="26" t="str">
        <f>IF(Table1_3[[#This Row],[Date]]="","",TEXT(Table1_3[[#This Row],[Date]],"ddd"))</f>
        <v>Tue</v>
      </c>
      <c r="D12" s="27">
        <v>45384</v>
      </c>
      <c r="E12" t="s">
        <v>29</v>
      </c>
      <c r="F12" t="s">
        <v>4</v>
      </c>
      <c r="G12" s="28">
        <v>40500</v>
      </c>
      <c r="H12" t="s">
        <v>30</v>
      </c>
    </row>
    <row r="13" spans="2:8">
      <c r="B13" s="26" cm="1">
        <f t="array" ref="B13">IF(Table1_3[[#This Row],[Day]]="","",ROW(3:3))</f>
        <v>3</v>
      </c>
      <c r="C13" s="26" t="str">
        <f>IF(Table1_3[[#This Row],[Date]]="","",TEXT(Table1_3[[#This Row],[Date]],"ddd"))</f>
        <v>Wed</v>
      </c>
      <c r="D13" s="27">
        <v>45385</v>
      </c>
      <c r="E13" t="s">
        <v>31</v>
      </c>
      <c r="F13" t="s">
        <v>5</v>
      </c>
      <c r="G13" s="28">
        <v>20000</v>
      </c>
      <c r="H13" t="s">
        <v>15</v>
      </c>
    </row>
    <row r="14" spans="2:8">
      <c r="B14" s="26" cm="1">
        <f t="array" ref="B14">IF(Table1_3[[#This Row],[Day]]="","",ROW(4:4))</f>
        <v>4</v>
      </c>
      <c r="C14" s="26" t="str">
        <f>IF(Table1_3[[#This Row],[Date]]="","",TEXT(Table1_3[[#This Row],[Date]],"ddd"))</f>
        <v>Thu</v>
      </c>
      <c r="D14" s="27">
        <v>45386</v>
      </c>
      <c r="E14" t="s">
        <v>32</v>
      </c>
      <c r="F14" t="s">
        <v>4</v>
      </c>
      <c r="G14" s="28">
        <v>60000</v>
      </c>
      <c r="H14" t="s">
        <v>33</v>
      </c>
    </row>
    <row r="15" spans="2:8">
      <c r="B15" s="26" cm="1">
        <f t="array" ref="B15">IF(Table1_3[[#This Row],[Day]]="","",ROW(5:5))</f>
        <v>5</v>
      </c>
      <c r="C15" s="26" t="str">
        <f>IF(Table1_3[[#This Row],[Date]]="","",TEXT(Table1_3[[#This Row],[Date]],"ddd"))</f>
        <v>Fri</v>
      </c>
      <c r="D15" s="27">
        <v>45387</v>
      </c>
      <c r="E15" t="s">
        <v>34</v>
      </c>
      <c r="F15" t="s">
        <v>7</v>
      </c>
      <c r="G15" s="28">
        <v>15000</v>
      </c>
      <c r="H15" t="s">
        <v>30</v>
      </c>
    </row>
    <row r="16" spans="2:8">
      <c r="B16" s="26" cm="1">
        <f t="array" ref="B16">IF(Table1_3[[#This Row],[Day]]="","",ROW(6:6))</f>
        <v>6</v>
      </c>
      <c r="C16" s="26" t="str">
        <f>IF(Table1_3[[#This Row],[Date]]="","",TEXT(Table1_3[[#This Row],[Date]],"ddd"))</f>
        <v>Sat</v>
      </c>
      <c r="D16" s="27">
        <v>45388</v>
      </c>
      <c r="E16" t="s">
        <v>35</v>
      </c>
      <c r="F16" t="s">
        <v>5</v>
      </c>
      <c r="G16" s="28">
        <v>20000</v>
      </c>
      <c r="H16" t="s">
        <v>15</v>
      </c>
    </row>
    <row r="17" spans="2:8">
      <c r="B17" s="26" cm="1">
        <f t="array" ref="B17">IF(Table1_3[[#This Row],[Day]]="","",ROW(7:7))</f>
        <v>7</v>
      </c>
      <c r="C17" s="26" t="str">
        <f>IF(Table1_3[[#This Row],[Date]]="","",TEXT(Table1_3[[#This Row],[Date]],"ddd"))</f>
        <v>Sun</v>
      </c>
      <c r="D17" s="27">
        <v>45389</v>
      </c>
      <c r="E17" t="s">
        <v>36</v>
      </c>
      <c r="F17" t="s">
        <v>5</v>
      </c>
      <c r="G17" s="28">
        <v>22000</v>
      </c>
      <c r="H17" t="s">
        <v>33</v>
      </c>
    </row>
    <row r="18" spans="2:8">
      <c r="B18" s="26" cm="1">
        <f t="array" ref="B18">IF(Table1_3[[#This Row],[Day]]="","",ROW(8:8))</f>
        <v>8</v>
      </c>
      <c r="C18" s="26" t="str">
        <f>IF(Table1_3[[#This Row],[Date]]="","",TEXT(Table1_3[[#This Row],[Date]],"ddd"))</f>
        <v>Mon</v>
      </c>
      <c r="D18" s="27">
        <v>45390</v>
      </c>
      <c r="E18" t="s">
        <v>37</v>
      </c>
      <c r="F18" t="s">
        <v>7</v>
      </c>
      <c r="G18" s="28">
        <v>5000</v>
      </c>
      <c r="H18" t="s">
        <v>30</v>
      </c>
    </row>
    <row r="19" spans="2:8">
      <c r="B19" s="26" cm="1">
        <f t="array" ref="B19">IF(Table1_3[[#This Row],[Day]]="","",ROW(9:9))</f>
        <v>9</v>
      </c>
      <c r="C19" s="26" t="str">
        <f>IF(Table1_3[[#This Row],[Date]]="","",TEXT(Table1_3[[#This Row],[Date]],"ddd"))</f>
        <v>Tue</v>
      </c>
      <c r="D19" s="27">
        <v>45391</v>
      </c>
      <c r="E19" t="s">
        <v>38</v>
      </c>
      <c r="F19" t="s">
        <v>4</v>
      </c>
      <c r="G19" s="28">
        <v>40000</v>
      </c>
      <c r="H19" t="s">
        <v>15</v>
      </c>
    </row>
    <row r="20" spans="2:8">
      <c r="B20" s="26" cm="1">
        <f t="array" ref="B20">IF(Table1_3[[#This Row],[Day]]="","",ROW(10:10))</f>
        <v>10</v>
      </c>
      <c r="C20" s="26" t="str">
        <f>IF(Table1_3[[#This Row],[Date]]="","",TEXT(Table1_3[[#This Row],[Date]],"ddd"))</f>
        <v>Wed</v>
      </c>
      <c r="D20" s="27">
        <v>45392</v>
      </c>
      <c r="E20" t="s">
        <v>39</v>
      </c>
      <c r="F20" t="s">
        <v>6</v>
      </c>
      <c r="G20" s="28">
        <v>70000</v>
      </c>
      <c r="H20" t="s">
        <v>33</v>
      </c>
    </row>
    <row r="21" spans="2:8">
      <c r="B21" s="26" cm="1">
        <f t="array" ref="B21">IF(Table1_3[[#This Row],[Day]]="","",ROW(11:11))</f>
        <v>11</v>
      </c>
      <c r="C21" s="26" t="str">
        <f>IF(Table1_3[[#This Row],[Date]]="","",TEXT(Table1_3[[#This Row],[Date]],"ddd"))</f>
        <v>Thu</v>
      </c>
      <c r="D21" s="27">
        <v>45393</v>
      </c>
      <c r="E21" t="s">
        <v>40</v>
      </c>
      <c r="F21" t="s">
        <v>6</v>
      </c>
      <c r="G21" s="28">
        <v>90000</v>
      </c>
      <c r="H21" t="s">
        <v>30</v>
      </c>
    </row>
    <row r="22" spans="2:8">
      <c r="B22" s="26" cm="1">
        <f t="array" ref="B22">IF(Table1_3[[#This Row],[Day]]="","",ROW(12:12))</f>
        <v>12</v>
      </c>
      <c r="C22" s="26" t="str">
        <f>IF(Table1_3[[#This Row],[Date]]="","",TEXT(Table1_3[[#This Row],[Date]],"ddd"))</f>
        <v>Fri</v>
      </c>
      <c r="D22" s="27">
        <v>45394</v>
      </c>
      <c r="E22" t="s">
        <v>41</v>
      </c>
      <c r="F22" t="s">
        <v>4</v>
      </c>
      <c r="G22" s="28">
        <v>30300</v>
      </c>
      <c r="H22" t="s">
        <v>15</v>
      </c>
    </row>
    <row r="23" spans="2:8">
      <c r="B23" s="26" cm="1">
        <f t="array" ref="B23">IF(Table1_3[[#This Row],[Day]]="","",ROW(13:13))</f>
        <v>13</v>
      </c>
      <c r="C23" s="26" t="str">
        <f>IF(Table1_3[[#This Row],[Date]]="","",TEXT(Table1_3[[#This Row],[Date]],"ddd"))</f>
        <v>Sat</v>
      </c>
      <c r="D23" s="27">
        <v>45395</v>
      </c>
      <c r="E23" t="s">
        <v>42</v>
      </c>
      <c r="F23" t="s">
        <v>5</v>
      </c>
      <c r="G23" s="28">
        <v>15000</v>
      </c>
      <c r="H23" t="s">
        <v>33</v>
      </c>
    </row>
    <row r="24" spans="2:8">
      <c r="B24" s="26" cm="1">
        <f t="array" ref="B24">IF(Table1_3[[#This Row],[Day]]="","",ROW(14:14))</f>
        <v>14</v>
      </c>
      <c r="C24" s="26" t="str">
        <f>IF(Table1_3[[#This Row],[Date]]="","",TEXT(Table1_3[[#This Row],[Date]],"ddd"))</f>
        <v>Sun</v>
      </c>
      <c r="D24" s="27">
        <v>45396</v>
      </c>
      <c r="E24" t="s">
        <v>43</v>
      </c>
      <c r="F24" t="s">
        <v>4</v>
      </c>
      <c r="G24" s="28">
        <v>20000</v>
      </c>
      <c r="H24" t="s">
        <v>30</v>
      </c>
    </row>
    <row r="25" spans="2:8">
      <c r="B25" s="26" cm="1">
        <f t="array" ref="B25">IF(Table1_3[[#This Row],[Day]]="","",ROW(15:15))</f>
        <v>15</v>
      </c>
      <c r="C25" s="26" t="str">
        <f>IF(Table1_3[[#This Row],[Date]]="","",TEXT(Table1_3[[#This Row],[Date]],"ddd"))</f>
        <v>Mon</v>
      </c>
      <c r="D25" s="27">
        <v>45397</v>
      </c>
      <c r="E25" t="s">
        <v>44</v>
      </c>
      <c r="F25" t="s">
        <v>7</v>
      </c>
      <c r="G25" s="28">
        <v>22000</v>
      </c>
      <c r="H25" t="s">
        <v>15</v>
      </c>
    </row>
    <row r="26" spans="2:8">
      <c r="B26" s="26" cm="1">
        <f t="array" ref="B26">IF(Table1_3[[#This Row],[Day]]="","",ROW(16:16))</f>
        <v>16</v>
      </c>
      <c r="C26" s="26" t="str">
        <f>IF(Table1_3[[#This Row],[Date]]="","",TEXT(Table1_3[[#This Row],[Date]],"ddd"))</f>
        <v>Tue</v>
      </c>
      <c r="D26" s="27">
        <v>45398</v>
      </c>
      <c r="E26" t="s">
        <v>45</v>
      </c>
      <c r="F26" t="s">
        <v>5</v>
      </c>
      <c r="G26" s="28">
        <v>5000</v>
      </c>
      <c r="H26" t="s">
        <v>33</v>
      </c>
    </row>
    <row r="27" spans="2:8">
      <c r="B27" s="26" cm="1">
        <f t="array" ref="B27">IF(Table1_3[[#This Row],[Day]]="","",ROW(17:17))</f>
        <v>17</v>
      </c>
      <c r="C27" s="26" t="str">
        <f>IF(Table1_3[[#This Row],[Date]]="","",TEXT(Table1_3[[#This Row],[Date]],"ddd"))</f>
        <v>Wed</v>
      </c>
      <c r="D27" s="27">
        <v>45399</v>
      </c>
      <c r="E27" t="s">
        <v>46</v>
      </c>
      <c r="F27" t="s">
        <v>5</v>
      </c>
      <c r="G27" s="28">
        <v>40000</v>
      </c>
      <c r="H27" t="s">
        <v>30</v>
      </c>
    </row>
    <row r="28" spans="2:8">
      <c r="B28" s="26" cm="1">
        <f t="array" ref="B28">IF(Table1_3[[#This Row],[Day]]="","",ROW(18:18))</f>
        <v>18</v>
      </c>
      <c r="C28" s="26" t="str">
        <f>IF(Table1_3[[#This Row],[Date]]="","",TEXT(Table1_3[[#This Row],[Date]],"ddd"))</f>
        <v>Thu</v>
      </c>
      <c r="D28" s="27">
        <v>45400</v>
      </c>
      <c r="E28" t="s">
        <v>47</v>
      </c>
      <c r="F28" t="s">
        <v>7</v>
      </c>
      <c r="G28" s="28">
        <v>70000</v>
      </c>
      <c r="H28" t="s">
        <v>15</v>
      </c>
    </row>
    <row r="29" spans="2:8">
      <c r="B29" s="26" cm="1">
        <f t="array" ref="B29">IF(Table1_3[[#This Row],[Day]]="","",ROW(19:19))</f>
        <v>19</v>
      </c>
      <c r="C29" s="26" t="str">
        <f>IF(Table1_3[[#This Row],[Date]]="","",TEXT(Table1_3[[#This Row],[Date]],"ddd"))</f>
        <v>Fri</v>
      </c>
      <c r="D29" s="27">
        <v>45401</v>
      </c>
      <c r="E29" t="s">
        <v>48</v>
      </c>
      <c r="F29" t="s">
        <v>4</v>
      </c>
      <c r="G29" s="28">
        <v>90000</v>
      </c>
      <c r="H29" t="s">
        <v>33</v>
      </c>
    </row>
    <row r="30" spans="2:8">
      <c r="B30" s="26" cm="1">
        <f t="array" ref="B30">IF(Table1_3[[#This Row],[Day]]="","",ROW(20:20))</f>
        <v>20</v>
      </c>
      <c r="C30" s="26" t="str">
        <f>IF(Table1_3[[#This Row],[Date]]="","",TEXT(Table1_3[[#This Row],[Date]],"ddd"))</f>
        <v>Sat</v>
      </c>
      <c r="D30" s="27">
        <v>45402</v>
      </c>
      <c r="E30" t="s">
        <v>49</v>
      </c>
      <c r="F30" t="s">
        <v>6</v>
      </c>
      <c r="G30" s="28">
        <v>30300</v>
      </c>
      <c r="H30" t="s">
        <v>30</v>
      </c>
    </row>
    <row r="31" spans="2:8">
      <c r="B31" s="26" cm="1">
        <f t="array" ref="B31">IF(Table1_3[[#This Row],[Day]]="","",ROW(21:21))</f>
        <v>21</v>
      </c>
      <c r="C31" s="26" t="str">
        <f>IF(Table1_3[[#This Row],[Date]]="","",TEXT(Table1_3[[#This Row],[Date]],"ddd"))</f>
        <v>Sun</v>
      </c>
      <c r="D31" s="27">
        <v>45403</v>
      </c>
      <c r="E31" t="s">
        <v>50</v>
      </c>
      <c r="F31" t="s">
        <v>6</v>
      </c>
      <c r="G31" s="28">
        <v>15000</v>
      </c>
      <c r="H31" t="s">
        <v>15</v>
      </c>
    </row>
    <row r="32" spans="2:8">
      <c r="B32" s="26" cm="1">
        <f t="array" ref="B32">IF(Table1_3[[#This Row],[Day]]="","",ROW(22:22))</f>
        <v>22</v>
      </c>
      <c r="C32" s="26" t="str">
        <f>IF(Table1_3[[#This Row],[Date]]="","",TEXT(Table1_3[[#This Row],[Date]],"ddd"))</f>
        <v>Mon</v>
      </c>
      <c r="D32" s="27">
        <v>45404</v>
      </c>
      <c r="E32" t="s">
        <v>51</v>
      </c>
      <c r="F32" t="s">
        <v>4</v>
      </c>
      <c r="G32" s="28">
        <v>20000</v>
      </c>
      <c r="H32" t="s">
        <v>33</v>
      </c>
    </row>
    <row r="33" spans="2:8">
      <c r="B33" s="26" cm="1">
        <f t="array" ref="B33">IF(Table1_3[[#This Row],[Day]]="","",ROW(23:23))</f>
        <v>23</v>
      </c>
      <c r="C33" s="26" t="str">
        <f>IF(Table1_3[[#This Row],[Date]]="","",TEXT(Table1_3[[#This Row],[Date]],"ddd"))</f>
        <v>Tue</v>
      </c>
      <c r="D33" s="27">
        <v>45405</v>
      </c>
      <c r="E33" t="s">
        <v>52</v>
      </c>
      <c r="F33" t="s">
        <v>5</v>
      </c>
      <c r="G33" s="28">
        <v>22000</v>
      </c>
      <c r="H33" t="s">
        <v>30</v>
      </c>
    </row>
    <row r="34" spans="2:8">
      <c r="B34" s="26" cm="1">
        <f t="array" ref="B34">IF(Table1_3[[#This Row],[Day]]="","",ROW(24:24))</f>
        <v>24</v>
      </c>
      <c r="C34" s="26" t="str">
        <f>IF(Table1_3[[#This Row],[Date]]="","",TEXT(Table1_3[[#This Row],[Date]],"ddd"))</f>
        <v>Wed</v>
      </c>
      <c r="D34" s="27">
        <v>45406</v>
      </c>
      <c r="E34" t="s">
        <v>53</v>
      </c>
      <c r="F34" t="s">
        <v>4</v>
      </c>
      <c r="G34" s="28">
        <v>5000</v>
      </c>
      <c r="H34" t="s">
        <v>15</v>
      </c>
    </row>
    <row r="35" spans="2:8">
      <c r="B35" s="26" cm="1">
        <f t="array" ref="B35">IF(Table1_3[[#This Row],[Day]]="","",ROW(25:25))</f>
        <v>25</v>
      </c>
      <c r="C35" s="26" t="str">
        <f>IF(Table1_3[[#This Row],[Date]]="","",TEXT(Table1_3[[#This Row],[Date]],"ddd"))</f>
        <v>Thu</v>
      </c>
      <c r="D35" s="27">
        <v>45407</v>
      </c>
      <c r="E35" t="s">
        <v>54</v>
      </c>
      <c r="F35" t="s">
        <v>7</v>
      </c>
      <c r="G35" s="28">
        <v>40000</v>
      </c>
      <c r="H35" t="s">
        <v>33</v>
      </c>
    </row>
    <row r="36" spans="2:8">
      <c r="B36" s="26" cm="1">
        <f t="array" ref="B36">IF(Table1_3[[#This Row],[Day]]="","",ROW(26:26))</f>
        <v>26</v>
      </c>
      <c r="C36" s="26" t="str">
        <f>IF(Table1_3[[#This Row],[Date]]="","",TEXT(Table1_3[[#This Row],[Date]],"ddd"))</f>
        <v>Fri</v>
      </c>
      <c r="D36" s="27">
        <v>45408</v>
      </c>
      <c r="E36" t="s">
        <v>55</v>
      </c>
      <c r="F36" t="s">
        <v>5</v>
      </c>
      <c r="G36" s="28">
        <v>70000</v>
      </c>
      <c r="H36" t="s">
        <v>30</v>
      </c>
    </row>
    <row r="37" spans="2:8">
      <c r="B37" s="26" cm="1">
        <f t="array" ref="B37">IF(Table1_3[[#This Row],[Day]]="","",ROW(27:27))</f>
        <v>27</v>
      </c>
      <c r="C37" s="26" t="str">
        <f>IF(Table1_3[[#This Row],[Date]]="","",TEXT(Table1_3[[#This Row],[Date]],"ddd"))</f>
        <v>Sat</v>
      </c>
      <c r="D37" s="27">
        <v>45409</v>
      </c>
      <c r="E37" t="s">
        <v>46</v>
      </c>
      <c r="F37" t="s">
        <v>5</v>
      </c>
      <c r="G37" s="28">
        <v>90000</v>
      </c>
      <c r="H37" t="s">
        <v>15</v>
      </c>
    </row>
    <row r="38" spans="2:8">
      <c r="B38" s="26" cm="1">
        <f t="array" ref="B38">IF(Table1_3[[#This Row],[Day]]="","",ROW(28:28))</f>
        <v>28</v>
      </c>
      <c r="C38" s="26" t="str">
        <f>IF(Table1_3[[#This Row],[Date]]="","",TEXT(Table1_3[[#This Row],[Date]],"ddd"))</f>
        <v>Sun</v>
      </c>
      <c r="D38" s="27">
        <v>45410</v>
      </c>
      <c r="E38" t="s">
        <v>56</v>
      </c>
      <c r="F38" t="s">
        <v>7</v>
      </c>
      <c r="G38" s="28">
        <v>30300</v>
      </c>
      <c r="H38" t="s">
        <v>33</v>
      </c>
    </row>
    <row r="39" spans="2:8">
      <c r="B39" s="26" cm="1">
        <f t="array" ref="B39">IF(Table1_3[[#This Row],[Day]]="","",ROW(29:29))</f>
        <v>29</v>
      </c>
      <c r="C39" s="26" t="str">
        <f>IF(Table1_3[[#This Row],[Date]]="","",TEXT(Table1_3[[#This Row],[Date]],"ddd"))</f>
        <v>Mon</v>
      </c>
      <c r="D39" s="27">
        <v>45411</v>
      </c>
      <c r="E39" t="s">
        <v>57</v>
      </c>
      <c r="F39" t="s">
        <v>4</v>
      </c>
      <c r="G39" s="28">
        <v>15000</v>
      </c>
      <c r="H39" t="s">
        <v>30</v>
      </c>
    </row>
    <row r="40" spans="2:8">
      <c r="B40" s="26" cm="1">
        <f t="array" ref="B40">IF(Table1_3[[#This Row],[Day]]="","",ROW(30:30))</f>
        <v>30</v>
      </c>
      <c r="C40" s="26" t="str">
        <f>IF(Table1_3[[#This Row],[Date]]="","",TEXT(Table1_3[[#This Row],[Date]],"ddd"))</f>
        <v>Tue</v>
      </c>
      <c r="D40" s="27">
        <v>45412</v>
      </c>
      <c r="E40" t="s">
        <v>58</v>
      </c>
      <c r="F40" t="s">
        <v>6</v>
      </c>
      <c r="G40" s="28">
        <v>20000</v>
      </c>
      <c r="H40" t="s">
        <v>15</v>
      </c>
    </row>
    <row r="41" spans="2:8">
      <c r="B41" s="26" cm="1">
        <f t="array" ref="B41">IF(Table1_3[[#This Row],[Day]]="","",ROW(31:31))</f>
        <v>31</v>
      </c>
      <c r="C41" s="26" t="str">
        <f>IF(Table1_3[[#This Row],[Date]]="","",TEXT(Table1_3[[#This Row],[Date]],"ddd"))</f>
        <v>Wed</v>
      </c>
      <c r="D41" s="27">
        <v>45413</v>
      </c>
      <c r="E41" t="s">
        <v>59</v>
      </c>
      <c r="F41" t="s">
        <v>6</v>
      </c>
      <c r="G41" s="28">
        <v>22000</v>
      </c>
      <c r="H41" t="s">
        <v>33</v>
      </c>
    </row>
    <row r="42" spans="2:8">
      <c r="B42" s="26" cm="1">
        <f t="array" ref="B42">IF(Table1_3[[#This Row],[Day]]="","",ROW(32:32))</f>
        <v>32</v>
      </c>
      <c r="C42" s="26" t="str">
        <f>IF(Table1_3[[#This Row],[Date]]="","",TEXT(Table1_3[[#This Row],[Date]],"ddd"))</f>
        <v>Thu</v>
      </c>
      <c r="D42" s="27">
        <v>45414</v>
      </c>
      <c r="E42" t="s">
        <v>60</v>
      </c>
      <c r="F42" t="s">
        <v>4</v>
      </c>
      <c r="G42" s="28">
        <v>5000</v>
      </c>
      <c r="H42" t="s">
        <v>30</v>
      </c>
    </row>
    <row r="43" spans="2:8">
      <c r="B43" s="26" cm="1">
        <f t="array" ref="B43">IF(Table1_3[[#This Row],[Day]]="","",ROW(33:33))</f>
        <v>33</v>
      </c>
      <c r="C43" s="26" t="str">
        <f>IF(Table1_3[[#This Row],[Date]]="","",TEXT(Table1_3[[#This Row],[Date]],"ddd"))</f>
        <v>Fri</v>
      </c>
      <c r="D43" s="27">
        <v>45415</v>
      </c>
      <c r="E43" t="s">
        <v>61</v>
      </c>
      <c r="F43" t="s">
        <v>5</v>
      </c>
      <c r="G43" s="28">
        <v>40000</v>
      </c>
      <c r="H43" t="s">
        <v>15</v>
      </c>
    </row>
    <row r="44" spans="2:8">
      <c r="B44" s="26" cm="1">
        <f t="array" ref="B44">IF(Table1_3[[#This Row],[Day]]="","",ROW(34:34))</f>
        <v>34</v>
      </c>
      <c r="C44" s="26" t="str">
        <f>IF(Table1_3[[#This Row],[Date]]="","",TEXT(Table1_3[[#This Row],[Date]],"ddd"))</f>
        <v>Sat</v>
      </c>
      <c r="D44" s="27">
        <v>45416</v>
      </c>
      <c r="E44" t="s">
        <v>62</v>
      </c>
      <c r="F44" t="s">
        <v>4</v>
      </c>
      <c r="G44" s="28">
        <v>70000</v>
      </c>
      <c r="H44" t="s">
        <v>33</v>
      </c>
    </row>
    <row r="45" spans="2:8">
      <c r="B45" s="26" cm="1">
        <f t="array" ref="B45">IF(Table1_3[[#This Row],[Day]]="","",ROW(35:35))</f>
        <v>35</v>
      </c>
      <c r="C45" s="26" t="str">
        <f>IF(Table1_3[[#This Row],[Date]]="","",TEXT(Table1_3[[#This Row],[Date]],"ddd"))</f>
        <v>Sun</v>
      </c>
      <c r="D45" s="27">
        <v>45417</v>
      </c>
      <c r="E45" t="s">
        <v>63</v>
      </c>
      <c r="F45" t="s">
        <v>7</v>
      </c>
      <c r="G45" s="28">
        <v>90000</v>
      </c>
      <c r="H45" t="s">
        <v>30</v>
      </c>
    </row>
    <row r="46" spans="2:8">
      <c r="B46" s="26" cm="1">
        <f t="array" ref="B46">IF(Table1_3[[#This Row],[Day]]="","",ROW(36:36))</f>
        <v>36</v>
      </c>
      <c r="C46" s="26" t="str">
        <f>IF(Table1_3[[#This Row],[Date]]="","",TEXT(Table1_3[[#This Row],[Date]],"ddd"))</f>
        <v>Mon</v>
      </c>
      <c r="D46" s="27">
        <v>45418</v>
      </c>
      <c r="E46" t="s">
        <v>64</v>
      </c>
      <c r="F46" t="s">
        <v>5</v>
      </c>
      <c r="G46" s="28">
        <v>30300</v>
      </c>
      <c r="H46" t="s">
        <v>15</v>
      </c>
    </row>
    <row r="47" spans="2:8">
      <c r="B47" s="26" cm="1">
        <f t="array" ref="B47">IF(Table1_3[[#This Row],[Day]]="","",ROW(37:37))</f>
        <v>37</v>
      </c>
      <c r="C47" s="26" t="str">
        <f>IF(Table1_3[[#This Row],[Date]]="","",TEXT(Table1_3[[#This Row],[Date]],"ddd"))</f>
        <v>Tue</v>
      </c>
      <c r="D47" s="27">
        <v>45419</v>
      </c>
      <c r="E47" t="s">
        <v>65</v>
      </c>
      <c r="F47" t="s">
        <v>5</v>
      </c>
      <c r="G47" s="28">
        <v>15000</v>
      </c>
      <c r="H47" t="s">
        <v>33</v>
      </c>
    </row>
    <row r="48" spans="2:8">
      <c r="B48" s="26" cm="1">
        <f t="array" ref="B48">IF(Table1_3[[#This Row],[Day]]="","",ROW(38:38))</f>
        <v>38</v>
      </c>
      <c r="C48" s="26" t="str">
        <f>IF(Table1_3[[#This Row],[Date]]="","",TEXT(Table1_3[[#This Row],[Date]],"ddd"))</f>
        <v>Wed</v>
      </c>
      <c r="D48" s="27">
        <v>45420</v>
      </c>
      <c r="E48" t="s">
        <v>66</v>
      </c>
      <c r="F48" t="s">
        <v>7</v>
      </c>
      <c r="G48" s="28">
        <v>20000</v>
      </c>
      <c r="H48" t="s">
        <v>30</v>
      </c>
    </row>
    <row r="49" spans="2:8">
      <c r="B49" s="26" cm="1">
        <f t="array" ref="B49">IF(Table1_3[[#This Row],[Day]]="","",ROW(39:39))</f>
        <v>39</v>
      </c>
      <c r="C49" s="26" t="str">
        <f>IF(Table1_3[[#This Row],[Date]]="","",TEXT(Table1_3[[#This Row],[Date]],"ddd"))</f>
        <v>Thu</v>
      </c>
      <c r="D49" s="27">
        <v>45421</v>
      </c>
      <c r="E49" t="s">
        <v>67</v>
      </c>
      <c r="F49" t="s">
        <v>4</v>
      </c>
      <c r="G49" s="28">
        <v>22000</v>
      </c>
      <c r="H49" t="s">
        <v>15</v>
      </c>
    </row>
    <row r="50" spans="2:8">
      <c r="B50" s="26" cm="1">
        <f t="array" ref="B50">IF(Table1_3[[#This Row],[Day]]="","",ROW(40:40))</f>
        <v>40</v>
      </c>
      <c r="C50" s="26" t="str">
        <f>IF(Table1_3[[#This Row],[Date]]="","",TEXT(Table1_3[[#This Row],[Date]],"ddd"))</f>
        <v>Fri</v>
      </c>
      <c r="D50" s="27">
        <v>45422</v>
      </c>
      <c r="E50" t="s">
        <v>68</v>
      </c>
      <c r="F50" t="s">
        <v>6</v>
      </c>
      <c r="G50" s="28">
        <v>5000</v>
      </c>
      <c r="H50" t="s">
        <v>33</v>
      </c>
    </row>
    <row r="51" spans="2:8">
      <c r="B51" s="26" cm="1">
        <f t="array" ref="B51">IF(Table1_3[[#This Row],[Day]]="","",ROW(41:41))</f>
        <v>41</v>
      </c>
      <c r="C51" s="26" t="str">
        <f>IF(Table1_3[[#This Row],[Date]]="","",TEXT(Table1_3[[#This Row],[Date]],"ddd"))</f>
        <v>Sat</v>
      </c>
      <c r="D51" s="27">
        <v>45423</v>
      </c>
      <c r="E51" t="s">
        <v>69</v>
      </c>
      <c r="F51" t="s">
        <v>6</v>
      </c>
      <c r="G51" s="28">
        <v>40000</v>
      </c>
      <c r="H51" t="s">
        <v>33</v>
      </c>
    </row>
    <row r="52" spans="2:8">
      <c r="B52" s="26" cm="1">
        <f t="array" ref="B52">IF(Table1_3[[#This Row],[Day]]="","",ROW(42:42))</f>
        <v>42</v>
      </c>
      <c r="C52" s="26" t="str">
        <f>IF(Table1_3[[#This Row],[Date]]="","",TEXT(Table1_3[[#This Row],[Date]],"ddd"))</f>
        <v>Sun</v>
      </c>
      <c r="D52" s="27">
        <v>45424</v>
      </c>
      <c r="E52" t="s">
        <v>70</v>
      </c>
      <c r="F52" t="s">
        <v>4</v>
      </c>
      <c r="G52" s="28">
        <v>70000</v>
      </c>
      <c r="H52" t="s">
        <v>30</v>
      </c>
    </row>
    <row r="53" spans="2:8">
      <c r="B53" s="26" cm="1">
        <f t="array" ref="B53">IF(Table1_3[[#This Row],[Day]]="","",ROW(43:43))</f>
        <v>43</v>
      </c>
      <c r="C53" s="26" t="str">
        <f>IF(Table1_3[[#This Row],[Date]]="","",TEXT(Table1_3[[#This Row],[Date]],"ddd"))</f>
        <v>Mon</v>
      </c>
      <c r="D53" s="27">
        <v>45425</v>
      </c>
      <c r="E53" t="s">
        <v>71</v>
      </c>
      <c r="F53" t="s">
        <v>5</v>
      </c>
      <c r="G53" s="28">
        <v>90000</v>
      </c>
      <c r="H53" t="s">
        <v>15</v>
      </c>
    </row>
    <row r="54" spans="2:8">
      <c r="B54" s="26" cm="1">
        <f t="array" ref="B54">IF(Table1_3[[#This Row],[Day]]="","",ROW(44:44))</f>
        <v>44</v>
      </c>
      <c r="C54" s="26" t="str">
        <f>IF(Table1_3[[#This Row],[Date]]="","",TEXT(Table1_3[[#This Row],[Date]],"ddd"))</f>
        <v>Tue</v>
      </c>
      <c r="D54" s="27">
        <v>45426</v>
      </c>
      <c r="E54" t="s">
        <v>72</v>
      </c>
      <c r="F54" t="s">
        <v>4</v>
      </c>
      <c r="G54" s="28">
        <v>30300</v>
      </c>
      <c r="H54" t="s">
        <v>33</v>
      </c>
    </row>
    <row r="55" spans="2:8">
      <c r="B55" s="26" cm="1">
        <f t="array" ref="B55">IF(Table1_3[[#This Row],[Day]]="","",ROW(45:45))</f>
        <v>45</v>
      </c>
      <c r="C55" s="26" t="str">
        <f>IF(Table1_3[[#This Row],[Date]]="","",TEXT(Table1_3[[#This Row],[Date]],"ddd"))</f>
        <v>Wed</v>
      </c>
      <c r="D55" s="27">
        <v>45427</v>
      </c>
      <c r="E55" t="s">
        <v>73</v>
      </c>
      <c r="F55" t="s">
        <v>7</v>
      </c>
      <c r="G55" s="28">
        <v>15000</v>
      </c>
      <c r="H55" t="s">
        <v>30</v>
      </c>
    </row>
    <row r="56" spans="2:8">
      <c r="B56" s="26" cm="1">
        <f t="array" ref="B56">IF(Table1_3[[#This Row],[Day]]="","",ROW(46:46))</f>
        <v>46</v>
      </c>
      <c r="C56" s="26" t="str">
        <f>IF(Table1_3[[#This Row],[Date]]="","",TEXT(Table1_3[[#This Row],[Date]],"ddd"))</f>
        <v>Thu</v>
      </c>
      <c r="D56" s="27">
        <v>45428</v>
      </c>
      <c r="E56" t="s">
        <v>74</v>
      </c>
      <c r="F56" t="s">
        <v>5</v>
      </c>
      <c r="G56" s="28">
        <v>20000</v>
      </c>
      <c r="H56" t="s">
        <v>15</v>
      </c>
    </row>
    <row r="57" spans="2:8">
      <c r="B57" s="26" cm="1">
        <f t="array" ref="B57">IF(Table1_3[[#This Row],[Day]]="","",ROW(47:47))</f>
        <v>47</v>
      </c>
      <c r="C57" s="26" t="str">
        <f>IF(Table1_3[[#This Row],[Date]]="","",TEXT(Table1_3[[#This Row],[Date]],"ddd"))</f>
        <v>Fri</v>
      </c>
      <c r="D57" s="27">
        <v>45429</v>
      </c>
      <c r="E57" t="s">
        <v>75</v>
      </c>
      <c r="F57" t="s">
        <v>5</v>
      </c>
      <c r="G57" s="28">
        <v>22000</v>
      </c>
      <c r="H57" t="s">
        <v>33</v>
      </c>
    </row>
    <row r="58" spans="2:8">
      <c r="B58" s="26" cm="1">
        <f t="array" ref="B58">IF(Table1_3[[#This Row],[Day]]="","",ROW(48:48))</f>
        <v>48</v>
      </c>
      <c r="C58" s="26" t="str">
        <f>IF(Table1_3[[#This Row],[Date]]="","",TEXT(Table1_3[[#This Row],[Date]],"ddd"))</f>
        <v>Sat</v>
      </c>
      <c r="D58" s="27">
        <v>45430</v>
      </c>
      <c r="E58" t="s">
        <v>76</v>
      </c>
      <c r="F58" t="s">
        <v>7</v>
      </c>
      <c r="G58" s="28">
        <v>5000</v>
      </c>
      <c r="H58" t="s">
        <v>30</v>
      </c>
    </row>
    <row r="59" spans="2:8">
      <c r="B59" s="26" cm="1">
        <f t="array" ref="B59">IF(Table1_3[[#This Row],[Day]]="","",ROW(49:49))</f>
        <v>49</v>
      </c>
      <c r="C59" s="26" t="str">
        <f>IF(Table1_3[[#This Row],[Date]]="","",TEXT(Table1_3[[#This Row],[Date]],"ddd"))</f>
        <v>Sun</v>
      </c>
      <c r="D59" s="27">
        <v>45431</v>
      </c>
      <c r="E59" t="s">
        <v>77</v>
      </c>
      <c r="F59" t="s">
        <v>4</v>
      </c>
      <c r="G59" s="28">
        <v>40000</v>
      </c>
      <c r="H59" t="s">
        <v>15</v>
      </c>
    </row>
    <row r="60" spans="2:8">
      <c r="B60" s="26" cm="1">
        <f t="array" ref="B60">IF(Table1_3[[#This Row],[Day]]="","",ROW(50:50))</f>
        <v>50</v>
      </c>
      <c r="C60" s="26" t="str">
        <f>IF(Table1_3[[#This Row],[Date]]="","",TEXT(Table1_3[[#This Row],[Date]],"ddd"))</f>
        <v>Mon</v>
      </c>
      <c r="D60" s="27">
        <v>45432</v>
      </c>
      <c r="E60" t="s">
        <v>78</v>
      </c>
      <c r="F60" t="s">
        <v>6</v>
      </c>
      <c r="G60" s="28">
        <v>70000</v>
      </c>
      <c r="H60" t="s">
        <v>33</v>
      </c>
    </row>
    <row r="61" spans="2:8">
      <c r="B61" s="26" cm="1">
        <f t="array" ref="B61">IF(Table1_3[[#This Row],[Day]]="","",ROW(51:51))</f>
        <v>51</v>
      </c>
      <c r="C61" s="26" t="str">
        <f>IF(Table1_3[[#This Row],[Date]]="","",TEXT(Table1_3[[#This Row],[Date]],"ddd"))</f>
        <v>Tue</v>
      </c>
      <c r="D61" s="27">
        <v>45433</v>
      </c>
      <c r="E61" t="s">
        <v>79</v>
      </c>
      <c r="F61" t="s">
        <v>6</v>
      </c>
      <c r="G61" s="28">
        <v>90000</v>
      </c>
      <c r="H61" t="s">
        <v>30</v>
      </c>
    </row>
    <row r="62" spans="2:8">
      <c r="B62" s="26" cm="1">
        <f t="array" ref="B62">IF(Table1_3[[#This Row],[Day]]="","",ROW(52:52))</f>
        <v>52</v>
      </c>
      <c r="C62" s="26" t="str">
        <f>IF(Table1_3[[#This Row],[Date]]="","",TEXT(Table1_3[[#This Row],[Date]],"ddd"))</f>
        <v>Wed</v>
      </c>
      <c r="D62" s="27">
        <v>45434</v>
      </c>
      <c r="E62" t="s">
        <v>80</v>
      </c>
      <c r="F62" t="s">
        <v>4</v>
      </c>
      <c r="G62" s="28">
        <v>30300</v>
      </c>
      <c r="H62" t="s">
        <v>15</v>
      </c>
    </row>
    <row r="63" spans="2:8">
      <c r="B63" s="26" cm="1">
        <f t="array" ref="B63">IF(Table1_3[[#This Row],[Day]]="","",ROW(53:53))</f>
        <v>53</v>
      </c>
      <c r="C63" s="26" t="str">
        <f>IF(Table1_3[[#This Row],[Date]]="","",TEXT(Table1_3[[#This Row],[Date]],"ddd"))</f>
        <v>Thu</v>
      </c>
      <c r="D63" s="27">
        <v>45435</v>
      </c>
      <c r="E63" t="s">
        <v>81</v>
      </c>
      <c r="F63" t="s">
        <v>5</v>
      </c>
      <c r="G63" s="28">
        <v>15000</v>
      </c>
      <c r="H63" t="s">
        <v>33</v>
      </c>
    </row>
    <row r="64" spans="2:8">
      <c r="B64" s="26" cm="1">
        <f t="array" ref="B64">IF(Table1_3[[#This Row],[Day]]="","",ROW(54:54))</f>
        <v>54</v>
      </c>
      <c r="C64" s="26" t="str">
        <f>IF(Table1_3[[#This Row],[Date]]="","",TEXT(Table1_3[[#This Row],[Date]],"ddd"))</f>
        <v>Fri</v>
      </c>
      <c r="D64" s="27">
        <v>45436</v>
      </c>
      <c r="E64" t="s">
        <v>82</v>
      </c>
      <c r="F64" t="s">
        <v>4</v>
      </c>
      <c r="G64" s="28">
        <v>20000</v>
      </c>
      <c r="H64" t="s">
        <v>30</v>
      </c>
    </row>
    <row r="65" spans="2:8">
      <c r="B65" s="26" cm="1">
        <f t="array" ref="B65">IF(Table1_3[[#This Row],[Day]]="","",ROW(55:55))</f>
        <v>55</v>
      </c>
      <c r="C65" s="26" t="str">
        <f>IF(Table1_3[[#This Row],[Date]]="","",TEXT(Table1_3[[#This Row],[Date]],"ddd"))</f>
        <v>Sat</v>
      </c>
      <c r="D65" s="27">
        <v>45437</v>
      </c>
      <c r="E65" t="s">
        <v>83</v>
      </c>
      <c r="F65" t="s">
        <v>7</v>
      </c>
      <c r="G65" s="28">
        <v>22000</v>
      </c>
      <c r="H65" t="s">
        <v>15</v>
      </c>
    </row>
    <row r="66" spans="2:8">
      <c r="B66" s="26" cm="1">
        <f t="array" ref="B66">IF(Table1_3[[#This Row],[Day]]="","",ROW(56:56))</f>
        <v>56</v>
      </c>
      <c r="C66" s="26" t="str">
        <f>IF(Table1_3[[#This Row],[Date]]="","",TEXT(Table1_3[[#This Row],[Date]],"ddd"))</f>
        <v>Sun</v>
      </c>
      <c r="D66" s="27">
        <v>45438</v>
      </c>
      <c r="E66" t="s">
        <v>84</v>
      </c>
      <c r="F66" t="s">
        <v>5</v>
      </c>
      <c r="G66" s="28">
        <v>5000</v>
      </c>
      <c r="H66" t="s">
        <v>33</v>
      </c>
    </row>
    <row r="67" spans="2:8">
      <c r="B67" s="26" cm="1">
        <f t="array" ref="B67">IF(Table1_3[[#This Row],[Day]]="","",ROW(57:57))</f>
        <v>57</v>
      </c>
      <c r="C67" s="26" t="str">
        <f>IF(Table1_3[[#This Row],[Date]]="","",TEXT(Table1_3[[#This Row],[Date]],"ddd"))</f>
        <v>Mon</v>
      </c>
      <c r="D67" s="27">
        <v>45439</v>
      </c>
      <c r="E67" t="s">
        <v>85</v>
      </c>
      <c r="F67" t="s">
        <v>5</v>
      </c>
      <c r="G67" s="28">
        <v>40000</v>
      </c>
      <c r="H67" t="s">
        <v>33</v>
      </c>
    </row>
    <row r="68" spans="2:8">
      <c r="B68" s="26" cm="1">
        <f t="array" ref="B68">IF(Table1_3[[#This Row],[Day]]="","",ROW(58:58))</f>
        <v>58</v>
      </c>
      <c r="C68" s="26" t="str">
        <f>IF(Table1_3[[#This Row],[Date]]="","",TEXT(Table1_3[[#This Row],[Date]],"ddd"))</f>
        <v>Tue</v>
      </c>
      <c r="D68" s="27">
        <v>45440</v>
      </c>
      <c r="E68" t="s">
        <v>86</v>
      </c>
      <c r="F68" t="s">
        <v>7</v>
      </c>
      <c r="G68" s="28">
        <v>70000</v>
      </c>
      <c r="H68" t="s">
        <v>30</v>
      </c>
    </row>
    <row r="69" spans="2:8">
      <c r="B69" s="26" cm="1">
        <f t="array" ref="B69">IF(Table1_3[[#This Row],[Day]]="","",ROW(59:59))</f>
        <v>59</v>
      </c>
      <c r="C69" s="26" t="str">
        <f>IF(Table1_3[[#This Row],[Date]]="","",TEXT(Table1_3[[#This Row],[Date]],"ddd"))</f>
        <v>Wed</v>
      </c>
      <c r="D69" s="27">
        <v>45441</v>
      </c>
      <c r="E69" t="s">
        <v>83</v>
      </c>
      <c r="F69" t="s">
        <v>4</v>
      </c>
      <c r="G69" s="28">
        <v>90000</v>
      </c>
      <c r="H69" t="s">
        <v>15</v>
      </c>
    </row>
    <row r="70" spans="2:8">
      <c r="B70" s="26" cm="1">
        <f t="array" ref="B70">IF(Table1_3[[#This Row],[Day]]="","",ROW(60:60))</f>
        <v>60</v>
      </c>
      <c r="C70" s="26" t="str">
        <f>IF(Table1_3[[#This Row],[Date]]="","",TEXT(Table1_3[[#This Row],[Date]],"ddd"))</f>
        <v>Thu</v>
      </c>
      <c r="D70" s="27">
        <v>45442</v>
      </c>
      <c r="E70" t="s">
        <v>84</v>
      </c>
      <c r="F70" t="s">
        <v>6</v>
      </c>
      <c r="G70" s="28">
        <v>30300</v>
      </c>
      <c r="H70" t="s">
        <v>33</v>
      </c>
    </row>
    <row r="71" spans="2:8">
      <c r="B71" s="26" cm="1">
        <f t="array" ref="B71">IF(Table1_3[[#This Row],[Day]]="","",ROW(61:61))</f>
        <v>61</v>
      </c>
      <c r="C71" s="26" t="str">
        <f>IF(Table1_3[[#This Row],[Date]]="","",TEXT(Table1_3[[#This Row],[Date]],"ddd"))</f>
        <v>Fri</v>
      </c>
      <c r="D71" s="27">
        <v>45443</v>
      </c>
      <c r="E71" t="s">
        <v>85</v>
      </c>
      <c r="F71" t="s">
        <v>6</v>
      </c>
      <c r="G71" s="28">
        <v>15000</v>
      </c>
      <c r="H71" t="s">
        <v>30</v>
      </c>
    </row>
    <row r="72" spans="2:8">
      <c r="B72" s="26" cm="1">
        <f t="array" ref="B72">IF(Table1_3[[#This Row],[Day]]="","",ROW(62:62))</f>
        <v>62</v>
      </c>
      <c r="C72" s="26" t="str">
        <f>IF(Table1_3[[#This Row],[Date]]="","",TEXT(Table1_3[[#This Row],[Date]],"ddd"))</f>
        <v>Sat</v>
      </c>
      <c r="D72" s="27">
        <v>45444</v>
      </c>
      <c r="E72" t="s">
        <v>86</v>
      </c>
      <c r="F72" t="s">
        <v>4</v>
      </c>
      <c r="G72" s="28">
        <v>20000</v>
      </c>
      <c r="H72" t="s">
        <v>15</v>
      </c>
    </row>
    <row r="73" spans="2:8">
      <c r="B73" s="26" cm="1">
        <f t="array" ref="B73">IF(Table1_3[[#This Row],[Day]]="","",ROW(63:63))</f>
        <v>63</v>
      </c>
      <c r="C73" s="26" t="str">
        <f>IF(Table1_3[[#This Row],[Date]]="","",TEXT(Table1_3[[#This Row],[Date]],"ddd"))</f>
        <v>Sun</v>
      </c>
      <c r="D73" s="27">
        <v>45445</v>
      </c>
      <c r="E73" t="s">
        <v>87</v>
      </c>
      <c r="F73" t="s">
        <v>5</v>
      </c>
      <c r="G73" s="28">
        <v>22000</v>
      </c>
      <c r="H73" t="s">
        <v>33</v>
      </c>
    </row>
    <row r="74" spans="2:8">
      <c r="B74" s="26" cm="1">
        <f t="array" ref="B74">IF(Table1_3[[#This Row],[Day]]="","",ROW(64:64))</f>
        <v>64</v>
      </c>
      <c r="C74" s="26" t="str">
        <f>IF(Table1_3[[#This Row],[Date]]="","",TEXT(Table1_3[[#This Row],[Date]],"ddd"))</f>
        <v>Mon</v>
      </c>
      <c r="D74" s="27">
        <v>45446</v>
      </c>
      <c r="E74" t="s">
        <v>88</v>
      </c>
      <c r="F74" t="s">
        <v>4</v>
      </c>
      <c r="G74" s="28">
        <v>5000</v>
      </c>
      <c r="H74" t="s">
        <v>30</v>
      </c>
    </row>
    <row r="75" spans="2:8">
      <c r="B75" s="26" cm="1">
        <f t="array" ref="B75">IF(Table1_3[[#This Row],[Day]]="","",ROW(65:65))</f>
        <v>65</v>
      </c>
      <c r="C75" s="26" t="str">
        <f>IF(Table1_3[[#This Row],[Date]]="","",TEXT(Table1_3[[#This Row],[Date]],"ddd"))</f>
        <v>Tue</v>
      </c>
      <c r="D75" s="27">
        <v>45447</v>
      </c>
      <c r="E75" t="s">
        <v>89</v>
      </c>
      <c r="F75" t="s">
        <v>7</v>
      </c>
      <c r="G75" s="28">
        <v>40000</v>
      </c>
      <c r="H75" t="s">
        <v>15</v>
      </c>
    </row>
    <row r="76" spans="2:8">
      <c r="B76" s="26" cm="1">
        <f t="array" ref="B76">IF(Table1_3[[#This Row],[Day]]="","",ROW(66:66))</f>
        <v>66</v>
      </c>
      <c r="C76" s="26" t="str">
        <f>IF(Table1_3[[#This Row],[Date]]="","",TEXT(Table1_3[[#This Row],[Date]],"ddd"))</f>
        <v>Wed</v>
      </c>
      <c r="D76" s="27">
        <v>45448</v>
      </c>
      <c r="E76" t="s">
        <v>90</v>
      </c>
      <c r="F76" t="s">
        <v>5</v>
      </c>
      <c r="G76" s="28">
        <v>70000</v>
      </c>
      <c r="H76" t="s">
        <v>33</v>
      </c>
    </row>
    <row r="77" spans="2:8">
      <c r="B77" s="26" cm="1">
        <f t="array" ref="B77">IF(Table1_3[[#This Row],[Day]]="","",ROW(67:67))</f>
        <v>67</v>
      </c>
      <c r="C77" s="26" t="str">
        <f>IF(Table1_3[[#This Row],[Date]]="","",TEXT(Table1_3[[#This Row],[Date]],"ddd"))</f>
        <v>Thu</v>
      </c>
      <c r="D77" s="27">
        <v>45449</v>
      </c>
      <c r="E77" t="s">
        <v>91</v>
      </c>
      <c r="F77" t="s">
        <v>5</v>
      </c>
      <c r="G77" s="28">
        <v>90000</v>
      </c>
      <c r="H77" t="s">
        <v>30</v>
      </c>
    </row>
    <row r="78" spans="2:8">
      <c r="B78" s="26" cm="1">
        <f t="array" ref="B78">IF(Table1_3[[#This Row],[Day]]="","",ROW(68:68))</f>
        <v>68</v>
      </c>
      <c r="C78" s="26" t="str">
        <f>IF(Table1_3[[#This Row],[Date]]="","",TEXT(Table1_3[[#This Row],[Date]],"ddd"))</f>
        <v>Fri</v>
      </c>
      <c r="D78" s="27">
        <v>45450</v>
      </c>
      <c r="E78" t="s">
        <v>92</v>
      </c>
      <c r="F78" t="s">
        <v>7</v>
      </c>
      <c r="G78" s="28">
        <v>30300</v>
      </c>
      <c r="H78" t="s">
        <v>15</v>
      </c>
    </row>
    <row r="79" spans="2:8">
      <c r="B79" s="26" cm="1">
        <f t="array" ref="B79">IF(Table1_3[[#This Row],[Day]]="","",ROW(69:69))</f>
        <v>69</v>
      </c>
      <c r="C79" s="26" t="str">
        <f>IF(Table1_3[[#This Row],[Date]]="","",TEXT(Table1_3[[#This Row],[Date]],"ddd"))</f>
        <v>Sat</v>
      </c>
      <c r="D79" s="27">
        <v>45451</v>
      </c>
      <c r="E79" t="s">
        <v>93</v>
      </c>
      <c r="F79" t="s">
        <v>4</v>
      </c>
      <c r="G79" s="28">
        <v>15000</v>
      </c>
      <c r="H79" t="s">
        <v>33</v>
      </c>
    </row>
    <row r="80" spans="2:8">
      <c r="B80" s="26" cm="1">
        <f t="array" ref="B80">IF(Table1_3[[#This Row],[Day]]="","",ROW(70:70))</f>
        <v>70</v>
      </c>
      <c r="C80" s="26" t="str">
        <f>IF(Table1_3[[#This Row],[Date]]="","",TEXT(Table1_3[[#This Row],[Date]],"ddd"))</f>
        <v>Sun</v>
      </c>
      <c r="D80" s="27">
        <v>45452</v>
      </c>
      <c r="E80" t="s">
        <v>94</v>
      </c>
      <c r="F80" t="s">
        <v>6</v>
      </c>
      <c r="G80" s="28">
        <v>20000</v>
      </c>
      <c r="H80" t="s">
        <v>30</v>
      </c>
    </row>
    <row r="81" spans="2:8">
      <c r="B81" s="26" cm="1">
        <f t="array" ref="B81">IF(Table1_3[[#This Row],[Day]]="","",ROW(71:71))</f>
        <v>71</v>
      </c>
      <c r="C81" s="26" t="str">
        <f>IF(Table1_3[[#This Row],[Date]]="","",TEXT(Table1_3[[#This Row],[Date]],"ddd"))</f>
        <v>Mon</v>
      </c>
      <c r="D81" s="27">
        <v>45453</v>
      </c>
      <c r="E81" t="s">
        <v>95</v>
      </c>
      <c r="F81" t="s">
        <v>6</v>
      </c>
      <c r="G81" s="28">
        <v>22000</v>
      </c>
      <c r="H81" t="s">
        <v>15</v>
      </c>
    </row>
    <row r="82" spans="2:8">
      <c r="B82" s="26" cm="1">
        <f t="array" ref="B82">IF(Table1_3[[#This Row],[Day]]="","",ROW(72:72))</f>
        <v>72</v>
      </c>
      <c r="C82" s="26" t="str">
        <f>IF(Table1_3[[#This Row],[Date]]="","",TEXT(Table1_3[[#This Row],[Date]],"ddd"))</f>
        <v>Tue</v>
      </c>
      <c r="D82" s="27">
        <v>45454</v>
      </c>
      <c r="E82" t="s">
        <v>96</v>
      </c>
      <c r="F82" t="s">
        <v>4</v>
      </c>
      <c r="G82" s="28">
        <v>5000</v>
      </c>
      <c r="H82" t="s">
        <v>33</v>
      </c>
    </row>
    <row r="83" spans="2:8">
      <c r="B83" s="26" cm="1">
        <f t="array" ref="B83">IF(Table1_3[[#This Row],[Day]]="","",ROW(73:73))</f>
        <v>73</v>
      </c>
      <c r="C83" s="26" t="str">
        <f>IF(Table1_3[[#This Row],[Date]]="","",TEXT(Table1_3[[#This Row],[Date]],"ddd"))</f>
        <v>Wed</v>
      </c>
      <c r="D83" s="27">
        <v>45455</v>
      </c>
      <c r="E83" t="s">
        <v>97</v>
      </c>
      <c r="F83" t="s">
        <v>5</v>
      </c>
      <c r="G83" s="28">
        <v>40000</v>
      </c>
      <c r="H83" t="s">
        <v>33</v>
      </c>
    </row>
    <row r="84" spans="2:8">
      <c r="B84" s="26" cm="1">
        <f t="array" ref="B84">IF(Table1_3[[#This Row],[Day]]="","",ROW(74:74))</f>
        <v>74</v>
      </c>
      <c r="C84" s="26" t="str">
        <f>IF(Table1_3[[#This Row],[Date]]="","",TEXT(Table1_3[[#This Row],[Date]],"ddd"))</f>
        <v>Thu</v>
      </c>
      <c r="D84" s="27">
        <v>45456</v>
      </c>
      <c r="E84" t="s">
        <v>98</v>
      </c>
      <c r="F84" t="s">
        <v>4</v>
      </c>
      <c r="G84" s="28">
        <v>70000</v>
      </c>
      <c r="H84" t="s">
        <v>30</v>
      </c>
    </row>
    <row r="85" spans="2:8">
      <c r="B85" s="26" cm="1">
        <f t="array" ref="B85">IF(Table1_3[[#This Row],[Day]]="","",ROW(75:75))</f>
        <v>75</v>
      </c>
      <c r="C85" s="26" t="str">
        <f>IF(Table1_3[[#This Row],[Date]]="","",TEXT(Table1_3[[#This Row],[Date]],"ddd"))</f>
        <v>Fri</v>
      </c>
      <c r="D85" s="27">
        <v>45457</v>
      </c>
      <c r="E85" t="s">
        <v>99</v>
      </c>
      <c r="F85" t="s">
        <v>7</v>
      </c>
      <c r="G85" s="28">
        <v>90000</v>
      </c>
      <c r="H85" t="s">
        <v>15</v>
      </c>
    </row>
    <row r="86" spans="2:8">
      <c r="B86" s="26" cm="1">
        <f t="array" ref="B86">IF(Table1_3[[#This Row],[Day]]="","",ROW(76:76))</f>
        <v>76</v>
      </c>
      <c r="C86" s="26" t="str">
        <f>IF(Table1_3[[#This Row],[Date]]="","",TEXT(Table1_3[[#This Row],[Date]],"ddd"))</f>
        <v>Sat</v>
      </c>
      <c r="D86" s="27">
        <v>45458</v>
      </c>
      <c r="E86" t="s">
        <v>100</v>
      </c>
      <c r="F86" t="s">
        <v>5</v>
      </c>
      <c r="G86" s="28">
        <v>30300</v>
      </c>
      <c r="H86" t="s">
        <v>33</v>
      </c>
    </row>
    <row r="87" spans="2:8">
      <c r="B87" s="26" cm="1">
        <f t="array" ref="B87">IF(Table1_3[[#This Row],[Day]]="","",ROW(77:77))</f>
        <v>77</v>
      </c>
      <c r="C87" s="26" t="str">
        <f>IF(Table1_3[[#This Row],[Date]]="","",TEXT(Table1_3[[#This Row],[Date]],"ddd"))</f>
        <v>Sun</v>
      </c>
      <c r="D87" s="27">
        <v>45459</v>
      </c>
      <c r="E87" t="s">
        <v>101</v>
      </c>
      <c r="F87" t="s">
        <v>5</v>
      </c>
      <c r="G87" s="28">
        <v>15000</v>
      </c>
      <c r="H87" t="s">
        <v>30</v>
      </c>
    </row>
    <row r="88" spans="2:8">
      <c r="B88" s="26" cm="1">
        <f t="array" ref="B88">IF(Table1_3[[#This Row],[Day]]="","",ROW(78:78))</f>
        <v>78</v>
      </c>
      <c r="C88" s="26" t="str">
        <f>IF(Table1_3[[#This Row],[Date]]="","",TEXT(Table1_3[[#This Row],[Date]],"ddd"))</f>
        <v>Mon</v>
      </c>
      <c r="D88" s="27">
        <v>45460</v>
      </c>
      <c r="E88" t="s">
        <v>102</v>
      </c>
      <c r="F88" t="s">
        <v>7</v>
      </c>
      <c r="G88" s="28">
        <v>20000</v>
      </c>
      <c r="H88" t="s">
        <v>15</v>
      </c>
    </row>
    <row r="89" spans="2:8">
      <c r="B89" s="26" cm="1">
        <f t="array" ref="B89">IF(Table1_3[[#This Row],[Day]]="","",ROW(79:79))</f>
        <v>79</v>
      </c>
      <c r="C89" s="26" t="str">
        <f>IF(Table1_3[[#This Row],[Date]]="","",TEXT(Table1_3[[#This Row],[Date]],"ddd"))</f>
        <v>Tue</v>
      </c>
      <c r="D89" s="27">
        <v>45461</v>
      </c>
      <c r="E89" t="s">
        <v>103</v>
      </c>
      <c r="F89" t="s">
        <v>4</v>
      </c>
      <c r="G89" s="28">
        <v>22000</v>
      </c>
      <c r="H89" t="s">
        <v>33</v>
      </c>
    </row>
    <row r="90" spans="2:8">
      <c r="B90" s="26" cm="1">
        <f t="array" ref="B90">IF(Table1_3[[#This Row],[Day]]="","",ROW(80:80))</f>
        <v>80</v>
      </c>
      <c r="C90" s="26" t="str">
        <f>IF(Table1_3[[#This Row],[Date]]="","",TEXT(Table1_3[[#This Row],[Date]],"ddd"))</f>
        <v>Wed</v>
      </c>
      <c r="D90" s="27">
        <v>45462</v>
      </c>
      <c r="E90" t="s">
        <v>104</v>
      </c>
      <c r="F90" t="s">
        <v>6</v>
      </c>
      <c r="G90" s="28">
        <v>5000</v>
      </c>
      <c r="H90" t="s">
        <v>30</v>
      </c>
    </row>
    <row r="91" spans="2:8">
      <c r="B91" s="26" cm="1">
        <f t="array" ref="B91">IF(Table1_3[[#This Row],[Day]]="","",ROW(81:81))</f>
        <v>81</v>
      </c>
      <c r="C91" s="26" t="str">
        <f>IF(Table1_3[[#This Row],[Date]]="","",TEXT(Table1_3[[#This Row],[Date]],"ddd"))</f>
        <v>Thu</v>
      </c>
      <c r="D91" s="27">
        <v>45463</v>
      </c>
      <c r="E91" t="s">
        <v>105</v>
      </c>
      <c r="F91" t="s">
        <v>6</v>
      </c>
      <c r="G91" s="28">
        <v>40000</v>
      </c>
      <c r="H91" t="s">
        <v>15</v>
      </c>
    </row>
    <row r="92" spans="2:8">
      <c r="B92" s="26" cm="1">
        <f t="array" ref="B92">IF(Table1_3[[#This Row],[Day]]="","",ROW(82:82))</f>
        <v>82</v>
      </c>
      <c r="C92" s="26" t="str">
        <f>IF(Table1_3[[#This Row],[Date]]="","",TEXT(Table1_3[[#This Row],[Date]],"ddd"))</f>
        <v>Fri</v>
      </c>
      <c r="D92" s="27">
        <v>45464</v>
      </c>
      <c r="E92" t="s">
        <v>106</v>
      </c>
      <c r="F92" t="s">
        <v>4</v>
      </c>
      <c r="G92" s="28">
        <v>70000</v>
      </c>
      <c r="H92" t="s">
        <v>33</v>
      </c>
    </row>
    <row r="93" spans="2:8">
      <c r="B93" s="26" cm="1">
        <f t="array" ref="B93">IF(Table1_3[[#This Row],[Day]]="","",ROW(83:83))</f>
        <v>83</v>
      </c>
      <c r="C93" s="26" t="str">
        <f>IF(Table1_3[[#This Row],[Date]]="","",TEXT(Table1_3[[#This Row],[Date]],"ddd"))</f>
        <v>Sat</v>
      </c>
      <c r="D93" s="27">
        <v>45465</v>
      </c>
      <c r="E93" t="s">
        <v>107</v>
      </c>
      <c r="F93" t="s">
        <v>5</v>
      </c>
      <c r="G93" s="28">
        <v>90000</v>
      </c>
      <c r="H93" t="s">
        <v>30</v>
      </c>
    </row>
    <row r="94" spans="2:8">
      <c r="B94" s="26" cm="1">
        <f t="array" ref="B94">IF(Table1_3[[#This Row],[Day]]="","",ROW(84:84))</f>
        <v>84</v>
      </c>
      <c r="C94" s="26" t="str">
        <f>IF(Table1_3[[#This Row],[Date]]="","",TEXT(Table1_3[[#This Row],[Date]],"ddd"))</f>
        <v>Sun</v>
      </c>
      <c r="D94" s="27">
        <v>45466</v>
      </c>
      <c r="E94" t="s">
        <v>108</v>
      </c>
      <c r="F94" t="s">
        <v>4</v>
      </c>
      <c r="G94" s="28">
        <v>30300</v>
      </c>
      <c r="H94" t="s">
        <v>15</v>
      </c>
    </row>
    <row r="95" spans="2:8">
      <c r="B95" s="26" cm="1">
        <f t="array" ref="B95">IF(Table1_3[[#This Row],[Day]]="","",ROW(85:85))</f>
        <v>85</v>
      </c>
      <c r="C95" s="26" t="str">
        <f>IF(Table1_3[[#This Row],[Date]]="","",TEXT(Table1_3[[#This Row],[Date]],"ddd"))</f>
        <v>Mon</v>
      </c>
      <c r="D95" s="27">
        <v>45467</v>
      </c>
      <c r="E95" t="s">
        <v>109</v>
      </c>
      <c r="F95" t="s">
        <v>7</v>
      </c>
      <c r="G95" s="28">
        <v>15000</v>
      </c>
      <c r="H95" t="s">
        <v>33</v>
      </c>
    </row>
    <row r="96" spans="2:8">
      <c r="B96" s="26" cm="1">
        <f t="array" ref="B96">IF(Table1_3[[#This Row],[Day]]="","",ROW(86:86))</f>
        <v>86</v>
      </c>
      <c r="C96" s="26" t="str">
        <f>IF(Table1_3[[#This Row],[Date]]="","",TEXT(Table1_3[[#This Row],[Date]],"ddd"))</f>
        <v>Tue</v>
      </c>
      <c r="D96" s="27">
        <v>45468</v>
      </c>
      <c r="E96" t="s">
        <v>110</v>
      </c>
      <c r="F96" t="s">
        <v>5</v>
      </c>
      <c r="G96" s="28">
        <v>20000</v>
      </c>
      <c r="H96" t="s">
        <v>30</v>
      </c>
    </row>
    <row r="97" spans="2:8">
      <c r="B97" s="26" cm="1">
        <f t="array" ref="B97">IF(Table1_3[[#This Row],[Day]]="","",ROW(87:87))</f>
        <v>87</v>
      </c>
      <c r="C97" s="26" t="str">
        <f>IF(Table1_3[[#This Row],[Date]]="","",TEXT(Table1_3[[#This Row],[Date]],"ddd"))</f>
        <v>Wed</v>
      </c>
      <c r="D97" s="27">
        <v>45469</v>
      </c>
      <c r="E97" t="s">
        <v>111</v>
      </c>
      <c r="F97" t="s">
        <v>5</v>
      </c>
      <c r="G97" s="28">
        <v>22000</v>
      </c>
      <c r="H97" t="s">
        <v>15</v>
      </c>
    </row>
    <row r="98" spans="2:8">
      <c r="B98" s="26" cm="1">
        <f t="array" ref="B98">IF(Table1_3[[#This Row],[Day]]="","",ROW(88:88))</f>
        <v>88</v>
      </c>
      <c r="C98" s="26" t="str">
        <f>IF(Table1_3[[#This Row],[Date]]="","",TEXT(Table1_3[[#This Row],[Date]],"ddd"))</f>
        <v>Thu</v>
      </c>
      <c r="D98" s="27">
        <v>45470</v>
      </c>
      <c r="E98" t="s">
        <v>112</v>
      </c>
      <c r="F98" t="s">
        <v>7</v>
      </c>
      <c r="G98" s="28">
        <v>5000</v>
      </c>
      <c r="H98" t="s">
        <v>33</v>
      </c>
    </row>
    <row r="99" spans="2:8">
      <c r="B99" s="26" cm="1">
        <f t="array" ref="B99">IF(Table1_3[[#This Row],[Day]]="","",ROW(89:89))</f>
        <v>89</v>
      </c>
      <c r="C99" s="26" t="str">
        <f>IF(Table1_3[[#This Row],[Date]]="","",TEXT(Table1_3[[#This Row],[Date]],"ddd"))</f>
        <v>Fri</v>
      </c>
      <c r="D99" s="27">
        <v>45471</v>
      </c>
      <c r="E99" t="s">
        <v>113</v>
      </c>
      <c r="F99" t="s">
        <v>4</v>
      </c>
      <c r="G99" s="28">
        <v>40000</v>
      </c>
      <c r="H99" t="s">
        <v>33</v>
      </c>
    </row>
    <row r="100" spans="2:8">
      <c r="B100" s="26" cm="1">
        <f t="array" ref="B100">IF(Table1_3[[#This Row],[Day]]="","",ROW(90:90))</f>
        <v>90</v>
      </c>
      <c r="C100" s="26" t="str">
        <f>IF(Table1_3[[#This Row],[Date]]="","",TEXT(Table1_3[[#This Row],[Date]],"ddd"))</f>
        <v>Sat</v>
      </c>
      <c r="D100" s="27">
        <v>45472</v>
      </c>
      <c r="E100" t="s">
        <v>114</v>
      </c>
      <c r="F100" t="s">
        <v>6</v>
      </c>
      <c r="G100" s="28">
        <v>70000</v>
      </c>
      <c r="H100" t="s">
        <v>30</v>
      </c>
    </row>
    <row r="101" spans="2:8">
      <c r="B101" s="26" cm="1">
        <f t="array" ref="B101">IF(Table1_3[[#This Row],[Day]]="","",ROW(91:91))</f>
        <v>91</v>
      </c>
      <c r="C101" s="26" t="str">
        <f>IF(Table1_3[[#This Row],[Date]]="","",TEXT(Table1_3[[#This Row],[Date]],"ddd"))</f>
        <v>Sun</v>
      </c>
      <c r="D101" s="27">
        <v>45473</v>
      </c>
      <c r="E101" t="s">
        <v>115</v>
      </c>
      <c r="F101" t="s">
        <v>6</v>
      </c>
      <c r="G101" s="28">
        <v>90000</v>
      </c>
      <c r="H101" t="s">
        <v>15</v>
      </c>
    </row>
    <row r="102" spans="2:8">
      <c r="B102" s="26" cm="1">
        <f t="array" ref="B102">IF(Table1_3[[#This Row],[Day]]="","",ROW(92:92))</f>
        <v>92</v>
      </c>
      <c r="C102" s="26" t="str">
        <f>IF(Table1_3[[#This Row],[Date]]="","",TEXT(Table1_3[[#This Row],[Date]],"ddd"))</f>
        <v>Mon</v>
      </c>
      <c r="D102" s="27">
        <v>45474</v>
      </c>
      <c r="E102" t="s">
        <v>116</v>
      </c>
      <c r="F102" t="s">
        <v>4</v>
      </c>
      <c r="G102" s="28">
        <v>30300</v>
      </c>
      <c r="H102" t="s">
        <v>33</v>
      </c>
    </row>
    <row r="103" spans="2:8">
      <c r="B103" s="26" cm="1">
        <f t="array" ref="B103">IF(Table1_3[[#This Row],[Day]]="","",ROW(93:93))</f>
        <v>93</v>
      </c>
      <c r="C103" s="26" t="str">
        <f>IF(Table1_3[[#This Row],[Date]]="","",TEXT(Table1_3[[#This Row],[Date]],"ddd"))</f>
        <v>Tue</v>
      </c>
      <c r="D103" s="27">
        <v>45475</v>
      </c>
      <c r="E103" t="s">
        <v>117</v>
      </c>
      <c r="F103" t="s">
        <v>5</v>
      </c>
      <c r="G103" s="28">
        <v>15000</v>
      </c>
      <c r="H103" t="s">
        <v>30</v>
      </c>
    </row>
    <row r="104" spans="2:8">
      <c r="B104" s="26" cm="1">
        <f t="array" ref="B104">IF(Table1_3[[#This Row],[Day]]="","",ROW(94:94))</f>
        <v>94</v>
      </c>
      <c r="C104" s="26" t="str">
        <f>IF(Table1_3[[#This Row],[Date]]="","",TEXT(Table1_3[[#This Row],[Date]],"ddd"))</f>
        <v>Wed</v>
      </c>
      <c r="D104" s="27">
        <v>45476</v>
      </c>
      <c r="E104" t="s">
        <v>118</v>
      </c>
      <c r="F104" t="s">
        <v>4</v>
      </c>
      <c r="G104" s="28">
        <v>20000</v>
      </c>
      <c r="H104" t="s">
        <v>15</v>
      </c>
    </row>
    <row r="105" spans="2:8">
      <c r="B105" s="26" cm="1">
        <f t="array" ref="B105">IF(Table1_3[[#This Row],[Day]]="","",ROW(95:95))</f>
        <v>95</v>
      </c>
      <c r="C105" s="26" t="str">
        <f>IF(Table1_3[[#This Row],[Date]]="","",TEXT(Table1_3[[#This Row],[Date]],"ddd"))</f>
        <v>Thu</v>
      </c>
      <c r="D105" s="27">
        <v>45477</v>
      </c>
      <c r="E105" t="s">
        <v>119</v>
      </c>
      <c r="F105" t="s">
        <v>7</v>
      </c>
      <c r="G105" s="28">
        <v>22000</v>
      </c>
      <c r="H105" t="s">
        <v>33</v>
      </c>
    </row>
    <row r="106" spans="2:8">
      <c r="B106" s="26" cm="1">
        <f t="array" ref="B106">IF(Table1_3[[#This Row],[Day]]="","",ROW(96:96))</f>
        <v>96</v>
      </c>
      <c r="C106" s="26" t="str">
        <f>IF(Table1_3[[#This Row],[Date]]="","",TEXT(Table1_3[[#This Row],[Date]],"ddd"))</f>
        <v>Fri</v>
      </c>
      <c r="D106" s="27">
        <v>45478</v>
      </c>
      <c r="E106" t="s">
        <v>120</v>
      </c>
      <c r="F106" t="s">
        <v>5</v>
      </c>
      <c r="G106" s="28">
        <v>5000</v>
      </c>
      <c r="H106" t="s">
        <v>30</v>
      </c>
    </row>
    <row r="107" spans="2:8">
      <c r="B107" s="26" cm="1">
        <f t="array" ref="B107">IF(Table1_3[[#This Row],[Day]]="","",ROW(97:97))</f>
        <v>97</v>
      </c>
      <c r="C107" s="26" t="str">
        <f>IF(Table1_3[[#This Row],[Date]]="","",TEXT(Table1_3[[#This Row],[Date]],"ddd"))</f>
        <v>Sat</v>
      </c>
      <c r="D107" s="27">
        <v>45479</v>
      </c>
      <c r="E107" t="s">
        <v>121</v>
      </c>
      <c r="F107" t="s">
        <v>5</v>
      </c>
      <c r="G107" s="28">
        <v>40000</v>
      </c>
      <c r="H107" t="s">
        <v>15</v>
      </c>
    </row>
    <row r="108" spans="2:8">
      <c r="B108" s="26" cm="1">
        <f t="array" ref="B108">IF(Table1_3[[#This Row],[Day]]="","",ROW(98:98))</f>
        <v>98</v>
      </c>
      <c r="C108" s="26" t="str">
        <f>IF(Table1_3[[#This Row],[Date]]="","",TEXT(Table1_3[[#This Row],[Date]],"ddd"))</f>
        <v>Sun</v>
      </c>
      <c r="D108" s="27">
        <v>45480</v>
      </c>
      <c r="E108" t="s">
        <v>29</v>
      </c>
      <c r="F108" t="s">
        <v>7</v>
      </c>
      <c r="G108" s="28">
        <v>70000</v>
      </c>
      <c r="H108" t="s">
        <v>33</v>
      </c>
    </row>
    <row r="109" spans="2:8">
      <c r="B109" s="26" cm="1">
        <f t="array" ref="B109">IF(Table1_3[[#This Row],[Day]]="","",ROW(99:99))</f>
        <v>99</v>
      </c>
      <c r="C109" s="26" t="str">
        <f>IF(Table1_3[[#This Row],[Date]]="","",TEXT(Table1_3[[#This Row],[Date]],"ddd"))</f>
        <v>Mon</v>
      </c>
      <c r="D109" s="27">
        <v>45481</v>
      </c>
      <c r="E109" t="s">
        <v>122</v>
      </c>
      <c r="F109" t="s">
        <v>4</v>
      </c>
      <c r="G109" s="28">
        <v>90000</v>
      </c>
      <c r="H109" t="s">
        <v>30</v>
      </c>
    </row>
    <row r="110" spans="2:8">
      <c r="B110" s="26" cm="1">
        <f t="array" ref="B110">IF(Table1_3[[#This Row],[Day]]="","",ROW(100:100))</f>
        <v>100</v>
      </c>
      <c r="C110" s="26" t="str">
        <f>IF(Table1_3[[#This Row],[Date]]="","",TEXT(Table1_3[[#This Row],[Date]],"ddd"))</f>
        <v>Tue</v>
      </c>
      <c r="D110" s="27">
        <v>45482</v>
      </c>
      <c r="E110" t="s">
        <v>123</v>
      </c>
      <c r="F110" t="s">
        <v>6</v>
      </c>
      <c r="G110" s="28">
        <v>30300</v>
      </c>
      <c r="H110" t="s">
        <v>15</v>
      </c>
    </row>
  </sheetData>
  <mergeCells count="9">
    <mergeCell ref="B2:D2"/>
    <mergeCell ref="B3:C3"/>
    <mergeCell ref="B4:C4"/>
    <mergeCell ref="B5:C5"/>
    <mergeCell ref="B6:C6"/>
    <mergeCell ref="B7:C7"/>
    <mergeCell ref="B8:C8"/>
    <mergeCell ref="F2:H3"/>
    <mergeCell ref="F5:H6"/>
  </mergeCells>
  <dataValidations count="1">
    <dataValidation type="list" allowBlank="1" showInputMessage="1" showErrorMessage="1" sqref="F11:F125">
      <formula1>"Cash,Card,JazzCash,EasyPaisa"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0"/>
  <sheetViews>
    <sheetView tabSelected="1" zoomScale="82" zoomScaleNormal="82" workbookViewId="0">
      <selection activeCell="B7" sqref="B7:D7"/>
    </sheetView>
  </sheetViews>
  <sheetFormatPr defaultColWidth="8.72727272727273" defaultRowHeight="14.5" outlineLevelCol="7"/>
  <cols>
    <col min="2" max="2" width="6.36363636363636" customWidth="1"/>
    <col min="3" max="3" width="11.0909090909091" customWidth="1"/>
    <col min="4" max="4" width="5.90909090909091" customWidth="1"/>
    <col min="5" max="5" width="14.9090909090909" customWidth="1"/>
    <col min="6" max="6" width="15.7272727272727" customWidth="1"/>
    <col min="7" max="7" width="13.4545454545455" customWidth="1"/>
  </cols>
  <sheetData>
    <row r="1" spans="2:8">
      <c r="B1" s="1" t="s">
        <v>124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4" ht="15.25"/>
    <row r="5" ht="15.25" spans="2:8">
      <c r="B5" s="2" t="s">
        <v>125</v>
      </c>
      <c r="C5" s="3"/>
      <c r="D5" s="3"/>
      <c r="E5" s="3"/>
      <c r="F5" s="3"/>
      <c r="G5" s="3"/>
      <c r="H5" s="4"/>
    </row>
    <row r="6" spans="2:8">
      <c r="B6" s="5" t="s">
        <v>11</v>
      </c>
      <c r="C6" s="5"/>
      <c r="D6" s="5"/>
      <c r="E6" s="6" t="s">
        <v>126</v>
      </c>
      <c r="F6" s="6" t="s">
        <v>26</v>
      </c>
      <c r="G6" s="6" t="s">
        <v>127</v>
      </c>
      <c r="H6" s="6" t="s">
        <v>128</v>
      </c>
    </row>
    <row r="7" spans="2:8">
      <c r="B7" s="7">
        <v>45434</v>
      </c>
      <c r="C7" s="7"/>
      <c r="D7" s="7"/>
      <c r="E7" s="8" t="str">
        <f ca="1">IFERROR(VLOOKUP($B$7,daybook,3,0),"")</f>
        <v/>
      </c>
      <c r="F7" s="8" t="str">
        <f ca="1">IFERROR(VLOOKUP($B$7,daybook,4,0),"")</f>
        <v/>
      </c>
      <c r="G7" s="8" t="str">
        <f ca="1">IFERROR(VLOOKUP($B$7,daybook,5,0),"")</f>
        <v/>
      </c>
      <c r="H7" s="8" t="str">
        <f ca="1">IFERROR(VLOOKUP($B$7,daybook,6,0),"")</f>
        <v/>
      </c>
    </row>
    <row r="9" ht="15.25"/>
    <row r="10" ht="15.25" spans="2:8">
      <c r="B10" s="9" t="s">
        <v>9</v>
      </c>
      <c r="C10" s="10" t="s">
        <v>11</v>
      </c>
      <c r="D10" s="10" t="s">
        <v>10</v>
      </c>
      <c r="E10" s="10" t="s">
        <v>126</v>
      </c>
      <c r="F10" s="10" t="s">
        <v>26</v>
      </c>
      <c r="G10" s="10" t="s">
        <v>127</v>
      </c>
      <c r="H10" s="11" t="s">
        <v>128</v>
      </c>
    </row>
    <row r="11" spans="2:8">
      <c r="B11" s="12">
        <v>1</v>
      </c>
      <c r="C11" s="13">
        <v>45383</v>
      </c>
      <c r="D11" s="14" t="str">
        <f>TEXT(C11,"ddd")</f>
        <v>Mon</v>
      </c>
      <c r="E11" s="14">
        <f>SUMIF(Receipt!D11:D113,DayBook!C11,Receipt!G11:G113)</f>
        <v>20000</v>
      </c>
      <c r="F11" s="14">
        <f ca="1">SUMIF(Payment!D11:ID111,C11,Payment!G11:G114)</f>
        <v>20000</v>
      </c>
      <c r="G11" s="14">
        <f ca="1">E11-F11</f>
        <v>0</v>
      </c>
      <c r="H11" s="15">
        <f ca="1">E11-F11</f>
        <v>0</v>
      </c>
    </row>
    <row r="12" spans="2:8">
      <c r="B12" s="16">
        <v>2</v>
      </c>
      <c r="C12" s="17">
        <v>45384</v>
      </c>
      <c r="D12" s="8" t="str">
        <f t="shared" ref="D12:D40" si="0">TEXT(C12,"ddd")</f>
        <v>Tue</v>
      </c>
      <c r="E12" s="14">
        <f>SUMIF(Receipt!D11:D114,DayBook!C12,Receipt!G11:G114)</f>
        <v>5000</v>
      </c>
      <c r="F12" s="14">
        <f>SUMIF(Payment!D11:D114,C12,Payment!G11:G114)</f>
        <v>40500</v>
      </c>
      <c r="G12" s="14">
        <f t="shared" ref="G12:G40" si="1">E12-F12</f>
        <v>-35500</v>
      </c>
      <c r="H12" s="18">
        <f ca="1">H11+E12-F12</f>
        <v>-35500</v>
      </c>
    </row>
    <row r="13" spans="2:8">
      <c r="B13" s="16">
        <v>3</v>
      </c>
      <c r="C13" s="17">
        <v>45385</v>
      </c>
      <c r="D13" s="8" t="str">
        <f t="shared" si="0"/>
        <v>Wed</v>
      </c>
      <c r="E13" s="14">
        <f>SUMIF(Receipt!D11:D115,DayBook!C13,Receipt!G11:G115)</f>
        <v>40000</v>
      </c>
      <c r="F13" s="14">
        <f>SUMIF(Payment!D11:D114,C13,Payment!G11:G114)</f>
        <v>20000</v>
      </c>
      <c r="G13" s="14">
        <f t="shared" si="1"/>
        <v>20000</v>
      </c>
      <c r="H13" s="18">
        <f ca="1" t="shared" ref="H13:H40" si="2">H12+E13-F13</f>
        <v>-15500</v>
      </c>
    </row>
    <row r="14" spans="2:8">
      <c r="B14" s="16">
        <v>4</v>
      </c>
      <c r="C14" s="17">
        <v>45386</v>
      </c>
      <c r="D14" s="8" t="str">
        <f t="shared" si="0"/>
        <v>Thu</v>
      </c>
      <c r="E14" s="14">
        <f>SUMIF(Receipt!D11:D116,DayBook!C14,Receipt!G11:G116)</f>
        <v>55000</v>
      </c>
      <c r="F14" s="14">
        <f ca="1">SUMIF(Payment!D11:D110,C14,Payment!G11:G16)</f>
        <v>60000</v>
      </c>
      <c r="G14" s="14">
        <f ca="1" t="shared" si="1"/>
        <v>-5000</v>
      </c>
      <c r="H14" s="18">
        <f ca="1" t="shared" si="2"/>
        <v>-20500</v>
      </c>
    </row>
    <row r="15" spans="2:8">
      <c r="B15" s="16">
        <v>5</v>
      </c>
      <c r="C15" s="17">
        <v>45387</v>
      </c>
      <c r="D15" s="8" t="str">
        <f t="shared" si="0"/>
        <v>Fri</v>
      </c>
      <c r="E15" s="14">
        <f>SUMIF(Receipt!D11:D117,DayBook!C15,Receipt!G11:G117)</f>
        <v>100000</v>
      </c>
      <c r="F15" s="14">
        <f ca="1">SUMIF(Payment!D12:D111,C15,Payment!G12:G17)</f>
        <v>15000</v>
      </c>
      <c r="G15" s="14">
        <f ca="1" t="shared" si="1"/>
        <v>85000</v>
      </c>
      <c r="H15" s="18">
        <f ca="1" t="shared" si="2"/>
        <v>64500</v>
      </c>
    </row>
    <row r="16" spans="2:8">
      <c r="B16" s="16">
        <v>6</v>
      </c>
      <c r="C16" s="17">
        <v>45388</v>
      </c>
      <c r="D16" s="8" t="str">
        <f t="shared" si="0"/>
        <v>Sat</v>
      </c>
      <c r="E16" s="14">
        <f>SUMIF(Receipt!D11:D118,DayBook!C16,Receipt!G11:G118)</f>
        <v>60000</v>
      </c>
      <c r="F16" s="14">
        <f ca="1">SUMIF(Payment!D13:D112,C16,Payment!G13:G18)</f>
        <v>20000</v>
      </c>
      <c r="G16" s="14">
        <f ca="1" t="shared" si="1"/>
        <v>40000</v>
      </c>
      <c r="H16" s="18">
        <f ca="1" t="shared" si="2"/>
        <v>104500</v>
      </c>
    </row>
    <row r="17" spans="2:8">
      <c r="B17" s="16">
        <v>7</v>
      </c>
      <c r="C17" s="17">
        <v>45389</v>
      </c>
      <c r="D17" s="8" t="str">
        <f t="shared" si="0"/>
        <v>Sun</v>
      </c>
      <c r="E17" s="14">
        <f>SUMIF(Receipt!D11:D119,DayBook!C17,Receipt!G11:G119)</f>
        <v>70000</v>
      </c>
      <c r="F17" s="14">
        <f ca="1">SUMIF(Payment!D14:D113,C17,Payment!G14:G19)</f>
        <v>22000</v>
      </c>
      <c r="G17" s="14">
        <f ca="1" t="shared" si="1"/>
        <v>48000</v>
      </c>
      <c r="H17" s="18">
        <f ca="1" t="shared" si="2"/>
        <v>152500</v>
      </c>
    </row>
    <row r="18" spans="2:8">
      <c r="B18" s="16">
        <v>8</v>
      </c>
      <c r="C18" s="17">
        <v>45390</v>
      </c>
      <c r="D18" s="8" t="str">
        <f t="shared" si="0"/>
        <v>Mon</v>
      </c>
      <c r="E18" s="14">
        <f>SUMIF(Receipt!D11:D120,DayBook!C18,Receipt!G11:G120)</f>
        <v>80000</v>
      </c>
      <c r="F18" s="14">
        <f ca="1">SUMIF(Payment!D15:D114,C18,Payment!G15:G20)</f>
        <v>5000</v>
      </c>
      <c r="G18" s="14">
        <f ca="1" t="shared" si="1"/>
        <v>75000</v>
      </c>
      <c r="H18" s="18">
        <f ca="1" t="shared" si="2"/>
        <v>227500</v>
      </c>
    </row>
    <row r="19" spans="2:8">
      <c r="B19" s="16">
        <v>9</v>
      </c>
      <c r="C19" s="17">
        <v>45391</v>
      </c>
      <c r="D19" s="8" t="str">
        <f t="shared" si="0"/>
        <v>Tue</v>
      </c>
      <c r="E19" s="14">
        <f>SUMIF(Receipt!D11:D121,DayBook!C19,Receipt!G11:G121)</f>
        <v>90000</v>
      </c>
      <c r="F19" s="14">
        <f ca="1">SUMIF(Payment!D16:D115,C19,Payment!G16:G21)</f>
        <v>40000</v>
      </c>
      <c r="G19" s="14">
        <f ca="1" t="shared" si="1"/>
        <v>50000</v>
      </c>
      <c r="H19" s="18">
        <f ca="1" t="shared" si="2"/>
        <v>277500</v>
      </c>
    </row>
    <row r="20" spans="2:8">
      <c r="B20" s="16">
        <v>10</v>
      </c>
      <c r="C20" s="17">
        <v>45392</v>
      </c>
      <c r="D20" s="8" t="str">
        <f t="shared" si="0"/>
        <v>Wed</v>
      </c>
      <c r="E20" s="14">
        <f>SUMIF(Receipt!D11:D122,DayBook!C20,Receipt!G11:G122)</f>
        <v>45000</v>
      </c>
      <c r="F20" s="14">
        <f ca="1">SUMIF(Payment!D17:D116,C20,Payment!G17:G22)</f>
        <v>70000</v>
      </c>
      <c r="G20" s="14">
        <f ca="1" t="shared" si="1"/>
        <v>-25000</v>
      </c>
      <c r="H20" s="18">
        <f ca="1" t="shared" si="2"/>
        <v>252500</v>
      </c>
    </row>
    <row r="21" spans="2:8">
      <c r="B21" s="16">
        <v>11</v>
      </c>
      <c r="C21" s="17">
        <v>45393</v>
      </c>
      <c r="D21" s="8" t="str">
        <f t="shared" si="0"/>
        <v>Thu</v>
      </c>
      <c r="E21" s="14">
        <f>SUMIF(Receipt!D11:D123,DayBook!C21,Receipt!G11:G123)</f>
        <v>35000</v>
      </c>
      <c r="F21" s="14">
        <f ca="1">SUMIF(Payment!D18:D117,C21,Payment!G18:G23)</f>
        <v>90000</v>
      </c>
      <c r="G21" s="14">
        <f ca="1" t="shared" si="1"/>
        <v>-55000</v>
      </c>
      <c r="H21" s="18">
        <f ca="1" t="shared" si="2"/>
        <v>197500</v>
      </c>
    </row>
    <row r="22" spans="2:8">
      <c r="B22" s="16">
        <v>12</v>
      </c>
      <c r="C22" s="17">
        <v>45394</v>
      </c>
      <c r="D22" s="8" t="str">
        <f t="shared" si="0"/>
        <v>Fri</v>
      </c>
      <c r="E22" s="14">
        <f>SUMIF(Receipt!D11:D124,DayBook!C22,Receipt!G11:G124)</f>
        <v>22000</v>
      </c>
      <c r="F22" s="14">
        <f ca="1">SUMIF(Payment!D19:D118,C22,Payment!G19:G24)</f>
        <v>30300</v>
      </c>
      <c r="G22" s="14">
        <f ca="1" t="shared" si="1"/>
        <v>-8300</v>
      </c>
      <c r="H22" s="18">
        <f ca="1" t="shared" si="2"/>
        <v>189200</v>
      </c>
    </row>
    <row r="23" spans="2:8">
      <c r="B23" s="16">
        <v>13</v>
      </c>
      <c r="C23" s="17">
        <v>45395</v>
      </c>
      <c r="D23" s="8" t="str">
        <f t="shared" si="0"/>
        <v>Sat</v>
      </c>
      <c r="E23" s="14">
        <f>SUMIF(Receipt!D11:D125,DayBook!C23,Receipt!G11:G125)</f>
        <v>30000</v>
      </c>
      <c r="F23" s="14">
        <f ca="1">SUMIF(Payment!D20:D119,C23,Payment!G20:G25)</f>
        <v>15000</v>
      </c>
      <c r="G23" s="14">
        <f ca="1" t="shared" si="1"/>
        <v>15000</v>
      </c>
      <c r="H23" s="18">
        <f ca="1" t="shared" si="2"/>
        <v>204200</v>
      </c>
    </row>
    <row r="24" spans="2:8">
      <c r="B24" s="16">
        <v>14</v>
      </c>
      <c r="C24" s="17">
        <v>45396</v>
      </c>
      <c r="D24" s="8" t="str">
        <f t="shared" si="0"/>
        <v>Sun</v>
      </c>
      <c r="E24" s="14">
        <f>SUMIF(Receipt!D11:D126,DayBook!C24,Receipt!G11:G126)</f>
        <v>25500</v>
      </c>
      <c r="F24" s="14">
        <f ca="1">SUMIF(Payment!D21:D120,C24,Payment!G21:G26)</f>
        <v>20000</v>
      </c>
      <c r="G24" s="14">
        <f ca="1" t="shared" si="1"/>
        <v>5500</v>
      </c>
      <c r="H24" s="18">
        <f ca="1" t="shared" si="2"/>
        <v>209700</v>
      </c>
    </row>
    <row r="25" spans="2:8">
      <c r="B25" s="16">
        <v>15</v>
      </c>
      <c r="C25" s="17">
        <v>45397</v>
      </c>
      <c r="D25" s="8" t="str">
        <f t="shared" si="0"/>
        <v>Mon</v>
      </c>
      <c r="E25" s="14">
        <f>SUMIF(Receipt!D11:D127,DayBook!C25,Receipt!G11:G127)</f>
        <v>67000</v>
      </c>
      <c r="F25" s="14">
        <f ca="1">SUMIF(Payment!D22:D121,C25,Payment!G22:G27)</f>
        <v>22000</v>
      </c>
      <c r="G25" s="14">
        <f ca="1" t="shared" si="1"/>
        <v>45000</v>
      </c>
      <c r="H25" s="18">
        <f ca="1" t="shared" si="2"/>
        <v>254700</v>
      </c>
    </row>
    <row r="26" spans="2:8">
      <c r="B26" s="16">
        <v>16</v>
      </c>
      <c r="C26" s="17">
        <v>45398</v>
      </c>
      <c r="D26" s="8" t="str">
        <f t="shared" si="0"/>
        <v>Tue</v>
      </c>
      <c r="E26" s="14">
        <f>SUMIF(Receipt!D11:D128,DayBook!C26,Receipt!G11:G128)</f>
        <v>100000</v>
      </c>
      <c r="F26" s="14">
        <f ca="1">SUMIF(Payment!D23:D122,C26,Payment!G23:G28)</f>
        <v>5000</v>
      </c>
      <c r="G26" s="14">
        <f ca="1" t="shared" si="1"/>
        <v>95000</v>
      </c>
      <c r="H26" s="18">
        <f ca="1" t="shared" si="2"/>
        <v>349700</v>
      </c>
    </row>
    <row r="27" spans="2:8">
      <c r="B27" s="16">
        <v>17</v>
      </c>
      <c r="C27" s="17">
        <v>45399</v>
      </c>
      <c r="D27" s="8" t="str">
        <f t="shared" si="0"/>
        <v>Wed</v>
      </c>
      <c r="E27" s="14">
        <f>SUMIF(Receipt!D11:D129,DayBook!C27,Receipt!G11:G129)</f>
        <v>60000</v>
      </c>
      <c r="F27" s="14">
        <f ca="1">SUMIF(Payment!D24:D123,C27,Payment!G24:G29)</f>
        <v>40000</v>
      </c>
      <c r="G27" s="14">
        <f ca="1" t="shared" si="1"/>
        <v>20000</v>
      </c>
      <c r="H27" s="18">
        <f ca="1" t="shared" si="2"/>
        <v>369700</v>
      </c>
    </row>
    <row r="28" spans="2:8">
      <c r="B28" s="16">
        <v>18</v>
      </c>
      <c r="C28" s="17">
        <v>45400</v>
      </c>
      <c r="D28" s="8" t="str">
        <f t="shared" si="0"/>
        <v>Thu</v>
      </c>
      <c r="E28" s="14">
        <f>SUMIF(Receipt!D11:D130,DayBook!C28,Receipt!G11:G130)</f>
        <v>70000</v>
      </c>
      <c r="F28" s="14">
        <f ca="1">SUMIF(Payment!D25:D124,C28,Payment!G25:G30)</f>
        <v>70000</v>
      </c>
      <c r="G28" s="14">
        <f ca="1" t="shared" si="1"/>
        <v>0</v>
      </c>
      <c r="H28" s="18">
        <f ca="1" t="shared" si="2"/>
        <v>369700</v>
      </c>
    </row>
    <row r="29" spans="2:8">
      <c r="B29" s="16">
        <v>19</v>
      </c>
      <c r="C29" s="17">
        <v>45401</v>
      </c>
      <c r="D29" s="8" t="str">
        <f t="shared" si="0"/>
        <v>Fri</v>
      </c>
      <c r="E29" s="14">
        <f>SUMIF(Receipt!D11:D131,DayBook!C29,Receipt!G11:G131)</f>
        <v>80000</v>
      </c>
      <c r="F29" s="14">
        <f ca="1">SUMIF(Payment!D26:D125,C29,Payment!G26:G31)</f>
        <v>90000</v>
      </c>
      <c r="G29" s="14">
        <f ca="1" t="shared" si="1"/>
        <v>-10000</v>
      </c>
      <c r="H29" s="18">
        <f ca="1" t="shared" si="2"/>
        <v>359700</v>
      </c>
    </row>
    <row r="30" spans="2:8">
      <c r="B30" s="16">
        <v>20</v>
      </c>
      <c r="C30" s="17">
        <v>45402</v>
      </c>
      <c r="D30" s="8" t="str">
        <f t="shared" si="0"/>
        <v>Sat</v>
      </c>
      <c r="E30" s="14">
        <f>SUMIF(Receipt!D11:D132,DayBook!C30,Receipt!G11:G132)</f>
        <v>90000</v>
      </c>
      <c r="F30" s="14">
        <f ca="1">SUMIF(Payment!D27:D126,C30,Payment!G27:G32)</f>
        <v>30300</v>
      </c>
      <c r="G30" s="14">
        <f ca="1" t="shared" si="1"/>
        <v>59700</v>
      </c>
      <c r="H30" s="18">
        <f ca="1" t="shared" si="2"/>
        <v>419400</v>
      </c>
    </row>
    <row r="31" spans="2:8">
      <c r="B31" s="16">
        <v>21</v>
      </c>
      <c r="C31" s="17">
        <v>45403</v>
      </c>
      <c r="D31" s="8" t="str">
        <f t="shared" si="0"/>
        <v>Sun</v>
      </c>
      <c r="E31" s="14">
        <f>SUMIF(Receipt!D11:D133,DayBook!C31,Receipt!G11:G133)</f>
        <v>45000</v>
      </c>
      <c r="F31" s="14">
        <f ca="1">SUMIF(Payment!D28:D127,C31,Payment!G28:G33)</f>
        <v>15000</v>
      </c>
      <c r="G31" s="14">
        <f ca="1" t="shared" si="1"/>
        <v>30000</v>
      </c>
      <c r="H31" s="18">
        <f ca="1" t="shared" si="2"/>
        <v>449400</v>
      </c>
    </row>
    <row r="32" spans="2:8">
      <c r="B32" s="16">
        <v>22</v>
      </c>
      <c r="C32" s="17">
        <v>45404</v>
      </c>
      <c r="D32" s="8" t="str">
        <f t="shared" si="0"/>
        <v>Mon</v>
      </c>
      <c r="E32" s="14">
        <f>SUMIF(Receipt!D11:D134,DayBook!C32,Receipt!G11:G134)</f>
        <v>35000</v>
      </c>
      <c r="F32" s="14">
        <f ca="1">SUMIF(Payment!D29:D128,C32,Payment!G29:G34)</f>
        <v>20000</v>
      </c>
      <c r="G32" s="14">
        <f ca="1" t="shared" si="1"/>
        <v>15000</v>
      </c>
      <c r="H32" s="18">
        <f ca="1" t="shared" si="2"/>
        <v>464400</v>
      </c>
    </row>
    <row r="33" spans="2:8">
      <c r="B33" s="16">
        <v>23</v>
      </c>
      <c r="C33" s="17">
        <v>45405</v>
      </c>
      <c r="D33" s="8" t="str">
        <f t="shared" si="0"/>
        <v>Tue</v>
      </c>
      <c r="E33" s="14">
        <f>SUMIF(Receipt!D11:D135,DayBook!C33,Receipt!G11:G135)</f>
        <v>22000</v>
      </c>
      <c r="F33" s="14">
        <f ca="1">SUMIF(Payment!D30:D129,C33,Payment!G30:G35)</f>
        <v>22000</v>
      </c>
      <c r="G33" s="14">
        <f ca="1" t="shared" si="1"/>
        <v>0</v>
      </c>
      <c r="H33" s="18">
        <f ca="1" t="shared" si="2"/>
        <v>464400</v>
      </c>
    </row>
    <row r="34" spans="2:8">
      <c r="B34" s="16">
        <v>24</v>
      </c>
      <c r="C34" s="17">
        <v>45406</v>
      </c>
      <c r="D34" s="8" t="str">
        <f t="shared" si="0"/>
        <v>Wed</v>
      </c>
      <c r="E34" s="14">
        <f>SUMIF(Receipt!D11:D136,DayBook!C34,Receipt!G11:G136)</f>
        <v>30000</v>
      </c>
      <c r="F34" s="14">
        <f ca="1">SUMIF(Payment!D31:D130,C34,Payment!G31:G36)</f>
        <v>5000</v>
      </c>
      <c r="G34" s="14">
        <f ca="1" t="shared" si="1"/>
        <v>25000</v>
      </c>
      <c r="H34" s="18">
        <f ca="1" t="shared" si="2"/>
        <v>489400</v>
      </c>
    </row>
    <row r="35" spans="2:8">
      <c r="B35" s="16">
        <v>25</v>
      </c>
      <c r="C35" s="17">
        <v>45407</v>
      </c>
      <c r="D35" s="8" t="str">
        <f t="shared" si="0"/>
        <v>Thu</v>
      </c>
      <c r="E35" s="14">
        <f>SUMIF(Receipt!D11:D137,DayBook!C35,Receipt!G11:G137)</f>
        <v>25500</v>
      </c>
      <c r="F35" s="14">
        <f ca="1">SUMIF(Payment!D32:D131,C35,Payment!G32:G37)</f>
        <v>40000</v>
      </c>
      <c r="G35" s="14">
        <f ca="1" t="shared" si="1"/>
        <v>-14500</v>
      </c>
      <c r="H35" s="18">
        <f ca="1" t="shared" si="2"/>
        <v>474900</v>
      </c>
    </row>
    <row r="36" spans="2:8">
      <c r="B36" s="16">
        <v>26</v>
      </c>
      <c r="C36" s="17">
        <v>45408</v>
      </c>
      <c r="D36" s="8" t="str">
        <f t="shared" si="0"/>
        <v>Fri</v>
      </c>
      <c r="E36" s="14">
        <f>SUMIF(Receipt!D11:D138,DayBook!C36,Receipt!G11:G138)</f>
        <v>67000</v>
      </c>
      <c r="F36" s="14">
        <f ca="1">SUMIF(Payment!D33:D132,C36,Payment!G33:G38)</f>
        <v>70000</v>
      </c>
      <c r="G36" s="14">
        <f ca="1" t="shared" si="1"/>
        <v>-3000</v>
      </c>
      <c r="H36" s="18">
        <f ca="1" t="shared" si="2"/>
        <v>471900</v>
      </c>
    </row>
    <row r="37" spans="2:8">
      <c r="B37" s="16">
        <v>27</v>
      </c>
      <c r="C37" s="17">
        <v>45409</v>
      </c>
      <c r="D37" s="8" t="str">
        <f t="shared" si="0"/>
        <v>Sat</v>
      </c>
      <c r="E37" s="14">
        <f>SUMIF(Receipt!D37:D139,DayBook!C37,Receipt!G37:G139)</f>
        <v>100000</v>
      </c>
      <c r="F37" s="14">
        <f ca="1">SUMIF(Payment!D34:D133,C37,Payment!G34:G39)</f>
        <v>90000</v>
      </c>
      <c r="G37" s="14">
        <f ca="1" t="shared" si="1"/>
        <v>10000</v>
      </c>
      <c r="H37" s="18">
        <f ca="1" t="shared" si="2"/>
        <v>481900</v>
      </c>
    </row>
    <row r="38" spans="2:8">
      <c r="B38" s="16">
        <v>28</v>
      </c>
      <c r="C38" s="17">
        <v>45410</v>
      </c>
      <c r="D38" s="8" t="str">
        <f t="shared" si="0"/>
        <v>Sun</v>
      </c>
      <c r="E38" s="14">
        <f>SUMIF(Receipt!D38:D140,DayBook!C38,Receipt!G38:G140)</f>
        <v>60000</v>
      </c>
      <c r="F38" s="14">
        <f ca="1">SUMIF(Payment!D35:D134,C38,Payment!G35:G40)</f>
        <v>30300</v>
      </c>
      <c r="G38" s="14">
        <f ca="1" t="shared" si="1"/>
        <v>29700</v>
      </c>
      <c r="H38" s="18">
        <f ca="1" t="shared" si="2"/>
        <v>511600</v>
      </c>
    </row>
    <row r="39" spans="2:8">
      <c r="B39" s="16">
        <v>29</v>
      </c>
      <c r="C39" s="17">
        <v>45411</v>
      </c>
      <c r="D39" s="8" t="str">
        <f t="shared" si="0"/>
        <v>Mon</v>
      </c>
      <c r="E39" s="14">
        <f>SUMIF(Receipt!D39:D141,DayBook!C39,Receipt!G39:G141)</f>
        <v>70000</v>
      </c>
      <c r="F39" s="14">
        <f ca="1">SUMIF(Payment!D36:D135,C39,Payment!G36:G41)</f>
        <v>15000</v>
      </c>
      <c r="G39" s="14">
        <f ca="1" t="shared" si="1"/>
        <v>55000</v>
      </c>
      <c r="H39" s="18">
        <f ca="1" t="shared" si="2"/>
        <v>566600</v>
      </c>
    </row>
    <row r="40" spans="2:8">
      <c r="B40" s="16">
        <v>30</v>
      </c>
      <c r="C40" s="17">
        <v>45412</v>
      </c>
      <c r="D40" s="8" t="str">
        <f t="shared" si="0"/>
        <v>Tue</v>
      </c>
      <c r="E40" s="14">
        <f>SUMIF(Receipt!D40:D142,DayBook!C40,Receipt!G40:G142)</f>
        <v>80000</v>
      </c>
      <c r="F40" s="14">
        <f ca="1">SUMIF(Payment!D37:D136,C40,Payment!G37:G42)</f>
        <v>20000</v>
      </c>
      <c r="G40" s="14">
        <f ca="1" t="shared" si="1"/>
        <v>60000</v>
      </c>
      <c r="H40" s="18">
        <f ca="1" t="shared" si="2"/>
        <v>626600</v>
      </c>
    </row>
    <row r="41" spans="2:8">
      <c r="B41" s="16">
        <v>31</v>
      </c>
      <c r="C41" s="17">
        <v>45413</v>
      </c>
      <c r="D41" s="8" t="str">
        <f t="shared" ref="D41:D72" si="3">TEXT(C41,"ddd")</f>
        <v>Wed</v>
      </c>
      <c r="E41" s="14">
        <f>SUMIF(Receipt!D41:D143,DayBook!C41,Receipt!G41:G143)</f>
        <v>90000</v>
      </c>
      <c r="F41" s="14">
        <f ca="1">SUMIF(Payment!D38:D137,C41,Payment!G38:G43)</f>
        <v>22000</v>
      </c>
      <c r="G41" s="14">
        <f ca="1" t="shared" ref="G41:G72" si="4">E41-F41</f>
        <v>68000</v>
      </c>
      <c r="H41" s="18">
        <f ca="1" t="shared" ref="H41:H72" si="5">H40+E41-F41</f>
        <v>694600</v>
      </c>
    </row>
    <row r="42" spans="2:8">
      <c r="B42" s="16">
        <v>32</v>
      </c>
      <c r="C42" s="17">
        <v>45414</v>
      </c>
      <c r="D42" s="8" t="str">
        <f t="shared" si="3"/>
        <v>Thu</v>
      </c>
      <c r="E42" s="14">
        <f>SUMIF(Receipt!D42:D144,DayBook!C42,Receipt!G42:G144)</f>
        <v>45000</v>
      </c>
      <c r="F42" s="14">
        <f ca="1">SUMIF(Payment!D39:D138,C42,Payment!G39:G44)</f>
        <v>5000</v>
      </c>
      <c r="G42" s="14">
        <f ca="1" t="shared" si="4"/>
        <v>40000</v>
      </c>
      <c r="H42" s="18">
        <f ca="1" t="shared" si="5"/>
        <v>734600</v>
      </c>
    </row>
    <row r="43" spans="2:8">
      <c r="B43" s="16">
        <v>33</v>
      </c>
      <c r="C43" s="17">
        <v>45415</v>
      </c>
      <c r="D43" s="8" t="str">
        <f t="shared" si="3"/>
        <v>Fri</v>
      </c>
      <c r="E43" s="14">
        <f>SUMIF(Receipt!D43:D145,DayBook!C43,Receipt!G43:G145)</f>
        <v>35000</v>
      </c>
      <c r="F43" s="14">
        <f ca="1">SUMIF(Payment!D40:D139,C43,Payment!G40:G45)</f>
        <v>40000</v>
      </c>
      <c r="G43" s="14">
        <f ca="1" t="shared" si="4"/>
        <v>-5000</v>
      </c>
      <c r="H43" s="18">
        <f ca="1" t="shared" si="5"/>
        <v>729600</v>
      </c>
    </row>
    <row r="44" spans="2:8">
      <c r="B44" s="16">
        <v>34</v>
      </c>
      <c r="C44" s="17">
        <v>45416</v>
      </c>
      <c r="D44" s="8" t="str">
        <f t="shared" si="3"/>
        <v>Sat</v>
      </c>
      <c r="E44" s="14">
        <f>SUMIF(Receipt!D44:D146,DayBook!C44,Receipt!G44:G146)</f>
        <v>22000</v>
      </c>
      <c r="F44" s="14">
        <f ca="1">SUMIF(Payment!D41:D140,C44,Payment!G41:G46)</f>
        <v>70000</v>
      </c>
      <c r="G44" s="14">
        <f ca="1" t="shared" si="4"/>
        <v>-48000</v>
      </c>
      <c r="H44" s="18">
        <f ca="1" t="shared" si="5"/>
        <v>681600</v>
      </c>
    </row>
    <row r="45" spans="2:8">
      <c r="B45" s="16">
        <v>35</v>
      </c>
      <c r="C45" s="17">
        <v>45417</v>
      </c>
      <c r="D45" s="8" t="str">
        <f t="shared" si="3"/>
        <v>Sun</v>
      </c>
      <c r="E45" s="14">
        <f>SUMIF(Receipt!D45:D147,DayBook!C45,Receipt!G45:G147)</f>
        <v>30000</v>
      </c>
      <c r="F45" s="14">
        <f ca="1">SUMIF(Payment!D42:D141,C45,Payment!G42:G47)</f>
        <v>90000</v>
      </c>
      <c r="G45" s="14">
        <f ca="1" t="shared" si="4"/>
        <v>-60000</v>
      </c>
      <c r="H45" s="18">
        <f ca="1" t="shared" si="5"/>
        <v>621600</v>
      </c>
    </row>
    <row r="46" spans="2:8">
      <c r="B46" s="16">
        <v>36</v>
      </c>
      <c r="C46" s="17">
        <v>45418</v>
      </c>
      <c r="D46" s="8" t="str">
        <f t="shared" si="3"/>
        <v>Mon</v>
      </c>
      <c r="E46" s="14">
        <f>SUMIF(Receipt!D46:D148,DayBook!C46,Receipt!G46:G148)</f>
        <v>25500</v>
      </c>
      <c r="F46" s="14">
        <f ca="1">SUMIF(Payment!D43:D142,C46,Payment!G43:G48)</f>
        <v>30300</v>
      </c>
      <c r="G46" s="14">
        <f ca="1" t="shared" si="4"/>
        <v>-4800</v>
      </c>
      <c r="H46" s="18">
        <f ca="1" t="shared" si="5"/>
        <v>616800</v>
      </c>
    </row>
    <row r="47" spans="2:8">
      <c r="B47" s="16">
        <v>37</v>
      </c>
      <c r="C47" s="17">
        <v>45419</v>
      </c>
      <c r="D47" s="8" t="str">
        <f t="shared" si="3"/>
        <v>Tue</v>
      </c>
      <c r="E47" s="14">
        <f>SUMIF(Receipt!D47:D149,DayBook!C47,Receipt!G47:G149)</f>
        <v>67000</v>
      </c>
      <c r="F47" s="14">
        <f ca="1">SUMIF(Payment!D44:D143,C47,Payment!G44:G49)</f>
        <v>15000</v>
      </c>
      <c r="G47" s="14">
        <f ca="1" t="shared" si="4"/>
        <v>52000</v>
      </c>
      <c r="H47" s="18">
        <f ca="1" t="shared" si="5"/>
        <v>668800</v>
      </c>
    </row>
    <row r="48" spans="2:8">
      <c r="B48" s="16">
        <v>38</v>
      </c>
      <c r="C48" s="17">
        <v>45420</v>
      </c>
      <c r="D48" s="8" t="str">
        <f t="shared" si="3"/>
        <v>Wed</v>
      </c>
      <c r="E48" s="14">
        <f>SUMIF(Receipt!D48:D150,DayBook!C48,Receipt!G48:G150)</f>
        <v>100000</v>
      </c>
      <c r="F48" s="14">
        <f ca="1">SUMIF(Payment!D45:D144,C48,Payment!G45:G50)</f>
        <v>20000</v>
      </c>
      <c r="G48" s="14">
        <f ca="1" t="shared" si="4"/>
        <v>80000</v>
      </c>
      <c r="H48" s="18">
        <f ca="1" t="shared" si="5"/>
        <v>748800</v>
      </c>
    </row>
    <row r="49" spans="2:8">
      <c r="B49" s="16">
        <v>39</v>
      </c>
      <c r="C49" s="17">
        <v>45421</v>
      </c>
      <c r="D49" s="8" t="str">
        <f t="shared" si="3"/>
        <v>Thu</v>
      </c>
      <c r="E49" s="14">
        <f>SUMIF(Receipt!D49:D151,DayBook!C49,Receipt!G49:G151)</f>
        <v>60000</v>
      </c>
      <c r="F49" s="14">
        <f ca="1">SUMIF(Payment!D46:D145,C49,Payment!G46:G51)</f>
        <v>22000</v>
      </c>
      <c r="G49" s="14">
        <f ca="1" t="shared" si="4"/>
        <v>38000</v>
      </c>
      <c r="H49" s="18">
        <f ca="1" t="shared" si="5"/>
        <v>786800</v>
      </c>
    </row>
    <row r="50" spans="2:8">
      <c r="B50" s="16">
        <v>40</v>
      </c>
      <c r="C50" s="17">
        <v>45422</v>
      </c>
      <c r="D50" s="8" t="str">
        <f t="shared" si="3"/>
        <v>Fri</v>
      </c>
      <c r="E50" s="14">
        <f>SUMIF(Receipt!D50:D152,DayBook!C50,Receipt!G50:G152)</f>
        <v>70000</v>
      </c>
      <c r="F50" s="14">
        <f ca="1">SUMIF(Payment!D47:D146,C50,Payment!G47:G52)</f>
        <v>5000</v>
      </c>
      <c r="G50" s="14">
        <f ca="1" t="shared" si="4"/>
        <v>65000</v>
      </c>
      <c r="H50" s="18">
        <f ca="1" t="shared" si="5"/>
        <v>851800</v>
      </c>
    </row>
    <row r="51" spans="2:8">
      <c r="B51" s="16">
        <v>41</v>
      </c>
      <c r="C51" s="17">
        <v>45423</v>
      </c>
      <c r="D51" s="8" t="str">
        <f t="shared" si="3"/>
        <v>Sat</v>
      </c>
      <c r="E51" s="14">
        <f>SUMIF(Receipt!D51:D153,DayBook!C51,Receipt!G51:G153)</f>
        <v>80000</v>
      </c>
      <c r="F51" s="14">
        <f ca="1">SUMIF(Payment!D48:D147,C51,Payment!G48:G53)</f>
        <v>40000</v>
      </c>
      <c r="G51" s="14">
        <f ca="1" t="shared" si="4"/>
        <v>40000</v>
      </c>
      <c r="H51" s="18">
        <f ca="1" t="shared" si="5"/>
        <v>891800</v>
      </c>
    </row>
    <row r="52" spans="2:8">
      <c r="B52" s="16">
        <v>42</v>
      </c>
      <c r="C52" s="17">
        <v>45424</v>
      </c>
      <c r="D52" s="8" t="str">
        <f t="shared" si="3"/>
        <v>Sun</v>
      </c>
      <c r="E52" s="14">
        <f>SUMIF(Receipt!D52:D154,DayBook!C52,Receipt!G52:G154)</f>
        <v>90000</v>
      </c>
      <c r="F52" s="14">
        <f ca="1">SUMIF(Payment!D49:D148,C52,Payment!G49:G54)</f>
        <v>70000</v>
      </c>
      <c r="G52" s="14">
        <f ca="1" t="shared" si="4"/>
        <v>20000</v>
      </c>
      <c r="H52" s="18">
        <f ca="1" t="shared" si="5"/>
        <v>911800</v>
      </c>
    </row>
    <row r="53" spans="2:8">
      <c r="B53" s="16">
        <v>43</v>
      </c>
      <c r="C53" s="17">
        <v>45425</v>
      </c>
      <c r="D53" s="8" t="str">
        <f t="shared" si="3"/>
        <v>Mon</v>
      </c>
      <c r="E53" s="14">
        <f>SUMIF(Receipt!D53:D155,DayBook!C53,Receipt!G53:G155)</f>
        <v>45000</v>
      </c>
      <c r="F53" s="14">
        <f ca="1">SUMIF(Payment!D50:D149,C53,Payment!G50:G55)</f>
        <v>90000</v>
      </c>
      <c r="G53" s="14">
        <f ca="1" t="shared" si="4"/>
        <v>-45000</v>
      </c>
      <c r="H53" s="18">
        <f ca="1" t="shared" si="5"/>
        <v>866800</v>
      </c>
    </row>
    <row r="54" spans="2:8">
      <c r="B54" s="16">
        <v>44</v>
      </c>
      <c r="C54" s="17">
        <v>45426</v>
      </c>
      <c r="D54" s="8" t="str">
        <f t="shared" si="3"/>
        <v>Tue</v>
      </c>
      <c r="E54" s="14">
        <f>SUMIF(Receipt!D54:D156,DayBook!C54,Receipt!G54:G156)</f>
        <v>35000</v>
      </c>
      <c r="F54" s="14">
        <f ca="1">SUMIF(Payment!D51:D150,C54,Payment!G51:G56)</f>
        <v>30300</v>
      </c>
      <c r="G54" s="14">
        <f ca="1" t="shared" si="4"/>
        <v>4700</v>
      </c>
      <c r="H54" s="18">
        <f ca="1" t="shared" si="5"/>
        <v>871500</v>
      </c>
    </row>
    <row r="55" spans="2:8">
      <c r="B55" s="16">
        <v>45</v>
      </c>
      <c r="C55" s="17">
        <v>45427</v>
      </c>
      <c r="D55" s="8" t="str">
        <f t="shared" si="3"/>
        <v>Wed</v>
      </c>
      <c r="E55" s="14">
        <f>SUMIF(Receipt!D55:D157,DayBook!C55,Receipt!G55:G157)</f>
        <v>22000</v>
      </c>
      <c r="F55" s="14">
        <f ca="1">SUMIF(Payment!D52:D151,C55,Payment!G52:G57)</f>
        <v>15000</v>
      </c>
      <c r="G55" s="14">
        <f ca="1" t="shared" si="4"/>
        <v>7000</v>
      </c>
      <c r="H55" s="18">
        <f ca="1" t="shared" si="5"/>
        <v>878500</v>
      </c>
    </row>
    <row r="56" spans="2:8">
      <c r="B56" s="16">
        <v>46</v>
      </c>
      <c r="C56" s="17">
        <v>45428</v>
      </c>
      <c r="D56" s="8" t="str">
        <f t="shared" si="3"/>
        <v>Thu</v>
      </c>
      <c r="E56" s="14">
        <f>SUMIF(Receipt!D56:D158,DayBook!C56,Receipt!G56:G158)</f>
        <v>30000</v>
      </c>
      <c r="F56" s="14">
        <f ca="1">SUMIF(Payment!D53:D152,C56,Payment!G53:G58)</f>
        <v>20000</v>
      </c>
      <c r="G56" s="14">
        <f ca="1" t="shared" si="4"/>
        <v>10000</v>
      </c>
      <c r="H56" s="18">
        <f ca="1" t="shared" si="5"/>
        <v>888500</v>
      </c>
    </row>
    <row r="57" spans="2:8">
      <c r="B57" s="16">
        <v>47</v>
      </c>
      <c r="C57" s="17">
        <v>45429</v>
      </c>
      <c r="D57" s="8" t="str">
        <f t="shared" si="3"/>
        <v>Fri</v>
      </c>
      <c r="E57" s="14">
        <f>SUMIF(Receipt!D57:D159,DayBook!C57,Receipt!G57:G159)</f>
        <v>25500</v>
      </c>
      <c r="F57" s="14">
        <f ca="1">SUMIF(Payment!D54:D153,C57,Payment!G54:G59)</f>
        <v>22000</v>
      </c>
      <c r="G57" s="14">
        <f ca="1" t="shared" si="4"/>
        <v>3500</v>
      </c>
      <c r="H57" s="18">
        <f ca="1" t="shared" si="5"/>
        <v>892000</v>
      </c>
    </row>
    <row r="58" spans="2:8">
      <c r="B58" s="16">
        <v>48</v>
      </c>
      <c r="C58" s="17">
        <v>45430</v>
      </c>
      <c r="D58" s="8" t="str">
        <f t="shared" si="3"/>
        <v>Sat</v>
      </c>
      <c r="E58" s="14">
        <f>SUMIF(Receipt!D58:D160,DayBook!C58,Receipt!G58:G160)</f>
        <v>67000</v>
      </c>
      <c r="F58" s="14">
        <f ca="1">SUMIF(Payment!D55:D154,C58,Payment!G55:G60)</f>
        <v>5000</v>
      </c>
      <c r="G58" s="14">
        <f ca="1" t="shared" si="4"/>
        <v>62000</v>
      </c>
      <c r="H58" s="18">
        <f ca="1" t="shared" si="5"/>
        <v>954000</v>
      </c>
    </row>
    <row r="59" spans="2:8">
      <c r="B59" s="16">
        <v>49</v>
      </c>
      <c r="C59" s="17">
        <v>45431</v>
      </c>
      <c r="D59" s="8" t="str">
        <f t="shared" si="3"/>
        <v>Sun</v>
      </c>
      <c r="E59" s="14">
        <f>SUMIF(Receipt!D59:D161,DayBook!C59,Receipt!G59:G161)</f>
        <v>100000</v>
      </c>
      <c r="F59" s="14">
        <f ca="1">SUMIF(Payment!D56:D155,C59,Payment!G56:G61)</f>
        <v>40000</v>
      </c>
      <c r="G59" s="14">
        <f ca="1" t="shared" si="4"/>
        <v>60000</v>
      </c>
      <c r="H59" s="18">
        <f ca="1" t="shared" si="5"/>
        <v>1014000</v>
      </c>
    </row>
    <row r="60" spans="2:8">
      <c r="B60" s="16">
        <v>50</v>
      </c>
      <c r="C60" s="17">
        <v>45432</v>
      </c>
      <c r="D60" s="8" t="str">
        <f t="shared" si="3"/>
        <v>Mon</v>
      </c>
      <c r="E60" s="14">
        <f>SUMIF(Receipt!D60:D162,DayBook!C60,Receipt!G60:G162)</f>
        <v>60000</v>
      </c>
      <c r="F60" s="14">
        <f ca="1">SUMIF(Payment!D57:D156,C60,Payment!G57:G62)</f>
        <v>70000</v>
      </c>
      <c r="G60" s="14">
        <f ca="1" t="shared" si="4"/>
        <v>-10000</v>
      </c>
      <c r="H60" s="18">
        <f ca="1" t="shared" si="5"/>
        <v>1004000</v>
      </c>
    </row>
    <row r="61" spans="2:8">
      <c r="B61" s="16">
        <v>51</v>
      </c>
      <c r="C61" s="17">
        <v>45433</v>
      </c>
      <c r="D61" s="8" t="str">
        <f t="shared" si="3"/>
        <v>Tue</v>
      </c>
      <c r="E61" s="14">
        <f>SUMIF(Receipt!D61:D163,DayBook!C61,Receipt!G61:G163)</f>
        <v>70000</v>
      </c>
      <c r="F61" s="14">
        <f ca="1">SUMIF(Payment!D58:D157,C61,Payment!G58:G63)</f>
        <v>90000</v>
      </c>
      <c r="G61" s="14">
        <f ca="1" t="shared" si="4"/>
        <v>-20000</v>
      </c>
      <c r="H61" s="18">
        <f ca="1" t="shared" si="5"/>
        <v>984000</v>
      </c>
    </row>
    <row r="62" spans="2:8">
      <c r="B62" s="16">
        <v>52</v>
      </c>
      <c r="C62" s="17">
        <v>45434</v>
      </c>
      <c r="D62" s="8" t="str">
        <f t="shared" si="3"/>
        <v>Wed</v>
      </c>
      <c r="E62" s="14">
        <f>SUMIF(Receipt!D11:D164,DayBook!C62,Receipt!G11:G164)</f>
        <v>80000</v>
      </c>
      <c r="F62" s="14">
        <f ca="1">SUMIF(Payment!D59:D158,C62,Payment!G59:G64)</f>
        <v>30300</v>
      </c>
      <c r="G62" s="14">
        <f ca="1" t="shared" si="4"/>
        <v>49700</v>
      </c>
      <c r="H62" s="18">
        <f ca="1" t="shared" si="5"/>
        <v>1033700</v>
      </c>
    </row>
    <row r="63" spans="2:8">
      <c r="B63" s="16">
        <v>53</v>
      </c>
      <c r="C63" s="17">
        <v>45435</v>
      </c>
      <c r="D63" s="8" t="str">
        <f t="shared" si="3"/>
        <v>Thu</v>
      </c>
      <c r="E63" s="14">
        <f>SUMIF(Receipt!D63:D165,DayBook!C63,Receipt!G63:G165)</f>
        <v>90000</v>
      </c>
      <c r="F63" s="14">
        <f ca="1">SUMIF(Payment!D60:D159,C63,Payment!G60:G65)</f>
        <v>15000</v>
      </c>
      <c r="G63" s="14">
        <f ca="1" t="shared" si="4"/>
        <v>75000</v>
      </c>
      <c r="H63" s="18">
        <f ca="1" t="shared" si="5"/>
        <v>1108700</v>
      </c>
    </row>
    <row r="64" spans="2:8">
      <c r="B64" s="16">
        <v>54</v>
      </c>
      <c r="C64" s="17">
        <v>45436</v>
      </c>
      <c r="D64" s="8" t="str">
        <f t="shared" si="3"/>
        <v>Fri</v>
      </c>
      <c r="E64" s="14">
        <f>SUMIF(Receipt!D64:D166,DayBook!C64,Receipt!G64:G166)</f>
        <v>45000</v>
      </c>
      <c r="F64" s="14">
        <f ca="1">SUMIF(Payment!D61:D160,C64,Payment!G61:G66)</f>
        <v>20000</v>
      </c>
      <c r="G64" s="14">
        <f ca="1" t="shared" si="4"/>
        <v>25000</v>
      </c>
      <c r="H64" s="18">
        <f ca="1" t="shared" si="5"/>
        <v>1133700</v>
      </c>
    </row>
    <row r="65" spans="2:8">
      <c r="B65" s="16">
        <v>55</v>
      </c>
      <c r="C65" s="17">
        <v>45437</v>
      </c>
      <c r="D65" s="8" t="str">
        <f t="shared" si="3"/>
        <v>Sat</v>
      </c>
      <c r="E65" s="14">
        <f>SUMIF(Receipt!D65:D167,DayBook!C65,Receipt!G65:G167)</f>
        <v>35000</v>
      </c>
      <c r="F65" s="14">
        <f ca="1">SUMIF(Payment!D62:D161,C65,Payment!G62:G67)</f>
        <v>22000</v>
      </c>
      <c r="G65" s="14">
        <f ca="1" t="shared" si="4"/>
        <v>13000</v>
      </c>
      <c r="H65" s="18">
        <f ca="1" t="shared" si="5"/>
        <v>1146700</v>
      </c>
    </row>
    <row r="66" spans="2:8">
      <c r="B66" s="16">
        <v>56</v>
      </c>
      <c r="C66" s="17">
        <v>45438</v>
      </c>
      <c r="D66" s="8" t="str">
        <f t="shared" si="3"/>
        <v>Sun</v>
      </c>
      <c r="E66" s="14">
        <f>SUMIF(Receipt!D66:D168,DayBook!C66,Receipt!G66:G168)</f>
        <v>22000</v>
      </c>
      <c r="F66" s="14">
        <f ca="1">SUMIF(Payment!D63:D162,C66,Payment!G63:G68)</f>
        <v>5000</v>
      </c>
      <c r="G66" s="14">
        <f ca="1" t="shared" si="4"/>
        <v>17000</v>
      </c>
      <c r="H66" s="18">
        <f ca="1" t="shared" si="5"/>
        <v>1163700</v>
      </c>
    </row>
    <row r="67" spans="2:8">
      <c r="B67" s="16">
        <v>57</v>
      </c>
      <c r="C67" s="17">
        <v>45439</v>
      </c>
      <c r="D67" s="8" t="str">
        <f t="shared" si="3"/>
        <v>Mon</v>
      </c>
      <c r="E67" s="14">
        <f>SUMIF(Receipt!D67:D169,DayBook!C67,Receipt!G67:G169)</f>
        <v>30000</v>
      </c>
      <c r="F67" s="14">
        <f ca="1">SUMIF(Payment!D64:D163,C67,Payment!G64:G69)</f>
        <v>40000</v>
      </c>
      <c r="G67" s="14">
        <f ca="1" t="shared" si="4"/>
        <v>-10000</v>
      </c>
      <c r="H67" s="18">
        <f ca="1" t="shared" si="5"/>
        <v>1153700</v>
      </c>
    </row>
    <row r="68" spans="2:8">
      <c r="B68" s="16">
        <v>58</v>
      </c>
      <c r="C68" s="17">
        <v>45440</v>
      </c>
      <c r="D68" s="8" t="str">
        <f t="shared" si="3"/>
        <v>Tue</v>
      </c>
      <c r="E68" s="14">
        <f>SUMIF(Receipt!D68:D170,DayBook!C68,Receipt!G68:G170)</f>
        <v>25500</v>
      </c>
      <c r="F68" s="14">
        <f ca="1">SUMIF(Payment!D65:D164,C68,Payment!G65:G70)</f>
        <v>70000</v>
      </c>
      <c r="G68" s="14">
        <f ca="1" t="shared" si="4"/>
        <v>-44500</v>
      </c>
      <c r="H68" s="18">
        <f ca="1" t="shared" si="5"/>
        <v>1109200</v>
      </c>
    </row>
    <row r="69" spans="2:8">
      <c r="B69" s="16">
        <v>59</v>
      </c>
      <c r="C69" s="17">
        <v>45441</v>
      </c>
      <c r="D69" s="8" t="str">
        <f t="shared" si="3"/>
        <v>Wed</v>
      </c>
      <c r="E69" s="14">
        <f>SUMIF(Receipt!D69:D171,DayBook!C69,Receipt!G69:G171)</f>
        <v>67000</v>
      </c>
      <c r="F69" s="14">
        <f ca="1">SUMIF(Payment!D66:D165,C69,Payment!G66:G71)</f>
        <v>90000</v>
      </c>
      <c r="G69" s="14">
        <f ca="1" t="shared" si="4"/>
        <v>-23000</v>
      </c>
      <c r="H69" s="18">
        <f ca="1" t="shared" si="5"/>
        <v>1086200</v>
      </c>
    </row>
    <row r="70" spans="2:8">
      <c r="B70" s="16">
        <v>60</v>
      </c>
      <c r="C70" s="17">
        <v>45442</v>
      </c>
      <c r="D70" s="8" t="str">
        <f t="shared" si="3"/>
        <v>Thu</v>
      </c>
      <c r="E70" s="14">
        <f>SUMIF(Receipt!D70:D172,DayBook!C70,Receipt!G70:G172)</f>
        <v>100000</v>
      </c>
      <c r="F70" s="14">
        <f ca="1">SUMIF(Payment!D67:D166,C70,Payment!G67:G72)</f>
        <v>30300</v>
      </c>
      <c r="G70" s="14">
        <f ca="1" t="shared" si="4"/>
        <v>69700</v>
      </c>
      <c r="H70" s="18">
        <f ca="1" t="shared" si="5"/>
        <v>1155900</v>
      </c>
    </row>
    <row r="71" spans="2:8">
      <c r="B71" s="16">
        <v>61</v>
      </c>
      <c r="C71" s="17">
        <v>45443</v>
      </c>
      <c r="D71" s="8" t="str">
        <f t="shared" si="3"/>
        <v>Fri</v>
      </c>
      <c r="E71" s="14">
        <f>SUMIF(Receipt!D71:D173,DayBook!C71,Receipt!G71:G173)</f>
        <v>60000</v>
      </c>
      <c r="F71" s="14">
        <f ca="1">SUMIF(Payment!D68:D167,C71,Payment!G68:G73)</f>
        <v>15000</v>
      </c>
      <c r="G71" s="14">
        <f ca="1" t="shared" si="4"/>
        <v>45000</v>
      </c>
      <c r="H71" s="18">
        <f ca="1" t="shared" si="5"/>
        <v>1200900</v>
      </c>
    </row>
    <row r="72" spans="2:8">
      <c r="B72" s="16">
        <v>62</v>
      </c>
      <c r="C72" s="17">
        <v>45444</v>
      </c>
      <c r="D72" s="8" t="str">
        <f t="shared" si="3"/>
        <v>Sat</v>
      </c>
      <c r="E72" s="14">
        <f>SUMIF(Receipt!D72:D174,DayBook!C72,Receipt!G72:G174)</f>
        <v>70000</v>
      </c>
      <c r="F72" s="14">
        <f ca="1">SUMIF(Payment!D69:D168,C72,Payment!G69:G74)</f>
        <v>20000</v>
      </c>
      <c r="G72" s="14">
        <f ca="1" t="shared" si="4"/>
        <v>50000</v>
      </c>
      <c r="H72" s="18">
        <f ca="1" t="shared" si="5"/>
        <v>1250900</v>
      </c>
    </row>
    <row r="73" spans="2:8">
      <c r="B73" s="16">
        <v>63</v>
      </c>
      <c r="C73" s="17">
        <v>45445</v>
      </c>
      <c r="D73" s="8" t="str">
        <f t="shared" ref="D73:D110" si="6">TEXT(C73,"ddd")</f>
        <v>Sun</v>
      </c>
      <c r="E73" s="14">
        <f>SUMIF(Receipt!D73:D175,DayBook!C73,Receipt!G73:G175)</f>
        <v>80000</v>
      </c>
      <c r="F73" s="14">
        <f ca="1">SUMIF(Payment!D70:D169,C73,Payment!G70:G75)</f>
        <v>22000</v>
      </c>
      <c r="G73" s="14">
        <f ca="1" t="shared" ref="G73:G110" si="7">E73-F73</f>
        <v>58000</v>
      </c>
      <c r="H73" s="18">
        <f ca="1" t="shared" ref="H73:H110" si="8">H72+E73-F73</f>
        <v>1308900</v>
      </c>
    </row>
    <row r="74" spans="2:8">
      <c r="B74" s="16">
        <v>64</v>
      </c>
      <c r="C74" s="17">
        <v>45446</v>
      </c>
      <c r="D74" s="8" t="str">
        <f t="shared" si="6"/>
        <v>Mon</v>
      </c>
      <c r="E74" s="14">
        <f>SUMIF(Receipt!D74:D176,DayBook!C74,Receipt!G74:G176)</f>
        <v>90000</v>
      </c>
      <c r="F74" s="14">
        <f ca="1">SUMIF(Payment!D71:D170,C74,Payment!G71:G76)</f>
        <v>5000</v>
      </c>
      <c r="G74" s="14">
        <f ca="1" t="shared" si="7"/>
        <v>85000</v>
      </c>
      <c r="H74" s="18">
        <f ca="1" t="shared" si="8"/>
        <v>1393900</v>
      </c>
    </row>
    <row r="75" spans="2:8">
      <c r="B75" s="16">
        <v>65</v>
      </c>
      <c r="C75" s="17">
        <v>45447</v>
      </c>
      <c r="D75" s="8" t="str">
        <f t="shared" si="6"/>
        <v>Tue</v>
      </c>
      <c r="E75" s="14">
        <f>SUMIF(Receipt!D75:D177,DayBook!C75,Receipt!G75:G177)</f>
        <v>45000</v>
      </c>
      <c r="F75" s="14">
        <f ca="1">SUMIF(Payment!D72:D171,C75,Payment!G72:G77)</f>
        <v>40000</v>
      </c>
      <c r="G75" s="14">
        <f ca="1" t="shared" si="7"/>
        <v>5000</v>
      </c>
      <c r="H75" s="18">
        <f ca="1" t="shared" si="8"/>
        <v>1398900</v>
      </c>
    </row>
    <row r="76" spans="2:8">
      <c r="B76" s="16">
        <v>66</v>
      </c>
      <c r="C76" s="17">
        <v>45448</v>
      </c>
      <c r="D76" s="8" t="str">
        <f t="shared" si="6"/>
        <v>Wed</v>
      </c>
      <c r="E76" s="14">
        <f>SUMIF(Receipt!D76:D178,DayBook!C76,Receipt!G76:G178)</f>
        <v>35000</v>
      </c>
      <c r="F76" s="14">
        <f ca="1">SUMIF(Payment!D73:D172,C76,Payment!G73:G78)</f>
        <v>70000</v>
      </c>
      <c r="G76" s="14">
        <f ca="1" t="shared" si="7"/>
        <v>-35000</v>
      </c>
      <c r="H76" s="18">
        <f ca="1" t="shared" si="8"/>
        <v>1363900</v>
      </c>
    </row>
    <row r="77" spans="2:8">
      <c r="B77" s="16">
        <v>67</v>
      </c>
      <c r="C77" s="17">
        <v>45449</v>
      </c>
      <c r="D77" s="8" t="str">
        <f t="shared" si="6"/>
        <v>Thu</v>
      </c>
      <c r="E77" s="14">
        <f>SUMIF(Receipt!D77:D179,DayBook!C77,Receipt!G77:G179)</f>
        <v>22000</v>
      </c>
      <c r="F77" s="14">
        <f ca="1">SUMIF(Payment!D74:D173,C77,Payment!G74:G79)</f>
        <v>90000</v>
      </c>
      <c r="G77" s="14">
        <f ca="1" t="shared" si="7"/>
        <v>-68000</v>
      </c>
      <c r="H77" s="18">
        <f ca="1" t="shared" si="8"/>
        <v>1295900</v>
      </c>
    </row>
    <row r="78" spans="2:8">
      <c r="B78" s="16">
        <v>68</v>
      </c>
      <c r="C78" s="17">
        <v>45450</v>
      </c>
      <c r="D78" s="8" t="str">
        <f t="shared" si="6"/>
        <v>Fri</v>
      </c>
      <c r="E78" s="14">
        <f>SUMIF(Receipt!D78:D180,DayBook!C78,Receipt!G78:G180)</f>
        <v>30000</v>
      </c>
      <c r="F78" s="14">
        <f ca="1">SUMIF(Payment!D75:D174,C78,Payment!G75:G80)</f>
        <v>30300</v>
      </c>
      <c r="G78" s="14">
        <f ca="1" t="shared" si="7"/>
        <v>-300</v>
      </c>
      <c r="H78" s="18">
        <f ca="1" t="shared" si="8"/>
        <v>1295600</v>
      </c>
    </row>
    <row r="79" spans="2:8">
      <c r="B79" s="16">
        <v>69</v>
      </c>
      <c r="C79" s="17">
        <v>45451</v>
      </c>
      <c r="D79" s="8" t="str">
        <f t="shared" si="6"/>
        <v>Sat</v>
      </c>
      <c r="E79" s="14">
        <f>SUMIF(Receipt!D79:D181,DayBook!C79,Receipt!G79:G181)</f>
        <v>25500</v>
      </c>
      <c r="F79" s="14">
        <f ca="1">SUMIF(Payment!D76:D175,C79,Payment!G76:G81)</f>
        <v>15000</v>
      </c>
      <c r="G79" s="14">
        <f ca="1" t="shared" si="7"/>
        <v>10500</v>
      </c>
      <c r="H79" s="18">
        <f ca="1" t="shared" si="8"/>
        <v>1306100</v>
      </c>
    </row>
    <row r="80" spans="2:8">
      <c r="B80" s="16">
        <v>70</v>
      </c>
      <c r="C80" s="17">
        <v>45452</v>
      </c>
      <c r="D80" s="8" t="str">
        <f t="shared" si="6"/>
        <v>Sun</v>
      </c>
      <c r="E80" s="14">
        <f>SUMIF(Receipt!D80:D182,DayBook!C80,Receipt!G80:G182)</f>
        <v>67000</v>
      </c>
      <c r="F80" s="14">
        <f ca="1">SUMIF(Payment!D77:D176,C80,Payment!G77:G82)</f>
        <v>20000</v>
      </c>
      <c r="G80" s="14">
        <f ca="1" t="shared" si="7"/>
        <v>47000</v>
      </c>
      <c r="H80" s="18">
        <f ca="1" t="shared" si="8"/>
        <v>1353100</v>
      </c>
    </row>
    <row r="81" spans="2:8">
      <c r="B81" s="16">
        <v>71</v>
      </c>
      <c r="C81" s="17">
        <v>45453</v>
      </c>
      <c r="D81" s="8" t="str">
        <f t="shared" si="6"/>
        <v>Mon</v>
      </c>
      <c r="E81" s="14">
        <f>SUMIF(Receipt!D81:D183,DayBook!C81,Receipt!G81:G183)</f>
        <v>100000</v>
      </c>
      <c r="F81" s="14">
        <f ca="1">SUMIF(Payment!D78:D177,C81,Payment!G78:G83)</f>
        <v>22000</v>
      </c>
      <c r="G81" s="14">
        <f ca="1" t="shared" si="7"/>
        <v>78000</v>
      </c>
      <c r="H81" s="18">
        <f ca="1" t="shared" si="8"/>
        <v>1431100</v>
      </c>
    </row>
    <row r="82" spans="2:8">
      <c r="B82" s="16">
        <v>72</v>
      </c>
      <c r="C82" s="17">
        <v>45454</v>
      </c>
      <c r="D82" s="8" t="str">
        <f t="shared" si="6"/>
        <v>Tue</v>
      </c>
      <c r="E82" s="14">
        <f>SUMIF(Receipt!D82:D184,DayBook!C82,Receipt!G82:G184)</f>
        <v>60000</v>
      </c>
      <c r="F82" s="14">
        <f ca="1">SUMIF(Payment!D79:D178,C82,Payment!G79:G84)</f>
        <v>5000</v>
      </c>
      <c r="G82" s="14">
        <f ca="1" t="shared" si="7"/>
        <v>55000</v>
      </c>
      <c r="H82" s="18">
        <f ca="1" t="shared" si="8"/>
        <v>1486100</v>
      </c>
    </row>
    <row r="83" spans="2:8">
      <c r="B83" s="16">
        <v>73</v>
      </c>
      <c r="C83" s="17">
        <v>45455</v>
      </c>
      <c r="D83" s="8" t="str">
        <f t="shared" si="6"/>
        <v>Wed</v>
      </c>
      <c r="E83" s="14">
        <f>SUMIF(Receipt!D83:D185,DayBook!C83,Receipt!G83:G185)</f>
        <v>70000</v>
      </c>
      <c r="F83" s="14">
        <f ca="1">SUMIF(Payment!D80:D179,C83,Payment!G80:G85)</f>
        <v>40000</v>
      </c>
      <c r="G83" s="14">
        <f ca="1" t="shared" si="7"/>
        <v>30000</v>
      </c>
      <c r="H83" s="18">
        <f ca="1" t="shared" si="8"/>
        <v>1516100</v>
      </c>
    </row>
    <row r="84" spans="2:8">
      <c r="B84" s="16">
        <v>74</v>
      </c>
      <c r="C84" s="17">
        <v>45456</v>
      </c>
      <c r="D84" s="8" t="str">
        <f t="shared" si="6"/>
        <v>Thu</v>
      </c>
      <c r="E84" s="14">
        <f>SUMIF(Receipt!D84:D186,DayBook!C84,Receipt!G84:G186)</f>
        <v>80000</v>
      </c>
      <c r="F84" s="14">
        <f ca="1">SUMIF(Payment!D81:D180,C84,Payment!G81:G86)</f>
        <v>70000</v>
      </c>
      <c r="G84" s="14">
        <f ca="1" t="shared" si="7"/>
        <v>10000</v>
      </c>
      <c r="H84" s="18">
        <f ca="1" t="shared" si="8"/>
        <v>1526100</v>
      </c>
    </row>
    <row r="85" spans="2:8">
      <c r="B85" s="16">
        <v>75</v>
      </c>
      <c r="C85" s="17">
        <v>45457</v>
      </c>
      <c r="D85" s="8" t="str">
        <f t="shared" si="6"/>
        <v>Fri</v>
      </c>
      <c r="E85" s="14">
        <f>SUMIF(Receipt!D85:D187,DayBook!C85,Receipt!G85:G187)</f>
        <v>90000</v>
      </c>
      <c r="F85" s="14">
        <f ca="1">SUMIF(Payment!D82:D181,C85,Payment!G82:G87)</f>
        <v>90000</v>
      </c>
      <c r="G85" s="14">
        <f ca="1" t="shared" si="7"/>
        <v>0</v>
      </c>
      <c r="H85" s="18">
        <f ca="1" t="shared" si="8"/>
        <v>1526100</v>
      </c>
    </row>
    <row r="86" spans="2:8">
      <c r="B86" s="16">
        <v>76</v>
      </c>
      <c r="C86" s="17">
        <v>45458</v>
      </c>
      <c r="D86" s="8" t="str">
        <f t="shared" si="6"/>
        <v>Sat</v>
      </c>
      <c r="E86" s="14">
        <f>SUMIF(Receipt!D86:D188,DayBook!C86,Receipt!G86:G188)</f>
        <v>45000</v>
      </c>
      <c r="F86" s="14">
        <f ca="1">SUMIF(Payment!D83:D182,C86,Payment!G83:G88)</f>
        <v>30300</v>
      </c>
      <c r="G86" s="14">
        <f ca="1" t="shared" si="7"/>
        <v>14700</v>
      </c>
      <c r="H86" s="18">
        <f ca="1" t="shared" si="8"/>
        <v>1540800</v>
      </c>
    </row>
    <row r="87" spans="2:8">
      <c r="B87" s="16">
        <v>77</v>
      </c>
      <c r="C87" s="17">
        <v>45459</v>
      </c>
      <c r="D87" s="8" t="str">
        <f t="shared" si="6"/>
        <v>Sun</v>
      </c>
      <c r="E87" s="14">
        <f>SUMIF(Receipt!D87:D189,DayBook!C87,Receipt!G87:G189)</f>
        <v>35000</v>
      </c>
      <c r="F87" s="14">
        <f ca="1">SUMIF(Payment!D84:D183,C87,Payment!G84:G89)</f>
        <v>15000</v>
      </c>
      <c r="G87" s="14">
        <f ca="1" t="shared" si="7"/>
        <v>20000</v>
      </c>
      <c r="H87" s="18">
        <f ca="1" t="shared" si="8"/>
        <v>1560800</v>
      </c>
    </row>
    <row r="88" spans="2:8">
      <c r="B88" s="16">
        <v>78</v>
      </c>
      <c r="C88" s="17">
        <v>45460</v>
      </c>
      <c r="D88" s="8" t="str">
        <f t="shared" si="6"/>
        <v>Mon</v>
      </c>
      <c r="E88" s="14">
        <f>SUMIF(Receipt!D88:D190,DayBook!C88,Receipt!G88:G190)</f>
        <v>22000</v>
      </c>
      <c r="F88" s="14">
        <f ca="1">SUMIF(Payment!D85:D184,C88,Payment!G85:G90)</f>
        <v>20000</v>
      </c>
      <c r="G88" s="14">
        <f ca="1" t="shared" si="7"/>
        <v>2000</v>
      </c>
      <c r="H88" s="18">
        <f ca="1" t="shared" si="8"/>
        <v>1562800</v>
      </c>
    </row>
    <row r="89" spans="2:8">
      <c r="B89" s="16">
        <v>79</v>
      </c>
      <c r="C89" s="17">
        <v>45461</v>
      </c>
      <c r="D89" s="8" t="str">
        <f t="shared" si="6"/>
        <v>Tue</v>
      </c>
      <c r="E89" s="14">
        <f>SUMIF(Receipt!D89:D191,DayBook!C89,Receipt!G89:G191)</f>
        <v>30000</v>
      </c>
      <c r="F89" s="14">
        <f ca="1">SUMIF(Payment!D86:D185,C89,Payment!G86:G91)</f>
        <v>22000</v>
      </c>
      <c r="G89" s="14">
        <f ca="1" t="shared" si="7"/>
        <v>8000</v>
      </c>
      <c r="H89" s="18">
        <f ca="1" t="shared" si="8"/>
        <v>1570800</v>
      </c>
    </row>
    <row r="90" spans="2:8">
      <c r="B90" s="16">
        <v>80</v>
      </c>
      <c r="C90" s="17">
        <v>45462</v>
      </c>
      <c r="D90" s="8" t="str">
        <f t="shared" si="6"/>
        <v>Wed</v>
      </c>
      <c r="E90" s="14">
        <f>SUMIF(Receipt!D90:D192,DayBook!C90,Receipt!G90:G192)</f>
        <v>25500</v>
      </c>
      <c r="F90" s="14">
        <f ca="1">SUMIF(Payment!D87:D186,C90,Payment!G87:G92)</f>
        <v>5000</v>
      </c>
      <c r="G90" s="14">
        <f ca="1" t="shared" si="7"/>
        <v>20500</v>
      </c>
      <c r="H90" s="18">
        <f ca="1" t="shared" si="8"/>
        <v>1591300</v>
      </c>
    </row>
    <row r="91" spans="2:8">
      <c r="B91" s="16">
        <v>81</v>
      </c>
      <c r="C91" s="17">
        <v>45463</v>
      </c>
      <c r="D91" s="8" t="str">
        <f t="shared" si="6"/>
        <v>Thu</v>
      </c>
      <c r="E91" s="14">
        <f>SUMIF(Receipt!D91:D193,DayBook!C91,Receipt!G91:G193)</f>
        <v>67000</v>
      </c>
      <c r="F91" s="14">
        <f ca="1">SUMIF(Payment!D88:D187,C91,Payment!G88:G93)</f>
        <v>40000</v>
      </c>
      <c r="G91" s="14">
        <f ca="1" t="shared" si="7"/>
        <v>27000</v>
      </c>
      <c r="H91" s="18">
        <f ca="1" t="shared" si="8"/>
        <v>1618300</v>
      </c>
    </row>
    <row r="92" spans="2:8">
      <c r="B92" s="16">
        <v>82</v>
      </c>
      <c r="C92" s="17">
        <v>45464</v>
      </c>
      <c r="D92" s="8" t="str">
        <f t="shared" si="6"/>
        <v>Fri</v>
      </c>
      <c r="E92" s="14">
        <f>SUMIF(Receipt!D92:D194,DayBook!C92,Receipt!G92:G194)</f>
        <v>100000</v>
      </c>
      <c r="F92" s="14">
        <f ca="1">SUMIF(Payment!D89:D188,C92,Payment!G89:G94)</f>
        <v>70000</v>
      </c>
      <c r="G92" s="14">
        <f ca="1" t="shared" si="7"/>
        <v>30000</v>
      </c>
      <c r="H92" s="18">
        <f ca="1" t="shared" si="8"/>
        <v>1648300</v>
      </c>
    </row>
    <row r="93" spans="2:8">
      <c r="B93" s="16">
        <v>83</v>
      </c>
      <c r="C93" s="17">
        <v>45465</v>
      </c>
      <c r="D93" s="8" t="str">
        <f t="shared" si="6"/>
        <v>Sat</v>
      </c>
      <c r="E93" s="14">
        <f>SUMIF(Receipt!D93:D195,DayBook!C93,Receipt!G93:G195)</f>
        <v>60000</v>
      </c>
      <c r="F93" s="14">
        <f ca="1">SUMIF(Payment!D90:D189,C93,Payment!G90:G95)</f>
        <v>90000</v>
      </c>
      <c r="G93" s="14">
        <f ca="1" t="shared" si="7"/>
        <v>-30000</v>
      </c>
      <c r="H93" s="18">
        <f ca="1" t="shared" si="8"/>
        <v>1618300</v>
      </c>
    </row>
    <row r="94" spans="2:8">
      <c r="B94" s="16">
        <v>84</v>
      </c>
      <c r="C94" s="17">
        <v>45466</v>
      </c>
      <c r="D94" s="8" t="str">
        <f t="shared" si="6"/>
        <v>Sun</v>
      </c>
      <c r="E94" s="14">
        <f>SUMIF(Receipt!D94:D196,DayBook!C94,Receipt!G94:G196)</f>
        <v>70000</v>
      </c>
      <c r="F94" s="14">
        <f ca="1">SUMIF(Payment!D91:D190,C94,Payment!G91:G96)</f>
        <v>30300</v>
      </c>
      <c r="G94" s="14">
        <f ca="1" t="shared" si="7"/>
        <v>39700</v>
      </c>
      <c r="H94" s="18">
        <f ca="1" t="shared" si="8"/>
        <v>1658000</v>
      </c>
    </row>
    <row r="95" spans="2:8">
      <c r="B95" s="16">
        <v>85</v>
      </c>
      <c r="C95" s="17">
        <v>45467</v>
      </c>
      <c r="D95" s="8" t="str">
        <f t="shared" si="6"/>
        <v>Mon</v>
      </c>
      <c r="E95" s="14">
        <f>SUMIF(Receipt!D95:D197,DayBook!C95,Receipt!G95:G197)</f>
        <v>80000</v>
      </c>
      <c r="F95" s="14">
        <f ca="1">SUMIF(Payment!D92:D191,C95,Payment!G92:G97)</f>
        <v>15000</v>
      </c>
      <c r="G95" s="14">
        <f ca="1" t="shared" si="7"/>
        <v>65000</v>
      </c>
      <c r="H95" s="18">
        <f ca="1" t="shared" si="8"/>
        <v>1723000</v>
      </c>
    </row>
    <row r="96" spans="2:8">
      <c r="B96" s="16">
        <v>86</v>
      </c>
      <c r="C96" s="17">
        <v>45468</v>
      </c>
      <c r="D96" s="8" t="str">
        <f t="shared" si="6"/>
        <v>Tue</v>
      </c>
      <c r="E96" s="14">
        <f>SUMIF(Receipt!D96:D198,DayBook!C96,Receipt!G96:G198)</f>
        <v>90000</v>
      </c>
      <c r="F96" s="14">
        <f ca="1">SUMIF(Payment!D93:D192,C96,Payment!G93:G98)</f>
        <v>20000</v>
      </c>
      <c r="G96" s="14">
        <f ca="1" t="shared" si="7"/>
        <v>70000</v>
      </c>
      <c r="H96" s="18">
        <f ca="1" t="shared" si="8"/>
        <v>1793000</v>
      </c>
    </row>
    <row r="97" spans="2:8">
      <c r="B97" s="16">
        <v>87</v>
      </c>
      <c r="C97" s="17">
        <v>45469</v>
      </c>
      <c r="D97" s="8" t="str">
        <f t="shared" si="6"/>
        <v>Wed</v>
      </c>
      <c r="E97" s="14">
        <f>SUMIF(Receipt!D97:D199,DayBook!C97,Receipt!G97:G199)</f>
        <v>45000</v>
      </c>
      <c r="F97" s="14">
        <f ca="1">SUMIF(Payment!D94:D193,C97,Payment!G94:G99)</f>
        <v>22000</v>
      </c>
      <c r="G97" s="14">
        <f ca="1" t="shared" si="7"/>
        <v>23000</v>
      </c>
      <c r="H97" s="18">
        <f ca="1" t="shared" si="8"/>
        <v>1816000</v>
      </c>
    </row>
    <row r="98" spans="2:8">
      <c r="B98" s="16">
        <v>88</v>
      </c>
      <c r="C98" s="17">
        <v>45470</v>
      </c>
      <c r="D98" s="8" t="str">
        <f t="shared" si="6"/>
        <v>Thu</v>
      </c>
      <c r="E98" s="14">
        <f>SUMIF(Receipt!D98:D200,DayBook!C98,Receipt!G98:G200)</f>
        <v>35000</v>
      </c>
      <c r="F98" s="14">
        <f ca="1">SUMIF(Payment!D95:D194,C98,Payment!G95:G100)</f>
        <v>5000</v>
      </c>
      <c r="G98" s="14">
        <f ca="1" t="shared" si="7"/>
        <v>30000</v>
      </c>
      <c r="H98" s="18">
        <f ca="1" t="shared" si="8"/>
        <v>1846000</v>
      </c>
    </row>
    <row r="99" spans="2:8">
      <c r="B99" s="16">
        <v>89</v>
      </c>
      <c r="C99" s="17">
        <v>45471</v>
      </c>
      <c r="D99" s="8" t="str">
        <f t="shared" si="6"/>
        <v>Fri</v>
      </c>
      <c r="E99" s="14">
        <f>SUMIF(Receipt!D99:D201,DayBook!C99,Receipt!G99:G201)</f>
        <v>22000</v>
      </c>
      <c r="F99" s="14">
        <f ca="1">SUMIF(Payment!D96:D195,C99,Payment!G96:G101)</f>
        <v>40000</v>
      </c>
      <c r="G99" s="14">
        <f ca="1" t="shared" si="7"/>
        <v>-18000</v>
      </c>
      <c r="H99" s="18">
        <f ca="1" t="shared" si="8"/>
        <v>1828000</v>
      </c>
    </row>
    <row r="100" spans="2:8">
      <c r="B100" s="16">
        <v>90</v>
      </c>
      <c r="C100" s="17">
        <v>45472</v>
      </c>
      <c r="D100" s="8" t="str">
        <f t="shared" si="6"/>
        <v>Sat</v>
      </c>
      <c r="E100" s="14">
        <f>SUMIF(Receipt!D100:D202,DayBook!C100,Receipt!G100:G202)</f>
        <v>30000</v>
      </c>
      <c r="F100" s="14">
        <f ca="1">SUMIF(Payment!D97:D196,C100,Payment!G97:G102)</f>
        <v>70000</v>
      </c>
      <c r="G100" s="14">
        <f ca="1" t="shared" si="7"/>
        <v>-40000</v>
      </c>
      <c r="H100" s="18">
        <f ca="1" t="shared" si="8"/>
        <v>1788000</v>
      </c>
    </row>
    <row r="101" spans="2:8">
      <c r="B101" s="16">
        <v>91</v>
      </c>
      <c r="C101" s="17">
        <v>45473</v>
      </c>
      <c r="D101" s="8" t="str">
        <f t="shared" si="6"/>
        <v>Sun</v>
      </c>
      <c r="E101" s="14">
        <f>SUMIF(Receipt!D101:D203,DayBook!C101,Receipt!G101:G203)</f>
        <v>25500</v>
      </c>
      <c r="F101" s="14">
        <f ca="1">SUMIF(Payment!D98:D197,C101,Payment!G98:G103)</f>
        <v>90000</v>
      </c>
      <c r="G101" s="14">
        <f ca="1" t="shared" si="7"/>
        <v>-64500</v>
      </c>
      <c r="H101" s="18">
        <f ca="1" t="shared" si="8"/>
        <v>1723500</v>
      </c>
    </row>
    <row r="102" spans="2:8">
      <c r="B102" s="16">
        <v>92</v>
      </c>
      <c r="C102" s="17">
        <v>45474</v>
      </c>
      <c r="D102" s="8" t="str">
        <f t="shared" si="6"/>
        <v>Mon</v>
      </c>
      <c r="E102" s="14">
        <f>SUMIF(Receipt!D11:D204,DayBook!C102,Receipt!G11:G204)</f>
        <v>67000</v>
      </c>
      <c r="F102" s="14">
        <f ca="1">SUMIF(Payment!D99:D198,C102,Payment!G99:G104)</f>
        <v>30300</v>
      </c>
      <c r="G102" s="14">
        <f ca="1" t="shared" si="7"/>
        <v>36700</v>
      </c>
      <c r="H102" s="18">
        <f ca="1" t="shared" si="8"/>
        <v>1760200</v>
      </c>
    </row>
    <row r="103" spans="2:8">
      <c r="B103" s="16">
        <v>93</v>
      </c>
      <c r="C103" s="17">
        <v>45475</v>
      </c>
      <c r="D103" s="8" t="str">
        <f t="shared" si="6"/>
        <v>Tue</v>
      </c>
      <c r="E103" s="14">
        <f>SUMIF(Receipt!D11:D205,DayBook!C103,Receipt!G11:G205)</f>
        <v>100000</v>
      </c>
      <c r="F103" s="14">
        <f ca="1">SUMIF(Payment!D100:D199,C103,Payment!G100:G105)</f>
        <v>15000</v>
      </c>
      <c r="G103" s="14">
        <f ca="1" t="shared" si="7"/>
        <v>85000</v>
      </c>
      <c r="H103" s="18">
        <f ca="1" t="shared" si="8"/>
        <v>1845200</v>
      </c>
    </row>
    <row r="104" spans="2:8">
      <c r="B104" s="16">
        <v>94</v>
      </c>
      <c r="C104" s="17">
        <v>45476</v>
      </c>
      <c r="D104" s="8" t="str">
        <f t="shared" si="6"/>
        <v>Wed</v>
      </c>
      <c r="E104" s="14">
        <f>SUMIF(Receipt!D11:D206,DayBook!C104,Receipt!G11:G206)</f>
        <v>60000</v>
      </c>
      <c r="F104" s="14">
        <f ca="1">SUMIF(Payment!D101:D200,C104,Payment!G101:G106)</f>
        <v>20000</v>
      </c>
      <c r="G104" s="14">
        <f ca="1" t="shared" si="7"/>
        <v>40000</v>
      </c>
      <c r="H104" s="18">
        <f ca="1" t="shared" si="8"/>
        <v>1885200</v>
      </c>
    </row>
    <row r="105" spans="2:8">
      <c r="B105" s="16">
        <v>95</v>
      </c>
      <c r="C105" s="17">
        <v>45477</v>
      </c>
      <c r="D105" s="8" t="str">
        <f t="shared" si="6"/>
        <v>Thu</v>
      </c>
      <c r="E105" s="14">
        <f>SUMIF(Receipt!D11:D207,DayBook!C105,Receipt!G11:G207)</f>
        <v>70000</v>
      </c>
      <c r="F105" s="14">
        <f ca="1">SUMIF(Payment!D102:D201,C105,Payment!G102:G107)</f>
        <v>22000</v>
      </c>
      <c r="G105" s="14">
        <f ca="1" t="shared" si="7"/>
        <v>48000</v>
      </c>
      <c r="H105" s="18">
        <f ca="1" t="shared" si="8"/>
        <v>1933200</v>
      </c>
    </row>
    <row r="106" spans="2:8">
      <c r="B106" s="16">
        <v>96</v>
      </c>
      <c r="C106" s="17">
        <v>45478</v>
      </c>
      <c r="D106" s="8" t="str">
        <f t="shared" si="6"/>
        <v>Fri</v>
      </c>
      <c r="E106" s="14">
        <f>SUMIF(Receipt!D11:D208,DayBook!C106,Receipt!G11:G208)</f>
        <v>80000</v>
      </c>
      <c r="F106" s="14">
        <f ca="1">SUMIF(Payment!D103:D202,C106,Payment!G103:G108)</f>
        <v>5000</v>
      </c>
      <c r="G106" s="14">
        <f ca="1" t="shared" si="7"/>
        <v>75000</v>
      </c>
      <c r="H106" s="18">
        <f ca="1" t="shared" si="8"/>
        <v>2008200</v>
      </c>
    </row>
    <row r="107" spans="2:8">
      <c r="B107" s="16">
        <v>97</v>
      </c>
      <c r="C107" s="17">
        <v>45479</v>
      </c>
      <c r="D107" s="8" t="str">
        <f t="shared" si="6"/>
        <v>Sat</v>
      </c>
      <c r="E107" s="14">
        <f>SUMIF(Receipt!D11:D209,DayBook!C107,Receipt!G11:G209)</f>
        <v>90000</v>
      </c>
      <c r="F107" s="14">
        <f ca="1">SUMIF(Payment!D104:D203,C107,Payment!G104:G109)</f>
        <v>40000</v>
      </c>
      <c r="G107" s="14">
        <f ca="1" t="shared" si="7"/>
        <v>50000</v>
      </c>
      <c r="H107" s="18">
        <f ca="1" t="shared" si="8"/>
        <v>2058200</v>
      </c>
    </row>
    <row r="108" spans="2:8">
      <c r="B108" s="16">
        <v>98</v>
      </c>
      <c r="C108" s="17">
        <v>45480</v>
      </c>
      <c r="D108" s="8" t="str">
        <f t="shared" si="6"/>
        <v>Sun</v>
      </c>
      <c r="E108" s="14">
        <f>SUMIF(Receipt!D11:D210,DayBook!C108,Receipt!G11:G210)</f>
        <v>45000</v>
      </c>
      <c r="F108" s="14">
        <f ca="1">SUMIF(Payment!D105:D204,C108,Payment!G105:G110)</f>
        <v>70000</v>
      </c>
      <c r="G108" s="14">
        <f ca="1" t="shared" si="7"/>
        <v>-25000</v>
      </c>
      <c r="H108" s="18">
        <f ca="1" t="shared" si="8"/>
        <v>2033200</v>
      </c>
    </row>
    <row r="109" spans="2:8">
      <c r="B109" s="16">
        <v>99</v>
      </c>
      <c r="C109" s="17">
        <v>45481</v>
      </c>
      <c r="D109" s="8" t="str">
        <f t="shared" si="6"/>
        <v>Mon</v>
      </c>
      <c r="E109" s="14">
        <f>SUMIF(Receipt!D11:D211,DayBook!C109,Receipt!G11:G211)</f>
        <v>35000</v>
      </c>
      <c r="F109" s="14">
        <f ca="1">SUMIF(Payment!D106:D205,C109,Payment!G106:G111)</f>
        <v>90000</v>
      </c>
      <c r="G109" s="14">
        <f ca="1" t="shared" si="7"/>
        <v>-55000</v>
      </c>
      <c r="H109" s="18">
        <f ca="1" t="shared" si="8"/>
        <v>1978200</v>
      </c>
    </row>
    <row r="110" spans="2:8">
      <c r="B110" s="16">
        <v>100</v>
      </c>
      <c r="C110" s="17">
        <v>45482</v>
      </c>
      <c r="D110" s="8" t="str">
        <f t="shared" si="6"/>
        <v>Tue</v>
      </c>
      <c r="E110" s="14">
        <f>SUMIF(Receipt!D11:D212,DayBook!C110,Receipt!G11:G212)</f>
        <v>22000</v>
      </c>
      <c r="F110" s="14">
        <f ca="1">SUMIF(Payment!D107:D206,C110,Payment!G107:G112)</f>
        <v>30300</v>
      </c>
      <c r="G110" s="14">
        <f ca="1" t="shared" si="7"/>
        <v>-8300</v>
      </c>
      <c r="H110" s="18">
        <f ca="1" t="shared" si="8"/>
        <v>1969900</v>
      </c>
    </row>
  </sheetData>
  <mergeCells count="4">
    <mergeCell ref="B5:H5"/>
    <mergeCell ref="B6:D6"/>
    <mergeCell ref="B7:D7"/>
    <mergeCell ref="B1:H2"/>
  </mergeCells>
  <pageMargins left="0.75" right="0.75" top="1" bottom="1" header="0.5" footer="0.5"/>
  <headerFooter/>
  <ignoredErrors>
    <ignoredError sqref="F14:F1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Receipt</vt:lpstr>
      <vt:lpstr>Payment</vt:lpstr>
      <vt:lpstr>DayBook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Ali</dc:creator>
  <cp:lastModifiedBy>Fahad Ali</cp:lastModifiedBy>
  <dcterms:created xsi:type="dcterms:W3CDTF">2024-12-09T16:34:00Z</dcterms:created>
  <dcterms:modified xsi:type="dcterms:W3CDTF">2024-12-21T15:54:00Z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D1659AA1D6A8405D86E9600674E6A88D_13</vt:lpwstr>
  </property>
  <property fmtid="{D5CDD505-2E9C-101B-9397-08002B2CF9AE}" pid="3" name="KSOProductBuildVer">
    <vt:lpwstr>1033-12.2.0.19307</vt:lpwstr>
  </property>
</Properties>
</file>