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h\Desktop\excel\"/>
    </mc:Choice>
  </mc:AlternateContent>
  <xr:revisionPtr revIDLastSave="0" documentId="13_ncr:1_{216C57FF-1CEA-417C-AC32-E669050CDDB5}" xr6:coauthVersionLast="47" xr6:coauthVersionMax="47" xr10:uidLastSave="{00000000-0000-0000-0000-000000000000}"/>
  <bookViews>
    <workbookView xWindow="-108" yWindow="-108" windowWidth="23256" windowHeight="12456" xr2:uid="{FAB893F2-5CE9-4A0E-BA0F-05E6A8A237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AB25" i="1"/>
  <c r="AA25" i="1"/>
  <c r="Z25" i="1"/>
  <c r="Y25" i="1"/>
  <c r="AB24" i="1"/>
  <c r="AA24" i="1"/>
  <c r="Z24" i="1"/>
  <c r="Y24" i="1"/>
  <c r="AB23" i="1"/>
  <c r="AA23" i="1"/>
  <c r="Z23" i="1"/>
  <c r="Y23" i="1"/>
  <c r="AB22" i="1"/>
  <c r="AA22" i="1"/>
  <c r="Z22" i="1"/>
  <c r="Y22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4" i="1"/>
  <c r="AB3" i="1"/>
  <c r="Z3" i="1"/>
  <c r="AA3" i="1" s="1"/>
  <c r="Y3" i="1"/>
  <c r="T3" i="1"/>
  <c r="U3" i="1" s="1"/>
  <c r="V3" i="1" s="1"/>
  <c r="W3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4" i="1"/>
  <c r="Q2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M4" i="1"/>
  <c r="W4" i="1" s="1"/>
  <c r="N4" i="1"/>
  <c r="O4" i="1"/>
  <c r="O3" i="1"/>
  <c r="P3" i="1" s="1"/>
  <c r="Q3" i="1" s="1"/>
  <c r="R3" i="1" s="1"/>
  <c r="M20" i="1"/>
  <c r="W20" i="1" s="1"/>
  <c r="M19" i="1"/>
  <c r="W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M6" i="1"/>
  <c r="W6" i="1" s="1"/>
  <c r="M5" i="1"/>
  <c r="W5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J3" i="1"/>
  <c r="K3" i="1" s="1"/>
  <c r="L3" i="1" s="1"/>
  <c r="M3" i="1" s="1"/>
  <c r="G22" i="1"/>
  <c r="H22" i="1"/>
  <c r="G23" i="1"/>
  <c r="H23" i="1"/>
  <c r="G24" i="1"/>
  <c r="H24" i="1"/>
  <c r="G25" i="1"/>
  <c r="H25" i="1"/>
  <c r="E22" i="1"/>
  <c r="F22" i="1"/>
  <c r="E23" i="1"/>
  <c r="F23" i="1"/>
  <c r="E24" i="1"/>
  <c r="F24" i="1"/>
  <c r="E25" i="1"/>
  <c r="F25" i="1"/>
  <c r="E3" i="1"/>
  <c r="F3" i="1" s="1"/>
  <c r="G3" i="1" s="1"/>
  <c r="H3" i="1" s="1"/>
  <c r="I4" i="1"/>
  <c r="S4" i="1" s="1"/>
  <c r="D25" i="1"/>
  <c r="D23" i="1"/>
  <c r="D24" i="1"/>
  <c r="C22" i="1"/>
  <c r="D22" i="1"/>
  <c r="C24" i="1"/>
  <c r="C2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W24" i="1" l="1"/>
  <c r="U25" i="1"/>
  <c r="U23" i="1"/>
  <c r="U24" i="1"/>
  <c r="U22" i="1"/>
  <c r="V25" i="1"/>
  <c r="V23" i="1"/>
  <c r="V24" i="1"/>
  <c r="V22" i="1"/>
  <c r="T24" i="1"/>
  <c r="T25" i="1"/>
  <c r="T23" i="1"/>
  <c r="T22" i="1"/>
  <c r="W23" i="1"/>
  <c r="W22" i="1"/>
  <c r="W25" i="1"/>
  <c r="O22" i="1"/>
  <c r="P25" i="1"/>
  <c r="R22" i="1"/>
  <c r="P22" i="1"/>
  <c r="Q23" i="1"/>
  <c r="R24" i="1"/>
  <c r="O25" i="1"/>
  <c r="Q24" i="1"/>
  <c r="R23" i="1"/>
  <c r="O23" i="1"/>
  <c r="J24" i="1"/>
  <c r="M24" i="1"/>
  <c r="P23" i="1"/>
  <c r="Q25" i="1"/>
  <c r="L25" i="1"/>
  <c r="O24" i="1"/>
  <c r="P24" i="1"/>
  <c r="K24" i="1"/>
  <c r="R25" i="1"/>
  <c r="Q22" i="1"/>
  <c r="X13" i="1"/>
  <c r="M25" i="1"/>
  <c r="L24" i="1"/>
  <c r="I25" i="1"/>
  <c r="J23" i="1"/>
  <c r="J25" i="1"/>
  <c r="X20" i="1"/>
  <c r="I23" i="1"/>
  <c r="K23" i="1"/>
  <c r="K25" i="1"/>
  <c r="L22" i="1"/>
  <c r="X12" i="1"/>
  <c r="L23" i="1"/>
  <c r="I22" i="1"/>
  <c r="I24" i="1"/>
  <c r="M22" i="1"/>
  <c r="J22" i="1"/>
  <c r="M23" i="1"/>
  <c r="K22" i="1"/>
  <c r="X9" i="1"/>
  <c r="X7" i="1"/>
  <c r="X5" i="1"/>
  <c r="X14" i="1"/>
  <c r="X8" i="1"/>
  <c r="X17" i="1"/>
  <c r="X6" i="1"/>
  <c r="X16" i="1"/>
  <c r="X11" i="1"/>
  <c r="X10" i="1"/>
  <c r="X19" i="1"/>
  <c r="X18" i="1"/>
  <c r="X15" i="1"/>
  <c r="S22" i="1"/>
  <c r="S25" i="1"/>
  <c r="S23" i="1"/>
  <c r="S24" i="1"/>
  <c r="N22" i="1"/>
  <c r="N24" i="1"/>
  <c r="X4" i="1"/>
  <c r="N25" i="1"/>
  <c r="N23" i="1"/>
  <c r="X23" i="1" l="1"/>
  <c r="X22" i="1"/>
  <c r="X24" i="1"/>
  <c r="X25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<sst xmlns="http://schemas.openxmlformats.org/spreadsheetml/2006/main" count="49" uniqueCount="49">
  <si>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</si>
  <si>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</si>
  <si>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</si>
  <si>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</si>
  <si>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</si>
  <si>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</si>
  <si>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</si>
  <si>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</si>
  <si>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</si>
  <si>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</si>
  <si>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</si>
  <si>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</si>
  <si>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</si>
  <si>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</si>
  <si>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</si>
  <si>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</si>
  <si>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</si>
  <si>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</si>
  <si>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</si>
  <si>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</si>
  <si>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</si>
  <si>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</si>
  <si>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</si>
  <si>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</si>
  <si>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</si>
  <si>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Ron</t>
  </si>
  <si>
    <t>Wendy</t>
  </si>
  <si>
    <t>Paul</t>
  </si>
  <si>
    <t>Tom</t>
  </si>
  <si>
    <t>Nancy</t>
  </si>
  <si>
    <t>Karen</t>
  </si>
  <si>
    <t>Dennis</t>
  </si>
  <si>
    <t xml:space="preserve">Sandy </t>
  </si>
  <si>
    <t>Linda</t>
  </si>
  <si>
    <t>Olivia</t>
  </si>
  <si>
    <t>Blessing</t>
  </si>
  <si>
    <t>Chandra</t>
  </si>
  <si>
    <t>Bill</t>
  </si>
  <si>
    <t>Trent</t>
  </si>
  <si>
    <t>Genesis</t>
  </si>
  <si>
    <t>Minimum</t>
  </si>
  <si>
    <t>Average</t>
  </si>
  <si>
    <t>Total</t>
  </si>
  <si>
    <t>Maximum</t>
  </si>
  <si>
    <t>Mr.Sluiter</t>
  </si>
  <si>
    <t>Overtime Hours</t>
  </si>
  <si>
    <t>Overtime Bonus</t>
  </si>
  <si>
    <t>Total Pay</t>
  </si>
  <si>
    <t>Total 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</si>
</sst>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BEC7-045A-4CCD-86D2-B3068953F163}">
  <dimension ref="A1:AD25"/>
  <sheetViews>
    <sheetView tabSelected="1" workbookViewId="0">
      <selection activeCell="AD26" sqref="AD26"/>
    </sheetView>
  </sheetViews>
  <sheetFormatPr defaultRowHeight="14.4" x14ac:dyDescent="0.3"/>
  <cols>
    <col min="1" max="1" width="14.88671875" customWidth="1"/>
    <col min="2" max="2" width="11.77734375" customWidth="1"/>
    <col min="3" max="3" width="11.21875" customWidth="1"/>
    <col min="4" max="8" width="12.88671875" customWidth="1"/>
    <col min="9" max="13" width="15" customWidth="1"/>
    <col min="14" max="18" width="11" customWidth="1"/>
    <col min="19" max="23" width="14.5546875" customWidth="1"/>
    <col min="24" max="25" width="11.109375" customWidth="1"/>
    <col min="26" max="26" width="15.6640625" customWidth="1"/>
    <col min="27" max="27" width="13.33203125" customWidth="1"/>
    <col min="28" max="28" width="16.5546875" customWidth="1"/>
    <col min="30" max="30" width="13.5546875" customWidth="1"/>
  </cols>
  <sheetData>
    <row r="1" spans="1:30" x14ac:dyDescent="0.3">
      <c r="A1" t="s">
        <v>0</v>
      </c>
      <c r="C1" t="s">
        <v>44</v>
      </c>
    </row>
    <row r="2" spans="1:30" x14ac:dyDescent="0.3">
      <c r="D2" t="s">
        <v>4</v>
      </c>
      <c r="I2" t="s">
        <v>45</v>
      </c>
      <c r="N2" t="s">
        <v>5</v>
      </c>
      <c r="S2" t="s">
        <v>46</v>
      </c>
      <c r="X2" t="s">
        <v>47</v>
      </c>
      <c r="AD2" t="s">
        <v>48</v>
      </c>
    </row>
    <row r="3" spans="1:30" x14ac:dyDescent="0.3">
      <c r="A3" t="s">
        <v>1</v>
      </c>
      <c r="B3" t="s">
        <v>2</v>
      </c>
      <c r="C3" t="s">
        <v>3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>J3+7</f>
        <v>44941</v>
      </c>
      <c r="L3" s="6">
        <f>K3+7</f>
        <v>44948</v>
      </c>
      <c r="M3" s="6">
        <f>L3+7</f>
        <v>44955</v>
      </c>
      <c r="N3" s="8">
        <v>44927</v>
      </c>
      <c r="O3" s="8">
        <f>N3+7</f>
        <v>44934</v>
      </c>
      <c r="P3" s="8">
        <f t="shared" ref="P3:R3" si="1">O3+7</f>
        <v>44941</v>
      </c>
      <c r="Q3" s="8">
        <f t="shared" si="1"/>
        <v>44948</v>
      </c>
      <c r="R3" s="8">
        <f t="shared" si="1"/>
        <v>44955</v>
      </c>
      <c r="S3" s="10">
        <v>44927</v>
      </c>
      <c r="T3" s="10">
        <f>S3+7</f>
        <v>44934</v>
      </c>
      <c r="U3" s="10">
        <f t="shared" ref="U3:V3" si="2">T3+7</f>
        <v>44941</v>
      </c>
      <c r="V3" s="10">
        <f t="shared" si="2"/>
        <v>44948</v>
      </c>
      <c r="W3" s="10">
        <f>V3+7</f>
        <v>44955</v>
      </c>
      <c r="X3" s="12">
        <v>44927</v>
      </c>
      <c r="Y3" s="12">
        <f>X3+7</f>
        <v>44934</v>
      </c>
      <c r="Z3" s="12">
        <f t="shared" ref="Z3:AA3" si="3">Y3+7</f>
        <v>44941</v>
      </c>
      <c r="AA3" s="12">
        <f t="shared" si="3"/>
        <v>44948</v>
      </c>
      <c r="AB3" s="12">
        <f>AA3+7</f>
        <v>44955</v>
      </c>
    </row>
    <row r="4" spans="1:30" x14ac:dyDescent="0.3">
      <c r="A4" t="s">
        <v>6</v>
      </c>
      <c r="B4" t="s">
        <v>7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>IF(D4&gt;40,D4-40,0)</f>
        <v>1</v>
      </c>
      <c r="J4" s="7">
        <f>IF(E4&gt;40,E4-40,0)</f>
        <v>2</v>
      </c>
      <c r="K4" s="7">
        <f>IF(F4&gt;40,F4-40,0)</f>
        <v>0</v>
      </c>
      <c r="L4" s="7">
        <f>IF(G4&gt;40,G4-40,0)</f>
        <v>0</v>
      </c>
      <c r="M4" s="7">
        <f>IF(H4&gt;40,H4-40,0)</f>
        <v>6</v>
      </c>
      <c r="N4" s="9">
        <f>C4*D4</f>
        <v>651.9</v>
      </c>
      <c r="O4" s="9">
        <f>E4*C4</f>
        <v>667.80000000000007</v>
      </c>
      <c r="P4" s="9">
        <f>F4*C4</f>
        <v>620.1</v>
      </c>
      <c r="Q4" s="9">
        <f>G4*C4</f>
        <v>477</v>
      </c>
      <c r="R4" s="9">
        <f>H4*C4</f>
        <v>731.4</v>
      </c>
      <c r="S4" s="11">
        <f>0.5*I4*C4</f>
        <v>7.95</v>
      </c>
      <c r="T4" s="11">
        <f>0.5*J4*C4</f>
        <v>15.9</v>
      </c>
      <c r="U4" s="11">
        <f>0.5*K4*C4</f>
        <v>0</v>
      </c>
      <c r="V4" s="11">
        <f>0.5*L4*C4</f>
        <v>0</v>
      </c>
      <c r="W4" s="11">
        <f>0.5*M4*C4</f>
        <v>47.7</v>
      </c>
      <c r="X4" s="13">
        <f>N4+S4</f>
        <v>659.85</v>
      </c>
      <c r="Y4" s="13">
        <f>SUM(O4,T4)</f>
        <v>683.7</v>
      </c>
      <c r="Z4" s="13">
        <f>SUM(P4,U4)</f>
        <v>620.1</v>
      </c>
      <c r="AA4" s="13">
        <f>SUM(Q4,V4)</f>
        <v>477</v>
      </c>
      <c r="AB4" s="13">
        <f>SUM(R4,W4)</f>
        <v>779.1</v>
      </c>
      <c r="AD4" s="1">
        <f>SUM(X4:AB4)</f>
        <v>3219.75</v>
      </c>
    </row>
    <row r="5" spans="1:30" x14ac:dyDescent="0.3">
      <c r="A5" t="s">
        <v>8</v>
      </c>
      <c r="B5" t="s">
        <v>9</v>
      </c>
      <c r="C5" s="1">
        <v>10</v>
      </c>
      <c r="D5" s="5">
        <v>42</v>
      </c>
      <c r="E5" s="5">
        <v>41</v>
      </c>
      <c r="F5" s="5">
        <v>40</v>
      </c>
      <c r="G5" s="5">
        <v>50</v>
      </c>
      <c r="H5" s="5">
        <v>43</v>
      </c>
      <c r="I5" s="7">
        <f t="shared" ref="I5:M20" si="4">IF(D5&gt;40,D5-40,0)</f>
        <v>2</v>
      </c>
      <c r="J5" s="7">
        <f t="shared" si="4"/>
        <v>1</v>
      </c>
      <c r="K5" s="7">
        <f t="shared" si="4"/>
        <v>0</v>
      </c>
      <c r="L5" s="7">
        <f t="shared" si="4"/>
        <v>10</v>
      </c>
      <c r="M5" s="7">
        <f t="shared" si="4"/>
        <v>3</v>
      </c>
      <c r="N5" s="9">
        <f>C5*D5</f>
        <v>420</v>
      </c>
      <c r="O5" s="9">
        <f t="shared" ref="O5:O20" si="5">E5*C5</f>
        <v>410</v>
      </c>
      <c r="P5" s="9">
        <f t="shared" ref="P5:P20" si="6">F5*C5</f>
        <v>400</v>
      </c>
      <c r="Q5" s="9">
        <f t="shared" ref="Q5:Q19" si="7">G5*C5</f>
        <v>500</v>
      </c>
      <c r="R5" s="9">
        <f t="shared" ref="R5:R20" si="8">H5*C5</f>
        <v>430</v>
      </c>
      <c r="S5" s="11">
        <f>0.5*I5*C5</f>
        <v>10</v>
      </c>
      <c r="T5" s="11">
        <f t="shared" ref="T5:T20" si="9">0.5*J5*C5</f>
        <v>5</v>
      </c>
      <c r="U5" s="11">
        <f t="shared" ref="U5:U20" si="10">0.5*K5*C5</f>
        <v>0</v>
      </c>
      <c r="V5" s="11">
        <f t="shared" ref="V5:V19" si="11">0.5*L5*C5</f>
        <v>50</v>
      </c>
      <c r="W5" s="11">
        <f>0.5*M5*C5</f>
        <v>15</v>
      </c>
      <c r="X5" s="13">
        <f t="shared" ref="X5:X20" si="12">N5+S5</f>
        <v>430</v>
      </c>
      <c r="Y5" s="13">
        <f t="shared" ref="Y5:Y20" si="13">SUM(O5,T5)</f>
        <v>415</v>
      </c>
      <c r="Z5" s="13">
        <f t="shared" ref="Z5:Z20" si="14">SUM(P5,U5)</f>
        <v>400</v>
      </c>
      <c r="AA5" s="13">
        <f t="shared" ref="AA5:AA20" si="15">SUM(Q5,V5)</f>
        <v>550</v>
      </c>
      <c r="AB5" s="13">
        <f t="shared" ref="AB5:AB20" si="16">SUM(R5,W5)</f>
        <v>445</v>
      </c>
      <c r="AD5" s="1">
        <f t="shared" ref="AD5:AD20" si="17">SUM(X5:AB5)</f>
        <v>2240</v>
      </c>
    </row>
    <row r="6" spans="1:30" x14ac:dyDescent="0.3">
      <c r="A6" t="s">
        <v>10</v>
      </c>
      <c r="B6" t="s">
        <v>25</v>
      </c>
      <c r="C6" s="1">
        <v>22.1</v>
      </c>
      <c r="D6" s="5">
        <v>49</v>
      </c>
      <c r="E6" s="5">
        <v>40</v>
      </c>
      <c r="F6" s="5">
        <v>45</v>
      </c>
      <c r="G6" s="5">
        <v>42</v>
      </c>
      <c r="H6" s="5">
        <v>40</v>
      </c>
      <c r="I6" s="7">
        <f t="shared" si="4"/>
        <v>9</v>
      </c>
      <c r="J6" s="7">
        <f t="shared" si="4"/>
        <v>0</v>
      </c>
      <c r="K6" s="7">
        <f t="shared" si="4"/>
        <v>5</v>
      </c>
      <c r="L6" s="7">
        <f t="shared" si="4"/>
        <v>2</v>
      </c>
      <c r="M6" s="7">
        <f t="shared" si="4"/>
        <v>0</v>
      </c>
      <c r="N6" s="9">
        <f>C6*D6</f>
        <v>1082.9000000000001</v>
      </c>
      <c r="O6" s="9">
        <f t="shared" si="5"/>
        <v>884</v>
      </c>
      <c r="P6" s="9">
        <f t="shared" si="6"/>
        <v>994.50000000000011</v>
      </c>
      <c r="Q6" s="9">
        <f t="shared" si="7"/>
        <v>928.2</v>
      </c>
      <c r="R6" s="9">
        <f t="shared" si="8"/>
        <v>884</v>
      </c>
      <c r="S6" s="11">
        <f>0.5*I6*C6</f>
        <v>99.45</v>
      </c>
      <c r="T6" s="11">
        <f t="shared" si="9"/>
        <v>0</v>
      </c>
      <c r="U6" s="11">
        <f t="shared" si="10"/>
        <v>55.25</v>
      </c>
      <c r="V6" s="11">
        <f t="shared" si="11"/>
        <v>22.1</v>
      </c>
      <c r="W6" s="11">
        <f>0.5*M6*C6</f>
        <v>0</v>
      </c>
      <c r="X6" s="13">
        <f t="shared" si="12"/>
        <v>1182.3500000000001</v>
      </c>
      <c r="Y6" s="13">
        <f t="shared" si="13"/>
        <v>884</v>
      </c>
      <c r="Z6" s="13">
        <f t="shared" si="14"/>
        <v>1049.75</v>
      </c>
      <c r="AA6" s="13">
        <f t="shared" si="15"/>
        <v>950.30000000000007</v>
      </c>
      <c r="AB6" s="13">
        <f t="shared" si="16"/>
        <v>884</v>
      </c>
      <c r="AD6" s="1">
        <f t="shared" si="17"/>
        <v>4950.4000000000005</v>
      </c>
    </row>
    <row r="7" spans="1:30" x14ac:dyDescent="0.3">
      <c r="A7" t="s">
        <v>11</v>
      </c>
      <c r="B7" t="s">
        <v>26</v>
      </c>
      <c r="C7" s="1">
        <v>19.100000000000001</v>
      </c>
      <c r="D7" s="5">
        <v>41</v>
      </c>
      <c r="E7" s="5">
        <v>50</v>
      </c>
      <c r="F7" s="5">
        <v>54</v>
      </c>
      <c r="G7" s="5">
        <v>46</v>
      </c>
      <c r="H7" s="5">
        <v>45</v>
      </c>
      <c r="I7" s="7">
        <f t="shared" si="4"/>
        <v>1</v>
      </c>
      <c r="J7" s="7">
        <f t="shared" si="4"/>
        <v>10</v>
      </c>
      <c r="K7" s="7">
        <f t="shared" si="4"/>
        <v>14</v>
      </c>
      <c r="L7" s="7">
        <f t="shared" si="4"/>
        <v>6</v>
      </c>
      <c r="M7" s="7">
        <f t="shared" si="4"/>
        <v>5</v>
      </c>
      <c r="N7" s="9">
        <f>C7*D7</f>
        <v>783.1</v>
      </c>
      <c r="O7" s="9">
        <f t="shared" si="5"/>
        <v>955.00000000000011</v>
      </c>
      <c r="P7" s="9">
        <f t="shared" si="6"/>
        <v>1031.4000000000001</v>
      </c>
      <c r="Q7" s="9">
        <f t="shared" si="7"/>
        <v>878.6</v>
      </c>
      <c r="R7" s="9">
        <f t="shared" si="8"/>
        <v>859.50000000000011</v>
      </c>
      <c r="S7" s="11">
        <f>0.5*I7*C7</f>
        <v>9.5500000000000007</v>
      </c>
      <c r="T7" s="11">
        <f t="shared" si="9"/>
        <v>95.5</v>
      </c>
      <c r="U7" s="11">
        <f t="shared" si="10"/>
        <v>133.70000000000002</v>
      </c>
      <c r="V7" s="11">
        <f t="shared" si="11"/>
        <v>57.300000000000004</v>
      </c>
      <c r="W7" s="11">
        <f>0.5*M7*C7</f>
        <v>47.75</v>
      </c>
      <c r="X7" s="13">
        <f t="shared" si="12"/>
        <v>792.65</v>
      </c>
      <c r="Y7" s="13">
        <f t="shared" si="13"/>
        <v>1050.5</v>
      </c>
      <c r="Z7" s="13">
        <f t="shared" si="14"/>
        <v>1165.1000000000001</v>
      </c>
      <c r="AA7" s="13">
        <f t="shared" si="15"/>
        <v>935.9</v>
      </c>
      <c r="AB7" s="13">
        <f t="shared" si="16"/>
        <v>907.25000000000011</v>
      </c>
      <c r="AD7" s="1">
        <f t="shared" si="17"/>
        <v>4851.4000000000005</v>
      </c>
    </row>
    <row r="8" spans="1:30" x14ac:dyDescent="0.3">
      <c r="A8" t="s">
        <v>12</v>
      </c>
      <c r="B8" t="s">
        <v>27</v>
      </c>
      <c r="C8" s="1">
        <v>6.9</v>
      </c>
      <c r="D8" s="5">
        <v>39</v>
      </c>
      <c r="E8" s="5">
        <v>52</v>
      </c>
      <c r="F8" s="5">
        <v>36</v>
      </c>
      <c r="G8" s="5">
        <v>43</v>
      </c>
      <c r="H8" s="5">
        <v>43</v>
      </c>
      <c r="I8" s="7">
        <f t="shared" si="4"/>
        <v>0</v>
      </c>
      <c r="J8" s="7">
        <f t="shared" si="4"/>
        <v>12</v>
      </c>
      <c r="K8" s="7">
        <f t="shared" si="4"/>
        <v>0</v>
      </c>
      <c r="L8" s="7">
        <f t="shared" si="4"/>
        <v>3</v>
      </c>
      <c r="M8" s="7">
        <f t="shared" si="4"/>
        <v>3</v>
      </c>
      <c r="N8" s="9">
        <f>C8*D8</f>
        <v>269.10000000000002</v>
      </c>
      <c r="O8" s="9">
        <f t="shared" si="5"/>
        <v>358.8</v>
      </c>
      <c r="P8" s="9">
        <f t="shared" si="6"/>
        <v>248.4</v>
      </c>
      <c r="Q8" s="9">
        <f t="shared" si="7"/>
        <v>296.7</v>
      </c>
      <c r="R8" s="9">
        <f t="shared" si="8"/>
        <v>296.7</v>
      </c>
      <c r="S8" s="11">
        <f>0.5*I8*C8</f>
        <v>0</v>
      </c>
      <c r="T8" s="11">
        <f t="shared" si="9"/>
        <v>41.400000000000006</v>
      </c>
      <c r="U8" s="11">
        <f t="shared" si="10"/>
        <v>0</v>
      </c>
      <c r="V8" s="11">
        <f t="shared" si="11"/>
        <v>10.350000000000001</v>
      </c>
      <c r="W8" s="11">
        <f>0.5*M8*C8</f>
        <v>10.350000000000001</v>
      </c>
      <c r="X8" s="13">
        <f t="shared" si="12"/>
        <v>269.10000000000002</v>
      </c>
      <c r="Y8" s="13">
        <f t="shared" si="13"/>
        <v>400.20000000000005</v>
      </c>
      <c r="Z8" s="13">
        <f t="shared" si="14"/>
        <v>248.4</v>
      </c>
      <c r="AA8" s="13">
        <f t="shared" si="15"/>
        <v>307.05</v>
      </c>
      <c r="AB8" s="13">
        <f t="shared" si="16"/>
        <v>307.05</v>
      </c>
      <c r="AD8" s="1">
        <f t="shared" si="17"/>
        <v>1531.8</v>
      </c>
    </row>
    <row r="9" spans="1:30" x14ac:dyDescent="0.3">
      <c r="A9" t="s">
        <v>13</v>
      </c>
      <c r="B9" t="s">
        <v>28</v>
      </c>
      <c r="C9" s="1">
        <v>14.2</v>
      </c>
      <c r="D9" s="5">
        <v>44</v>
      </c>
      <c r="E9" s="5">
        <v>51</v>
      </c>
      <c r="F9" s="5">
        <v>43</v>
      </c>
      <c r="G9" s="5">
        <v>45</v>
      </c>
      <c r="H9" s="5">
        <v>43</v>
      </c>
      <c r="I9" s="7">
        <f t="shared" si="4"/>
        <v>4</v>
      </c>
      <c r="J9" s="7">
        <f t="shared" si="4"/>
        <v>11</v>
      </c>
      <c r="K9" s="7">
        <f t="shared" si="4"/>
        <v>3</v>
      </c>
      <c r="L9" s="7">
        <f t="shared" si="4"/>
        <v>5</v>
      </c>
      <c r="M9" s="7">
        <f t="shared" si="4"/>
        <v>3</v>
      </c>
      <c r="N9" s="9">
        <f>C9*D9</f>
        <v>624.79999999999995</v>
      </c>
      <c r="O9" s="9">
        <f t="shared" si="5"/>
        <v>724.19999999999993</v>
      </c>
      <c r="P9" s="9">
        <f t="shared" si="6"/>
        <v>610.6</v>
      </c>
      <c r="Q9" s="9">
        <f t="shared" si="7"/>
        <v>639</v>
      </c>
      <c r="R9" s="9">
        <f t="shared" si="8"/>
        <v>610.6</v>
      </c>
      <c r="S9" s="11">
        <f>0.5*I9*C9</f>
        <v>28.4</v>
      </c>
      <c r="T9" s="11">
        <f t="shared" si="9"/>
        <v>78.099999999999994</v>
      </c>
      <c r="U9" s="11">
        <f t="shared" si="10"/>
        <v>21.299999999999997</v>
      </c>
      <c r="V9" s="11">
        <f t="shared" si="11"/>
        <v>35.5</v>
      </c>
      <c r="W9" s="11">
        <f>0.5*M9*C9</f>
        <v>21.299999999999997</v>
      </c>
      <c r="X9" s="13">
        <f t="shared" si="12"/>
        <v>653.19999999999993</v>
      </c>
      <c r="Y9" s="13">
        <f t="shared" si="13"/>
        <v>802.3</v>
      </c>
      <c r="Z9" s="13">
        <f t="shared" si="14"/>
        <v>631.9</v>
      </c>
      <c r="AA9" s="13">
        <f t="shared" si="15"/>
        <v>674.5</v>
      </c>
      <c r="AB9" s="13">
        <f t="shared" si="16"/>
        <v>631.9</v>
      </c>
      <c r="AD9" s="1">
        <f t="shared" si="17"/>
        <v>3393.8</v>
      </c>
    </row>
    <row r="10" spans="1:30" x14ac:dyDescent="0.3">
      <c r="A10" t="s">
        <v>14</v>
      </c>
      <c r="B10" t="s">
        <v>29</v>
      </c>
      <c r="C10" s="1">
        <v>18</v>
      </c>
      <c r="D10" s="5">
        <v>55</v>
      </c>
      <c r="E10" s="5">
        <v>60</v>
      </c>
      <c r="F10" s="5">
        <v>42</v>
      </c>
      <c r="G10" s="5">
        <v>41</v>
      </c>
      <c r="H10" s="5">
        <v>41</v>
      </c>
      <c r="I10" s="7">
        <f t="shared" si="4"/>
        <v>15</v>
      </c>
      <c r="J10" s="7">
        <f t="shared" si="4"/>
        <v>20</v>
      </c>
      <c r="K10" s="7">
        <f t="shared" si="4"/>
        <v>2</v>
      </c>
      <c r="L10" s="7">
        <f t="shared" si="4"/>
        <v>1</v>
      </c>
      <c r="M10" s="7">
        <f t="shared" si="4"/>
        <v>1</v>
      </c>
      <c r="N10" s="9">
        <f>C10*D10</f>
        <v>990</v>
      </c>
      <c r="O10" s="9">
        <f t="shared" si="5"/>
        <v>1080</v>
      </c>
      <c r="P10" s="9">
        <f t="shared" si="6"/>
        <v>756</v>
      </c>
      <c r="Q10" s="9">
        <f t="shared" si="7"/>
        <v>738</v>
      </c>
      <c r="R10" s="9">
        <f t="shared" si="8"/>
        <v>738</v>
      </c>
      <c r="S10" s="11">
        <f>0.5*I10*C10</f>
        <v>135</v>
      </c>
      <c r="T10" s="11">
        <f t="shared" si="9"/>
        <v>180</v>
      </c>
      <c r="U10" s="11">
        <f t="shared" si="10"/>
        <v>18</v>
      </c>
      <c r="V10" s="11">
        <f t="shared" si="11"/>
        <v>9</v>
      </c>
      <c r="W10" s="11">
        <f>0.5*M10*C10</f>
        <v>9</v>
      </c>
      <c r="X10" s="13">
        <f t="shared" si="12"/>
        <v>1125</v>
      </c>
      <c r="Y10" s="13">
        <f t="shared" si="13"/>
        <v>1260</v>
      </c>
      <c r="Z10" s="13">
        <f t="shared" si="14"/>
        <v>774</v>
      </c>
      <c r="AA10" s="13">
        <f t="shared" si="15"/>
        <v>747</v>
      </c>
      <c r="AB10" s="13">
        <f t="shared" si="16"/>
        <v>747</v>
      </c>
      <c r="AD10" s="1">
        <f t="shared" si="17"/>
        <v>4653</v>
      </c>
    </row>
    <row r="11" spans="1:30" x14ac:dyDescent="0.3">
      <c r="A11" t="s">
        <v>15</v>
      </c>
      <c r="B11" t="s">
        <v>30</v>
      </c>
      <c r="C11" s="1">
        <v>17.5</v>
      </c>
      <c r="D11" s="5">
        <v>33</v>
      </c>
      <c r="E11" s="5">
        <v>22</v>
      </c>
      <c r="F11" s="5">
        <v>42</v>
      </c>
      <c r="G11" s="5">
        <v>48</v>
      </c>
      <c r="H11" s="5">
        <v>40</v>
      </c>
      <c r="I11" s="7">
        <f t="shared" si="4"/>
        <v>0</v>
      </c>
      <c r="J11" s="7">
        <f t="shared" si="4"/>
        <v>0</v>
      </c>
      <c r="K11" s="7">
        <f t="shared" si="4"/>
        <v>2</v>
      </c>
      <c r="L11" s="7">
        <f t="shared" si="4"/>
        <v>8</v>
      </c>
      <c r="M11" s="7">
        <f t="shared" si="4"/>
        <v>0</v>
      </c>
      <c r="N11" s="9">
        <f>C11*D11</f>
        <v>577.5</v>
      </c>
      <c r="O11" s="9">
        <f t="shared" si="5"/>
        <v>385</v>
      </c>
      <c r="P11" s="9">
        <f t="shared" si="6"/>
        <v>735</v>
      </c>
      <c r="Q11" s="9">
        <f t="shared" si="7"/>
        <v>840</v>
      </c>
      <c r="R11" s="9">
        <f t="shared" si="8"/>
        <v>700</v>
      </c>
      <c r="S11" s="11">
        <f>0.5*I11*C11</f>
        <v>0</v>
      </c>
      <c r="T11" s="11">
        <f t="shared" si="9"/>
        <v>0</v>
      </c>
      <c r="U11" s="11">
        <f t="shared" si="10"/>
        <v>17.5</v>
      </c>
      <c r="V11" s="11">
        <f t="shared" si="11"/>
        <v>70</v>
      </c>
      <c r="W11" s="11">
        <f>0.5*M11*C11</f>
        <v>0</v>
      </c>
      <c r="X11" s="13">
        <f t="shared" si="12"/>
        <v>577.5</v>
      </c>
      <c r="Y11" s="13">
        <f t="shared" si="13"/>
        <v>385</v>
      </c>
      <c r="Z11" s="13">
        <f t="shared" si="14"/>
        <v>752.5</v>
      </c>
      <c r="AA11" s="13">
        <f t="shared" si="15"/>
        <v>910</v>
      </c>
      <c r="AB11" s="13">
        <f t="shared" si="16"/>
        <v>700</v>
      </c>
      <c r="AD11" s="1">
        <f t="shared" si="17"/>
        <v>3325</v>
      </c>
    </row>
    <row r="12" spans="1:30" x14ac:dyDescent="0.3">
      <c r="A12" t="s">
        <v>16</v>
      </c>
      <c r="B12" t="s">
        <v>31</v>
      </c>
      <c r="C12" s="1">
        <v>14.7</v>
      </c>
      <c r="D12" s="5">
        <v>29</v>
      </c>
      <c r="E12" s="5">
        <v>40</v>
      </c>
      <c r="F12" s="5">
        <v>49</v>
      </c>
      <c r="G12" s="5">
        <v>45</v>
      </c>
      <c r="H12" s="5">
        <v>45</v>
      </c>
      <c r="I12" s="7">
        <f t="shared" si="4"/>
        <v>0</v>
      </c>
      <c r="J12" s="7">
        <f t="shared" si="4"/>
        <v>0</v>
      </c>
      <c r="K12" s="7">
        <f t="shared" si="4"/>
        <v>9</v>
      </c>
      <c r="L12" s="7">
        <f t="shared" si="4"/>
        <v>5</v>
      </c>
      <c r="M12" s="7">
        <f t="shared" si="4"/>
        <v>5</v>
      </c>
      <c r="N12" s="9">
        <f>C12*D12</f>
        <v>426.29999999999995</v>
      </c>
      <c r="O12" s="9">
        <f t="shared" si="5"/>
        <v>588</v>
      </c>
      <c r="P12" s="9">
        <f t="shared" si="6"/>
        <v>720.3</v>
      </c>
      <c r="Q12" s="9">
        <f t="shared" si="7"/>
        <v>661.5</v>
      </c>
      <c r="R12" s="9">
        <f t="shared" si="8"/>
        <v>661.5</v>
      </c>
      <c r="S12" s="11">
        <f>0.5*I12*C12</f>
        <v>0</v>
      </c>
      <c r="T12" s="11">
        <f t="shared" si="9"/>
        <v>0</v>
      </c>
      <c r="U12" s="11">
        <f t="shared" si="10"/>
        <v>66.149999999999991</v>
      </c>
      <c r="V12" s="11">
        <f t="shared" si="11"/>
        <v>36.75</v>
      </c>
      <c r="W12" s="11">
        <f>0.5*M12*C12</f>
        <v>36.75</v>
      </c>
      <c r="X12" s="13">
        <f t="shared" si="12"/>
        <v>426.29999999999995</v>
      </c>
      <c r="Y12" s="13">
        <f t="shared" si="13"/>
        <v>588</v>
      </c>
      <c r="Z12" s="13">
        <f t="shared" si="14"/>
        <v>786.44999999999993</v>
      </c>
      <c r="AA12" s="13">
        <f t="shared" si="15"/>
        <v>698.25</v>
      </c>
      <c r="AB12" s="13">
        <f t="shared" si="16"/>
        <v>698.25</v>
      </c>
      <c r="AD12" s="1">
        <f t="shared" si="17"/>
        <v>3197.25</v>
      </c>
    </row>
    <row r="13" spans="1:30" x14ac:dyDescent="0.3">
      <c r="A13" t="s">
        <v>17</v>
      </c>
      <c r="B13" t="s">
        <v>32</v>
      </c>
      <c r="C13" s="1">
        <v>13.9</v>
      </c>
      <c r="D13" s="5">
        <v>40</v>
      </c>
      <c r="E13" s="5">
        <v>40</v>
      </c>
      <c r="F13" s="5">
        <v>46</v>
      </c>
      <c r="G13" s="5">
        <v>45</v>
      </c>
      <c r="H13" s="5">
        <v>43</v>
      </c>
      <c r="I13" s="7">
        <f t="shared" si="4"/>
        <v>0</v>
      </c>
      <c r="J13" s="7">
        <f t="shared" si="4"/>
        <v>0</v>
      </c>
      <c r="K13" s="7">
        <f t="shared" si="4"/>
        <v>6</v>
      </c>
      <c r="L13" s="7">
        <f t="shared" si="4"/>
        <v>5</v>
      </c>
      <c r="M13" s="7">
        <f t="shared" si="4"/>
        <v>3</v>
      </c>
      <c r="N13" s="9">
        <f>C13*D13</f>
        <v>556</v>
      </c>
      <c r="O13" s="9">
        <f t="shared" si="5"/>
        <v>556</v>
      </c>
      <c r="P13" s="9">
        <f t="shared" si="6"/>
        <v>639.4</v>
      </c>
      <c r="Q13" s="9">
        <f t="shared" si="7"/>
        <v>625.5</v>
      </c>
      <c r="R13" s="9">
        <f t="shared" si="8"/>
        <v>597.70000000000005</v>
      </c>
      <c r="S13" s="11">
        <f>0.5*I13*C13</f>
        <v>0</v>
      </c>
      <c r="T13" s="11">
        <f t="shared" si="9"/>
        <v>0</v>
      </c>
      <c r="U13" s="11">
        <f t="shared" si="10"/>
        <v>41.7</v>
      </c>
      <c r="V13" s="11">
        <f t="shared" si="11"/>
        <v>34.75</v>
      </c>
      <c r="W13" s="11">
        <f>0.5*M13*C13</f>
        <v>20.85</v>
      </c>
      <c r="X13" s="13">
        <f t="shared" si="12"/>
        <v>556</v>
      </c>
      <c r="Y13" s="13">
        <f t="shared" si="13"/>
        <v>556</v>
      </c>
      <c r="Z13" s="13">
        <f t="shared" si="14"/>
        <v>681.1</v>
      </c>
      <c r="AA13" s="13">
        <f t="shared" si="15"/>
        <v>660.25</v>
      </c>
      <c r="AB13" s="13">
        <f t="shared" si="16"/>
        <v>618.55000000000007</v>
      </c>
      <c r="AD13" s="1">
        <f t="shared" si="17"/>
        <v>3071.9</v>
      </c>
    </row>
    <row r="14" spans="1:30" x14ac:dyDescent="0.3">
      <c r="A14" t="s">
        <v>18</v>
      </c>
      <c r="B14" t="s">
        <v>33</v>
      </c>
      <c r="C14" s="1">
        <v>11.2</v>
      </c>
      <c r="D14" s="5">
        <v>40</v>
      </c>
      <c r="E14" s="5">
        <v>40</v>
      </c>
      <c r="F14" s="5">
        <v>45</v>
      </c>
      <c r="G14" s="5">
        <v>43</v>
      </c>
      <c r="H14" s="5">
        <v>42</v>
      </c>
      <c r="I14" s="7">
        <f t="shared" si="4"/>
        <v>0</v>
      </c>
      <c r="J14" s="7">
        <f t="shared" si="4"/>
        <v>0</v>
      </c>
      <c r="K14" s="7">
        <f t="shared" si="4"/>
        <v>5</v>
      </c>
      <c r="L14" s="7">
        <f t="shared" si="4"/>
        <v>3</v>
      </c>
      <c r="M14" s="7">
        <f t="shared" si="4"/>
        <v>2</v>
      </c>
      <c r="N14" s="9">
        <f>C14*D14</f>
        <v>448</v>
      </c>
      <c r="O14" s="9">
        <f t="shared" si="5"/>
        <v>448</v>
      </c>
      <c r="P14" s="9">
        <f t="shared" si="6"/>
        <v>503.99999999999994</v>
      </c>
      <c r="Q14" s="9">
        <f t="shared" si="7"/>
        <v>481.59999999999997</v>
      </c>
      <c r="R14" s="9">
        <f t="shared" si="8"/>
        <v>470.4</v>
      </c>
      <c r="S14" s="11">
        <f>0.5*I14*C14</f>
        <v>0</v>
      </c>
      <c r="T14" s="11">
        <f t="shared" si="9"/>
        <v>0</v>
      </c>
      <c r="U14" s="11">
        <f t="shared" si="10"/>
        <v>28</v>
      </c>
      <c r="V14" s="11">
        <f t="shared" si="11"/>
        <v>16.799999999999997</v>
      </c>
      <c r="W14" s="11">
        <f>0.5*M14*C14</f>
        <v>11.2</v>
      </c>
      <c r="X14" s="13">
        <f t="shared" si="12"/>
        <v>448</v>
      </c>
      <c r="Y14" s="13">
        <f t="shared" si="13"/>
        <v>448</v>
      </c>
      <c r="Z14" s="13">
        <f t="shared" si="14"/>
        <v>532</v>
      </c>
      <c r="AA14" s="13">
        <f t="shared" si="15"/>
        <v>498.4</v>
      </c>
      <c r="AB14" s="13">
        <f t="shared" si="16"/>
        <v>481.59999999999997</v>
      </c>
      <c r="AD14" s="1">
        <f t="shared" si="17"/>
        <v>2408</v>
      </c>
    </row>
    <row r="15" spans="1:30" x14ac:dyDescent="0.3">
      <c r="A15" t="s">
        <v>19</v>
      </c>
      <c r="B15" t="s">
        <v>34</v>
      </c>
      <c r="C15" s="1">
        <v>10.1</v>
      </c>
      <c r="D15" s="5">
        <v>40</v>
      </c>
      <c r="E15" s="5">
        <v>40</v>
      </c>
      <c r="F15" s="5">
        <v>47</v>
      </c>
      <c r="G15" s="5">
        <v>42</v>
      </c>
      <c r="H15" s="5">
        <v>48</v>
      </c>
      <c r="I15" s="7">
        <f t="shared" si="4"/>
        <v>0</v>
      </c>
      <c r="J15" s="7">
        <f t="shared" si="4"/>
        <v>0</v>
      </c>
      <c r="K15" s="7">
        <f t="shared" si="4"/>
        <v>7</v>
      </c>
      <c r="L15" s="7">
        <f t="shared" si="4"/>
        <v>2</v>
      </c>
      <c r="M15" s="7">
        <f t="shared" si="4"/>
        <v>8</v>
      </c>
      <c r="N15" s="9">
        <f>C15*D15</f>
        <v>404</v>
      </c>
      <c r="O15" s="9">
        <f t="shared" si="5"/>
        <v>404</v>
      </c>
      <c r="P15" s="9">
        <f t="shared" si="6"/>
        <v>474.7</v>
      </c>
      <c r="Q15" s="9">
        <f t="shared" si="7"/>
        <v>424.2</v>
      </c>
      <c r="R15" s="9">
        <f t="shared" si="8"/>
        <v>484.79999999999995</v>
      </c>
      <c r="S15" s="11">
        <f>0.5*I15*C15</f>
        <v>0</v>
      </c>
      <c r="T15" s="11">
        <f t="shared" si="9"/>
        <v>0</v>
      </c>
      <c r="U15" s="11">
        <f t="shared" si="10"/>
        <v>35.35</v>
      </c>
      <c r="V15" s="11">
        <f t="shared" si="11"/>
        <v>10.1</v>
      </c>
      <c r="W15" s="11">
        <f>0.5*M15*C15</f>
        <v>40.4</v>
      </c>
      <c r="X15" s="13">
        <f t="shared" si="12"/>
        <v>404</v>
      </c>
      <c r="Y15" s="13">
        <f t="shared" si="13"/>
        <v>404</v>
      </c>
      <c r="Z15" s="13">
        <f t="shared" si="14"/>
        <v>510.05</v>
      </c>
      <c r="AA15" s="13">
        <f t="shared" si="15"/>
        <v>434.3</v>
      </c>
      <c r="AB15" s="13">
        <f t="shared" si="16"/>
        <v>525.19999999999993</v>
      </c>
      <c r="AD15" s="1">
        <f t="shared" si="17"/>
        <v>2277.5499999999997</v>
      </c>
    </row>
    <row r="16" spans="1:30" x14ac:dyDescent="0.3">
      <c r="A16" t="s">
        <v>20</v>
      </c>
      <c r="B16" t="s">
        <v>35</v>
      </c>
      <c r="C16" s="1">
        <v>9</v>
      </c>
      <c r="D16" s="5">
        <v>42</v>
      </c>
      <c r="E16" s="5">
        <v>43</v>
      </c>
      <c r="F16" s="5">
        <v>20</v>
      </c>
      <c r="G16" s="5">
        <v>54</v>
      </c>
      <c r="H16" s="5">
        <v>46</v>
      </c>
      <c r="I16" s="7">
        <f t="shared" si="4"/>
        <v>2</v>
      </c>
      <c r="J16" s="7">
        <f t="shared" si="4"/>
        <v>3</v>
      </c>
      <c r="K16" s="7">
        <f t="shared" si="4"/>
        <v>0</v>
      </c>
      <c r="L16" s="7">
        <f t="shared" si="4"/>
        <v>14</v>
      </c>
      <c r="M16" s="7">
        <f t="shared" si="4"/>
        <v>6</v>
      </c>
      <c r="N16" s="9">
        <f>C16*D16</f>
        <v>378</v>
      </c>
      <c r="O16" s="9">
        <f t="shared" si="5"/>
        <v>387</v>
      </c>
      <c r="P16" s="9">
        <f t="shared" si="6"/>
        <v>180</v>
      </c>
      <c r="Q16" s="9">
        <f t="shared" si="7"/>
        <v>486</v>
      </c>
      <c r="R16" s="9">
        <f t="shared" si="8"/>
        <v>414</v>
      </c>
      <c r="S16" s="11">
        <f>0.5*I16*C16</f>
        <v>9</v>
      </c>
      <c r="T16" s="11">
        <f t="shared" si="9"/>
        <v>13.5</v>
      </c>
      <c r="U16" s="11">
        <f t="shared" si="10"/>
        <v>0</v>
      </c>
      <c r="V16" s="11">
        <f t="shared" si="11"/>
        <v>63</v>
      </c>
      <c r="W16" s="11">
        <f>0.5*M16*C16</f>
        <v>27</v>
      </c>
      <c r="X16" s="13">
        <f t="shared" si="12"/>
        <v>387</v>
      </c>
      <c r="Y16" s="13">
        <f t="shared" si="13"/>
        <v>400.5</v>
      </c>
      <c r="Z16" s="13">
        <f t="shared" si="14"/>
        <v>180</v>
      </c>
      <c r="AA16" s="13">
        <f t="shared" si="15"/>
        <v>549</v>
      </c>
      <c r="AB16" s="13">
        <f t="shared" si="16"/>
        <v>441</v>
      </c>
      <c r="AD16" s="1">
        <f t="shared" si="17"/>
        <v>1957.5</v>
      </c>
    </row>
    <row r="17" spans="1:30" x14ac:dyDescent="0.3">
      <c r="A17" t="s">
        <v>21</v>
      </c>
      <c r="B17" t="s">
        <v>36</v>
      </c>
      <c r="C17" s="1">
        <v>8.44</v>
      </c>
      <c r="D17" s="5">
        <v>40</v>
      </c>
      <c r="E17" s="5">
        <v>42</v>
      </c>
      <c r="F17" s="5">
        <v>78</v>
      </c>
      <c r="G17" s="5">
        <v>40</v>
      </c>
      <c r="H17" s="5">
        <v>43</v>
      </c>
      <c r="I17" s="7">
        <f t="shared" si="4"/>
        <v>0</v>
      </c>
      <c r="J17" s="7">
        <f t="shared" si="4"/>
        <v>2</v>
      </c>
      <c r="K17" s="7">
        <f t="shared" si="4"/>
        <v>38</v>
      </c>
      <c r="L17" s="7">
        <f t="shared" si="4"/>
        <v>0</v>
      </c>
      <c r="M17" s="7">
        <f t="shared" si="4"/>
        <v>3</v>
      </c>
      <c r="N17" s="9">
        <f>C17*D17</f>
        <v>337.59999999999997</v>
      </c>
      <c r="O17" s="9">
        <f t="shared" si="5"/>
        <v>354.47999999999996</v>
      </c>
      <c r="P17" s="9">
        <f t="shared" si="6"/>
        <v>658.31999999999994</v>
      </c>
      <c r="Q17" s="9">
        <f t="shared" si="7"/>
        <v>337.59999999999997</v>
      </c>
      <c r="R17" s="9">
        <f t="shared" si="8"/>
        <v>362.91999999999996</v>
      </c>
      <c r="S17" s="11">
        <f>0.5*I17*C17</f>
        <v>0</v>
      </c>
      <c r="T17" s="11">
        <f t="shared" si="9"/>
        <v>8.44</v>
      </c>
      <c r="U17" s="11">
        <f t="shared" si="10"/>
        <v>160.35999999999999</v>
      </c>
      <c r="V17" s="11">
        <f t="shared" si="11"/>
        <v>0</v>
      </c>
      <c r="W17" s="11">
        <f>0.5*M17*C17</f>
        <v>12.66</v>
      </c>
      <c r="X17" s="13">
        <f t="shared" si="12"/>
        <v>337.59999999999997</v>
      </c>
      <c r="Y17" s="13">
        <f t="shared" si="13"/>
        <v>362.91999999999996</v>
      </c>
      <c r="Z17" s="13">
        <f t="shared" si="14"/>
        <v>818.68</v>
      </c>
      <c r="AA17" s="13">
        <f t="shared" si="15"/>
        <v>337.59999999999997</v>
      </c>
      <c r="AB17" s="13">
        <f t="shared" si="16"/>
        <v>375.58</v>
      </c>
      <c r="AD17" s="1">
        <f t="shared" si="17"/>
        <v>2232.3799999999997</v>
      </c>
    </row>
    <row r="18" spans="1:30" x14ac:dyDescent="0.3">
      <c r="A18" t="s">
        <v>22</v>
      </c>
      <c r="B18" t="s">
        <v>37</v>
      </c>
      <c r="C18" s="1">
        <v>14.2</v>
      </c>
      <c r="D18" s="5">
        <v>40</v>
      </c>
      <c r="E18" s="5">
        <v>42</v>
      </c>
      <c r="F18" s="5">
        <v>40</v>
      </c>
      <c r="G18" s="5">
        <v>27</v>
      </c>
      <c r="H18" s="5">
        <v>43</v>
      </c>
      <c r="I18" s="7">
        <f t="shared" si="4"/>
        <v>0</v>
      </c>
      <c r="J18" s="7">
        <f t="shared" si="4"/>
        <v>2</v>
      </c>
      <c r="K18" s="7">
        <f t="shared" si="4"/>
        <v>0</v>
      </c>
      <c r="L18" s="7">
        <f t="shared" si="4"/>
        <v>0</v>
      </c>
      <c r="M18" s="7">
        <f t="shared" si="4"/>
        <v>3</v>
      </c>
      <c r="N18" s="9">
        <f>C18*D18</f>
        <v>568</v>
      </c>
      <c r="O18" s="9">
        <f t="shared" si="5"/>
        <v>596.4</v>
      </c>
      <c r="P18" s="9">
        <f t="shared" si="6"/>
        <v>568</v>
      </c>
      <c r="Q18" s="9">
        <f t="shared" si="7"/>
        <v>383.4</v>
      </c>
      <c r="R18" s="9">
        <f t="shared" si="8"/>
        <v>610.6</v>
      </c>
      <c r="S18" s="11">
        <f>0.5*I18*C18</f>
        <v>0</v>
      </c>
      <c r="T18" s="11">
        <f t="shared" si="9"/>
        <v>14.2</v>
      </c>
      <c r="U18" s="11">
        <f t="shared" si="10"/>
        <v>0</v>
      </c>
      <c r="V18" s="11">
        <f t="shared" si="11"/>
        <v>0</v>
      </c>
      <c r="W18" s="11">
        <f>0.5*M18*C18</f>
        <v>21.299999999999997</v>
      </c>
      <c r="X18" s="13">
        <f t="shared" si="12"/>
        <v>568</v>
      </c>
      <c r="Y18" s="13">
        <f t="shared" si="13"/>
        <v>610.6</v>
      </c>
      <c r="Z18" s="13">
        <f t="shared" si="14"/>
        <v>568</v>
      </c>
      <c r="AA18" s="13">
        <f t="shared" si="15"/>
        <v>383.4</v>
      </c>
      <c r="AB18" s="13">
        <f t="shared" si="16"/>
        <v>631.9</v>
      </c>
      <c r="AD18" s="1">
        <f t="shared" si="17"/>
        <v>2761.9</v>
      </c>
    </row>
    <row r="19" spans="1:30" x14ac:dyDescent="0.3">
      <c r="A19" t="s">
        <v>23</v>
      </c>
      <c r="B19" t="s">
        <v>38</v>
      </c>
      <c r="C19" s="1">
        <v>45</v>
      </c>
      <c r="D19" s="5">
        <v>41</v>
      </c>
      <c r="E19" s="5">
        <v>42</v>
      </c>
      <c r="F19" s="5">
        <v>40</v>
      </c>
      <c r="G19" s="5">
        <v>42</v>
      </c>
      <c r="H19" s="5">
        <v>50</v>
      </c>
      <c r="I19" s="7">
        <f t="shared" si="4"/>
        <v>1</v>
      </c>
      <c r="J19" s="7">
        <f t="shared" si="4"/>
        <v>2</v>
      </c>
      <c r="K19" s="7">
        <f t="shared" si="4"/>
        <v>0</v>
      </c>
      <c r="L19" s="7">
        <f t="shared" si="4"/>
        <v>2</v>
      </c>
      <c r="M19" s="7">
        <f t="shared" si="4"/>
        <v>10</v>
      </c>
      <c r="N19" s="9">
        <f>C19*D19</f>
        <v>1845</v>
      </c>
      <c r="O19" s="9">
        <f t="shared" si="5"/>
        <v>1890</v>
      </c>
      <c r="P19" s="9">
        <f t="shared" si="6"/>
        <v>1800</v>
      </c>
      <c r="Q19" s="9">
        <f t="shared" si="7"/>
        <v>1890</v>
      </c>
      <c r="R19" s="9">
        <f t="shared" si="8"/>
        <v>2250</v>
      </c>
      <c r="S19" s="11">
        <f>0.5*I19*C19</f>
        <v>22.5</v>
      </c>
      <c r="T19" s="11">
        <f t="shared" si="9"/>
        <v>45</v>
      </c>
      <c r="U19" s="11">
        <f t="shared" si="10"/>
        <v>0</v>
      </c>
      <c r="V19" s="11">
        <f t="shared" si="11"/>
        <v>45</v>
      </c>
      <c r="W19" s="11">
        <f>0.5*M19*C19</f>
        <v>225</v>
      </c>
      <c r="X19" s="13">
        <f t="shared" si="12"/>
        <v>1867.5</v>
      </c>
      <c r="Y19" s="13">
        <f t="shared" si="13"/>
        <v>1935</v>
      </c>
      <c r="Z19" s="13">
        <f t="shared" si="14"/>
        <v>1800</v>
      </c>
      <c r="AA19" s="13">
        <f t="shared" si="15"/>
        <v>1935</v>
      </c>
      <c r="AB19" s="13">
        <f t="shared" si="16"/>
        <v>2475</v>
      </c>
      <c r="AD19" s="1">
        <f t="shared" si="17"/>
        <v>10012.5</v>
      </c>
    </row>
    <row r="20" spans="1:30" x14ac:dyDescent="0.3">
      <c r="A20" t="s">
        <v>24</v>
      </c>
      <c r="B20" t="s">
        <v>39</v>
      </c>
      <c r="C20" s="1">
        <v>30</v>
      </c>
      <c r="D20" s="5">
        <v>39</v>
      </c>
      <c r="E20" s="5">
        <v>80</v>
      </c>
      <c r="F20" s="5">
        <v>41</v>
      </c>
      <c r="G20" s="5">
        <v>30</v>
      </c>
      <c r="H20" s="5">
        <v>50</v>
      </c>
      <c r="I20" s="7">
        <f t="shared" si="4"/>
        <v>0</v>
      </c>
      <c r="J20" s="7">
        <f t="shared" si="4"/>
        <v>40</v>
      </c>
      <c r="K20" s="7">
        <f t="shared" si="4"/>
        <v>1</v>
      </c>
      <c r="L20" s="7">
        <f t="shared" si="4"/>
        <v>0</v>
      </c>
      <c r="M20" s="7">
        <f t="shared" si="4"/>
        <v>10</v>
      </c>
      <c r="N20" s="9">
        <f>C20*D20</f>
        <v>1170</v>
      </c>
      <c r="O20" s="9">
        <f t="shared" si="5"/>
        <v>2400</v>
      </c>
      <c r="P20" s="9">
        <f t="shared" si="6"/>
        <v>1230</v>
      </c>
      <c r="Q20" s="9">
        <f>G20*C20</f>
        <v>900</v>
      </c>
      <c r="R20" s="9">
        <f t="shared" si="8"/>
        <v>1500</v>
      </c>
      <c r="S20" s="11">
        <f>0.5*I20*C20</f>
        <v>0</v>
      </c>
      <c r="T20" s="11">
        <f t="shared" si="9"/>
        <v>600</v>
      </c>
      <c r="U20" s="11">
        <f t="shared" si="10"/>
        <v>15</v>
      </c>
      <c r="V20" s="11">
        <f>0.5*L20*C20</f>
        <v>0</v>
      </c>
      <c r="W20" s="11">
        <f>0.5*M20*C20</f>
        <v>150</v>
      </c>
      <c r="X20" s="13">
        <f t="shared" si="12"/>
        <v>1170</v>
      </c>
      <c r="Y20" s="13">
        <f t="shared" si="13"/>
        <v>3000</v>
      </c>
      <c r="Z20" s="13">
        <f t="shared" si="14"/>
        <v>1245</v>
      </c>
      <c r="AA20" s="13">
        <f t="shared" si="15"/>
        <v>900</v>
      </c>
      <c r="AB20" s="13">
        <f t="shared" si="16"/>
        <v>1650</v>
      </c>
      <c r="AD20" s="1">
        <f t="shared" si="17"/>
        <v>7965</v>
      </c>
    </row>
    <row r="22" spans="1:30" x14ac:dyDescent="0.3">
      <c r="A22" t="s">
        <v>43</v>
      </c>
      <c r="C22" s="1">
        <f>MAX(C4:C20)</f>
        <v>45</v>
      </c>
      <c r="D22" s="3">
        <f>MAX(D4:D20)</f>
        <v>55</v>
      </c>
      <c r="E22" s="3">
        <f t="shared" ref="E22:F22" si="18">MAX(E4:E20)</f>
        <v>80</v>
      </c>
      <c r="F22" s="3">
        <f t="shared" si="18"/>
        <v>78</v>
      </c>
      <c r="G22" s="3">
        <f t="shared" ref="G22:H22" si="19">MAX(G4:G20)</f>
        <v>54</v>
      </c>
      <c r="H22" s="3">
        <f t="shared" si="19"/>
        <v>50</v>
      </c>
      <c r="I22" s="3">
        <f t="shared" ref="I22:L22" si="20">MAX(I4:I20)</f>
        <v>15</v>
      </c>
      <c r="J22" s="3">
        <f t="shared" si="20"/>
        <v>40</v>
      </c>
      <c r="K22" s="3">
        <f t="shared" si="20"/>
        <v>38</v>
      </c>
      <c r="L22" s="3">
        <f t="shared" si="20"/>
        <v>14</v>
      </c>
      <c r="M22" s="3">
        <f t="shared" ref="M22" si="21">MAX(M4:M20)</f>
        <v>10</v>
      </c>
      <c r="N22" s="1">
        <f>MAX(N4:N20)</f>
        <v>1845</v>
      </c>
      <c r="O22" s="1">
        <f t="shared" ref="O22:R22" si="22">MAX(O4:O20)</f>
        <v>2400</v>
      </c>
      <c r="P22" s="1">
        <f>MAX(P4:P20)</f>
        <v>1800</v>
      </c>
      <c r="Q22" s="1">
        <f t="shared" si="22"/>
        <v>1890</v>
      </c>
      <c r="R22" s="1">
        <f t="shared" si="22"/>
        <v>2250</v>
      </c>
      <c r="S22" s="1">
        <f t="shared" ref="S22:X22" si="23">MAX(S4:S20)</f>
        <v>135</v>
      </c>
      <c r="T22" s="1">
        <f t="shared" ref="T22:W22" si="24">MAX(T4:T20)</f>
        <v>600</v>
      </c>
      <c r="U22" s="1">
        <f t="shared" si="24"/>
        <v>160.35999999999999</v>
      </c>
      <c r="V22" s="1">
        <f t="shared" si="24"/>
        <v>70</v>
      </c>
      <c r="W22" s="1">
        <f t="shared" si="24"/>
        <v>225</v>
      </c>
      <c r="X22" s="1">
        <f t="shared" si="23"/>
        <v>1867.5</v>
      </c>
      <c r="Y22" s="1">
        <f t="shared" ref="Y22:AB22" si="25">MAX(Y4:Y20)</f>
        <v>3000</v>
      </c>
      <c r="Z22" s="1">
        <f t="shared" si="25"/>
        <v>1800</v>
      </c>
      <c r="AA22" s="1">
        <f t="shared" si="25"/>
        <v>1935</v>
      </c>
      <c r="AB22" s="1">
        <f t="shared" si="25"/>
        <v>2475</v>
      </c>
      <c r="AD22" s="1">
        <f>MAX(AD4:AD20)</f>
        <v>10012.5</v>
      </c>
    </row>
    <row r="23" spans="1:30" x14ac:dyDescent="0.3">
      <c r="A23" t="s">
        <v>40</v>
      </c>
      <c r="C23" s="1">
        <f>MIN(C4:C20)</f>
        <v>6.9</v>
      </c>
      <c r="D23" s="2">
        <f>MIN(D4:D20)</f>
        <v>29</v>
      </c>
      <c r="E23" s="2">
        <f t="shared" ref="E23:F23" si="26">MIN(E4:E20)</f>
        <v>22</v>
      </c>
      <c r="F23" s="2">
        <f t="shared" si="26"/>
        <v>20</v>
      </c>
      <c r="G23" s="2">
        <f t="shared" ref="G23:H23" si="27">MIN(G4:G20)</f>
        <v>27</v>
      </c>
      <c r="H23" s="2">
        <f t="shared" si="27"/>
        <v>40</v>
      </c>
      <c r="I23" s="2">
        <f t="shared" ref="I23:L23" si="28">MIN(I4:I20)</f>
        <v>0</v>
      </c>
      <c r="J23" s="2">
        <f t="shared" si="28"/>
        <v>0</v>
      </c>
      <c r="K23" s="2">
        <f t="shared" si="28"/>
        <v>0</v>
      </c>
      <c r="L23" s="2">
        <f t="shared" si="28"/>
        <v>0</v>
      </c>
      <c r="M23" s="2">
        <f t="shared" ref="M23" si="29">MIN(M4:M20)</f>
        <v>0</v>
      </c>
      <c r="N23" s="1">
        <f>MIN(N4:N20)</f>
        <v>269.10000000000002</v>
      </c>
      <c r="O23" s="1">
        <f t="shared" ref="O23:R23" si="30">MIN(O4:O20)</f>
        <v>354.47999999999996</v>
      </c>
      <c r="P23" s="1">
        <f t="shared" si="30"/>
        <v>180</v>
      </c>
      <c r="Q23" s="1">
        <f t="shared" si="30"/>
        <v>296.7</v>
      </c>
      <c r="R23" s="1">
        <f t="shared" si="30"/>
        <v>296.7</v>
      </c>
      <c r="S23" s="1">
        <f t="shared" ref="S23:X23" si="31">MIN(S4:S20)</f>
        <v>0</v>
      </c>
      <c r="T23" s="1">
        <f t="shared" ref="T23:W23" si="32">MIN(T4:T20)</f>
        <v>0</v>
      </c>
      <c r="U23" s="1">
        <f t="shared" si="32"/>
        <v>0</v>
      </c>
      <c r="V23" s="1">
        <f t="shared" si="32"/>
        <v>0</v>
      </c>
      <c r="W23" s="1">
        <f t="shared" si="32"/>
        <v>0</v>
      </c>
      <c r="X23" s="1">
        <f t="shared" si="31"/>
        <v>269.10000000000002</v>
      </c>
      <c r="Y23" s="1">
        <f t="shared" ref="Y23:AB23" si="33">MIN(Y4:Y20)</f>
        <v>362.91999999999996</v>
      </c>
      <c r="Z23" s="1">
        <f t="shared" si="33"/>
        <v>180</v>
      </c>
      <c r="AA23" s="1">
        <f t="shared" si="33"/>
        <v>307.05</v>
      </c>
      <c r="AB23" s="1">
        <f t="shared" si="33"/>
        <v>307.05</v>
      </c>
      <c r="AD23" s="1">
        <f>MIN(AD4:AD20)</f>
        <v>1531.8</v>
      </c>
    </row>
    <row r="24" spans="1:30" x14ac:dyDescent="0.3">
      <c r="A24" t="s">
        <v>41</v>
      </c>
      <c r="C24" s="1">
        <f>AVERAGE(C4:C20)</f>
        <v>16.484705882352941</v>
      </c>
      <c r="D24" s="2">
        <f>AVERAGE(D4:D20)</f>
        <v>40.882352941176471</v>
      </c>
      <c r="E24" s="2">
        <f t="shared" ref="E24:F24" si="34">AVERAGE(E4:E20)</f>
        <v>45.117647058823529</v>
      </c>
      <c r="F24" s="2">
        <f t="shared" si="34"/>
        <v>43.941176470588232</v>
      </c>
      <c r="G24" s="2">
        <f t="shared" ref="G24:H24" si="35">AVERAGE(G4:G20)</f>
        <v>41.941176470588232</v>
      </c>
      <c r="H24" s="2">
        <f t="shared" si="35"/>
        <v>44.176470588235297</v>
      </c>
      <c r="I24" s="2">
        <f t="shared" ref="I24:L24" si="36">AVERAGE(I4:I20)</f>
        <v>2.0588235294117645</v>
      </c>
      <c r="J24" s="2">
        <f t="shared" si="36"/>
        <v>6.1764705882352944</v>
      </c>
      <c r="K24" s="2">
        <f t="shared" si="36"/>
        <v>5.4117647058823533</v>
      </c>
      <c r="L24" s="2">
        <f t="shared" si="36"/>
        <v>3.8823529411764706</v>
      </c>
      <c r="M24" s="2">
        <f t="shared" ref="M24" si="37">AVERAGE(M4:M20)</f>
        <v>4.1764705882352944</v>
      </c>
      <c r="N24" s="1">
        <f>AVERAGE(N4:N20)</f>
        <v>678.36470588235295</v>
      </c>
      <c r="O24" s="1">
        <f t="shared" ref="O24:R24" si="38">AVERAGE(O4:O20)</f>
        <v>769.92235294117654</v>
      </c>
      <c r="P24" s="1">
        <f t="shared" si="38"/>
        <v>715.9247058823529</v>
      </c>
      <c r="Q24" s="1">
        <f t="shared" si="38"/>
        <v>675.72352941176462</v>
      </c>
      <c r="R24" s="1">
        <f t="shared" si="38"/>
        <v>741.30117647058819</v>
      </c>
      <c r="S24" s="1">
        <f t="shared" ref="S24:X24" si="39">AVERAGE(S4:S20)</f>
        <v>18.932352941176472</v>
      </c>
      <c r="T24" s="1">
        <f t="shared" ref="T24:W24" si="40">AVERAGE(T4:T20)</f>
        <v>64.531764705882352</v>
      </c>
      <c r="U24" s="1">
        <f t="shared" si="40"/>
        <v>34.841764705882348</v>
      </c>
      <c r="V24" s="1">
        <f t="shared" si="40"/>
        <v>27.097058823529412</v>
      </c>
      <c r="W24" s="1">
        <f t="shared" si="40"/>
        <v>40.956470588235291</v>
      </c>
      <c r="X24" s="1">
        <f t="shared" si="39"/>
        <v>697.29705882352937</v>
      </c>
      <c r="Y24" s="1">
        <f t="shared" ref="Y24:AB24" si="41">AVERAGE(Y4:Y20)</f>
        <v>834.45411764705887</v>
      </c>
      <c r="Z24" s="1">
        <f t="shared" si="41"/>
        <v>750.76647058823528</v>
      </c>
      <c r="AA24" s="1">
        <f t="shared" si="41"/>
        <v>702.82058823529417</v>
      </c>
      <c r="AB24" s="1">
        <f t="shared" si="41"/>
        <v>782.25764705882364</v>
      </c>
      <c r="AD24" s="1">
        <f>AVERAGE(AD4:AD20)</f>
        <v>3767.5958823529413</v>
      </c>
    </row>
    <row r="25" spans="1:30" x14ac:dyDescent="0.3">
      <c r="A25" t="s">
        <v>42</v>
      </c>
      <c r="D25">
        <f xml:space="preserve"> SUM(D4:D20)</f>
        <v>695</v>
      </c>
      <c r="E25">
        <f t="shared" ref="E25:F25" si="42" xml:space="preserve"> SUM(E4:E20)</f>
        <v>767</v>
      </c>
      <c r="F25">
        <f t="shared" si="42"/>
        <v>747</v>
      </c>
      <c r="G25">
        <f t="shared" ref="G25:H25" si="43" xml:space="preserve"> SUM(G4:G20)</f>
        <v>713</v>
      </c>
      <c r="H25">
        <f t="shared" si="43"/>
        <v>751</v>
      </c>
      <c r="I25">
        <f t="shared" ref="I25:L25" si="44" xml:space="preserve"> SUM(I4:I20)</f>
        <v>35</v>
      </c>
      <c r="J25">
        <f t="shared" si="44"/>
        <v>105</v>
      </c>
      <c r="K25">
        <f t="shared" si="44"/>
        <v>92</v>
      </c>
      <c r="L25">
        <f t="shared" si="44"/>
        <v>66</v>
      </c>
      <c r="M25">
        <f t="shared" ref="M25" si="45" xml:space="preserve"> SUM(M4:M20)</f>
        <v>71</v>
      </c>
      <c r="N25" s="1">
        <f>SUM(N4:N20)</f>
        <v>11532.2</v>
      </c>
      <c r="O25" s="1">
        <f t="shared" ref="O25:R25" si="46">SUM(O4:O20)</f>
        <v>13088.68</v>
      </c>
      <c r="P25" s="1">
        <f t="shared" si="46"/>
        <v>12170.72</v>
      </c>
      <c r="Q25" s="1">
        <f t="shared" si="46"/>
        <v>11487.3</v>
      </c>
      <c r="R25" s="1">
        <f t="shared" si="46"/>
        <v>12602.119999999999</v>
      </c>
      <c r="S25" s="1">
        <f t="shared" ref="S25:X25" si="47">SUM(S4:S20)</f>
        <v>321.85000000000002</v>
      </c>
      <c r="T25" s="1">
        <f t="shared" ref="T25:W25" si="48">SUM(T4:T20)</f>
        <v>1097.04</v>
      </c>
      <c r="U25" s="1">
        <f t="shared" si="48"/>
        <v>592.30999999999995</v>
      </c>
      <c r="V25" s="1">
        <f t="shared" si="48"/>
        <v>460.65000000000003</v>
      </c>
      <c r="W25" s="1">
        <f t="shared" si="48"/>
        <v>696.26</v>
      </c>
      <c r="X25" s="1">
        <f t="shared" si="47"/>
        <v>11854.05</v>
      </c>
      <c r="Y25" s="1">
        <f t="shared" ref="Y25:AB25" si="49">SUM(Y4:Y20)</f>
        <v>14185.720000000001</v>
      </c>
      <c r="Z25" s="1">
        <f t="shared" si="49"/>
        <v>12763.03</v>
      </c>
      <c r="AA25" s="1">
        <f t="shared" si="49"/>
        <v>11947.95</v>
      </c>
      <c r="AB25" s="1">
        <f t="shared" si="49"/>
        <v>13298.380000000001</v>
      </c>
      <c r="AD25" s="1">
        <f>SUM(AD4:AD20)</f>
        <v>64049.130000000005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HASAN</dc:creator>
  <cp:lastModifiedBy>SYED HASAN</cp:lastModifiedBy>
  <dcterms:created xsi:type="dcterms:W3CDTF">2023-01-17T06:21:45Z</dcterms:created>
  <dcterms:modified xsi:type="dcterms:W3CDTF">2023-01-17T08:47:56Z</dcterms:modified>
</cp:coreProperties>
</file>