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utoCAD\1_CAD\"/>
    </mc:Choice>
  </mc:AlternateContent>
  <xr:revisionPtr revIDLastSave="0" documentId="13_ncr:1_{E777E772-1DE0-4D9F-84B7-3A14B7CC6633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sched_tracking" sheetId="39" state="hidden" r:id="rId1"/>
    <sheet name="Summary" sheetId="27" r:id="rId2"/>
    <sheet name="Main BOQ" sheetId="26" r:id="rId3"/>
    <sheet name="Phase-11" sheetId="40" state="hidden" r:id="rId4"/>
    <sheet name="Phase-11b" sheetId="41" state="hidden" r:id="rId5"/>
    <sheet name="Phase-13" sheetId="44" state="hidden" r:id="rId6"/>
    <sheet name="Phase-14" sheetId="45" state="hidden" r:id="rId7"/>
  </sheets>
  <definedNames>
    <definedName name="_Fill" localSheetId="2" hidden="1">#REF!</definedName>
    <definedName name="_Fill" localSheetId="3" hidden="1">#REF!</definedName>
    <definedName name="_Fill" localSheetId="4" hidden="1">#REF!</definedName>
    <definedName name="_Fill" localSheetId="5" hidden="1">#REF!</definedName>
    <definedName name="_Fill" localSheetId="6" hidden="1">#REF!</definedName>
    <definedName name="_Fill" hidden="1">#REF!</definedName>
    <definedName name="_xlnm._FilterDatabase" localSheetId="2" hidden="1">'Main BOQ'!#REF!</definedName>
    <definedName name="_xlnm._FilterDatabase" localSheetId="3" hidden="1">'Phase-11'!$B$3:$E$34</definedName>
    <definedName name="_xlnm._FilterDatabase" localSheetId="4" hidden="1">'Phase-11b'!$A$2:$D$25</definedName>
    <definedName name="_xlnm._FilterDatabase" localSheetId="5" hidden="1">'Phase-13'!$A$2:$D$15</definedName>
    <definedName name="_xlnm._FilterDatabase" localSheetId="6" hidden="1">'Phase-14'!$A$2:$D$25</definedName>
    <definedName name="wrn.OCS._.REPORT." localSheetId="2" hidden="1">{#N/A,#N/A,FALSE,"Cover";#N/A,#N/A,FALSE,"Index";#N/A,#N/A,FALSE,"Spec";#N/A,#N/A,FALSE,"Breakdown";#N/A,#N/A,FALSE,"Cost Plan"}</definedName>
    <definedName name="wrn.OCS._.REPORT." localSheetId="3" hidden="1">{#N/A,#N/A,FALSE,"Cover";#N/A,#N/A,FALSE,"Index";#N/A,#N/A,FALSE,"Spec";#N/A,#N/A,FALSE,"Breakdown";#N/A,#N/A,FALSE,"Cost Plan"}</definedName>
    <definedName name="wrn.OCS._.REPORT." localSheetId="4" hidden="1">{#N/A,#N/A,FALSE,"Cover";#N/A,#N/A,FALSE,"Index";#N/A,#N/A,FALSE,"Spec";#N/A,#N/A,FALSE,"Breakdown";#N/A,#N/A,FALSE,"Cost Plan"}</definedName>
    <definedName name="wrn.OCS._.REPORT." localSheetId="5" hidden="1">{#N/A,#N/A,FALSE,"Cover";#N/A,#N/A,FALSE,"Index";#N/A,#N/A,FALSE,"Spec";#N/A,#N/A,FALSE,"Breakdown";#N/A,#N/A,FALSE,"Cost Plan"}</definedName>
    <definedName name="wrn.OCS._.REPORT." localSheetId="6" hidden="1">{#N/A,#N/A,FALSE,"Cover";#N/A,#N/A,FALSE,"Index";#N/A,#N/A,FALSE,"Spec";#N/A,#N/A,FALSE,"Breakdown";#N/A,#N/A,FALSE,"Cost Plan"}</definedName>
    <definedName name="wrn.OCS._.REPORT." hidden="1">{#N/A,#N/A,FALSE,"Cover";#N/A,#N/A,FALSE,"Index";#N/A,#N/A,FALSE,"Spec";#N/A,#N/A,FALSE,"Breakdown";#N/A,#N/A,FALSE,"Cost Plan"}</definedName>
  </definedNames>
  <calcPr calcId="191029"/>
  <customWorkbookViews>
    <customWorkbookView name="15015 - Personal View" guid="{CF7C4CCF-BD8F-4831-A134-79BE131FEC31}" mergeInterval="0" personalView="1" maximized="1" xWindow="1" yWindow="1" windowWidth="1276" windowHeight="804" activeSheetId="1"/>
    <customWorkbookView name="QPUser - Personal View" guid="{1A456320-64A6-4F87-BF26-18A87C5BEF0F}" mergeInterval="0" personalView="1" maximized="1" xWindow="1" yWindow="1" windowWidth="1276" windowHeight="62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2" i="26" l="1"/>
  <c r="G7" i="26"/>
  <c r="H7" i="26"/>
  <c r="B7" i="26"/>
  <c r="G8" i="26"/>
  <c r="H14" i="26"/>
  <c r="H24" i="26"/>
  <c r="H23" i="26"/>
  <c r="H22" i="26"/>
  <c r="H21" i="26"/>
  <c r="H20" i="26"/>
  <c r="H19" i="26"/>
  <c r="H18" i="26"/>
  <c r="H17" i="26"/>
  <c r="H16" i="26"/>
  <c r="H15" i="26"/>
  <c r="H13" i="26"/>
  <c r="D5" i="27" s="1"/>
  <c r="H12" i="26"/>
  <c r="H11" i="26"/>
  <c r="H10" i="26"/>
  <c r="H9" i="26"/>
  <c r="D25" i="45" l="1"/>
  <c r="C25" i="45"/>
  <c r="B25" i="45"/>
  <c r="D24" i="45"/>
  <c r="C24" i="45"/>
  <c r="B24" i="45"/>
  <c r="D23" i="45"/>
  <c r="C23" i="45"/>
  <c r="B23" i="45"/>
  <c r="D22" i="45"/>
  <c r="C22" i="45"/>
  <c r="B22" i="45"/>
  <c r="D21" i="45"/>
  <c r="C21" i="45"/>
  <c r="B21" i="45"/>
  <c r="D20" i="45"/>
  <c r="C20" i="45"/>
  <c r="B20" i="45"/>
  <c r="D19" i="45"/>
  <c r="C19" i="45"/>
  <c r="B19" i="45"/>
  <c r="D18" i="45"/>
  <c r="C18" i="45"/>
  <c r="B18" i="45"/>
  <c r="D17" i="45"/>
  <c r="C17" i="45"/>
  <c r="B17" i="45"/>
  <c r="D16" i="45"/>
  <c r="C16" i="45"/>
  <c r="B16" i="45"/>
  <c r="D15" i="45"/>
  <c r="C15" i="45"/>
  <c r="B15" i="45"/>
  <c r="D14" i="45"/>
  <c r="C14" i="45"/>
  <c r="B14" i="45"/>
  <c r="D13" i="45"/>
  <c r="C13" i="45"/>
  <c r="B13" i="45"/>
  <c r="D12" i="45"/>
  <c r="C12" i="45"/>
  <c r="B12" i="45"/>
  <c r="D11" i="45"/>
  <c r="C11" i="45"/>
  <c r="B11" i="45"/>
  <c r="D10" i="45"/>
  <c r="C10" i="45"/>
  <c r="B10" i="45"/>
  <c r="D9" i="45"/>
  <c r="C9" i="45"/>
  <c r="B9" i="45"/>
  <c r="D8" i="45"/>
  <c r="C8" i="45"/>
  <c r="B8" i="45"/>
  <c r="D7" i="45"/>
  <c r="C7" i="45"/>
  <c r="B7" i="45"/>
  <c r="D6" i="45"/>
  <c r="C6" i="45"/>
  <c r="B6" i="45"/>
  <c r="D5" i="45"/>
  <c r="C5" i="45"/>
  <c r="B5" i="45"/>
  <c r="D4" i="45"/>
  <c r="C4" i="45"/>
  <c r="B4" i="45"/>
  <c r="D3" i="45"/>
  <c r="C3" i="45"/>
  <c r="B3" i="45"/>
  <c r="D33" i="44" l="1"/>
  <c r="C33" i="44"/>
  <c r="D32" i="44"/>
  <c r="C32" i="44"/>
  <c r="D31" i="44"/>
  <c r="C31" i="44"/>
  <c r="D30" i="44"/>
  <c r="C30" i="44"/>
  <c r="D29" i="44"/>
  <c r="C29" i="44"/>
  <c r="D28" i="44"/>
  <c r="C28" i="44"/>
  <c r="D27" i="44"/>
  <c r="C27" i="44"/>
  <c r="D26" i="44"/>
  <c r="C26" i="44"/>
  <c r="D25" i="44"/>
  <c r="C25" i="44"/>
  <c r="D24" i="44"/>
  <c r="C24" i="44"/>
  <c r="D23" i="44"/>
  <c r="C23" i="44"/>
  <c r="D22" i="44"/>
  <c r="C22" i="44"/>
  <c r="D21" i="44"/>
  <c r="C21" i="44"/>
  <c r="D20" i="44"/>
  <c r="C20" i="44"/>
  <c r="D19" i="44"/>
  <c r="C19" i="44"/>
  <c r="D18" i="44"/>
  <c r="C18" i="44"/>
  <c r="D17" i="44"/>
  <c r="C17" i="44"/>
  <c r="D16" i="44"/>
  <c r="C16" i="44"/>
  <c r="D15" i="44"/>
  <c r="C15" i="44"/>
  <c r="D14" i="44"/>
  <c r="C14" i="44"/>
  <c r="D13" i="44"/>
  <c r="C13" i="44"/>
  <c r="D12" i="44"/>
  <c r="C12" i="44"/>
  <c r="D11" i="44"/>
  <c r="C11" i="44"/>
  <c r="D10" i="44"/>
  <c r="C10" i="44"/>
  <c r="D9" i="44"/>
  <c r="C9" i="44"/>
  <c r="D8" i="44"/>
  <c r="C8" i="44"/>
  <c r="D7" i="44"/>
  <c r="C7" i="44"/>
  <c r="D6" i="44"/>
  <c r="C6" i="44"/>
  <c r="D5" i="44"/>
  <c r="C5" i="44"/>
  <c r="D4" i="44"/>
  <c r="C4" i="44"/>
  <c r="D3" i="44"/>
  <c r="C3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15" i="44"/>
  <c r="B14" i="44"/>
  <c r="B13" i="44"/>
  <c r="B12" i="44"/>
  <c r="B11" i="44"/>
  <c r="B10" i="44"/>
  <c r="B9" i="44"/>
  <c r="B8" i="44"/>
  <c r="B7" i="44"/>
  <c r="B6" i="44"/>
  <c r="B5" i="44"/>
  <c r="B4" i="44"/>
  <c r="B3" i="44"/>
  <c r="D25" i="41" l="1"/>
  <c r="C25" i="41"/>
  <c r="B25" i="41"/>
  <c r="D24" i="41"/>
  <c r="C24" i="41"/>
  <c r="B24" i="41"/>
  <c r="D23" i="41"/>
  <c r="C23" i="41"/>
  <c r="B23" i="41"/>
  <c r="D22" i="41"/>
  <c r="C22" i="41"/>
  <c r="B22" i="41"/>
  <c r="D21" i="41"/>
  <c r="C21" i="41"/>
  <c r="B21" i="41"/>
  <c r="D20" i="41"/>
  <c r="C20" i="41"/>
  <c r="B20" i="41"/>
  <c r="D19" i="41"/>
  <c r="C19" i="41"/>
  <c r="B19" i="41"/>
  <c r="D18" i="41"/>
  <c r="C18" i="41"/>
  <c r="B18" i="41"/>
  <c r="D17" i="41"/>
  <c r="C17" i="41"/>
  <c r="B17" i="41"/>
  <c r="D16" i="41"/>
  <c r="C16" i="41"/>
  <c r="B16" i="41"/>
  <c r="D15" i="41"/>
  <c r="C15" i="41"/>
  <c r="B15" i="41"/>
  <c r="D14" i="41"/>
  <c r="C14" i="41"/>
  <c r="B14" i="41"/>
  <c r="D13" i="41"/>
  <c r="C13" i="41"/>
  <c r="B13" i="41"/>
  <c r="D12" i="41"/>
  <c r="C12" i="41"/>
  <c r="B12" i="41"/>
  <c r="D11" i="41"/>
  <c r="C11" i="41"/>
  <c r="B11" i="41"/>
  <c r="D10" i="41"/>
  <c r="C10" i="41"/>
  <c r="B10" i="41"/>
  <c r="D9" i="41"/>
  <c r="C9" i="41"/>
  <c r="B9" i="41"/>
  <c r="D8" i="41"/>
  <c r="C8" i="41"/>
  <c r="B8" i="41"/>
  <c r="D7" i="41"/>
  <c r="C7" i="41"/>
  <c r="B7" i="41"/>
  <c r="D6" i="41"/>
  <c r="C6" i="41"/>
  <c r="B6" i="41"/>
  <c r="D5" i="41"/>
  <c r="C5" i="41"/>
  <c r="B5" i="41"/>
  <c r="D4" i="41"/>
  <c r="C4" i="41"/>
  <c r="B4" i="41"/>
  <c r="D3" i="41" l="1"/>
  <c r="B3" i="41" l="1"/>
  <c r="C3" i="41" l="1"/>
  <c r="C11" i="39" l="1"/>
  <c r="D11" i="39" s="1"/>
  <c r="E11" i="39" s="1"/>
  <c r="F11" i="39" s="1"/>
  <c r="G11" i="39" s="1"/>
  <c r="H11" i="39" s="1"/>
  <c r="I11" i="39" s="1"/>
  <c r="J11" i="39" s="1"/>
  <c r="K11" i="39" s="1"/>
  <c r="L11" i="39" s="1"/>
  <c r="M11" i="39" s="1"/>
  <c r="N11" i="39" s="1"/>
  <c r="O11" i="39" s="1"/>
  <c r="P11" i="39" s="1"/>
  <c r="Q11" i="39" s="1"/>
  <c r="B8" i="26" l="1"/>
  <c r="B9" i="26" s="1"/>
  <c r="B10" i="26" s="1"/>
  <c r="B11" i="26" s="1"/>
  <c r="H8" i="26" l="1"/>
  <c r="D6" i="27" s="1"/>
  <c r="H6" i="26" l="1"/>
  <c r="D7" i="27" s="1"/>
  <c r="H25" i="26" l="1"/>
  <c r="B12" i="26"/>
  <c r="B13" i="26" s="1"/>
  <c r="B14" i="26" l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D8" i="27"/>
</calcChain>
</file>

<file path=xl/sharedStrings.xml><?xml version="1.0" encoding="utf-8"?>
<sst xmlns="http://schemas.openxmlformats.org/spreadsheetml/2006/main" count="181" uniqueCount="130">
  <si>
    <t>Description</t>
  </si>
  <si>
    <t>Remarks</t>
  </si>
  <si>
    <t>Sr. #</t>
  </si>
  <si>
    <t>Group-22</t>
  </si>
  <si>
    <t>Group-23</t>
  </si>
  <si>
    <t>Group-21</t>
  </si>
  <si>
    <t>Group-26</t>
  </si>
  <si>
    <t>Group-2</t>
  </si>
  <si>
    <t>Group-3</t>
  </si>
  <si>
    <t>Group-4</t>
  </si>
  <si>
    <t>Group-5</t>
  </si>
  <si>
    <t>Group-6</t>
  </si>
  <si>
    <t>Group-7</t>
  </si>
  <si>
    <t>Group-8</t>
  </si>
  <si>
    <t>Group-9</t>
  </si>
  <si>
    <t>Group-10</t>
  </si>
  <si>
    <t>Group-24</t>
  </si>
  <si>
    <t>Group-25</t>
  </si>
  <si>
    <t>Group-27</t>
  </si>
  <si>
    <t>Group-29</t>
  </si>
  <si>
    <t>Date:</t>
  </si>
  <si>
    <t xml:space="preserve">Date : </t>
  </si>
  <si>
    <t>Group-40</t>
  </si>
  <si>
    <t>Group-41</t>
  </si>
  <si>
    <t>Group-42</t>
  </si>
  <si>
    <t>Group-43</t>
  </si>
  <si>
    <t>Group-44</t>
  </si>
  <si>
    <t>Consultant:      Khatib &amp; Alami (K &amp; A)</t>
  </si>
  <si>
    <t>Contractor:      Nesma &amp; Partners</t>
  </si>
  <si>
    <t>Specialist:        CCL Gulf Prestressed Concrete LLC</t>
  </si>
  <si>
    <t>Project:            Olaya Towers</t>
  </si>
  <si>
    <t>Week-1</t>
  </si>
  <si>
    <t>Week-2</t>
  </si>
  <si>
    <t>Week-3</t>
  </si>
  <si>
    <t>Week-4</t>
  </si>
  <si>
    <t>Nov - 2023</t>
  </si>
  <si>
    <t>Dec - 2023</t>
  </si>
  <si>
    <t>Jan - 2024</t>
  </si>
  <si>
    <t>Main Part (Grooves &amp; Filling)</t>
  </si>
  <si>
    <t>CFRP Installation</t>
  </si>
  <si>
    <t>B2 - Part 3</t>
  </si>
  <si>
    <t>B2 - Part 4</t>
  </si>
  <si>
    <t>B2 - Part 5</t>
  </si>
  <si>
    <t>B3 - Part 1</t>
  </si>
  <si>
    <t>B3 - Part 2</t>
  </si>
  <si>
    <t>B3 - Part 3</t>
  </si>
  <si>
    <t>B3 - Part 4</t>
  </si>
  <si>
    <t>B3 - Part 5</t>
  </si>
  <si>
    <t>Title:                 Schedule of Remaining Works</t>
  </si>
  <si>
    <t>B1 - Part 3</t>
  </si>
  <si>
    <t>B1 - Part 4</t>
  </si>
  <si>
    <t>B1 - Part 5</t>
  </si>
  <si>
    <t>B2 - Part 1</t>
  </si>
  <si>
    <t>B2 - Part 2</t>
  </si>
  <si>
    <t>Group-1a</t>
  </si>
  <si>
    <t>Group-28a</t>
  </si>
  <si>
    <t>Group-45</t>
  </si>
  <si>
    <t>Group-55</t>
  </si>
  <si>
    <t>Group-56</t>
  </si>
  <si>
    <t>Group-57</t>
  </si>
  <si>
    <t>Group-46</t>
  </si>
  <si>
    <t>Group-41b</t>
  </si>
  <si>
    <t>Group-54</t>
  </si>
  <si>
    <t>Feb - 2024</t>
  </si>
  <si>
    <t>Group-40b</t>
  </si>
  <si>
    <t>Group-44b</t>
  </si>
  <si>
    <t>Group-40c</t>
  </si>
  <si>
    <t>Group-22b</t>
  </si>
  <si>
    <t>STRAND SCHEDULE</t>
  </si>
  <si>
    <t>GROUP</t>
  </si>
  <si>
    <t>NO'S</t>
  </si>
  <si>
    <t>LENGTH  (MM)</t>
  </si>
  <si>
    <t>Group-43b</t>
  </si>
  <si>
    <t>Group-58</t>
  </si>
  <si>
    <t>Group-27b</t>
  </si>
  <si>
    <t>Group-40d</t>
  </si>
  <si>
    <t>Date:                2023 - 12 - 11</t>
  </si>
  <si>
    <t>Slab Rehabilitation Works - Olaya Towers (Tracking)</t>
  </si>
  <si>
    <t>STRAND SCHEDULE (Ph-11b)</t>
  </si>
  <si>
    <t>STRAND SCHEDULE (Ph-13)</t>
  </si>
  <si>
    <t>STRAND SCHEDULE (Ph-14)</t>
  </si>
  <si>
    <t>Project :</t>
  </si>
  <si>
    <t>Type</t>
  </si>
  <si>
    <t>Unit</t>
  </si>
  <si>
    <t>Qty</t>
  </si>
  <si>
    <t>Total Cost</t>
  </si>
  <si>
    <t>Unit Price (PKR)</t>
  </si>
  <si>
    <t>Total Cost (PKR)</t>
  </si>
  <si>
    <t>Excavation of foundations</t>
  </si>
  <si>
    <t>Termite Spray</t>
  </si>
  <si>
    <t>Aggregate (Bajri)</t>
  </si>
  <si>
    <t>Broken Brick (Rorri)</t>
  </si>
  <si>
    <t>Sand - Filling</t>
  </si>
  <si>
    <t>Sand - Plaster</t>
  </si>
  <si>
    <t>Bricks - 1st class</t>
  </si>
  <si>
    <t>Filling</t>
  </si>
  <si>
    <t>DPC</t>
  </si>
  <si>
    <t>Lintels</t>
  </si>
  <si>
    <t>Gate</t>
  </si>
  <si>
    <t>Piping</t>
  </si>
  <si>
    <t>Sewerage system</t>
  </si>
  <si>
    <t>Labor Rate</t>
  </si>
  <si>
    <t>Site Watcher</t>
  </si>
  <si>
    <t>Food for labor</t>
  </si>
  <si>
    <t>3 ft</t>
  </si>
  <si>
    <t>8 bottles</t>
  </si>
  <si>
    <t>LS</t>
  </si>
  <si>
    <t>Pcs</t>
  </si>
  <si>
    <t>Cement (Grade-A)</t>
  </si>
  <si>
    <t>Maple Leaf</t>
  </si>
  <si>
    <t>5 ft depth</t>
  </si>
  <si>
    <t>Kgs</t>
  </si>
  <si>
    <t>16 gauge</t>
  </si>
  <si>
    <t>PPR</t>
  </si>
  <si>
    <t>Sqm</t>
  </si>
  <si>
    <t>BOQ for Materials and Labor - Type 1 [Rev-00]</t>
  </si>
  <si>
    <t>Personal House Costing Plan</t>
  </si>
  <si>
    <t>2024 - 03 - 24</t>
  </si>
  <si>
    <t>Summary</t>
  </si>
  <si>
    <t>Cost (PKR)</t>
  </si>
  <si>
    <t>Bricks + Cement + Steel</t>
  </si>
  <si>
    <t>Other Materials</t>
  </si>
  <si>
    <t>Labor</t>
  </si>
  <si>
    <t>Total COST:</t>
  </si>
  <si>
    <t>Assumed for Grade-80 from 60</t>
  </si>
  <si>
    <t>ft3</t>
  </si>
  <si>
    <t>Reference from a 5 marla plot online costing ref.</t>
  </si>
  <si>
    <t>Design (Drawings + Structural)</t>
  </si>
  <si>
    <t>Steel - Grade 60</t>
  </si>
  <si>
    <t>14 marlas x 2 (double storey)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</si>
</sst>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  <numFmt numFmtId="166" formatCode="[$-409]dd\-mmm\-yy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theme="1"/>
      <name val="Segoe UI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FF0000"/>
      <name val="Arial Narrow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1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theme="1"/>
      <name val="Arial Narrow"/>
      <family val="2"/>
    </font>
    <font>
      <b/>
      <sz val="16"/>
      <color theme="1"/>
      <name val="Arial Narrow"/>
      <family val="2"/>
    </font>
    <font>
      <sz val="11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14"/>
      <color rgb="FF0070C0"/>
      <name val="Arial"/>
      <family val="2"/>
    </font>
    <font>
      <b/>
      <sz val="13"/>
      <color rgb="FFFFFF00"/>
      <name val="Arial"/>
      <family val="2"/>
    </font>
    <font>
      <b/>
      <sz val="13"/>
      <color rgb="FF7030A0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8"/>
      <name val="Arial"/>
      <family val="2"/>
    </font>
    <font>
      <b/>
      <sz val="14"/>
      <name val="Arial Narrow"/>
      <family val="2"/>
    </font>
    <font>
      <b/>
      <sz val="11"/>
      <name val="Arial Narrow"/>
      <family val="2"/>
    </font>
    <font>
      <sz val="11"/>
      <color theme="1"/>
      <name val="Aptos"/>
      <family val="2"/>
    </font>
    <font>
      <b/>
      <sz val="12"/>
      <color rgb="FF002060"/>
      <name val="Aptos"/>
      <family val="2"/>
    </font>
    <font>
      <sz val="11"/>
      <color rgb="FFFF0000"/>
      <name val="Aptos"/>
      <family val="2"/>
    </font>
    <font>
      <b/>
      <sz val="14"/>
      <color rgb="FFFFFF00"/>
      <name val="Aptos"/>
      <family val="2"/>
    </font>
    <font>
      <b/>
      <sz val="12"/>
      <color theme="1"/>
      <name val="Aptos"/>
      <family val="2"/>
    </font>
    <font>
      <b/>
      <sz val="11"/>
      <color rgb="FFFF0000"/>
      <name val="Aptos"/>
      <family val="2"/>
    </font>
    <font>
      <b/>
      <sz val="11"/>
      <color rgb="FF0070C0"/>
      <name val="Aptos"/>
      <family val="2"/>
    </font>
    <font>
      <b/>
      <sz val="11"/>
      <color theme="3" tint="-0.249977111117893"/>
      <name val="Aptos"/>
      <family val="2"/>
    </font>
    <font>
      <sz val="11"/>
      <color rgb="FF0000FF"/>
      <name val="Aptos"/>
      <family val="2"/>
    </font>
    <font>
      <b/>
      <sz val="11"/>
      <color rgb="FFC00000"/>
      <name val="Aptos"/>
      <family val="2"/>
    </font>
    <font>
      <b/>
      <sz val="14"/>
      <color rgb="FF002060"/>
      <name val="Aptos"/>
      <family val="2"/>
    </font>
    <font>
      <b/>
      <sz val="13"/>
      <color theme="1"/>
      <name val="Aptos"/>
      <family val="2"/>
    </font>
    <font>
      <b/>
      <sz val="13"/>
      <color rgb="FF0070C0"/>
      <name val="Aptos"/>
      <family val="2"/>
    </font>
    <font>
      <b/>
      <sz val="14"/>
      <color rgb="FFFF0000"/>
      <name val="Aptos"/>
      <family val="2"/>
    </font>
    <font>
      <b/>
      <sz val="11"/>
      <color rgb="FF002060"/>
      <name val="Aptos"/>
      <family val="2"/>
    </font>
    <font>
      <b/>
      <sz val="11"/>
      <color theme="7" tint="-0.249977111117893"/>
      <name val="Aptos"/>
      <family val="2"/>
    </font>
    <font>
      <b/>
      <sz val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8">
    <xf numFmtId="0" fontId="0" fillId="0" borderId="0"/>
    <xf numFmtId="0" fontId="3" fillId="0" borderId="0"/>
    <xf numFmtId="0" fontId="2" fillId="0" borderId="0"/>
    <xf numFmtId="0" fontId="4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  <xf numFmtId="0" fontId="10" fillId="5" borderId="0">
      <alignment horizontal="center" vertical="center"/>
    </xf>
    <xf numFmtId="0" fontId="10" fillId="5" borderId="0">
      <alignment horizontal="left" vertical="center"/>
    </xf>
    <xf numFmtId="0" fontId="11" fillId="5" borderId="0">
      <alignment horizontal="center" vertical="top"/>
    </xf>
    <xf numFmtId="0" fontId="11" fillId="5" borderId="0">
      <alignment horizontal="center" vertical="top"/>
    </xf>
    <xf numFmtId="0" fontId="11" fillId="5" borderId="0">
      <alignment horizontal="center"/>
    </xf>
    <xf numFmtId="0" fontId="11" fillId="5" borderId="0">
      <alignment horizontal="left" vertical="top"/>
    </xf>
    <xf numFmtId="164" fontId="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" fillId="0" borderId="0"/>
    <xf numFmtId="0" fontId="2" fillId="0" borderId="0"/>
  </cellStyleXfs>
  <cellXfs count="85">
    <xf numFmtId="0" fontId="0" fillId="0" borderId="0" xfId="0"/>
    <xf numFmtId="0" fontId="6" fillId="0" borderId="0" xfId="3" applyFont="1" applyAlignment="1">
      <alignment vertical="top" wrapText="1"/>
    </xf>
    <xf numFmtId="0" fontId="6" fillId="0" borderId="0" xfId="3" applyFont="1" applyAlignment="1">
      <alignment vertical="top"/>
    </xf>
    <xf numFmtId="0" fontId="5" fillId="0" borderId="0" xfId="3" applyFont="1" applyAlignment="1">
      <alignment horizontal="center" vertical="center"/>
    </xf>
    <xf numFmtId="0" fontId="7" fillId="0" borderId="0" xfId="3" applyFont="1" applyAlignment="1">
      <alignment vertical="top"/>
    </xf>
    <xf numFmtId="0" fontId="7" fillId="0" borderId="0" xfId="3" applyFont="1" applyAlignment="1">
      <alignment vertical="center"/>
    </xf>
    <xf numFmtId="0" fontId="6" fillId="0" borderId="0" xfId="3" applyFont="1" applyAlignment="1">
      <alignment horizontal="center" vertical="top" wrapText="1"/>
    </xf>
    <xf numFmtId="0" fontId="13" fillId="0" borderId="0" xfId="3" applyFont="1" applyAlignment="1">
      <alignment vertical="top"/>
    </xf>
    <xf numFmtId="0" fontId="14" fillId="0" borderId="0" xfId="3" applyFont="1" applyAlignment="1">
      <alignment vertical="top"/>
    </xf>
    <xf numFmtId="0" fontId="15" fillId="0" borderId="0" xfId="0" applyFont="1"/>
    <xf numFmtId="0" fontId="16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right"/>
    </xf>
    <xf numFmtId="0" fontId="16" fillId="0" borderId="0" xfId="0" applyFont="1"/>
    <xf numFmtId="0" fontId="18" fillId="0" borderId="0" xfId="0" applyFont="1"/>
    <xf numFmtId="0" fontId="20" fillId="3" borderId="1" xfId="0" applyFont="1" applyFill="1" applyBorder="1" applyAlignment="1">
      <alignment horizontal="center"/>
    </xf>
    <xf numFmtId="0" fontId="20" fillId="3" borderId="1" xfId="0" quotePrefix="1" applyFont="1" applyFill="1" applyBorder="1" applyAlignment="1">
      <alignment horizontal="center"/>
    </xf>
    <xf numFmtId="0" fontId="1" fillId="0" borderId="0" xfId="16"/>
    <xf numFmtId="0" fontId="23" fillId="0" borderId="0" xfId="16" applyFont="1"/>
    <xf numFmtId="166" fontId="26" fillId="12" borderId="1" xfId="16" applyNumberFormat="1" applyFont="1" applyFill="1" applyBorder="1" applyAlignment="1">
      <alignment horizontal="center" vertical="center" textRotation="90"/>
    </xf>
    <xf numFmtId="166" fontId="26" fillId="11" borderId="1" xfId="16" applyNumberFormat="1" applyFont="1" applyFill="1" applyBorder="1" applyAlignment="1">
      <alignment horizontal="center" vertical="center" textRotation="90"/>
    </xf>
    <xf numFmtId="0" fontId="25" fillId="13" borderId="2" xfId="16" applyFont="1" applyFill="1" applyBorder="1" applyAlignment="1">
      <alignment horizontal="left" vertical="center" wrapText="1"/>
    </xf>
    <xf numFmtId="0" fontId="1" fillId="0" borderId="1" xfId="16" applyBorder="1"/>
    <xf numFmtId="0" fontId="25" fillId="6" borderId="2" xfId="16" applyFont="1" applyFill="1" applyBorder="1" applyAlignment="1">
      <alignment horizontal="right" vertical="center" wrapText="1"/>
    </xf>
    <xf numFmtId="0" fontId="21" fillId="0" borderId="1" xfId="16" applyFont="1" applyBorder="1" applyAlignment="1">
      <alignment horizontal="center" vertical="center"/>
    </xf>
    <xf numFmtId="0" fontId="25" fillId="6" borderId="2" xfId="16" applyFont="1" applyFill="1" applyBorder="1" applyAlignment="1">
      <alignment horizontal="center" vertical="center" wrapText="1"/>
    </xf>
    <xf numFmtId="0" fontId="21" fillId="14" borderId="1" xfId="16" applyFont="1" applyFill="1" applyBorder="1" applyAlignment="1">
      <alignment horizontal="center" vertical="center"/>
    </xf>
    <xf numFmtId="166" fontId="27" fillId="12" borderId="1" xfId="16" applyNumberFormat="1" applyFont="1" applyFill="1" applyBorder="1" applyAlignment="1">
      <alignment horizontal="center" vertical="center"/>
    </xf>
    <xf numFmtId="166" fontId="27" fillId="11" borderId="1" xfId="16" applyNumberFormat="1" applyFont="1" applyFill="1" applyBorder="1" applyAlignment="1">
      <alignment horizontal="center" vertical="center"/>
    </xf>
    <xf numFmtId="0" fontId="21" fillId="15" borderId="1" xfId="16" applyFont="1" applyFill="1" applyBorder="1" applyAlignment="1">
      <alignment horizontal="center" vertical="center"/>
    </xf>
    <xf numFmtId="0" fontId="30" fillId="0" borderId="1" xfId="3" applyFont="1" applyBorder="1" applyAlignment="1">
      <alignment horizontal="center" vertical="center"/>
    </xf>
    <xf numFmtId="0" fontId="30" fillId="0" borderId="1" xfId="3" applyFont="1" applyBorder="1" applyAlignment="1">
      <alignment horizontal="center" vertical="center" wrapText="1"/>
    </xf>
    <xf numFmtId="0" fontId="30" fillId="0" borderId="1" xfId="3" applyFont="1" applyBorder="1" applyAlignment="1">
      <alignment horizontal="center" vertical="top"/>
    </xf>
    <xf numFmtId="0" fontId="30" fillId="0" borderId="1" xfId="3" applyFont="1" applyBorder="1" applyAlignment="1">
      <alignment vertical="center" wrapText="1"/>
    </xf>
    <xf numFmtId="165" fontId="30" fillId="0" borderId="1" xfId="6" applyNumberFormat="1" applyFont="1" applyFill="1" applyBorder="1" applyAlignment="1">
      <alignment horizontal="center" vertical="top" wrapText="1"/>
    </xf>
    <xf numFmtId="0" fontId="30" fillId="0" borderId="1" xfId="3" applyFont="1" applyBorder="1" applyAlignment="1">
      <alignment horizontal="center" vertical="top" wrapText="1"/>
    </xf>
    <xf numFmtId="0" fontId="31" fillId="0" borderId="0" xfId="3" applyFont="1" applyAlignment="1">
      <alignment vertical="top"/>
    </xf>
    <xf numFmtId="0" fontId="31" fillId="0" borderId="0" xfId="3" applyFont="1" applyAlignment="1">
      <alignment vertical="top" wrapText="1"/>
    </xf>
    <xf numFmtId="0" fontId="31" fillId="0" borderId="0" xfId="3" applyFont="1" applyAlignment="1">
      <alignment horizontal="center" vertical="top" wrapText="1"/>
    </xf>
    <xf numFmtId="164" fontId="31" fillId="0" borderId="0" xfId="4" applyFont="1" applyAlignment="1">
      <alignment vertical="top"/>
    </xf>
    <xf numFmtId="0" fontId="32" fillId="2" borderId="1" xfId="3" quotePrefix="1" applyFont="1" applyFill="1" applyBorder="1" applyAlignment="1">
      <alignment horizontal="center" vertical="top" wrapText="1"/>
    </xf>
    <xf numFmtId="0" fontId="33" fillId="0" borderId="0" xfId="3" applyFont="1" applyAlignment="1">
      <alignment vertical="center"/>
    </xf>
    <xf numFmtId="0" fontId="35" fillId="0" borderId="0" xfId="3" applyFont="1" applyAlignment="1">
      <alignment horizontal="center" vertical="center"/>
    </xf>
    <xf numFmtId="0" fontId="35" fillId="0" borderId="1" xfId="3" applyFont="1" applyBorder="1" applyAlignment="1">
      <alignment horizontal="center" vertical="center"/>
    </xf>
    <xf numFmtId="0" fontId="35" fillId="0" borderId="1" xfId="3" applyFont="1" applyBorder="1" applyAlignment="1">
      <alignment horizontal="center" vertical="center" wrapText="1"/>
    </xf>
    <xf numFmtId="164" fontId="35" fillId="4" borderId="1" xfId="4" applyFont="1" applyFill="1" applyBorder="1" applyAlignment="1">
      <alignment horizontal="center" vertical="center" wrapText="1"/>
    </xf>
    <xf numFmtId="0" fontId="33" fillId="0" borderId="0" xfId="3" applyFont="1" applyAlignment="1">
      <alignment vertical="top"/>
    </xf>
    <xf numFmtId="0" fontId="36" fillId="0" borderId="1" xfId="3" applyFont="1" applyBorder="1" applyAlignment="1">
      <alignment horizontal="center" vertical="top"/>
    </xf>
    <xf numFmtId="0" fontId="37" fillId="0" borderId="1" xfId="3" applyFont="1" applyBorder="1" applyAlignment="1">
      <alignment vertical="center" wrapText="1"/>
    </xf>
    <xf numFmtId="165" fontId="38" fillId="0" borderId="1" xfId="6" applyNumberFormat="1" applyFont="1" applyBorder="1" applyAlignment="1">
      <alignment horizontal="center" vertical="top" wrapText="1"/>
    </xf>
    <xf numFmtId="0" fontId="38" fillId="0" borderId="1" xfId="3" applyFont="1" applyBorder="1" applyAlignment="1">
      <alignment horizontal="center" vertical="top" wrapText="1"/>
    </xf>
    <xf numFmtId="43" fontId="36" fillId="0" borderId="1" xfId="6" applyFont="1" applyBorder="1" applyAlignment="1">
      <alignment horizontal="center" vertical="top" wrapText="1"/>
    </xf>
    <xf numFmtId="164" fontId="39" fillId="0" borderId="1" xfId="4" applyFont="1" applyBorder="1" applyAlignment="1">
      <alignment vertical="top"/>
    </xf>
    <xf numFmtId="2" fontId="41" fillId="0" borderId="1" xfId="3" applyNumberFormat="1" applyFont="1" applyBorder="1" applyAlignment="1">
      <alignment vertical="top" wrapText="1"/>
    </xf>
    <xf numFmtId="0" fontId="42" fillId="0" borderId="0" xfId="3" applyFont="1" applyAlignment="1">
      <alignment vertical="top"/>
    </xf>
    <xf numFmtId="0" fontId="42" fillId="0" borderId="0" xfId="3" applyFont="1" applyAlignment="1">
      <alignment vertical="top" wrapText="1"/>
    </xf>
    <xf numFmtId="0" fontId="42" fillId="0" borderId="0" xfId="3" applyFont="1" applyAlignment="1">
      <alignment horizontal="center" vertical="top" wrapText="1"/>
    </xf>
    <xf numFmtId="164" fontId="42" fillId="0" borderId="0" xfId="4" applyFont="1" applyAlignment="1">
      <alignment vertical="top"/>
    </xf>
    <xf numFmtId="0" fontId="32" fillId="2" borderId="1" xfId="3" applyFont="1" applyFill="1" applyBorder="1" applyAlignment="1">
      <alignment horizontal="right" vertical="top" wrapText="1"/>
    </xf>
    <xf numFmtId="0" fontId="42" fillId="0" borderId="0" xfId="3" applyFont="1" applyAlignment="1">
      <alignment horizontal="right" vertical="top"/>
    </xf>
    <xf numFmtId="0" fontId="43" fillId="0" borderId="0" xfId="3" applyFont="1" applyAlignment="1">
      <alignment vertical="top"/>
    </xf>
    <xf numFmtId="43" fontId="44" fillId="2" borderId="1" xfId="6" applyFont="1" applyFill="1" applyBorder="1" applyAlignment="1">
      <alignment horizontal="center" vertical="top" wrapText="1"/>
    </xf>
    <xf numFmtId="0" fontId="45" fillId="0" borderId="1" xfId="3" applyFont="1" applyBorder="1" applyAlignment="1">
      <alignment vertical="center" wrapText="1"/>
    </xf>
    <xf numFmtId="165" fontId="46" fillId="0" borderId="1" xfId="6" applyNumberFormat="1" applyFont="1" applyBorder="1" applyAlignment="1">
      <alignment horizontal="center" vertical="top" wrapText="1"/>
    </xf>
    <xf numFmtId="165" fontId="40" fillId="0" borderId="1" xfId="6" applyNumberFormat="1" applyFont="1" applyBorder="1" applyAlignment="1">
      <alignment horizontal="center" vertical="top" wrapText="1"/>
    </xf>
    <xf numFmtId="165" fontId="36" fillId="0" borderId="1" xfId="6" applyNumberFormat="1" applyFont="1" applyBorder="1" applyAlignment="1">
      <alignment horizontal="center" vertical="top" wrapText="1"/>
    </xf>
    <xf numFmtId="165" fontId="44" fillId="2" borderId="1" xfId="15" applyNumberFormat="1" applyFont="1" applyFill="1" applyBorder="1" applyAlignment="1">
      <alignment horizontal="center" vertical="top" wrapText="1"/>
    </xf>
    <xf numFmtId="165" fontId="37" fillId="0" borderId="1" xfId="6" applyNumberFormat="1" applyFont="1" applyBorder="1" applyAlignment="1">
      <alignment horizontal="center" vertical="top" wrapText="1"/>
    </xf>
    <xf numFmtId="43" fontId="33" fillId="0" borderId="0" xfId="3" applyNumberFormat="1" applyFont="1" applyAlignment="1">
      <alignment vertical="top"/>
    </xf>
    <xf numFmtId="0" fontId="47" fillId="6" borderId="1" xfId="0" applyFont="1" applyFill="1" applyBorder="1"/>
    <xf numFmtId="0" fontId="47" fillId="6" borderId="1" xfId="0" applyFont="1" applyFill="1" applyBorder="1" applyAlignment="1">
      <alignment horizontal="center" vertical="center"/>
    </xf>
    <xf numFmtId="0" fontId="47" fillId="0" borderId="0" xfId="0" applyFont="1"/>
    <xf numFmtId="0" fontId="16" fillId="0" borderId="1" xfId="0" applyFont="1" applyBorder="1"/>
    <xf numFmtId="165" fontId="19" fillId="9" borderId="1" xfId="15" applyNumberFormat="1" applyFont="1" applyFill="1" applyBorder="1"/>
    <xf numFmtId="165" fontId="19" fillId="7" borderId="1" xfId="0" applyNumberFormat="1" applyFont="1" applyFill="1" applyBorder="1"/>
    <xf numFmtId="1" fontId="25" fillId="11" borderId="2" xfId="16" quotePrefix="1" applyNumberFormat="1" applyFont="1" applyFill="1" applyBorder="1" applyAlignment="1">
      <alignment horizontal="center" vertical="center"/>
    </xf>
    <xf numFmtId="1" fontId="25" fillId="11" borderId="3" xfId="16" quotePrefix="1" applyNumberFormat="1" applyFont="1" applyFill="1" applyBorder="1" applyAlignment="1">
      <alignment horizontal="center" vertical="center"/>
    </xf>
    <xf numFmtId="1" fontId="25" fillId="11" borderId="4" xfId="16" quotePrefix="1" applyNumberFormat="1" applyFont="1" applyFill="1" applyBorder="1" applyAlignment="1">
      <alignment horizontal="center" vertical="center"/>
    </xf>
    <xf numFmtId="0" fontId="17" fillId="10" borderId="1" xfId="17" applyFont="1" applyFill="1" applyBorder="1" applyAlignment="1">
      <alignment horizontal="left" vertical="center" wrapText="1"/>
    </xf>
    <xf numFmtId="0" fontId="22" fillId="2" borderId="1" xfId="16" applyFont="1" applyFill="1" applyBorder="1" applyAlignment="1">
      <alignment horizontal="left" vertical="center"/>
    </xf>
    <xf numFmtId="0" fontId="24" fillId="4" borderId="1" xfId="16" applyFont="1" applyFill="1" applyBorder="1" applyAlignment="1">
      <alignment horizontal="center" vertical="center"/>
    </xf>
    <xf numFmtId="1" fontId="25" fillId="10" borderId="1" xfId="16" quotePrefix="1" applyNumberFormat="1" applyFont="1" applyFill="1" applyBorder="1" applyAlignment="1">
      <alignment horizontal="center" vertical="center"/>
    </xf>
    <xf numFmtId="1" fontId="25" fillId="10" borderId="1" xfId="16" applyNumberFormat="1" applyFont="1" applyFill="1" applyBorder="1" applyAlignment="1">
      <alignment horizontal="center" vertical="center"/>
    </xf>
    <xf numFmtId="0" fontId="34" fillId="8" borderId="5" xfId="3" applyFont="1" applyFill="1" applyBorder="1" applyAlignment="1">
      <alignment horizontal="left" vertical="center"/>
    </xf>
    <xf numFmtId="0" fontId="29" fillId="0" borderId="1" xfId="3" applyFont="1" applyBorder="1" applyAlignment="1">
      <alignment horizontal="center" vertical="center"/>
    </xf>
    <xf numFmtId="164" fontId="39" fillId="0" borderId="1" xfId="4" quotePrefix="1" applyFont="1" applyBorder="1" applyAlignment="1">
      <alignment vertical="top"/>
    </xf>
  </cellXfs>
  <cellStyles count="18">
    <cellStyle name="Comma" xfId="15" builtinId="3"/>
    <cellStyle name="Comma 2" xfId="5" xr:uid="{783CCA71-F4E3-43B5-9D10-A024D307E16C}"/>
    <cellStyle name="Comma 3" xfId="4" xr:uid="{AAB23110-F1D9-49A3-9F2B-8CD689E52B4D}"/>
    <cellStyle name="Comma 4" xfId="6" xr:uid="{F0F3DD3A-A334-4130-AB19-14DED889E60A}"/>
    <cellStyle name="Comma 4 2" xfId="14" xr:uid="{DA91D8AD-BD2E-447C-BC05-459EC09456EB}"/>
    <cellStyle name="Normal" xfId="0" builtinId="0"/>
    <cellStyle name="Normal 2" xfId="1" xr:uid="{00000000-0005-0000-0000-000002000000}"/>
    <cellStyle name="Normal 2 2" xfId="7" xr:uid="{0C1E1D1D-B9E5-4AD0-BBE7-B59687DB081E}"/>
    <cellStyle name="Normal 2 3" xfId="17" xr:uid="{752136ED-3C8F-4290-84AC-B6582C065721}"/>
    <cellStyle name="Normal 3" xfId="2" xr:uid="{00000000-0005-0000-0000-000003000000}"/>
    <cellStyle name="Normal 3 2" xfId="3" xr:uid="{18AB688B-A3FA-4437-AB12-DB6B5C009B0D}"/>
    <cellStyle name="Normal 4" xfId="16" xr:uid="{E3063AAE-20A9-4C55-B05E-EE800CC1A79C}"/>
    <cellStyle name="S10" xfId="10" xr:uid="{F22FCFC9-AD3A-40D1-A5D6-1317E0F1F3C1}"/>
    <cellStyle name="S11" xfId="11" xr:uid="{B4706A65-7BDC-48B0-87B8-4621F7527C98}"/>
    <cellStyle name="S12" xfId="13" xr:uid="{3553E59C-2418-465A-A10F-BD95F3593DA7}"/>
    <cellStyle name="S6" xfId="8" xr:uid="{F93F4BCD-C3E8-43B5-9877-569633258874}"/>
    <cellStyle name="S7" xfId="9" xr:uid="{A343ABE2-296D-48BB-8DBA-D97EA9FC0766}"/>
    <cellStyle name="S8" xfId="12" xr:uid="{B363C274-F286-47F8-9264-CD5EBA46F8A5}"/>
  </cellStyles>
  <dxfs count="0"/>
  <tableStyles count="0" defaultTableStyle="TableStyleMedium9" defaultPivotStyle="PivotStyleLight16"/>
  <colors>
    <mruColors>
      <color rgb="FFFFFF99"/>
      <color rgb="FFFF6699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9521-311B-4A72-B8DA-974F24095E90}">
  <dimension ref="A1:Q34"/>
  <sheetViews>
    <sheetView topLeftCell="A11" workbookViewId="0">
      <selection activeCell="A2" sqref="A2:M2"/>
    </sheetView>
  </sheetViews>
  <sheetFormatPr defaultColWidth="9.109375" defaultRowHeight="14.4" x14ac:dyDescent="0.3"/>
  <cols>
    <col min="1" max="1" width="44.88671875" style="16" customWidth="1"/>
    <col min="2" max="16384" width="9.109375" style="16"/>
  </cols>
  <sheetData>
    <row r="1" spans="1:17" ht="22.8" x14ac:dyDescent="0.3">
      <c r="A1" s="78" t="s">
        <v>77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7" ht="16.8" x14ac:dyDescent="0.3">
      <c r="A2" s="77" t="s">
        <v>48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7" ht="16.8" x14ac:dyDescent="0.3">
      <c r="A3" s="77" t="s">
        <v>27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7" ht="16.8" x14ac:dyDescent="0.3">
      <c r="A4" s="77" t="s">
        <v>28</v>
      </c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</row>
    <row r="5" spans="1:17" ht="16.8" x14ac:dyDescent="0.3">
      <c r="A5" s="77" t="s">
        <v>29</v>
      </c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</row>
    <row r="6" spans="1:17" ht="16.8" x14ac:dyDescent="0.3">
      <c r="A6" s="77" t="s">
        <v>30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7" ht="16.8" x14ac:dyDescent="0.3">
      <c r="A7" s="77" t="s">
        <v>76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</row>
    <row r="8" spans="1:17" ht="7.5" customHeight="1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7" ht="17.399999999999999" x14ac:dyDescent="0.3">
      <c r="A9" s="79" t="s">
        <v>0</v>
      </c>
      <c r="B9" s="80" t="s">
        <v>35</v>
      </c>
      <c r="C9" s="81"/>
      <c r="D9" s="81"/>
      <c r="E9" s="81"/>
      <c r="F9" s="74" t="s">
        <v>36</v>
      </c>
      <c r="G9" s="75"/>
      <c r="H9" s="75"/>
      <c r="I9" s="76"/>
      <c r="J9" s="80" t="s">
        <v>37</v>
      </c>
      <c r="K9" s="80"/>
      <c r="L9" s="80"/>
      <c r="M9" s="80"/>
      <c r="N9" s="74" t="s">
        <v>63</v>
      </c>
      <c r="O9" s="75"/>
      <c r="P9" s="75"/>
      <c r="Q9" s="76"/>
    </row>
    <row r="10" spans="1:17" ht="44.4" x14ac:dyDescent="0.3">
      <c r="A10" s="79"/>
      <c r="B10" s="18" t="s">
        <v>31</v>
      </c>
      <c r="C10" s="18" t="s">
        <v>32</v>
      </c>
      <c r="D10" s="18" t="s">
        <v>33</v>
      </c>
      <c r="E10" s="18" t="s">
        <v>34</v>
      </c>
      <c r="F10" s="19" t="s">
        <v>31</v>
      </c>
      <c r="G10" s="19" t="s">
        <v>32</v>
      </c>
      <c r="H10" s="19" t="s">
        <v>33</v>
      </c>
      <c r="I10" s="19" t="s">
        <v>34</v>
      </c>
      <c r="J10" s="18" t="s">
        <v>31</v>
      </c>
      <c r="K10" s="18" t="s">
        <v>32</v>
      </c>
      <c r="L10" s="18" t="s">
        <v>33</v>
      </c>
      <c r="M10" s="18" t="s">
        <v>34</v>
      </c>
      <c r="N10" s="19" t="s">
        <v>31</v>
      </c>
      <c r="O10" s="19" t="s">
        <v>32</v>
      </c>
      <c r="P10" s="19" t="s">
        <v>33</v>
      </c>
      <c r="Q10" s="19" t="s">
        <v>34</v>
      </c>
    </row>
    <row r="11" spans="1:17" x14ac:dyDescent="0.3">
      <c r="A11" s="79"/>
      <c r="B11" s="26">
        <v>45241</v>
      </c>
      <c r="C11" s="26">
        <f t="shared" ref="C11:K11" si="0">B11+7</f>
        <v>45248</v>
      </c>
      <c r="D11" s="26">
        <f t="shared" si="0"/>
        <v>45255</v>
      </c>
      <c r="E11" s="26">
        <f t="shared" si="0"/>
        <v>45262</v>
      </c>
      <c r="F11" s="27">
        <f t="shared" si="0"/>
        <v>45269</v>
      </c>
      <c r="G11" s="27">
        <f t="shared" si="0"/>
        <v>45276</v>
      </c>
      <c r="H11" s="27">
        <f t="shared" si="0"/>
        <v>45283</v>
      </c>
      <c r="I11" s="27">
        <f t="shared" si="0"/>
        <v>45290</v>
      </c>
      <c r="J11" s="26">
        <f t="shared" si="0"/>
        <v>45297</v>
      </c>
      <c r="K11" s="26">
        <f t="shared" si="0"/>
        <v>45304</v>
      </c>
      <c r="L11" s="26">
        <f t="shared" ref="L11:M11" si="1">K11+7</f>
        <v>45311</v>
      </c>
      <c r="M11" s="26">
        <f t="shared" si="1"/>
        <v>45318</v>
      </c>
      <c r="N11" s="27">
        <f t="shared" ref="N11" si="2">M11+7</f>
        <v>45325</v>
      </c>
      <c r="O11" s="27">
        <f t="shared" ref="O11" si="3">N11+7</f>
        <v>45332</v>
      </c>
      <c r="P11" s="27">
        <f t="shared" ref="P11" si="4">O11+7</f>
        <v>45339</v>
      </c>
      <c r="Q11" s="27">
        <f t="shared" ref="Q11" si="5">P11+7</f>
        <v>45346</v>
      </c>
    </row>
    <row r="12" spans="1:17" ht="17.399999999999999" x14ac:dyDescent="0.3">
      <c r="A12" s="20" t="s">
        <v>38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</row>
    <row r="13" spans="1:17" ht="17.399999999999999" x14ac:dyDescent="0.3">
      <c r="A13" s="22" t="s">
        <v>40</v>
      </c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</row>
    <row r="14" spans="1:17" ht="17.399999999999999" x14ac:dyDescent="0.3">
      <c r="A14" s="22" t="s">
        <v>41</v>
      </c>
      <c r="B14" s="28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</row>
    <row r="15" spans="1:17" ht="17.399999999999999" x14ac:dyDescent="0.3">
      <c r="A15" s="22" t="s">
        <v>42</v>
      </c>
      <c r="B15" s="23"/>
      <c r="C15" s="28"/>
      <c r="D15" s="28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</row>
    <row r="16" spans="1:17" ht="17.399999999999999" x14ac:dyDescent="0.3">
      <c r="A16" s="24" t="s">
        <v>43</v>
      </c>
      <c r="B16" s="23"/>
      <c r="C16" s="23"/>
      <c r="D16" s="23"/>
      <c r="E16" s="28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17" spans="1:17" ht="17.399999999999999" x14ac:dyDescent="0.3">
      <c r="A17" s="24" t="s">
        <v>44</v>
      </c>
      <c r="B17" s="23"/>
      <c r="C17" s="23"/>
      <c r="D17" s="23"/>
      <c r="E17" s="23"/>
      <c r="F17" s="25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</row>
    <row r="18" spans="1:17" ht="17.399999999999999" x14ac:dyDescent="0.3">
      <c r="A18" s="24" t="s">
        <v>45</v>
      </c>
      <c r="B18" s="23"/>
      <c r="C18" s="23"/>
      <c r="D18" s="23"/>
      <c r="E18" s="23"/>
      <c r="F18" s="23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</row>
    <row r="19" spans="1:17" ht="17.399999999999999" x14ac:dyDescent="0.3">
      <c r="A19" s="24" t="s">
        <v>46</v>
      </c>
      <c r="B19" s="23"/>
      <c r="C19" s="23"/>
      <c r="D19" s="23"/>
      <c r="E19" s="23"/>
      <c r="F19" s="23"/>
      <c r="G19" s="23"/>
      <c r="H19" s="25"/>
      <c r="I19" s="23"/>
      <c r="J19" s="23"/>
      <c r="K19" s="23"/>
      <c r="L19" s="23"/>
      <c r="M19" s="23"/>
      <c r="N19" s="23"/>
      <c r="O19" s="23"/>
      <c r="P19" s="23"/>
      <c r="Q19" s="23"/>
    </row>
    <row r="20" spans="1:17" ht="17.399999999999999" x14ac:dyDescent="0.3">
      <c r="A20" s="24" t="s">
        <v>47</v>
      </c>
      <c r="B20" s="23"/>
      <c r="C20" s="23"/>
      <c r="D20" s="23"/>
      <c r="E20" s="23"/>
      <c r="F20" s="23"/>
      <c r="G20" s="23"/>
      <c r="H20" s="23"/>
      <c r="I20" s="25"/>
      <c r="J20" s="23"/>
      <c r="K20" s="23"/>
      <c r="L20" s="23"/>
      <c r="M20" s="23"/>
      <c r="N20" s="23"/>
      <c r="O20" s="23"/>
      <c r="P20" s="23"/>
      <c r="Q20" s="23"/>
    </row>
    <row r="21" spans="1:17" ht="17.399999999999999" x14ac:dyDescent="0.3">
      <c r="A21" s="20" t="s">
        <v>39</v>
      </c>
      <c r="B21" s="21"/>
      <c r="C21" s="21"/>
      <c r="D21" s="21"/>
      <c r="E21" s="21"/>
      <c r="F21" s="21"/>
      <c r="G21" s="21"/>
      <c r="H21" s="21"/>
      <c r="I21" s="23"/>
      <c r="J21" s="25"/>
      <c r="K21" s="21"/>
      <c r="L21" s="21"/>
      <c r="M21" s="21"/>
      <c r="N21" s="21"/>
      <c r="O21" s="21"/>
      <c r="P21" s="21"/>
      <c r="Q21" s="21"/>
    </row>
    <row r="22" spans="1:17" ht="17.399999999999999" x14ac:dyDescent="0.3">
      <c r="A22" s="22" t="s">
        <v>49</v>
      </c>
      <c r="B22" s="23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</row>
    <row r="23" spans="1:17" ht="17.399999999999999" x14ac:dyDescent="0.3">
      <c r="A23" s="22" t="s">
        <v>50</v>
      </c>
      <c r="B23" s="28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3"/>
      <c r="N23" s="23"/>
      <c r="O23" s="23"/>
      <c r="P23" s="23"/>
      <c r="Q23" s="23"/>
    </row>
    <row r="24" spans="1:17" ht="17.399999999999999" x14ac:dyDescent="0.3">
      <c r="A24" s="22" t="s">
        <v>51</v>
      </c>
      <c r="B24" s="23"/>
      <c r="C24" s="28"/>
      <c r="D24" s="28"/>
      <c r="E24" s="23"/>
      <c r="F24" s="23"/>
      <c r="G24" s="23"/>
      <c r="H24" s="23"/>
      <c r="I24" s="23"/>
      <c r="J24" s="23"/>
      <c r="K24" s="23"/>
      <c r="L24" s="23"/>
      <c r="M24" s="25"/>
      <c r="N24" s="23"/>
      <c r="O24" s="23"/>
      <c r="P24" s="23"/>
      <c r="Q24" s="23"/>
    </row>
    <row r="25" spans="1:17" ht="17.399999999999999" x14ac:dyDescent="0.3">
      <c r="A25" s="24" t="s">
        <v>52</v>
      </c>
      <c r="B25" s="23"/>
      <c r="C25" s="23"/>
      <c r="D25" s="23"/>
      <c r="E25" s="25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ht="17.399999999999999" x14ac:dyDescent="0.3">
      <c r="A26" s="24" t="s">
        <v>53</v>
      </c>
      <c r="B26" s="23"/>
      <c r="C26" s="23"/>
      <c r="D26" s="23"/>
      <c r="E26" s="23"/>
      <c r="F26" s="25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</row>
    <row r="27" spans="1:17" ht="17.399999999999999" x14ac:dyDescent="0.3">
      <c r="A27" s="24" t="s">
        <v>40</v>
      </c>
      <c r="B27" s="23"/>
      <c r="C27" s="23"/>
      <c r="D27" s="23"/>
      <c r="E27" s="23"/>
      <c r="F27" s="23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</row>
    <row r="28" spans="1:17" ht="17.399999999999999" x14ac:dyDescent="0.3">
      <c r="A28" s="24" t="s">
        <v>41</v>
      </c>
      <c r="B28" s="23"/>
      <c r="C28" s="23"/>
      <c r="D28" s="23"/>
      <c r="E28" s="23"/>
      <c r="F28" s="23"/>
      <c r="G28" s="23"/>
      <c r="H28" s="25"/>
      <c r="I28" s="23"/>
      <c r="J28" s="23"/>
      <c r="K28" s="23"/>
      <c r="L28" s="23"/>
      <c r="M28" s="23"/>
      <c r="N28" s="23"/>
      <c r="O28" s="23"/>
      <c r="P28" s="23"/>
      <c r="Q28" s="23"/>
    </row>
    <row r="29" spans="1:17" ht="17.399999999999999" x14ac:dyDescent="0.3">
      <c r="A29" s="24" t="s">
        <v>42</v>
      </c>
      <c r="B29" s="23"/>
      <c r="C29" s="23"/>
      <c r="D29" s="23"/>
      <c r="E29" s="23"/>
      <c r="F29" s="23"/>
      <c r="G29" s="23"/>
      <c r="H29" s="23"/>
      <c r="I29" s="25"/>
      <c r="J29" s="23"/>
      <c r="K29" s="23"/>
      <c r="L29" s="23"/>
      <c r="M29" s="23"/>
      <c r="N29" s="23"/>
      <c r="O29" s="23"/>
      <c r="P29" s="23"/>
      <c r="Q29" s="23"/>
    </row>
    <row r="30" spans="1:17" ht="17.399999999999999" x14ac:dyDescent="0.3">
      <c r="A30" s="22" t="s">
        <v>43</v>
      </c>
      <c r="B30" s="23"/>
      <c r="C30" s="23"/>
      <c r="D30" s="23"/>
      <c r="E30" s="23"/>
      <c r="F30" s="23"/>
      <c r="G30" s="23"/>
      <c r="H30" s="23"/>
      <c r="I30" s="23"/>
      <c r="J30" s="25"/>
      <c r="K30" s="23"/>
      <c r="L30" s="23"/>
      <c r="M30" s="23"/>
      <c r="N30" s="23"/>
      <c r="O30" s="23"/>
      <c r="P30" s="23"/>
      <c r="Q30" s="23"/>
    </row>
    <row r="31" spans="1:17" ht="17.399999999999999" x14ac:dyDescent="0.3">
      <c r="A31" s="22" t="s">
        <v>44</v>
      </c>
      <c r="B31" s="23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</row>
    <row r="32" spans="1:17" ht="17.399999999999999" x14ac:dyDescent="0.3">
      <c r="A32" s="22" t="s">
        <v>45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3"/>
      <c r="N32" s="23"/>
      <c r="O32" s="23"/>
      <c r="P32" s="23"/>
      <c r="Q32" s="23"/>
    </row>
    <row r="33" spans="1:17" ht="17.399999999999999" x14ac:dyDescent="0.3">
      <c r="A33" s="22" t="s">
        <v>46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5"/>
      <c r="N33" s="23"/>
      <c r="O33" s="23"/>
      <c r="P33" s="23"/>
      <c r="Q33" s="23"/>
    </row>
    <row r="34" spans="1:17" ht="17.399999999999999" x14ac:dyDescent="0.3">
      <c r="A34" s="22" t="s">
        <v>47</v>
      </c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5"/>
      <c r="O34" s="23"/>
      <c r="P34" s="23"/>
      <c r="Q34" s="23"/>
    </row>
  </sheetData>
  <mergeCells count="12">
    <mergeCell ref="N9:Q9"/>
    <mergeCell ref="A6:M6"/>
    <mergeCell ref="A1:M1"/>
    <mergeCell ref="A2:M2"/>
    <mergeCell ref="A3:M3"/>
    <mergeCell ref="A4:M4"/>
    <mergeCell ref="A5:M5"/>
    <mergeCell ref="A7:M7"/>
    <mergeCell ref="A9:A11"/>
    <mergeCell ref="B9:E9"/>
    <mergeCell ref="F9:I9"/>
    <mergeCell ref="J9:M9"/>
  </mergeCells>
  <phoneticPr fontId="28" type="noConversion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BE4E-2A91-4290-91EF-54966CDD2EEA}">
  <sheetPr codeName="Sheet1">
    <tabColor rgb="FFFFFF00"/>
  </sheetPr>
  <dimension ref="B1:D8"/>
  <sheetViews>
    <sheetView workbookViewId="0">
      <selection activeCell="C8" sqref="C8"/>
    </sheetView>
  </sheetViews>
  <sheetFormatPr defaultColWidth="9.109375" defaultRowHeight="13.8" x14ac:dyDescent="0.25"/>
  <cols>
    <col min="1" max="1" width="2.33203125" style="9" customWidth="1"/>
    <col min="2" max="2" width="9.109375" style="9"/>
    <col min="3" max="3" width="33.44140625" style="9" customWidth="1"/>
    <col min="4" max="4" width="22.44140625" style="9" customWidth="1"/>
    <col min="5" max="6" width="9.109375" style="9"/>
    <col min="7" max="7" width="12.88671875" style="9" bestFit="1" customWidth="1"/>
    <col min="8" max="8" width="10.44140625" style="9" bestFit="1" customWidth="1"/>
    <col min="9" max="9" width="9.109375" style="9"/>
    <col min="10" max="10" width="10.44140625" style="9" bestFit="1" customWidth="1"/>
    <col min="11" max="16384" width="9.109375" style="9"/>
  </cols>
  <sheetData>
    <row r="1" spans="2:4" ht="13.5" customHeight="1" x14ac:dyDescent="0.25"/>
    <row r="2" spans="2:4" ht="16.8" x14ac:dyDescent="0.3">
      <c r="B2" s="14" t="s">
        <v>20</v>
      </c>
      <c r="C2" s="15" t="s">
        <v>117</v>
      </c>
    </row>
    <row r="3" spans="2:4" ht="17.399999999999999" x14ac:dyDescent="0.3">
      <c r="B3" s="13" t="s">
        <v>118</v>
      </c>
    </row>
    <row r="4" spans="2:4" s="70" customFormat="1" ht="17.399999999999999" x14ac:dyDescent="0.3">
      <c r="B4" s="68" t="s">
        <v>2</v>
      </c>
      <c r="C4" s="68" t="s">
        <v>0</v>
      </c>
      <c r="D4" s="69" t="s">
        <v>119</v>
      </c>
    </row>
    <row r="5" spans="2:4" s="12" customFormat="1" ht="16.8" x14ac:dyDescent="0.3">
      <c r="B5" s="10">
        <v>1</v>
      </c>
      <c r="C5" s="71" t="s">
        <v>120</v>
      </c>
      <c r="D5" s="72">
        <f>SUM('Main BOQ'!H13:H14,'Main BOQ'!H18)</f>
        <v>7925000</v>
      </c>
    </row>
    <row r="6" spans="2:4" s="12" customFormat="1" ht="16.8" x14ac:dyDescent="0.3">
      <c r="B6" s="10">
        <v>2</v>
      </c>
      <c r="C6" s="71" t="s">
        <v>121</v>
      </c>
      <c r="D6" s="72">
        <f>SUM('Main BOQ'!H8:H12,'Main BOQ'!H15:H17,'Main BOQ'!H19:H21)</f>
        <v>2554500</v>
      </c>
    </row>
    <row r="7" spans="2:4" s="12" customFormat="1" ht="16.8" x14ac:dyDescent="0.3">
      <c r="B7" s="10">
        <v>3</v>
      </c>
      <c r="C7" s="71" t="s">
        <v>122</v>
      </c>
      <c r="D7" s="72">
        <f>SUM('Main BOQ'!H22:H24,'Main BOQ'!H6)</f>
        <v>3865000</v>
      </c>
    </row>
    <row r="8" spans="2:4" s="12" customFormat="1" ht="16.8" x14ac:dyDescent="0.3">
      <c r="B8" s="10"/>
      <c r="C8" s="11" t="s">
        <v>123</v>
      </c>
      <c r="D8" s="73">
        <f>SUM(D5:D7)</f>
        <v>14344500</v>
      </c>
    </row>
  </sheetData>
  <phoneticPr fontId="9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FB1A0-4D35-458A-8838-7DCCC910D0CA}">
  <sheetPr codeName="Sheet2">
    <tabColor rgb="FF92D050"/>
  </sheetPr>
  <dimension ref="A1:J25"/>
  <sheetViews>
    <sheetView tabSelected="1" zoomScaleNormal="100" zoomScaleSheetLayoutView="100" workbookViewId="0">
      <selection activeCell="C7" sqref="C7"/>
    </sheetView>
  </sheetViews>
  <sheetFormatPr defaultColWidth="9.109375" defaultRowHeight="14.4" x14ac:dyDescent="0.25"/>
  <cols>
    <col min="1" max="1" width="0.88671875" style="35" customWidth="1"/>
    <col min="2" max="2" width="10.21875" style="35" bestFit="1" customWidth="1"/>
    <col min="3" max="3" width="29.44140625" style="36" customWidth="1"/>
    <col min="4" max="4" width="21.109375" style="37" customWidth="1"/>
    <col min="5" max="5" width="9.21875" style="37" customWidth="1"/>
    <col min="6" max="7" width="15" style="37" customWidth="1"/>
    <col min="8" max="8" width="19.33203125" style="37" customWidth="1"/>
    <col min="9" max="9" width="44.88671875" style="38" customWidth="1"/>
    <col min="10" max="16384" width="9.109375" style="35"/>
  </cols>
  <sheetData>
    <row r="1" spans="2:9" ht="7.2" customHeight="1" x14ac:dyDescent="0.25"/>
    <row r="2" spans="2:9" ht="15.6" x14ac:dyDescent="0.25">
      <c r="B2" s="57" t="s">
        <v>21</v>
      </c>
      <c r="C2" s="39" t="s">
        <v>117</v>
      </c>
    </row>
    <row r="3" spans="2:9" s="53" customFormat="1" ht="17.399999999999999" x14ac:dyDescent="0.25">
      <c r="B3" s="58" t="s">
        <v>81</v>
      </c>
      <c r="C3" s="59" t="s">
        <v>116</v>
      </c>
      <c r="D3" s="54"/>
      <c r="E3" s="55"/>
      <c r="F3" s="55"/>
      <c r="G3" s="55"/>
      <c r="H3" s="55"/>
      <c r="I3" s="56"/>
    </row>
    <row r="4" spans="2:9" s="40" customFormat="1" ht="20.25" customHeight="1" x14ac:dyDescent="0.25">
      <c r="B4" s="82" t="s">
        <v>115</v>
      </c>
      <c r="C4" s="82"/>
      <c r="D4" s="82"/>
      <c r="E4" s="82"/>
      <c r="F4" s="82"/>
      <c r="G4" s="82"/>
      <c r="H4" s="82"/>
      <c r="I4" s="82"/>
    </row>
    <row r="5" spans="2:9" s="41" customFormat="1" ht="35.4" customHeight="1" x14ac:dyDescent="0.25">
      <c r="B5" s="42" t="s">
        <v>2</v>
      </c>
      <c r="C5" s="43" t="s">
        <v>0</v>
      </c>
      <c r="D5" s="43" t="s">
        <v>82</v>
      </c>
      <c r="E5" s="43" t="s">
        <v>83</v>
      </c>
      <c r="F5" s="43" t="s">
        <v>84</v>
      </c>
      <c r="G5" s="43" t="s">
        <v>86</v>
      </c>
      <c r="H5" s="43" t="s">
        <v>87</v>
      </c>
      <c r="I5" s="44" t="s">
        <v>1</v>
      </c>
    </row>
    <row r="6" spans="2:9" s="45" customFormat="1" x14ac:dyDescent="0.25">
      <c r="B6" s="46">
        <v>1</v>
      </c>
      <c r="C6" s="61" t="s">
        <v>127</v>
      </c>
      <c r="D6" s="62"/>
      <c r="E6" s="49" t="s">
        <v>106</v>
      </c>
      <c r="F6" s="66">
        <v>1</v>
      </c>
      <c r="G6" s="63">
        <v>500000</v>
      </c>
      <c r="H6" s="64">
        <f>F6*G6</f>
        <v>500000</v>
      </c>
      <c r="I6" s="51"/>
    </row>
    <row r="7" spans="2:9" s="45" customFormat="1" x14ac:dyDescent="0.25">
      <c r="B7" s="46">
        <f t="shared" ref="B7:B11" ca="1" si="0">OFFSET(B7,-1,0)+1</f>
        <v>2</v>
      </c>
      <c r="C7" s="61" t="s">
        <v>88</v>
      </c>
      <c r="D7" s="62" t="s">
        <v>104</v>
      </c>
      <c r="E7" s="49" t="s">
        <v>106</v>
      </c>
      <c r="F7" s="66">
        <v>1</v>
      </c>
      <c r="G7" s="63">
        <f>75000</f>
        <v>75000</v>
      </c>
      <c r="H7" s="64">
        <f>F7*G7</f>
        <v>75000</v>
      </c>
      <c r="I7" s="51" t="s">
        <v>126</v>
      </c>
    </row>
    <row r="8" spans="2:9" s="45" customFormat="1" x14ac:dyDescent="0.25">
      <c r="B8" s="46">
        <f t="shared" ca="1" si="0"/>
        <v>3</v>
      </c>
      <c r="C8" s="61" t="s">
        <v>89</v>
      </c>
      <c r="D8" s="62" t="s">
        <v>105</v>
      </c>
      <c r="E8" s="49" t="s">
        <v>106</v>
      </c>
      <c r="F8" s="66">
        <v>1</v>
      </c>
      <c r="G8" s="63">
        <f>60000</f>
        <v>60000</v>
      </c>
      <c r="H8" s="64">
        <f t="shared" ref="H8:H24" si="1">F8*G8</f>
        <v>60000</v>
      </c>
      <c r="I8" s="51"/>
    </row>
    <row r="9" spans="2:9" s="45" customFormat="1" x14ac:dyDescent="0.25">
      <c r="B9" s="46">
        <f t="shared" ca="1" si="0"/>
        <v>4</v>
      </c>
      <c r="C9" s="61" t="s">
        <v>91</v>
      </c>
      <c r="D9" s="62"/>
      <c r="E9" s="49" t="s">
        <v>125</v>
      </c>
      <c r="F9" s="66">
        <v>2400</v>
      </c>
      <c r="G9" s="63">
        <v>90</v>
      </c>
      <c r="H9" s="64">
        <f t="shared" si="1"/>
        <v>216000</v>
      </c>
      <c r="I9" s="51"/>
    </row>
    <row r="10" spans="2:9" s="45" customFormat="1" x14ac:dyDescent="0.25">
      <c r="B10" s="46">
        <f t="shared" ca="1" si="0"/>
        <v>5</v>
      </c>
      <c r="C10" s="61" t="s">
        <v>90</v>
      </c>
      <c r="D10" s="62"/>
      <c r="E10" s="49" t="s">
        <v>125</v>
      </c>
      <c r="F10" s="66">
        <v>3600</v>
      </c>
      <c r="G10" s="63">
        <v>135</v>
      </c>
      <c r="H10" s="64">
        <f t="shared" si="1"/>
        <v>486000</v>
      </c>
      <c r="I10" s="51"/>
    </row>
    <row r="11" spans="2:9" s="45" customFormat="1" x14ac:dyDescent="0.25">
      <c r="B11" s="46">
        <f t="shared" ca="1" si="0"/>
        <v>6</v>
      </c>
      <c r="C11" s="61" t="s">
        <v>92</v>
      </c>
      <c r="D11" s="62"/>
      <c r="E11" s="49" t="s">
        <v>125</v>
      </c>
      <c r="F11" s="66">
        <v>7500</v>
      </c>
      <c r="G11" s="63">
        <v>40</v>
      </c>
      <c r="H11" s="64">
        <f t="shared" si="1"/>
        <v>300000</v>
      </c>
      <c r="I11" s="51"/>
    </row>
    <row r="12" spans="2:9" s="45" customFormat="1" x14ac:dyDescent="0.25">
      <c r="B12" s="46">
        <f t="shared" ref="B12:B24" ca="1" si="2">OFFSET(B12,-1,0)+1</f>
        <v>7</v>
      </c>
      <c r="C12" s="61" t="s">
        <v>93</v>
      </c>
      <c r="D12" s="62"/>
      <c r="E12" s="49" t="s">
        <v>125</v>
      </c>
      <c r="F12" s="66">
        <v>3000</v>
      </c>
      <c r="G12" s="63">
        <v>65</v>
      </c>
      <c r="H12" s="64">
        <f t="shared" si="1"/>
        <v>195000</v>
      </c>
      <c r="I12" s="51"/>
    </row>
    <row r="13" spans="2:9" s="45" customFormat="1" x14ac:dyDescent="0.25">
      <c r="B13" s="46">
        <f t="shared" ca="1" si="2"/>
        <v>8</v>
      </c>
      <c r="C13" s="61" t="s">
        <v>94</v>
      </c>
      <c r="D13" s="62"/>
      <c r="E13" s="49" t="s">
        <v>107</v>
      </c>
      <c r="F13" s="66">
        <v>150000</v>
      </c>
      <c r="G13" s="63">
        <v>18</v>
      </c>
      <c r="H13" s="64">
        <f t="shared" si="1"/>
        <v>2700000</v>
      </c>
      <c r="I13" s="51"/>
    </row>
    <row r="14" spans="2:9" s="45" customFormat="1" x14ac:dyDescent="0.25">
      <c r="B14" s="46">
        <f t="shared" ca="1" si="2"/>
        <v>9</v>
      </c>
      <c r="C14" s="61" t="s">
        <v>108</v>
      </c>
      <c r="D14" s="62" t="s">
        <v>109</v>
      </c>
      <c r="E14" s="49" t="s">
        <v>107</v>
      </c>
      <c r="F14" s="66">
        <v>1800</v>
      </c>
      <c r="G14" s="63">
        <v>1250</v>
      </c>
      <c r="H14" s="64">
        <f t="shared" ref="H14" si="3">F14*G14</f>
        <v>2250000</v>
      </c>
      <c r="I14" s="51"/>
    </row>
    <row r="15" spans="2:9" s="45" customFormat="1" x14ac:dyDescent="0.25">
      <c r="B15" s="46">
        <f t="shared" ca="1" si="2"/>
        <v>10</v>
      </c>
      <c r="C15" s="61" t="s">
        <v>95</v>
      </c>
      <c r="D15" s="62" t="s">
        <v>110</v>
      </c>
      <c r="E15" s="49" t="s">
        <v>106</v>
      </c>
      <c r="F15" s="66">
        <v>1</v>
      </c>
      <c r="G15" s="63">
        <v>250000</v>
      </c>
      <c r="H15" s="64">
        <f t="shared" si="1"/>
        <v>250000</v>
      </c>
      <c r="I15" s="51"/>
    </row>
    <row r="16" spans="2:9" s="45" customFormat="1" x14ac:dyDescent="0.25">
      <c r="B16" s="46">
        <f t="shared" ca="1" si="2"/>
        <v>11</v>
      </c>
      <c r="C16" s="61" t="s">
        <v>96</v>
      </c>
      <c r="D16" s="62"/>
      <c r="E16" s="49" t="s">
        <v>106</v>
      </c>
      <c r="F16" s="66">
        <v>1</v>
      </c>
      <c r="G16" s="63">
        <v>25000</v>
      </c>
      <c r="H16" s="64">
        <f t="shared" si="1"/>
        <v>25000</v>
      </c>
      <c r="I16" s="51"/>
    </row>
    <row r="17" spans="1:10" s="45" customFormat="1" x14ac:dyDescent="0.25">
      <c r="B17" s="46">
        <f t="shared" ca="1" si="2"/>
        <v>12</v>
      </c>
      <c r="C17" s="61" t="s">
        <v>97</v>
      </c>
      <c r="D17" s="62" t="s">
        <v>112</v>
      </c>
      <c r="E17" s="49" t="s">
        <v>107</v>
      </c>
      <c r="F17" s="66">
        <v>35</v>
      </c>
      <c r="G17" s="63">
        <v>8500</v>
      </c>
      <c r="H17" s="64">
        <f t="shared" si="1"/>
        <v>297500</v>
      </c>
      <c r="I17" s="51"/>
    </row>
    <row r="18" spans="1:10" s="45" customFormat="1" x14ac:dyDescent="0.25">
      <c r="B18" s="46">
        <f t="shared" ca="1" si="2"/>
        <v>13</v>
      </c>
      <c r="C18" s="61" t="s">
        <v>128</v>
      </c>
      <c r="D18" s="62"/>
      <c r="E18" s="49" t="s">
        <v>111</v>
      </c>
      <c r="F18" s="66">
        <v>8500</v>
      </c>
      <c r="G18" s="63">
        <v>350</v>
      </c>
      <c r="H18" s="64">
        <f t="shared" si="1"/>
        <v>2975000</v>
      </c>
      <c r="I18" s="51" t="s">
        <v>124</v>
      </c>
    </row>
    <row r="19" spans="1:10" s="45" customFormat="1" x14ac:dyDescent="0.25">
      <c r="B19" s="46">
        <f t="shared" ca="1" si="2"/>
        <v>14</v>
      </c>
      <c r="C19" s="61" t="s">
        <v>98</v>
      </c>
      <c r="D19" s="62"/>
      <c r="E19" s="49" t="s">
        <v>106</v>
      </c>
      <c r="F19" s="66">
        <v>1</v>
      </c>
      <c r="G19" s="63">
        <v>250000</v>
      </c>
      <c r="H19" s="64">
        <f t="shared" si="1"/>
        <v>250000</v>
      </c>
      <c r="I19" s="51"/>
    </row>
    <row r="20" spans="1:10" s="45" customFormat="1" x14ac:dyDescent="0.25">
      <c r="B20" s="46">
        <f t="shared" ca="1" si="2"/>
        <v>15</v>
      </c>
      <c r="C20" s="61" t="s">
        <v>99</v>
      </c>
      <c r="D20" s="62" t="s">
        <v>113</v>
      </c>
      <c r="E20" s="49" t="s">
        <v>106</v>
      </c>
      <c r="F20" s="66">
        <v>1</v>
      </c>
      <c r="G20" s="63">
        <v>125000</v>
      </c>
      <c r="H20" s="64">
        <f t="shared" si="1"/>
        <v>125000</v>
      </c>
      <c r="I20" s="51"/>
    </row>
    <row r="21" spans="1:10" s="45" customFormat="1" x14ac:dyDescent="0.25">
      <c r="B21" s="46">
        <f t="shared" ca="1" si="2"/>
        <v>16</v>
      </c>
      <c r="C21" s="61" t="s">
        <v>100</v>
      </c>
      <c r="D21" s="62"/>
      <c r="E21" s="49" t="s">
        <v>106</v>
      </c>
      <c r="F21" s="66">
        <v>1</v>
      </c>
      <c r="G21" s="63">
        <v>350000</v>
      </c>
      <c r="H21" s="64">
        <f t="shared" si="1"/>
        <v>350000</v>
      </c>
      <c r="I21" s="51"/>
    </row>
    <row r="22" spans="1:10" s="45" customFormat="1" x14ac:dyDescent="0.25">
      <c r="B22" s="46">
        <f t="shared" ca="1" si="2"/>
        <v>17</v>
      </c>
      <c r="C22" s="61" t="s">
        <v>101</v>
      </c>
      <c r="D22" s="62"/>
      <c r="E22" s="49" t="s">
        <v>114</v>
      </c>
      <c r="F22" s="66">
        <f>7200</f>
        <v>7200</v>
      </c>
      <c r="G22" s="63">
        <v>450</v>
      </c>
      <c r="H22" s="64">
        <f t="shared" si="1"/>
        <v>3240000</v>
      </c>
      <c r="I22" s="84" t="s">
        <v>129</v>
      </c>
      <c r="J22" s="67"/>
    </row>
    <row r="23" spans="1:10" s="45" customFormat="1" x14ac:dyDescent="0.25">
      <c r="B23" s="46">
        <f t="shared" ca="1" si="2"/>
        <v>18</v>
      </c>
      <c r="C23" s="61" t="s">
        <v>102</v>
      </c>
      <c r="D23" s="62"/>
      <c r="E23" s="49" t="s">
        <v>107</v>
      </c>
      <c r="F23" s="66">
        <v>3</v>
      </c>
      <c r="G23" s="63">
        <v>25000</v>
      </c>
      <c r="H23" s="64">
        <f t="shared" si="1"/>
        <v>75000</v>
      </c>
      <c r="I23" s="51"/>
    </row>
    <row r="24" spans="1:10" s="45" customFormat="1" x14ac:dyDescent="0.25">
      <c r="B24" s="46">
        <f t="shared" ca="1" si="2"/>
        <v>19</v>
      </c>
      <c r="C24" s="61" t="s">
        <v>103</v>
      </c>
      <c r="D24" s="62"/>
      <c r="E24" s="49" t="s">
        <v>106</v>
      </c>
      <c r="F24" s="66">
        <v>1</v>
      </c>
      <c r="G24" s="63">
        <v>50000</v>
      </c>
      <c r="H24" s="64">
        <f t="shared" si="1"/>
        <v>50000</v>
      </c>
      <c r="I24" s="51"/>
    </row>
    <row r="25" spans="1:10" ht="18" x14ac:dyDescent="0.25">
      <c r="A25" s="45"/>
      <c r="B25" s="46"/>
      <c r="C25" s="47"/>
      <c r="D25" s="48"/>
      <c r="E25" s="49"/>
      <c r="F25" s="50"/>
      <c r="G25" s="60" t="s">
        <v>85</v>
      </c>
      <c r="H25" s="65">
        <f>SUM(H6:H24)</f>
        <v>14419500</v>
      </c>
      <c r="I25" s="52"/>
    </row>
  </sheetData>
  <mergeCells count="1">
    <mergeCell ref="B4:I4"/>
  </mergeCells>
  <phoneticPr fontId="9" type="noConversion"/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6203-8160-49C9-9B40-E2620A070DBB}">
  <sheetPr>
    <tabColor theme="2" tint="-9.9978637043366805E-2"/>
  </sheetPr>
  <dimension ref="A2:F56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0.88671875" style="2" customWidth="1"/>
    <col min="2" max="2" width="6.33203125" style="2" customWidth="1"/>
    <col min="3" max="3" width="15.5546875" style="1" bestFit="1" customWidth="1"/>
    <col min="4" max="4" width="14" style="6" customWidth="1"/>
    <col min="5" max="5" width="11" style="6" customWidth="1"/>
    <col min="6" max="6" width="2.109375" style="2" customWidth="1"/>
    <col min="7" max="16384" width="9.109375" style="2"/>
  </cols>
  <sheetData>
    <row r="2" spans="2:5" s="5" customFormat="1" ht="20.25" customHeight="1" x14ac:dyDescent="0.25">
      <c r="B2" s="83" t="s">
        <v>68</v>
      </c>
      <c r="C2" s="83"/>
      <c r="D2" s="83"/>
      <c r="E2" s="83"/>
    </row>
    <row r="3" spans="2:5" s="3" customFormat="1" ht="27" customHeight="1" x14ac:dyDescent="0.25">
      <c r="B3" s="29" t="s">
        <v>2</v>
      </c>
      <c r="C3" s="30" t="s">
        <v>69</v>
      </c>
      <c r="D3" s="30" t="s">
        <v>71</v>
      </c>
      <c r="E3" s="30" t="s">
        <v>70</v>
      </c>
    </row>
    <row r="4" spans="2:5" s="4" customFormat="1" x14ac:dyDescent="0.25">
      <c r="B4" s="31">
        <v>1</v>
      </c>
      <c r="C4" s="32" t="s">
        <v>54</v>
      </c>
      <c r="D4" s="33">
        <v>71000</v>
      </c>
      <c r="E4" s="34">
        <v>9</v>
      </c>
    </row>
    <row r="5" spans="2:5" s="4" customFormat="1" x14ac:dyDescent="0.25">
      <c r="B5" s="31">
        <v>2</v>
      </c>
      <c r="C5" s="32" t="s">
        <v>7</v>
      </c>
      <c r="D5" s="33">
        <v>3800</v>
      </c>
      <c r="E5" s="34">
        <v>3</v>
      </c>
    </row>
    <row r="6" spans="2:5" s="4" customFormat="1" x14ac:dyDescent="0.25">
      <c r="B6" s="31">
        <v>3</v>
      </c>
      <c r="C6" s="32" t="s">
        <v>8</v>
      </c>
      <c r="D6" s="33">
        <v>3800</v>
      </c>
      <c r="E6" s="34">
        <v>3</v>
      </c>
    </row>
    <row r="7" spans="2:5" s="4" customFormat="1" x14ac:dyDescent="0.25">
      <c r="B7" s="31">
        <v>4</v>
      </c>
      <c r="C7" s="32" t="s">
        <v>9</v>
      </c>
      <c r="D7" s="33">
        <v>3800</v>
      </c>
      <c r="E7" s="34">
        <v>3</v>
      </c>
    </row>
    <row r="8" spans="2:5" s="4" customFormat="1" x14ac:dyDescent="0.25">
      <c r="B8" s="31">
        <v>5</v>
      </c>
      <c r="C8" s="32" t="s">
        <v>10</v>
      </c>
      <c r="D8" s="33">
        <v>3800</v>
      </c>
      <c r="E8" s="34">
        <v>3</v>
      </c>
    </row>
    <row r="9" spans="2:5" s="4" customFormat="1" x14ac:dyDescent="0.25">
      <c r="B9" s="31">
        <v>6</v>
      </c>
      <c r="C9" s="32" t="s">
        <v>11</v>
      </c>
      <c r="D9" s="33">
        <v>3800</v>
      </c>
      <c r="E9" s="34">
        <v>3</v>
      </c>
    </row>
    <row r="10" spans="2:5" s="4" customFormat="1" x14ac:dyDescent="0.25">
      <c r="B10" s="31">
        <v>7</v>
      </c>
      <c r="C10" s="32" t="s">
        <v>12</v>
      </c>
      <c r="D10" s="33">
        <v>4000</v>
      </c>
      <c r="E10" s="34">
        <v>3</v>
      </c>
    </row>
    <row r="11" spans="2:5" s="4" customFormat="1" x14ac:dyDescent="0.25">
      <c r="B11" s="31">
        <v>8</v>
      </c>
      <c r="C11" s="32" t="s">
        <v>13</v>
      </c>
      <c r="D11" s="33">
        <v>4650</v>
      </c>
      <c r="E11" s="34">
        <v>3</v>
      </c>
    </row>
    <row r="12" spans="2:5" s="4" customFormat="1" x14ac:dyDescent="0.25">
      <c r="B12" s="31">
        <v>9</v>
      </c>
      <c r="C12" s="32" t="s">
        <v>14</v>
      </c>
      <c r="D12" s="33">
        <v>3800</v>
      </c>
      <c r="E12" s="34">
        <v>3</v>
      </c>
    </row>
    <row r="13" spans="2:5" s="4" customFormat="1" x14ac:dyDescent="0.25">
      <c r="B13" s="31">
        <v>10</v>
      </c>
      <c r="C13" s="32" t="s">
        <v>15</v>
      </c>
      <c r="D13" s="33">
        <v>3800</v>
      </c>
      <c r="E13" s="34">
        <v>3</v>
      </c>
    </row>
    <row r="14" spans="2:5" s="4" customFormat="1" x14ac:dyDescent="0.25">
      <c r="B14" s="31">
        <v>11</v>
      </c>
      <c r="C14" s="32" t="s">
        <v>5</v>
      </c>
      <c r="D14" s="33">
        <v>3800</v>
      </c>
      <c r="E14" s="34">
        <v>3</v>
      </c>
    </row>
    <row r="15" spans="2:5" s="4" customFormat="1" x14ac:dyDescent="0.25">
      <c r="B15" s="31">
        <v>12</v>
      </c>
      <c r="C15" s="32" t="s">
        <v>3</v>
      </c>
      <c r="D15" s="33">
        <v>3800</v>
      </c>
      <c r="E15" s="34">
        <v>3</v>
      </c>
    </row>
    <row r="16" spans="2:5" s="4" customFormat="1" ht="18" customHeight="1" x14ac:dyDescent="0.25">
      <c r="B16" s="31">
        <v>13</v>
      </c>
      <c r="C16" s="32" t="s">
        <v>67</v>
      </c>
      <c r="D16" s="33">
        <v>4300</v>
      </c>
      <c r="E16" s="34">
        <v>1</v>
      </c>
    </row>
    <row r="17" spans="1:6" s="4" customFormat="1" x14ac:dyDescent="0.25">
      <c r="B17" s="31">
        <v>14</v>
      </c>
      <c r="C17" s="32" t="s">
        <v>4</v>
      </c>
      <c r="D17" s="33">
        <v>3800</v>
      </c>
      <c r="E17" s="34">
        <v>3</v>
      </c>
    </row>
    <row r="18" spans="1:6" s="4" customFormat="1" x14ac:dyDescent="0.25">
      <c r="B18" s="31">
        <v>15</v>
      </c>
      <c r="C18" s="32" t="s">
        <v>16</v>
      </c>
      <c r="D18" s="33">
        <v>3800</v>
      </c>
      <c r="E18" s="34">
        <v>3</v>
      </c>
    </row>
    <row r="19" spans="1:6" s="4" customFormat="1" x14ac:dyDescent="0.25">
      <c r="B19" s="31">
        <v>16</v>
      </c>
      <c r="C19" s="32" t="s">
        <v>17</v>
      </c>
      <c r="D19" s="33">
        <v>3800</v>
      </c>
      <c r="E19" s="34">
        <v>3</v>
      </c>
    </row>
    <row r="20" spans="1:6" s="4" customFormat="1" x14ac:dyDescent="0.25">
      <c r="B20" s="31">
        <v>17</v>
      </c>
      <c r="C20" s="32" t="s">
        <v>6</v>
      </c>
      <c r="D20" s="33">
        <v>4100</v>
      </c>
      <c r="E20" s="34">
        <v>3</v>
      </c>
    </row>
    <row r="21" spans="1:6" x14ac:dyDescent="0.25">
      <c r="A21" s="4"/>
      <c r="B21" s="31">
        <v>18</v>
      </c>
      <c r="C21" s="32" t="s">
        <v>18</v>
      </c>
      <c r="D21" s="33">
        <v>4600</v>
      </c>
      <c r="E21" s="34">
        <v>10</v>
      </c>
      <c r="F21" s="4"/>
    </row>
    <row r="22" spans="1:6" x14ac:dyDescent="0.25">
      <c r="A22" s="4"/>
      <c r="B22" s="31">
        <v>19</v>
      </c>
      <c r="C22" s="32" t="s">
        <v>74</v>
      </c>
      <c r="D22" s="33">
        <v>4970</v>
      </c>
      <c r="E22" s="34">
        <v>4</v>
      </c>
      <c r="F22" s="5"/>
    </row>
    <row r="23" spans="1:6" x14ac:dyDescent="0.25">
      <c r="A23" s="4"/>
      <c r="B23" s="31">
        <v>20</v>
      </c>
      <c r="C23" s="32" t="s">
        <v>55</v>
      </c>
      <c r="D23" s="33">
        <v>71000</v>
      </c>
      <c r="E23" s="34">
        <v>15</v>
      </c>
      <c r="F23" s="3"/>
    </row>
    <row r="24" spans="1:6" s="7" customFormat="1" ht="18" x14ac:dyDescent="0.25">
      <c r="A24" s="4"/>
      <c r="B24" s="31">
        <v>21</v>
      </c>
      <c r="C24" s="32" t="s">
        <v>19</v>
      </c>
      <c r="D24" s="33">
        <v>3800</v>
      </c>
      <c r="E24" s="34">
        <v>3</v>
      </c>
      <c r="F24" s="4"/>
    </row>
    <row r="25" spans="1:6" x14ac:dyDescent="0.25">
      <c r="A25" s="4"/>
      <c r="B25" s="31">
        <v>22</v>
      </c>
      <c r="C25" s="32" t="s">
        <v>22</v>
      </c>
      <c r="D25" s="33">
        <v>14600</v>
      </c>
      <c r="E25" s="34">
        <v>11</v>
      </c>
      <c r="F25" s="4"/>
    </row>
    <row r="26" spans="1:6" x14ac:dyDescent="0.25">
      <c r="A26" s="4"/>
      <c r="B26" s="31">
        <v>23</v>
      </c>
      <c r="C26" s="32" t="s">
        <v>64</v>
      </c>
      <c r="D26" s="33">
        <v>13100</v>
      </c>
      <c r="E26" s="34">
        <v>3</v>
      </c>
      <c r="F26" s="4"/>
    </row>
    <row r="27" spans="1:6" x14ac:dyDescent="0.25">
      <c r="A27" s="4"/>
      <c r="B27" s="31">
        <v>24</v>
      </c>
      <c r="C27" s="32" t="s">
        <v>66</v>
      </c>
      <c r="D27" s="33">
        <v>1500</v>
      </c>
      <c r="E27" s="34">
        <v>8</v>
      </c>
      <c r="F27" s="4"/>
    </row>
    <row r="28" spans="1:6" x14ac:dyDescent="0.25">
      <c r="A28" s="4"/>
      <c r="B28" s="31">
        <v>25</v>
      </c>
      <c r="C28" s="32" t="s">
        <v>75</v>
      </c>
      <c r="D28" s="33">
        <v>7700</v>
      </c>
      <c r="E28" s="34">
        <v>2</v>
      </c>
      <c r="F28" s="4"/>
    </row>
    <row r="29" spans="1:6" x14ac:dyDescent="0.25">
      <c r="A29" s="4"/>
      <c r="B29" s="31">
        <v>26</v>
      </c>
      <c r="C29" s="32" t="s">
        <v>23</v>
      </c>
      <c r="D29" s="33">
        <v>11660</v>
      </c>
      <c r="E29" s="34">
        <v>7</v>
      </c>
      <c r="F29" s="4"/>
    </row>
    <row r="30" spans="1:6" x14ac:dyDescent="0.25">
      <c r="A30" s="4"/>
      <c r="B30" s="31">
        <v>27</v>
      </c>
      <c r="C30" s="32" t="s">
        <v>61</v>
      </c>
      <c r="D30" s="33">
        <v>6650</v>
      </c>
      <c r="E30" s="34">
        <v>3</v>
      </c>
      <c r="F30" s="4"/>
    </row>
    <row r="31" spans="1:6" x14ac:dyDescent="0.25">
      <c r="A31" s="4"/>
      <c r="B31" s="31">
        <v>28</v>
      </c>
      <c r="C31" s="32" t="s">
        <v>24</v>
      </c>
      <c r="D31" s="33">
        <v>32920</v>
      </c>
      <c r="E31" s="34">
        <v>9</v>
      </c>
      <c r="F31" s="4"/>
    </row>
    <row r="32" spans="1:6" x14ac:dyDescent="0.25">
      <c r="A32" s="4"/>
      <c r="B32" s="31">
        <v>29</v>
      </c>
      <c r="C32" s="32" t="s">
        <v>25</v>
      </c>
      <c r="D32" s="33">
        <v>5000</v>
      </c>
      <c r="E32" s="34">
        <v>11</v>
      </c>
      <c r="F32" s="4"/>
    </row>
    <row r="33" spans="1:6" x14ac:dyDescent="0.25">
      <c r="A33" s="4"/>
      <c r="B33" s="31">
        <v>30</v>
      </c>
      <c r="C33" s="32" t="s">
        <v>72</v>
      </c>
      <c r="D33" s="33">
        <v>3370</v>
      </c>
      <c r="E33" s="34">
        <v>3</v>
      </c>
      <c r="F33" s="4"/>
    </row>
    <row r="34" spans="1:6" x14ac:dyDescent="0.25">
      <c r="A34" s="4"/>
      <c r="B34" s="31">
        <v>31</v>
      </c>
      <c r="C34" s="32" t="s">
        <v>26</v>
      </c>
      <c r="D34" s="33">
        <v>16100</v>
      </c>
      <c r="E34" s="34">
        <v>7</v>
      </c>
      <c r="F34" s="4"/>
    </row>
    <row r="35" spans="1:6" x14ac:dyDescent="0.25">
      <c r="A35" s="4"/>
      <c r="B35" s="31">
        <v>32</v>
      </c>
      <c r="C35" s="32" t="s">
        <v>65</v>
      </c>
      <c r="D35" s="33">
        <v>6760</v>
      </c>
      <c r="E35" s="34">
        <v>4</v>
      </c>
      <c r="F35" s="4"/>
    </row>
    <row r="36" spans="1:6" x14ac:dyDescent="0.25">
      <c r="A36" s="4"/>
      <c r="B36" s="31">
        <v>33</v>
      </c>
      <c r="C36" s="32" t="s">
        <v>56</v>
      </c>
      <c r="D36" s="33">
        <v>4500</v>
      </c>
      <c r="E36" s="34">
        <v>5</v>
      </c>
      <c r="F36" s="4"/>
    </row>
    <row r="37" spans="1:6" x14ac:dyDescent="0.25">
      <c r="A37" s="4"/>
      <c r="B37" s="31">
        <v>34</v>
      </c>
      <c r="C37" s="32" t="s">
        <v>60</v>
      </c>
      <c r="D37" s="33">
        <v>15880</v>
      </c>
      <c r="E37" s="34">
        <v>12</v>
      </c>
      <c r="F37" s="4"/>
    </row>
    <row r="38" spans="1:6" x14ac:dyDescent="0.25">
      <c r="A38" s="4"/>
      <c r="B38" s="31">
        <v>35</v>
      </c>
      <c r="C38" s="32" t="s">
        <v>62</v>
      </c>
      <c r="D38" s="33">
        <v>12760</v>
      </c>
      <c r="E38" s="34">
        <v>3</v>
      </c>
      <c r="F38" s="4"/>
    </row>
    <row r="39" spans="1:6" x14ac:dyDescent="0.25">
      <c r="A39" s="4"/>
      <c r="B39" s="31">
        <v>36</v>
      </c>
      <c r="C39" s="32" t="s">
        <v>57</v>
      </c>
      <c r="D39" s="33">
        <v>4100</v>
      </c>
      <c r="E39" s="34">
        <v>3</v>
      </c>
      <c r="F39" s="4"/>
    </row>
    <row r="40" spans="1:6" x14ac:dyDescent="0.25">
      <c r="B40" s="31">
        <v>37</v>
      </c>
      <c r="C40" s="32" t="s">
        <v>58</v>
      </c>
      <c r="D40" s="33">
        <v>58700</v>
      </c>
      <c r="E40" s="34">
        <v>1</v>
      </c>
      <c r="F40" s="4"/>
    </row>
    <row r="41" spans="1:6" x14ac:dyDescent="0.25">
      <c r="B41" s="31">
        <v>38</v>
      </c>
      <c r="C41" s="32" t="s">
        <v>59</v>
      </c>
      <c r="D41" s="33">
        <v>11850</v>
      </c>
      <c r="E41" s="34">
        <v>1</v>
      </c>
      <c r="F41" s="4"/>
    </row>
    <row r="42" spans="1:6" x14ac:dyDescent="0.25">
      <c r="B42" s="31">
        <v>39</v>
      </c>
      <c r="C42" s="32" t="s">
        <v>73</v>
      </c>
      <c r="D42" s="33">
        <v>1500</v>
      </c>
      <c r="E42" s="34">
        <v>14</v>
      </c>
      <c r="F42" s="4"/>
    </row>
    <row r="43" spans="1:6" x14ac:dyDescent="0.25">
      <c r="F43" s="4"/>
    </row>
    <row r="44" spans="1:6" x14ac:dyDescent="0.25">
      <c r="F44" s="4"/>
    </row>
    <row r="45" spans="1:6" x14ac:dyDescent="0.25">
      <c r="F45" s="4"/>
    </row>
    <row r="46" spans="1:6" x14ac:dyDescent="0.25">
      <c r="F46" s="4"/>
    </row>
    <row r="47" spans="1:6" x14ac:dyDescent="0.25">
      <c r="F47" s="4"/>
    </row>
    <row r="48" spans="1:6" x14ac:dyDescent="0.25">
      <c r="F48" s="4"/>
    </row>
    <row r="49" spans="6:6" x14ac:dyDescent="0.25">
      <c r="F49" s="4"/>
    </row>
    <row r="50" spans="6:6" x14ac:dyDescent="0.25">
      <c r="F50" s="4"/>
    </row>
    <row r="54" spans="6:6" ht="18" x14ac:dyDescent="0.25">
      <c r="F54" s="7"/>
    </row>
    <row r="56" spans="6:6" ht="20.399999999999999" x14ac:dyDescent="0.25">
      <c r="F56" s="8"/>
    </row>
  </sheetData>
  <mergeCells count="1">
    <mergeCell ref="B2:E2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85E1-40D9-45AD-BDF5-27BAE1399CCB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83" t="s">
        <v>78</v>
      </c>
      <c r="B1" s="83"/>
      <c r="C1" s="83"/>
      <c r="D1" s="83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24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7E8D2-BEFE-4EE4-9F09-2998275DAAFA}">
  <sheetPr>
    <tabColor theme="2" tint="-9.9978637043366805E-2"/>
  </sheetPr>
  <dimension ref="A1:D33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83" t="s">
        <v>79</v>
      </c>
      <c r="B1" s="83"/>
      <c r="C1" s="83"/>
      <c r="D1" s="83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ht="18" customHeigh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7" customFormat="1" ht="18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  <row r="26" spans="1:4" x14ac:dyDescent="0.25">
      <c r="A26" s="31">
        <v>24</v>
      </c>
      <c r="B26" s="32" t="e">
        <f>#REF!</f>
        <v>#REF!</v>
      </c>
      <c r="C26" s="33" t="e">
        <f>#REF!</f>
        <v>#REF!</v>
      </c>
      <c r="D26" s="34" t="e">
        <f>#REF!</f>
        <v>#REF!</v>
      </c>
    </row>
    <row r="27" spans="1:4" x14ac:dyDescent="0.25">
      <c r="A27" s="31">
        <v>25</v>
      </c>
      <c r="B27" s="32" t="e">
        <f>#REF!</f>
        <v>#REF!</v>
      </c>
      <c r="C27" s="33" t="e">
        <f>#REF!</f>
        <v>#REF!</v>
      </c>
      <c r="D27" s="34" t="e">
        <f>#REF!</f>
        <v>#REF!</v>
      </c>
    </row>
    <row r="28" spans="1:4" x14ac:dyDescent="0.25">
      <c r="A28" s="31">
        <v>26</v>
      </c>
      <c r="B28" s="32" t="e">
        <f>#REF!</f>
        <v>#REF!</v>
      </c>
      <c r="C28" s="33" t="e">
        <f>#REF!</f>
        <v>#REF!</v>
      </c>
      <c r="D28" s="34" t="e">
        <f>#REF!</f>
        <v>#REF!</v>
      </c>
    </row>
    <row r="29" spans="1:4" x14ac:dyDescent="0.25">
      <c r="A29" s="31">
        <v>27</v>
      </c>
      <c r="B29" s="32" t="e">
        <f>#REF!</f>
        <v>#REF!</v>
      </c>
      <c r="C29" s="33" t="e">
        <f>#REF!</f>
        <v>#REF!</v>
      </c>
      <c r="D29" s="34" t="e">
        <f>#REF!</f>
        <v>#REF!</v>
      </c>
    </row>
    <row r="30" spans="1:4" x14ac:dyDescent="0.25">
      <c r="A30" s="31">
        <v>28</v>
      </c>
      <c r="B30" s="32" t="e">
        <f>#REF!</f>
        <v>#REF!</v>
      </c>
      <c r="C30" s="33" t="e">
        <f>#REF!</f>
        <v>#REF!</v>
      </c>
      <c r="D30" s="34" t="e">
        <f>#REF!</f>
        <v>#REF!</v>
      </c>
    </row>
    <row r="31" spans="1:4" x14ac:dyDescent="0.25">
      <c r="A31" s="31">
        <v>29</v>
      </c>
      <c r="B31" s="32" t="e">
        <f>#REF!</f>
        <v>#REF!</v>
      </c>
      <c r="C31" s="33" t="e">
        <f>#REF!</f>
        <v>#REF!</v>
      </c>
      <c r="D31" s="34" t="e">
        <f>#REF!</f>
        <v>#REF!</v>
      </c>
    </row>
    <row r="32" spans="1:4" x14ac:dyDescent="0.25">
      <c r="A32" s="31">
        <v>30</v>
      </c>
      <c r="B32" s="32" t="e">
        <f>#REF!</f>
        <v>#REF!</v>
      </c>
      <c r="C32" s="33" t="e">
        <f>#REF!</f>
        <v>#REF!</v>
      </c>
      <c r="D32" s="34" t="e">
        <f>#REF!</f>
        <v>#REF!</v>
      </c>
    </row>
    <row r="33" spans="1:4" x14ac:dyDescent="0.25">
      <c r="A33" s="31">
        <v>31</v>
      </c>
      <c r="B33" s="32" t="e">
        <f>#REF!</f>
        <v>#REF!</v>
      </c>
      <c r="C33" s="33" t="e">
        <f>#REF!</f>
        <v>#REF!</v>
      </c>
      <c r="D33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D9D1-C746-401A-880A-1E017E42BEBE}">
  <sheetPr>
    <tabColor theme="2" tint="-9.9978637043366805E-2"/>
  </sheetPr>
  <dimension ref="A1:D25"/>
  <sheetViews>
    <sheetView zoomScaleNormal="100" zoomScaleSheetLayoutView="100" workbookViewId="0">
      <selection activeCell="J22" sqref="J22"/>
    </sheetView>
  </sheetViews>
  <sheetFormatPr defaultColWidth="9.109375" defaultRowHeight="13.8" x14ac:dyDescent="0.25"/>
  <cols>
    <col min="1" max="1" width="6.33203125" style="2" customWidth="1"/>
    <col min="2" max="2" width="15.5546875" style="1" bestFit="1" customWidth="1"/>
    <col min="3" max="3" width="14" style="6" customWidth="1"/>
    <col min="4" max="4" width="11" style="6" customWidth="1"/>
    <col min="5" max="16384" width="9.109375" style="2"/>
  </cols>
  <sheetData>
    <row r="1" spans="1:4" s="5" customFormat="1" ht="20.25" customHeight="1" x14ac:dyDescent="0.25">
      <c r="A1" s="83" t="s">
        <v>80</v>
      </c>
      <c r="B1" s="83"/>
      <c r="C1" s="83"/>
      <c r="D1" s="83"/>
    </row>
    <row r="2" spans="1:4" s="3" customFormat="1" ht="27" customHeight="1" x14ac:dyDescent="0.25">
      <c r="A2" s="29" t="s">
        <v>2</v>
      </c>
      <c r="B2" s="30" t="s">
        <v>69</v>
      </c>
      <c r="C2" s="30" t="s">
        <v>71</v>
      </c>
      <c r="D2" s="30" t="s">
        <v>70</v>
      </c>
    </row>
    <row r="3" spans="1:4" s="4" customFormat="1" x14ac:dyDescent="0.25">
      <c r="A3" s="31">
        <v>1</v>
      </c>
      <c r="B3" s="32" t="e">
        <f>#REF!</f>
        <v>#REF!</v>
      </c>
      <c r="C3" s="33" t="e">
        <f>#REF!</f>
        <v>#REF!</v>
      </c>
      <c r="D3" s="34" t="e">
        <f>#REF!</f>
        <v>#REF!</v>
      </c>
    </row>
    <row r="4" spans="1:4" s="4" customFormat="1" x14ac:dyDescent="0.25">
      <c r="A4" s="31">
        <v>2</v>
      </c>
      <c r="B4" s="32" t="e">
        <f>#REF!</f>
        <v>#REF!</v>
      </c>
      <c r="C4" s="33" t="e">
        <f>#REF!</f>
        <v>#REF!</v>
      </c>
      <c r="D4" s="34" t="e">
        <f>#REF!</f>
        <v>#REF!</v>
      </c>
    </row>
    <row r="5" spans="1:4" s="4" customFormat="1" x14ac:dyDescent="0.25">
      <c r="A5" s="31">
        <v>3</v>
      </c>
      <c r="B5" s="32" t="e">
        <f>#REF!</f>
        <v>#REF!</v>
      </c>
      <c r="C5" s="33" t="e">
        <f>#REF!</f>
        <v>#REF!</v>
      </c>
      <c r="D5" s="34" t="e">
        <f>#REF!</f>
        <v>#REF!</v>
      </c>
    </row>
    <row r="6" spans="1:4" s="4" customFormat="1" x14ac:dyDescent="0.25">
      <c r="A6" s="31">
        <v>4</v>
      </c>
      <c r="B6" s="32" t="e">
        <f>#REF!</f>
        <v>#REF!</v>
      </c>
      <c r="C6" s="33" t="e">
        <f>#REF!</f>
        <v>#REF!</v>
      </c>
      <c r="D6" s="34" t="e">
        <f>#REF!</f>
        <v>#REF!</v>
      </c>
    </row>
    <row r="7" spans="1:4" s="4" customFormat="1" x14ac:dyDescent="0.25">
      <c r="A7" s="31">
        <v>5</v>
      </c>
      <c r="B7" s="32" t="e">
        <f>#REF!</f>
        <v>#REF!</v>
      </c>
      <c r="C7" s="33" t="e">
        <f>#REF!</f>
        <v>#REF!</v>
      </c>
      <c r="D7" s="34" t="e">
        <f>#REF!</f>
        <v>#REF!</v>
      </c>
    </row>
    <row r="8" spans="1:4" s="4" customFormat="1" x14ac:dyDescent="0.25">
      <c r="A8" s="31">
        <v>6</v>
      </c>
      <c r="B8" s="32" t="e">
        <f>#REF!</f>
        <v>#REF!</v>
      </c>
      <c r="C8" s="33" t="e">
        <f>#REF!</f>
        <v>#REF!</v>
      </c>
      <c r="D8" s="34" t="e">
        <f>#REF!</f>
        <v>#REF!</v>
      </c>
    </row>
    <row r="9" spans="1:4" s="4" customFormat="1" x14ac:dyDescent="0.25">
      <c r="A9" s="31">
        <v>7</v>
      </c>
      <c r="B9" s="32" t="e">
        <f>#REF!</f>
        <v>#REF!</v>
      </c>
      <c r="C9" s="33" t="e">
        <f>#REF!</f>
        <v>#REF!</v>
      </c>
      <c r="D9" s="34" t="e">
        <f>#REF!</f>
        <v>#REF!</v>
      </c>
    </row>
    <row r="10" spans="1:4" s="4" customFormat="1" x14ac:dyDescent="0.25">
      <c r="A10" s="31">
        <v>8</v>
      </c>
      <c r="B10" s="32" t="e">
        <f>#REF!</f>
        <v>#REF!</v>
      </c>
      <c r="C10" s="33" t="e">
        <f>#REF!</f>
        <v>#REF!</v>
      </c>
      <c r="D10" s="34" t="e">
        <f>#REF!</f>
        <v>#REF!</v>
      </c>
    </row>
    <row r="11" spans="1:4" s="4" customFormat="1" x14ac:dyDescent="0.25">
      <c r="A11" s="31">
        <v>9</v>
      </c>
      <c r="B11" s="32" t="e">
        <f>#REF!</f>
        <v>#REF!</v>
      </c>
      <c r="C11" s="33" t="e">
        <f>#REF!</f>
        <v>#REF!</v>
      </c>
      <c r="D11" s="34" t="e">
        <f>#REF!</f>
        <v>#REF!</v>
      </c>
    </row>
    <row r="12" spans="1:4" s="4" customFormat="1" x14ac:dyDescent="0.25">
      <c r="A12" s="31">
        <v>10</v>
      </c>
      <c r="B12" s="32" t="e">
        <f>#REF!</f>
        <v>#REF!</v>
      </c>
      <c r="C12" s="33" t="e">
        <f>#REF!</f>
        <v>#REF!</v>
      </c>
      <c r="D12" s="34" t="e">
        <f>#REF!</f>
        <v>#REF!</v>
      </c>
    </row>
    <row r="13" spans="1:4" s="4" customFormat="1" x14ac:dyDescent="0.25">
      <c r="A13" s="31">
        <v>11</v>
      </c>
      <c r="B13" s="32" t="e">
        <f>#REF!</f>
        <v>#REF!</v>
      </c>
      <c r="C13" s="33" t="e">
        <f>#REF!</f>
        <v>#REF!</v>
      </c>
      <c r="D13" s="34" t="e">
        <f>#REF!</f>
        <v>#REF!</v>
      </c>
    </row>
    <row r="14" spans="1:4" s="4" customFormat="1" x14ac:dyDescent="0.25">
      <c r="A14" s="31">
        <v>12</v>
      </c>
      <c r="B14" s="32" t="e">
        <f>#REF!</f>
        <v>#REF!</v>
      </c>
      <c r="C14" s="33" t="e">
        <f>#REF!</f>
        <v>#REF!</v>
      </c>
      <c r="D14" s="34" t="e">
        <f>#REF!</f>
        <v>#REF!</v>
      </c>
    </row>
    <row r="15" spans="1:4" s="4" customFormat="1" ht="18" customHeight="1" x14ac:dyDescent="0.25">
      <c r="A15" s="31">
        <v>13</v>
      </c>
      <c r="B15" s="32" t="e">
        <f>#REF!</f>
        <v>#REF!</v>
      </c>
      <c r="C15" s="33" t="e">
        <f>#REF!</f>
        <v>#REF!</v>
      </c>
      <c r="D15" s="34" t="e">
        <f>#REF!</f>
        <v>#REF!</v>
      </c>
    </row>
    <row r="16" spans="1:4" s="4" customFormat="1" x14ac:dyDescent="0.25">
      <c r="A16" s="31">
        <v>14</v>
      </c>
      <c r="B16" s="32" t="e">
        <f>#REF!</f>
        <v>#REF!</v>
      </c>
      <c r="C16" s="33" t="e">
        <f>#REF!</f>
        <v>#REF!</v>
      </c>
      <c r="D16" s="34" t="e">
        <f>#REF!</f>
        <v>#REF!</v>
      </c>
    </row>
    <row r="17" spans="1:4" s="4" customFormat="1" x14ac:dyDescent="0.25">
      <c r="A17" s="31">
        <v>15</v>
      </c>
      <c r="B17" s="32" t="e">
        <f>#REF!</f>
        <v>#REF!</v>
      </c>
      <c r="C17" s="33" t="e">
        <f>#REF!</f>
        <v>#REF!</v>
      </c>
      <c r="D17" s="34" t="e">
        <f>#REF!</f>
        <v>#REF!</v>
      </c>
    </row>
    <row r="18" spans="1:4" s="4" customFormat="1" x14ac:dyDescent="0.25">
      <c r="A18" s="31">
        <v>16</v>
      </c>
      <c r="B18" s="32" t="e">
        <f>#REF!</f>
        <v>#REF!</v>
      </c>
      <c r="C18" s="33" t="e">
        <f>#REF!</f>
        <v>#REF!</v>
      </c>
      <c r="D18" s="34" t="e">
        <f>#REF!</f>
        <v>#REF!</v>
      </c>
    </row>
    <row r="19" spans="1:4" s="4" customFormat="1" x14ac:dyDescent="0.25">
      <c r="A19" s="31">
        <v>17</v>
      </c>
      <c r="B19" s="32" t="e">
        <f>#REF!</f>
        <v>#REF!</v>
      </c>
      <c r="C19" s="33" t="e">
        <f>#REF!</f>
        <v>#REF!</v>
      </c>
      <c r="D19" s="34" t="e">
        <f>#REF!</f>
        <v>#REF!</v>
      </c>
    </row>
    <row r="20" spans="1:4" x14ac:dyDescent="0.25">
      <c r="A20" s="31">
        <v>18</v>
      </c>
      <c r="B20" s="32" t="e">
        <f>#REF!</f>
        <v>#REF!</v>
      </c>
      <c r="C20" s="33" t="e">
        <f>#REF!</f>
        <v>#REF!</v>
      </c>
      <c r="D20" s="34" t="e">
        <f>#REF!</f>
        <v>#REF!</v>
      </c>
    </row>
    <row r="21" spans="1:4" x14ac:dyDescent="0.25">
      <c r="A21" s="31">
        <v>19</v>
      </c>
      <c r="B21" s="32" t="e">
        <f>#REF!</f>
        <v>#REF!</v>
      </c>
      <c r="C21" s="33" t="e">
        <f>#REF!</f>
        <v>#REF!</v>
      </c>
      <c r="D21" s="34" t="e">
        <f>#REF!</f>
        <v>#REF!</v>
      </c>
    </row>
    <row r="22" spans="1:4" x14ac:dyDescent="0.25">
      <c r="A22" s="31">
        <v>20</v>
      </c>
      <c r="B22" s="32" t="e">
        <f>#REF!</f>
        <v>#REF!</v>
      </c>
      <c r="C22" s="33" t="e">
        <f>#REF!</f>
        <v>#REF!</v>
      </c>
      <c r="D22" s="34" t="e">
        <f>#REF!</f>
        <v>#REF!</v>
      </c>
    </row>
    <row r="23" spans="1:4" s="7" customFormat="1" ht="18" x14ac:dyDescent="0.25">
      <c r="A23" s="31">
        <v>21</v>
      </c>
      <c r="B23" s="32" t="e">
        <f>#REF!</f>
        <v>#REF!</v>
      </c>
      <c r="C23" s="33" t="e">
        <f>#REF!</f>
        <v>#REF!</v>
      </c>
      <c r="D23" s="34" t="e">
        <f>#REF!</f>
        <v>#REF!</v>
      </c>
    </row>
    <row r="24" spans="1:4" x14ac:dyDescent="0.25">
      <c r="A24" s="31">
        <v>22</v>
      </c>
      <c r="B24" s="32" t="e">
        <f>#REF!</f>
        <v>#REF!</v>
      </c>
      <c r="C24" s="33" t="e">
        <f>#REF!</f>
        <v>#REF!</v>
      </c>
      <c r="D24" s="34" t="e">
        <f>#REF!</f>
        <v>#REF!</v>
      </c>
    </row>
    <row r="25" spans="1:4" x14ac:dyDescent="0.25">
      <c r="A25" s="31">
        <v>23</v>
      </c>
      <c r="B25" s="32" t="e">
        <f>#REF!</f>
        <v>#REF!</v>
      </c>
      <c r="C25" s="33" t="e">
        <f>#REF!</f>
        <v>#REF!</v>
      </c>
      <c r="D25" s="34" t="e">
        <f>#REF!</f>
        <v>#REF!</v>
      </c>
    </row>
  </sheetData>
  <mergeCells count="1">
    <mergeCell ref="A1:D1"/>
  </mergeCells>
  <pageMargins left="0.23622047244094491" right="0.23622047244094491" top="0.31496062992125984" bottom="0.31496062992125984" header="0.31496062992125984" footer="0.31496062992125984"/>
  <pageSetup paperSize="8" fitToHeight="0" orientation="portrait" r:id="rId1"/>
  <headerFooter>
    <oddFooter>&amp;C&amp;"Segoe UI,Italic"&amp;8&amp;P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sched_tracking</vt:lpstr>
      <vt:lpstr>Summary</vt:lpstr>
      <vt:lpstr>Main BOQ</vt:lpstr>
      <vt:lpstr>Phase-11</vt:lpstr>
      <vt:lpstr>Phase-11b</vt:lpstr>
      <vt:lpstr>Phase-13</vt:lpstr>
      <vt:lpstr>Phase-14</vt:lpstr>
    </vt:vector>
  </TitlesOfParts>
  <Company>Halcrow Group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khanm1</dc:creator>
  <cp:lastModifiedBy>Syed Meesam Ali</cp:lastModifiedBy>
  <cp:lastPrinted>2023-11-01T07:49:42Z</cp:lastPrinted>
  <dcterms:created xsi:type="dcterms:W3CDTF">2010-05-16T13:00:22Z</dcterms:created>
  <dcterms:modified xsi:type="dcterms:W3CDTF">2024-03-25T13:51:32Z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2023-07-24T08:59:08Z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fc768dad-6ce9-40fd-a8d9-5535e8b75f6e</vt:lpwstr>
  </property>
  <property fmtid="{D5CDD505-2E9C-101B-9397-08002B2CF9AE}" pid="7" name="MSIP_Label_defa4170-0d19-0005-0004-bc88714345d2_ActionId">
    <vt:lpwstr>38f3b171-025f-4693-a502-4fe0b4939e5d</vt:lpwstr>
  </property>
  <property fmtid="{D5CDD505-2E9C-101B-9397-08002B2CF9AE}" pid="8" name="MSIP_Label_defa4170-0d19-0005-0004-bc88714345d2_ContentBits">
    <vt:lpwstr>0</vt:lpwstr>
  </property>
</Properties>
</file>