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\CourseraPlus\4_Applied ML with Python\Practice\"/>
    </mc:Choice>
  </mc:AlternateContent>
  <bookViews>
    <workbookView xWindow="-120" yWindow="-120" windowWidth="20730" windowHeight="11160" activeTab="1"/>
  </bookViews>
  <sheets>
    <sheet name="Simple" sheetId="1" r:id="rId1"/>
    <sheet name="Bill &amp; Tips" sheetId="3" r:id="rId2"/>
    <sheet name="Reference" sheetId="2" r:id="rId3"/>
  </sheets>
  <definedNames>
    <definedName name="b">'Bill &amp; Tips'!$C$13</definedName>
    <definedName name="b0">'Bill &amp; Tips'!$F$13</definedName>
    <definedName name="xmean">'Bill &amp; Tips'!$C$11</definedName>
    <definedName name="ymean">'Bill &amp; Tips'!$D$11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5" i="3"/>
  <c r="J6" i="3"/>
  <c r="J7" i="3"/>
  <c r="J8" i="3"/>
  <c r="J9" i="3"/>
  <c r="J10" i="3"/>
  <c r="J5" i="3"/>
  <c r="I10" i="3"/>
  <c r="I9" i="3"/>
  <c r="I8" i="3"/>
  <c r="I7" i="3"/>
  <c r="I6" i="3"/>
  <c r="I5" i="3"/>
  <c r="D11" i="3"/>
  <c r="F5" i="3" s="1"/>
  <c r="C11" i="3"/>
  <c r="E7" i="3" s="1"/>
  <c r="E4" i="1"/>
  <c r="E5" i="1"/>
  <c r="E6" i="1"/>
  <c r="E7" i="1"/>
  <c r="E8" i="1"/>
  <c r="E9" i="1"/>
  <c r="E10" i="1"/>
  <c r="B11" i="1"/>
  <c r="C11" i="1"/>
  <c r="F5" i="1"/>
  <c r="F6" i="1"/>
  <c r="F7" i="1"/>
  <c r="F8" i="1"/>
  <c r="F9" i="1"/>
  <c r="F10" i="1"/>
  <c r="F4" i="1"/>
  <c r="H7" i="3" l="1"/>
  <c r="E9" i="3"/>
  <c r="E8" i="3"/>
  <c r="F6" i="3"/>
  <c r="F7" i="3"/>
  <c r="G7" i="3" s="1"/>
  <c r="F9" i="3"/>
  <c r="F10" i="3"/>
  <c r="E5" i="3"/>
  <c r="F8" i="3"/>
  <c r="E10" i="3"/>
  <c r="E6" i="3"/>
  <c r="E11" i="1"/>
  <c r="F11" i="1"/>
  <c r="G8" i="3" l="1"/>
  <c r="H8" i="3"/>
  <c r="H9" i="3"/>
  <c r="G9" i="3"/>
  <c r="G10" i="3"/>
  <c r="H10" i="3"/>
  <c r="G5" i="3"/>
  <c r="G11" i="3" s="1"/>
  <c r="H5" i="3"/>
  <c r="G6" i="3"/>
  <c r="H6" i="3"/>
  <c r="C15" i="1"/>
  <c r="F15" i="1"/>
  <c r="H11" i="3" l="1"/>
  <c r="C13" i="3" s="1"/>
  <c r="E18" i="1"/>
  <c r="D4" i="1"/>
  <c r="D5" i="1"/>
  <c r="D6" i="1"/>
  <c r="D10" i="1"/>
  <c r="D7" i="1"/>
  <c r="D8" i="1"/>
  <c r="D11" i="1"/>
  <c r="D9" i="1"/>
  <c r="F13" i="3" l="1"/>
</calcChain>
</file>

<file path=xl/sharedStrings.xml><?xml version="1.0" encoding="utf-8"?>
<sst xmlns="http://schemas.openxmlformats.org/spreadsheetml/2006/main" count="39" uniqueCount="38">
  <si>
    <t>Graph Values</t>
  </si>
  <si>
    <t>y</t>
  </si>
  <si>
    <t>X</t>
  </si>
  <si>
    <t>X.y</t>
  </si>
  <si>
    <t>X^2</t>
  </si>
  <si>
    <t>Sums</t>
  </si>
  <si>
    <t>Equation</t>
  </si>
  <si>
    <t xml:space="preserve">a = </t>
  </si>
  <si>
    <t xml:space="preserve">b = </t>
  </si>
  <si>
    <t>y = b * x + a</t>
  </si>
  <si>
    <t>(y-intercept)</t>
  </si>
  <si>
    <t>(slope)</t>
  </si>
  <si>
    <t xml:space="preserve">Final Equation = </t>
  </si>
  <si>
    <t>Plot</t>
  </si>
  <si>
    <t>Meal</t>
  </si>
  <si>
    <t>Bill</t>
  </si>
  <si>
    <t>Tips</t>
  </si>
  <si>
    <t>Bill Deviation</t>
  </si>
  <si>
    <t>Bills and Tips Regression</t>
  </si>
  <si>
    <t>Tips Deviation</t>
  </si>
  <si>
    <t>Deviation Products</t>
  </si>
  <si>
    <t>(product)</t>
  </si>
  <si>
    <t>(x)</t>
  </si>
  <si>
    <t>(y)</t>
  </si>
  <si>
    <t>Mean</t>
  </si>
  <si>
    <t>Sum -&gt;</t>
  </si>
  <si>
    <t xml:space="preserve">b0 = </t>
  </si>
  <si>
    <t>Error</t>
  </si>
  <si>
    <t>y - yi</t>
  </si>
  <si>
    <t>Squared Error</t>
  </si>
  <si>
    <t>(y - yi)^2</t>
  </si>
  <si>
    <t>Predicted Amount</t>
  </si>
  <si>
    <t>(y - ymean)</t>
  </si>
  <si>
    <t>(x - xmean)</t>
  </si>
  <si>
    <t>(x - xmean)^2</t>
  </si>
  <si>
    <t>yi = b * x + b0</t>
  </si>
  <si>
    <t>SSE -&gt;</t>
  </si>
  <si>
    <t>Deviations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</si>
</sst>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00000"/>
    <numFmt numFmtId="166" formatCode="0.0000000"/>
    <numFmt numFmtId="167" formatCode="_-* #,##0.0000_-;\-* #,##0.0000_-;_-* &quot;-&quot;??_-;_-@_-"/>
    <numFmt numFmtId="168" formatCode="_-* #,##0.00000_-;\-* #,##0.00000_-;_-* &quot;-&quot;??_-;_-@_-"/>
  </numFmts>
  <fonts count="1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206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b/>
      <sz val="13"/>
      <color rgb="FF0070C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5"/>
      <color rgb="FFFF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4" fillId="0" borderId="0" xfId="0" applyFont="1"/>
    <xf numFmtId="165" fontId="2" fillId="2" borderId="0" xfId="0" applyNumberFormat="1" applyFont="1" applyFill="1"/>
    <xf numFmtId="166" fontId="2" fillId="2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1" applyFont="1"/>
    <xf numFmtId="164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3" fillId="0" borderId="2" xfId="1" applyNumberFormat="1" applyFont="1" applyBorder="1"/>
    <xf numFmtId="164" fontId="0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167" fontId="2" fillId="4" borderId="0" xfId="1" quotePrefix="1" applyNumberFormat="1" applyFont="1" applyFill="1" applyAlignment="1">
      <alignment horizontal="center"/>
    </xf>
    <xf numFmtId="168" fontId="2" fillId="4" borderId="0" xfId="1" quotePrefix="1" applyNumberFormat="1" applyFont="1" applyFill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y-plot</a:t>
            </a:r>
            <a:r>
              <a:rPr lang="en-US" baseline="0"/>
              <a:t> with generalized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Simple!$C$4:$C$10</c:f>
              <c:numCache>
                <c:formatCode>_-* #,##0.00_-;\-* #,##0.00_-;_-* "-"??_-;_-@_-</c:formatCode>
                <c:ptCount val="7"/>
                <c:pt idx="0">
                  <c:v>1.5</c:v>
                </c:pt>
                <c:pt idx="1">
                  <c:v>3.3</c:v>
                </c:pt>
                <c:pt idx="2">
                  <c:v>6.5</c:v>
                </c:pt>
                <c:pt idx="3">
                  <c:v>9.5</c:v>
                </c:pt>
                <c:pt idx="4">
                  <c:v>11.6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3BA-8C2E-2CA6400E5508}"/>
            </c:ext>
          </c:extLst>
        </c:ser>
        <c:ser>
          <c:idx val="1"/>
          <c:order val="1"/>
          <c:tx>
            <c:v>Trendline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Simple!$D$4:$D$10</c:f>
              <c:numCache>
                <c:formatCode>_-* #,##0.00_-;\-* #,##0.00_-;_-* "-"??_-;_-@_-</c:formatCode>
                <c:ptCount val="7"/>
                <c:pt idx="0">
                  <c:v>1.9142857142857099</c:v>
                </c:pt>
                <c:pt idx="1">
                  <c:v>4.0571428571428543</c:v>
                </c:pt>
                <c:pt idx="2">
                  <c:v>6.1999999999999984</c:v>
                </c:pt>
                <c:pt idx="3">
                  <c:v>8.3428571428571416</c:v>
                </c:pt>
                <c:pt idx="4">
                  <c:v>10.485714285714286</c:v>
                </c:pt>
                <c:pt idx="5">
                  <c:v>12.62857142857143</c:v>
                </c:pt>
                <c:pt idx="6">
                  <c:v>14.771428571428574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1-4ED9-9CA8-2F17280C6A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Tips</a:t>
            </a:r>
            <a:r>
              <a:rPr lang="en-GB" baseline="0"/>
              <a:t> vs Pred. Tips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Tips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'Bill &amp; Tips'!$D$5:$D$10</c:f>
              <c:numCache>
                <c:formatCode>_-* #,##0.00_-;\-* #,##0.00_-;_-* "-"??_-;_-@_-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1-45FB-A381-F9167411D0BE}"/>
            </c:ext>
          </c:extLst>
        </c:ser>
        <c:ser>
          <c:idx val="1"/>
          <c:order val="1"/>
          <c:tx>
            <c:v>Pred. Tips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'Bill &amp; Tips'!$I$5:$I$10</c:f>
              <c:numCache>
                <c:formatCode>_-* #,##0.00_-;\-* #,##0.00_-;_-* "-"??_-;_-@_-</c:formatCode>
                <c:ptCount val="6"/>
                <c:pt idx="0">
                  <c:v>4.1512125534950073</c:v>
                </c:pt>
                <c:pt idx="1">
                  <c:v>14.971469329529244</c:v>
                </c:pt>
                <c:pt idx="2">
                  <c:v>8.5378031383737518</c:v>
                </c:pt>
                <c:pt idx="3">
                  <c:v>12.047075606276747</c:v>
                </c:pt>
                <c:pt idx="4">
                  <c:v>13.655492154065621</c:v>
                </c:pt>
                <c:pt idx="5">
                  <c:v>6.6369472182596292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1-45FB-A381-F9167411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0</xdr:row>
      <xdr:rowOff>142874</xdr:rowOff>
    </xdr:from>
    <xdr:to>
      <xdr:col>15</xdr:col>
      <xdr:colOff>381000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9151-3BFE-46D4-B980-575D3935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11</xdr:row>
      <xdr:rowOff>95250</xdr:rowOff>
    </xdr:from>
    <xdr:to>
      <xdr:col>10</xdr:col>
      <xdr:colOff>1028700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730AD-4C82-4CC5-8C12-E356F459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13</xdr:row>
      <xdr:rowOff>95250</xdr:rowOff>
    </xdr:from>
    <xdr:to>
      <xdr:col>4</xdr:col>
      <xdr:colOff>666750</xdr:colOff>
      <xdr:row>16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ED61B2-CC9E-4257-9DF9-03C1D76A0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743200"/>
          <a:ext cx="22669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28</xdr:row>
      <xdr:rowOff>0</xdr:rowOff>
    </xdr:from>
    <xdr:to>
      <xdr:col>9</xdr:col>
      <xdr:colOff>247650</xdr:colOff>
      <xdr:row>52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086350"/>
          <a:ext cx="8001000" cy="450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104775</xdr:rowOff>
    </xdr:from>
    <xdr:to>
      <xdr:col>3</xdr:col>
      <xdr:colOff>275819</xdr:colOff>
      <xdr:row>7</xdr:row>
      <xdr:rowOff>112234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D541DB-80B7-497F-844A-63A509B4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4775"/>
          <a:ext cx="2323694" cy="12742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F11" totalsRowShown="0" headerRowDxfId="4">
  <autoFilter ref="B3:F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X" dataDxfId="3"/>
    <tableColumn id="2" name="y" dataDxfId="2" dataCellStyle="Comma"/>
    <tableColumn id="6" name="Plot" dataDxfId="1" dataCellStyle="Comma">
      <calculatedColumnFormula>$F$15*Table1[[#This Row],[X]]+$C$15</calculatedColumnFormula>
    </tableColumn>
    <tableColumn id="3" name="X.y" dataDxfId="0"/>
    <tableColumn id="4" name="X^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Normal="100" workbookViewId="0">
      <selection activeCell="R10" sqref="R10"/>
    </sheetView>
  </sheetViews>
  <sheetFormatPr defaultRowHeight="14.25" x14ac:dyDescent="0.2"/>
  <cols>
    <col min="6" max="6" width="9.375" bestFit="1" customWidth="1"/>
  </cols>
  <sheetData>
    <row r="2" spans="1:6" x14ac:dyDescent="0.2">
      <c r="B2" t="s">
        <v>0</v>
      </c>
    </row>
    <row r="3" spans="1:6" s="1" customFormat="1" ht="15" x14ac:dyDescent="0.25">
      <c r="B3" s="1" t="s">
        <v>2</v>
      </c>
      <c r="C3" s="1" t="s">
        <v>1</v>
      </c>
      <c r="D3" s="1" t="s">
        <v>13</v>
      </c>
      <c r="E3" s="1" t="s">
        <v>3</v>
      </c>
      <c r="F3" s="1" t="s">
        <v>4</v>
      </c>
    </row>
    <row r="4" spans="1:6" ht="15" x14ac:dyDescent="0.25">
      <c r="B4" s="2">
        <v>1</v>
      </c>
      <c r="C4" s="3">
        <v>1.5</v>
      </c>
      <c r="D4" s="14">
        <f>$F$15*Table1[[#This Row],[X]]+$C$15</f>
        <v>1.9142857142857099</v>
      </c>
      <c r="E4" s="4">
        <f>B4*C4</f>
        <v>1.5</v>
      </c>
      <c r="F4" s="2">
        <f t="shared" ref="F4:F10" si="0">B4*B4</f>
        <v>1</v>
      </c>
    </row>
    <row r="5" spans="1:6" ht="15" x14ac:dyDescent="0.25">
      <c r="B5" s="2">
        <v>2</v>
      </c>
      <c r="C5" s="3">
        <v>3.3</v>
      </c>
      <c r="D5" s="14">
        <f>$F$15*Table1[[#This Row],[X]]+$C$15</f>
        <v>4.0571428571428543</v>
      </c>
      <c r="E5" s="4">
        <f t="shared" ref="E5:E10" si="1">B5*C5</f>
        <v>6.6</v>
      </c>
      <c r="F5" s="2">
        <f t="shared" si="0"/>
        <v>4</v>
      </c>
    </row>
    <row r="6" spans="1:6" ht="15" x14ac:dyDescent="0.25">
      <c r="B6" s="2">
        <v>3</v>
      </c>
      <c r="C6" s="3">
        <v>6.5</v>
      </c>
      <c r="D6" s="14">
        <f>$F$15*Table1[[#This Row],[X]]+$C$15</f>
        <v>6.1999999999999984</v>
      </c>
      <c r="E6" s="4">
        <f t="shared" si="1"/>
        <v>19.5</v>
      </c>
      <c r="F6" s="2">
        <f t="shared" si="0"/>
        <v>9</v>
      </c>
    </row>
    <row r="7" spans="1:6" ht="15" x14ac:dyDescent="0.25">
      <c r="B7" s="2">
        <v>4</v>
      </c>
      <c r="C7" s="3">
        <v>9.5</v>
      </c>
      <c r="D7" s="14">
        <f>$F$15*Table1[[#This Row],[X]]+$C$15</f>
        <v>8.3428571428571416</v>
      </c>
      <c r="E7" s="4">
        <f t="shared" si="1"/>
        <v>38</v>
      </c>
      <c r="F7" s="2">
        <f t="shared" si="0"/>
        <v>16</v>
      </c>
    </row>
    <row r="8" spans="1:6" ht="15" x14ac:dyDescent="0.25">
      <c r="B8" s="2">
        <v>5</v>
      </c>
      <c r="C8" s="3">
        <v>11.6</v>
      </c>
      <c r="D8" s="14">
        <f>$F$15*Table1[[#This Row],[X]]+$C$15</f>
        <v>10.485714285714286</v>
      </c>
      <c r="E8" s="4">
        <f t="shared" si="1"/>
        <v>58</v>
      </c>
      <c r="F8" s="2">
        <f t="shared" si="0"/>
        <v>25</v>
      </c>
    </row>
    <row r="9" spans="1:6" ht="15" x14ac:dyDescent="0.25">
      <c r="B9" s="2">
        <v>6</v>
      </c>
      <c r="C9" s="3">
        <v>12</v>
      </c>
      <c r="D9" s="14">
        <f>$F$15*Table1[[#This Row],[X]]+$C$15</f>
        <v>12.62857142857143</v>
      </c>
      <c r="E9" s="4">
        <f t="shared" si="1"/>
        <v>72</v>
      </c>
      <c r="F9" s="2">
        <f t="shared" si="0"/>
        <v>36</v>
      </c>
    </row>
    <row r="10" spans="1:6" ht="15" x14ac:dyDescent="0.25">
      <c r="B10" s="2">
        <v>7</v>
      </c>
      <c r="C10" s="3">
        <v>14</v>
      </c>
      <c r="D10" s="14">
        <f>$F$15*Table1[[#This Row],[X]]+$C$15</f>
        <v>14.771428571428574</v>
      </c>
      <c r="E10" s="4">
        <f t="shared" si="1"/>
        <v>98</v>
      </c>
      <c r="F10" s="2">
        <f t="shared" si="0"/>
        <v>49</v>
      </c>
    </row>
    <row r="11" spans="1:6" ht="15" x14ac:dyDescent="0.25">
      <c r="A11" s="5" t="s">
        <v>5</v>
      </c>
      <c r="B11" s="1">
        <f t="shared" ref="B11:F11" si="2">SUM(B4:B10)</f>
        <v>28</v>
      </c>
      <c r="C11" s="1">
        <f t="shared" si="2"/>
        <v>58.4</v>
      </c>
      <c r="D11" s="15">
        <f>$F$15*Table1[[#This Row],[X]]+$C$15</f>
        <v>59.771428571428601</v>
      </c>
      <c r="E11" s="1">
        <f t="shared" si="2"/>
        <v>293.60000000000002</v>
      </c>
      <c r="F11" s="1">
        <f t="shared" si="2"/>
        <v>140</v>
      </c>
    </row>
    <row r="13" spans="1:6" ht="15" x14ac:dyDescent="0.25">
      <c r="B13" t="s">
        <v>6</v>
      </c>
      <c r="C13" s="7" t="s">
        <v>9</v>
      </c>
      <c r="D13" s="7"/>
    </row>
    <row r="15" spans="1:6" s="6" customFormat="1" ht="15" x14ac:dyDescent="0.25">
      <c r="B15" s="1" t="s">
        <v>7</v>
      </c>
      <c r="C15" s="9">
        <f>((C11*F11)-(B11*E11))/(7*F11-B11*B11)</f>
        <v>-0.22857142857143414</v>
      </c>
      <c r="D15" s="9"/>
      <c r="E15" s="1" t="s">
        <v>8</v>
      </c>
      <c r="F15" s="10">
        <f>((7*E11)-(B11*C11))/(7*F11-B11^2)</f>
        <v>2.1428571428571441</v>
      </c>
    </row>
    <row r="16" spans="1:6" x14ac:dyDescent="0.2">
      <c r="B16" s="8" t="s">
        <v>10</v>
      </c>
      <c r="E16" s="8" t="s">
        <v>11</v>
      </c>
    </row>
    <row r="18" spans="2:6" ht="16.5" x14ac:dyDescent="0.25">
      <c r="B18" s="13" t="s">
        <v>12</v>
      </c>
      <c r="C18" s="11"/>
      <c r="D18" s="11"/>
      <c r="E18" s="12" t="str">
        <f>"y = "&amp;ROUNDUP(F15,4)&amp;" * x + ("&amp;ROUNDUP(C15,5)&amp;")"</f>
        <v>y = 2.1429 * x + (-0.22858)</v>
      </c>
      <c r="F18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>
      <selection activeCell="M38" sqref="M38"/>
    </sheetView>
  </sheetViews>
  <sheetFormatPr defaultRowHeight="14.25" x14ac:dyDescent="0.2"/>
  <cols>
    <col min="1" max="1" width="1.875" customWidth="1"/>
    <col min="2" max="2" width="6.75" customWidth="1"/>
    <col min="3" max="3" width="7.625" bestFit="1" customWidth="1"/>
    <col min="4" max="4" width="6.625" bestFit="1" customWidth="1"/>
    <col min="5" max="5" width="12.75" bestFit="1" customWidth="1"/>
    <col min="6" max="6" width="13.875" bestFit="1" customWidth="1"/>
    <col min="7" max="7" width="18.125" bestFit="1" customWidth="1"/>
    <col min="8" max="8" width="18.625" bestFit="1" customWidth="1"/>
    <col min="9" max="9" width="16.75" bestFit="1" customWidth="1"/>
    <col min="10" max="10" width="8.125" bestFit="1" customWidth="1"/>
    <col min="11" max="11" width="13.625" bestFit="1" customWidth="1"/>
  </cols>
  <sheetData>
    <row r="1" spans="1:11" ht="4.5" customHeight="1" x14ac:dyDescent="0.2"/>
    <row r="2" spans="1:11" ht="19.5" x14ac:dyDescent="0.3">
      <c r="B2" s="22" t="s">
        <v>18</v>
      </c>
    </row>
    <row r="3" spans="1:11" s="23" customFormat="1" ht="15" x14ac:dyDescent="0.2">
      <c r="B3" s="24" t="s">
        <v>14</v>
      </c>
      <c r="C3" s="25" t="s">
        <v>15</v>
      </c>
      <c r="D3" s="25" t="s">
        <v>16</v>
      </c>
      <c r="E3" s="25" t="s">
        <v>17</v>
      </c>
      <c r="F3" s="25" t="s">
        <v>19</v>
      </c>
      <c r="G3" s="26" t="s">
        <v>20</v>
      </c>
      <c r="H3" s="26" t="s">
        <v>37</v>
      </c>
      <c r="I3" s="26" t="s">
        <v>31</v>
      </c>
      <c r="J3" s="26" t="s">
        <v>27</v>
      </c>
      <c r="K3" s="26" t="s">
        <v>29</v>
      </c>
    </row>
    <row r="4" spans="1:11" s="23" customFormat="1" ht="15" x14ac:dyDescent="0.2">
      <c r="B4" s="24"/>
      <c r="C4" s="25" t="s">
        <v>22</v>
      </c>
      <c r="D4" s="25" t="s">
        <v>23</v>
      </c>
      <c r="E4" s="25" t="s">
        <v>33</v>
      </c>
      <c r="F4" s="25" t="s">
        <v>32</v>
      </c>
      <c r="G4" s="26" t="s">
        <v>21</v>
      </c>
      <c r="H4" s="25" t="s">
        <v>34</v>
      </c>
      <c r="I4" s="25" t="s">
        <v>35</v>
      </c>
      <c r="J4" s="25" t="s">
        <v>28</v>
      </c>
      <c r="K4" s="25" t="s">
        <v>30</v>
      </c>
    </row>
    <row r="5" spans="1:11" x14ac:dyDescent="0.2">
      <c r="B5" s="16">
        <v>1</v>
      </c>
      <c r="C5" s="17">
        <v>34</v>
      </c>
      <c r="D5" s="17">
        <v>5</v>
      </c>
      <c r="E5" s="18">
        <f t="shared" ref="E5:E10" si="0">C5-xmean</f>
        <v>-40</v>
      </c>
      <c r="F5" s="18">
        <f t="shared" ref="F5:F10" si="1">D5-ymean</f>
        <v>-5</v>
      </c>
      <c r="G5" s="18">
        <f>E5*F5</f>
        <v>200</v>
      </c>
      <c r="H5" s="27">
        <f>E5^2</f>
        <v>1600</v>
      </c>
      <c r="I5" s="32">
        <f t="shared" ref="I5:I10" si="2">b*C5+b0</f>
        <v>4.1512125534950073</v>
      </c>
      <c r="J5" s="31">
        <f>D5-I5</f>
        <v>0.84878744650499272</v>
      </c>
      <c r="K5" s="27">
        <f>J5^2</f>
        <v>0.72044012934446588</v>
      </c>
    </row>
    <row r="6" spans="1:11" x14ac:dyDescent="0.2">
      <c r="B6" s="16">
        <v>2</v>
      </c>
      <c r="C6" s="17">
        <v>108</v>
      </c>
      <c r="D6" s="17">
        <v>17</v>
      </c>
      <c r="E6" s="18">
        <f t="shared" si="0"/>
        <v>34</v>
      </c>
      <c r="F6" s="18">
        <f t="shared" si="1"/>
        <v>7</v>
      </c>
      <c r="G6" s="18">
        <f t="shared" ref="G6:G10" si="3">E6*F6</f>
        <v>238</v>
      </c>
      <c r="H6" s="27">
        <f t="shared" ref="H6:H10" si="4">E6^2</f>
        <v>1156</v>
      </c>
      <c r="I6" s="32">
        <f t="shared" si="2"/>
        <v>14.971469329529244</v>
      </c>
      <c r="J6" s="31">
        <f t="shared" ref="J6:J10" si="5">D6-I6</f>
        <v>2.0285306704707562</v>
      </c>
      <c r="K6" s="27">
        <f t="shared" ref="K6:K10" si="6">J6^2</f>
        <v>4.1149366810405352</v>
      </c>
    </row>
    <row r="7" spans="1:11" x14ac:dyDescent="0.2">
      <c r="B7" s="16">
        <v>3</v>
      </c>
      <c r="C7" s="17">
        <v>64</v>
      </c>
      <c r="D7" s="17">
        <v>11</v>
      </c>
      <c r="E7" s="18">
        <f t="shared" si="0"/>
        <v>-10</v>
      </c>
      <c r="F7" s="18">
        <f t="shared" si="1"/>
        <v>1</v>
      </c>
      <c r="G7" s="18">
        <f t="shared" si="3"/>
        <v>-10</v>
      </c>
      <c r="H7" s="27">
        <f t="shared" si="4"/>
        <v>100</v>
      </c>
      <c r="I7" s="32">
        <f t="shared" si="2"/>
        <v>8.5378031383737518</v>
      </c>
      <c r="J7" s="31">
        <f t="shared" si="5"/>
        <v>2.4621968616262482</v>
      </c>
      <c r="K7" s="27">
        <f t="shared" si="6"/>
        <v>6.062413385402146</v>
      </c>
    </row>
    <row r="8" spans="1:11" x14ac:dyDescent="0.2">
      <c r="B8" s="16">
        <v>4</v>
      </c>
      <c r="C8" s="17">
        <v>88</v>
      </c>
      <c r="D8" s="17">
        <v>8</v>
      </c>
      <c r="E8" s="18">
        <f t="shared" si="0"/>
        <v>14</v>
      </c>
      <c r="F8" s="18">
        <f t="shared" si="1"/>
        <v>-2</v>
      </c>
      <c r="G8" s="18">
        <f t="shared" si="3"/>
        <v>-28</v>
      </c>
      <c r="H8" s="27">
        <f t="shared" si="4"/>
        <v>196</v>
      </c>
      <c r="I8" s="32">
        <f t="shared" si="2"/>
        <v>12.047075606276747</v>
      </c>
      <c r="J8" s="31">
        <f t="shared" si="5"/>
        <v>-4.0470756062767475</v>
      </c>
      <c r="K8" s="27">
        <f t="shared" si="6"/>
        <v>16.378820962920305</v>
      </c>
    </row>
    <row r="9" spans="1:11" x14ac:dyDescent="0.2">
      <c r="B9" s="16">
        <v>5</v>
      </c>
      <c r="C9" s="17">
        <v>99</v>
      </c>
      <c r="D9" s="17">
        <v>14</v>
      </c>
      <c r="E9" s="18">
        <f t="shared" si="0"/>
        <v>25</v>
      </c>
      <c r="F9" s="18">
        <f t="shared" si="1"/>
        <v>4</v>
      </c>
      <c r="G9" s="18">
        <f t="shared" si="3"/>
        <v>100</v>
      </c>
      <c r="H9" s="27">
        <f t="shared" si="4"/>
        <v>625</v>
      </c>
      <c r="I9" s="32">
        <f t="shared" si="2"/>
        <v>13.655492154065621</v>
      </c>
      <c r="J9" s="31">
        <f t="shared" si="5"/>
        <v>0.34450784593437866</v>
      </c>
      <c r="K9" s="27">
        <f t="shared" si="6"/>
        <v>0.11868565591034559</v>
      </c>
    </row>
    <row r="10" spans="1:11" x14ac:dyDescent="0.2">
      <c r="B10" s="16">
        <v>6</v>
      </c>
      <c r="C10" s="17">
        <v>51</v>
      </c>
      <c r="D10" s="17">
        <v>5</v>
      </c>
      <c r="E10" s="18">
        <f t="shared" si="0"/>
        <v>-23</v>
      </c>
      <c r="F10" s="18">
        <f t="shared" si="1"/>
        <v>-5</v>
      </c>
      <c r="G10" s="18">
        <f t="shared" si="3"/>
        <v>115</v>
      </c>
      <c r="H10" s="27">
        <f t="shared" si="4"/>
        <v>529</v>
      </c>
      <c r="I10" s="32">
        <f t="shared" si="2"/>
        <v>6.6369472182596292</v>
      </c>
      <c r="J10" s="31">
        <f t="shared" si="5"/>
        <v>-1.6369472182596292</v>
      </c>
      <c r="K10" s="27">
        <f t="shared" si="6"/>
        <v>2.6795961953679379</v>
      </c>
    </row>
    <row r="11" spans="1:11" ht="15" x14ac:dyDescent="0.25">
      <c r="A11" s="5"/>
      <c r="B11" s="19" t="s">
        <v>24</v>
      </c>
      <c r="C11" s="21">
        <f>AVERAGE(C5:C10)</f>
        <v>74</v>
      </c>
      <c r="D11" s="21">
        <f>AVERAGE(D5:D10)</f>
        <v>10</v>
      </c>
      <c r="E11" s="20"/>
      <c r="F11" s="20" t="s">
        <v>25</v>
      </c>
      <c r="G11" s="21">
        <f>SUM(G5:G10)</f>
        <v>615</v>
      </c>
      <c r="H11" s="21">
        <f>SUM(H5:H10)</f>
        <v>4206</v>
      </c>
      <c r="I11" s="21"/>
      <c r="J11" s="33" t="s">
        <v>36</v>
      </c>
      <c r="K11" s="33">
        <f>SUM(K5:K10)</f>
        <v>30.074893009985736</v>
      </c>
    </row>
    <row r="13" spans="1:11" ht="15" x14ac:dyDescent="0.25">
      <c r="B13" s="28" t="s">
        <v>8</v>
      </c>
      <c r="C13" s="29">
        <f>G11/H11</f>
        <v>0.14621968616262482</v>
      </c>
      <c r="D13" s="7"/>
      <c r="E13" s="28" t="s">
        <v>26</v>
      </c>
      <c r="F13" s="30">
        <f>ymean-C13*xmean</f>
        <v>-0.82025677603423652</v>
      </c>
    </row>
    <row r="15" spans="1:11" s="6" customFormat="1" ht="15" x14ac:dyDescent="0.25">
      <c r="B15" s="1"/>
      <c r="C15"/>
      <c r="D15"/>
      <c r="E15"/>
      <c r="F15"/>
      <c r="G15"/>
      <c r="H15"/>
      <c r="I15"/>
      <c r="J15"/>
      <c r="K15"/>
    </row>
    <row r="16" spans="1:11" x14ac:dyDescent="0.2">
      <c r="B16" s="8"/>
      <c r="E16" s="8"/>
      <c r="F16" s="8"/>
      <c r="G16" s="8"/>
    </row>
    <row r="18" spans="2:11" ht="16.5" x14ac:dyDescent="0.25">
      <c r="B18" s="13"/>
      <c r="C18" s="11"/>
      <c r="D18" s="11"/>
      <c r="E18" s="12"/>
      <c r="F18" s="12"/>
      <c r="G18" s="12"/>
      <c r="H18" s="11"/>
      <c r="I18" s="11"/>
      <c r="J18" s="11"/>
      <c r="K18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Simple</vt:lpstr>
      <vt:lpstr>Bill &amp; Tips</vt:lpstr>
      <vt:lpstr>Reference</vt:lpstr>
      <vt:lpstr>b</vt:lpstr>
      <vt:lpstr>b0</vt:lpstr>
      <vt:lpstr>xmean</vt:lpstr>
      <vt:lpstr>ymean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2022-03-10T06:02:51Z</dcterms:created>
  <dcterms:modified xsi:type="dcterms:W3CDTF">2022-03-11T16:51:00Z</dcterms:modified>
</cp:coreProperties>
</file>