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<sst xmlns="http://schemas.openxmlformats.org/spreadsheetml/2006/main" count="97" uniqueCount="16">
  <si>
    <t>Source</t>
  </si>
  <si>
    <t>Campaign Name</t>
  </si>
  <si>
    <t>Ad Group</t>
  </si>
  <si>
    <t>Impressions</t>
  </si>
  <si>
    <t>Clicks</t>
  </si>
  <si>
    <t>Cost</t>
  </si>
  <si>
    <t>Bing</t>
  </si>
  <si>
    <t>Remarketing</t>
  </si>
  <si>
    <t>Sweater Buyers</t>
  </si>
  <si>
    <t>Google</t>
  </si>
  <si>
    <t>Python Brand</t>
  </si>
  <si>
    <t>Mug Buyers</t>
  </si>
  <si>
    <t>pandas Brand</t>
  </si>
  <si>
    <t>Competitors</t>
  </si>
  <si>
    <t>Tee Shirt Buyers</t>
  </si>
  <si>
    <t>DataCamp Brand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</si>
</sst>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7">
    <font>
      <sz val="10.0"/>
      <color rgb="FF000000"/>
      <name val="Arial"/>
    </font>
    <font>
      <b/>
      <sz val="11.0"/>
      <name val="Arial"/>
    </font>
    <font>
      <b/>
      <name val="Arial"/>
    </font>
    <font>
      <b/>
    </font>
    <font>
      <name val="Arial"/>
    </font>
    <font/>
    <font>
      <b/>
      <sz val="11.0"/>
    </font>
  </fonts>
  <fills count="5">
    <fill>
      <patternFill patternType="none"/>
    </fill>
    <fill>
      <patternFill patternType="lightGray"/>
    </fill>
    <fill>
      <patternFill patternType="solid">
        <fgColor rgb="FFA4C2F4"/>
        <bgColor rgb="FFA4C2F4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</fills>
  <borders count="3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0" fontId="2" numFmtId="0" xfId="0" applyAlignment="1" applyFont="1">
      <alignment horizontal="right" vertical="bottom"/>
    </xf>
    <xf borderId="0" fillId="0" fontId="3" numFmtId="0" xfId="0" applyFont="1"/>
    <xf borderId="0" fillId="3" fontId="4" numFmtId="0" xfId="0" applyAlignment="1" applyFill="1" applyFont="1">
      <alignment vertical="bottom"/>
    </xf>
    <xf borderId="0" fillId="3" fontId="4" numFmtId="0" xfId="0" applyAlignment="1" applyFont="1">
      <alignment horizontal="center" vertical="bottom"/>
    </xf>
    <xf borderId="0" fillId="3" fontId="4" numFmtId="164" xfId="0" applyAlignment="1" applyFont="1" applyNumberFormat="1">
      <alignment horizontal="center" vertical="bottom"/>
    </xf>
    <xf borderId="0" fillId="0" fontId="4" numFmtId="0" xfId="0" applyAlignment="1" applyFont="1">
      <alignment horizontal="right" vertical="bottom"/>
    </xf>
    <xf borderId="1" fillId="0" fontId="5" numFmtId="0" xfId="0" applyAlignment="1" applyBorder="1" applyFont="1">
      <alignment readingOrder="0" vertical="center"/>
    </xf>
    <xf borderId="2" fillId="0" fontId="5" numFmtId="0" xfId="0" applyBorder="1" applyFont="1"/>
    <xf borderId="0" fillId="4" fontId="4" numFmtId="0" xfId="0" applyAlignment="1" applyFill="1" applyFont="1">
      <alignment vertical="bottom"/>
    </xf>
    <xf borderId="0" fillId="4" fontId="4" numFmtId="0" xfId="0" applyAlignment="1" applyFont="1">
      <alignment horizontal="center" vertical="bottom"/>
    </xf>
    <xf borderId="0" fillId="4" fontId="4" numFmtId="164" xfId="0" applyAlignment="1" applyFont="1" applyNumberFormat="1">
      <alignment horizontal="center" vertical="bottom"/>
    </xf>
    <xf borderId="1" fillId="0" fontId="5" numFmtId="0" xfId="0" applyAlignment="1" applyBorder="1" applyFont="1">
      <alignment vertical="center"/>
    </xf>
    <xf borderId="0" fillId="0" fontId="6" numFmtId="0" xfId="0" applyFont="1"/>
    <xf borderId="0" fillId="3" fontId="0" numFmtId="0" xfId="0" applyFont="1"/>
    <xf borderId="0" fillId="0" fontId="5" numFmtId="164" xfId="0" applyFont="1" applyNumberFormat="1"/>
    <xf borderId="0" fillId="0" fontId="5" numFmtId="0" xfId="0" applyAlignment="1" applyFont="1">
      <alignment horizontal="left"/>
    </xf>
    <xf borderId="0" fillId="0" fontId="4" numFmtId="0" xfId="0" applyAlignment="1" applyFont="1">
      <alignment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A4C2F4"/>
          <bgColor rgb="FFA4C2F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Sheet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F29" displayName="Table_1" id="1">
  <tableColumns count="6">
    <tableColumn name="Source" id="1"/>
    <tableColumn name="Campaign Name" id="2"/>
    <tableColumn name="Ad Group" id="3"/>
    <tableColumn name="Impressions" id="4"/>
    <tableColumn name="Clicks" id="5"/>
    <tableColumn name="Cost" id="6"/>
  </tableColumns>
  <tableStyleInfo name="Sheet1-style" showColumnStripes="0" showFirstColumn="1" showLastColumn="1" showRowStripes="1"/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0"/>
    <col customWidth="1" min="2" max="2" width="15.0"/>
    <col customWidth="1" min="3" max="3" width="12.88"/>
    <col customWidth="1" min="4" max="4" width="11.5"/>
    <col customWidth="1" min="5" max="5" width="6.25"/>
    <col customWidth="1" min="6" max="6" width="6.0"/>
    <col customWidth="1" min="7" max="7" width="9.5"/>
    <col customWidth="1" min="8" max="8" width="7.0"/>
    <col customWidth="1" min="9" max="9" width="15.0"/>
    <col customWidth="1" min="10" max="10" width="12.88"/>
    <col customWidth="1" min="11" max="11" width="11.5"/>
    <col customWidth="1" min="12" max="13" width="12.25"/>
    <col customWidth="1" min="14" max="26" width="12.6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  <c r="H1" s="3"/>
      <c r="I1" s="3"/>
    </row>
    <row r="2" ht="15.75" customHeight="1">
      <c r="A2" s="4" t="s">
        <v>6</v>
      </c>
      <c r="B2" s="4" t="s">
        <v>7</v>
      </c>
      <c r="C2" s="4" t="s">
        <v>8</v>
      </c>
      <c r="D2" s="5">
        <v>161.0</v>
      </c>
      <c r="E2" s="5">
        <v>15.0</v>
      </c>
      <c r="F2" s="6">
        <v>46.9092</v>
      </c>
      <c r="G2" s="7"/>
      <c r="H2" s="8" t="s">
        <v>9</v>
      </c>
      <c r="I2" s="9"/>
    </row>
    <row r="3" ht="15.75" customHeight="1">
      <c r="A3" s="10" t="s">
        <v>9</v>
      </c>
      <c r="B3" s="10" t="s">
        <v>10</v>
      </c>
      <c r="C3" s="10" t="s">
        <v>11</v>
      </c>
      <c r="D3" s="11">
        <v>114.0</v>
      </c>
      <c r="E3" s="11">
        <v>27.0</v>
      </c>
      <c r="F3" s="12">
        <v>45.6996</v>
      </c>
      <c r="G3" s="7"/>
      <c r="H3" s="13"/>
      <c r="I3" s="9"/>
    </row>
    <row r="4" ht="15.75" customHeight="1">
      <c r="A4" s="4" t="s">
        <v>6</v>
      </c>
      <c r="B4" s="4" t="s">
        <v>12</v>
      </c>
      <c r="C4" s="4" t="s">
        <v>11</v>
      </c>
      <c r="D4" s="5">
        <v>115.0</v>
      </c>
      <c r="E4" s="5">
        <v>9.0</v>
      </c>
      <c r="F4" s="6">
        <v>43.7671</v>
      </c>
      <c r="G4" s="7"/>
    </row>
    <row r="5" ht="15.75" customHeight="1">
      <c r="A5" s="10" t="s">
        <v>9</v>
      </c>
      <c r="B5" s="10" t="s">
        <v>13</v>
      </c>
      <c r="C5" s="10" t="s">
        <v>14</v>
      </c>
      <c r="D5" s="11">
        <v>462.0</v>
      </c>
      <c r="E5" s="11">
        <v>26.0</v>
      </c>
      <c r="F5" s="12">
        <v>43.3946</v>
      </c>
      <c r="G5" s="7"/>
    </row>
    <row r="6" ht="15.75" customHeight="1">
      <c r="A6" s="4" t="s">
        <v>9</v>
      </c>
      <c r="B6" s="4" t="s">
        <v>13</v>
      </c>
      <c r="C6" s="4" t="s">
        <v>11</v>
      </c>
      <c r="D6" s="5">
        <v>169.0</v>
      </c>
      <c r="E6" s="5">
        <v>20.0</v>
      </c>
      <c r="F6" s="6">
        <v>42.2263</v>
      </c>
      <c r="G6" s="7"/>
    </row>
    <row r="7" ht="15.75" customHeight="1">
      <c r="A7" s="10" t="s">
        <v>9</v>
      </c>
      <c r="B7" s="10" t="s">
        <v>15</v>
      </c>
      <c r="C7" s="10" t="s">
        <v>8</v>
      </c>
      <c r="D7" s="11">
        <v>189.0</v>
      </c>
      <c r="E7" s="11">
        <v>13.0</v>
      </c>
      <c r="F7" s="12">
        <v>39.6847</v>
      </c>
      <c r="G7" s="7"/>
    </row>
    <row r="8" ht="15.75" customHeight="1">
      <c r="A8" s="4" t="s">
        <v>6</v>
      </c>
      <c r="B8" s="4" t="s">
        <v>10</v>
      </c>
      <c r="C8" s="4" t="s">
        <v>11</v>
      </c>
      <c r="D8" s="5">
        <v>294.0</v>
      </c>
      <c r="E8" s="5">
        <v>19.0</v>
      </c>
      <c r="F8" s="6">
        <v>39.0598</v>
      </c>
      <c r="G8" s="7"/>
    </row>
    <row r="9" ht="15.75" customHeight="1">
      <c r="A9" s="10" t="s">
        <v>6</v>
      </c>
      <c r="B9" s="10" t="s">
        <v>13</v>
      </c>
      <c r="C9" s="10" t="s">
        <v>11</v>
      </c>
      <c r="D9" s="11">
        <v>248.0</v>
      </c>
      <c r="E9" s="11">
        <v>11.0</v>
      </c>
      <c r="F9" s="12">
        <v>38.9272</v>
      </c>
    </row>
    <row r="10" ht="15.75" customHeight="1">
      <c r="A10" s="4" t="s">
        <v>9</v>
      </c>
      <c r="B10" s="4" t="s">
        <v>13</v>
      </c>
      <c r="C10" s="4" t="s">
        <v>8</v>
      </c>
      <c r="D10" s="5">
        <v>296.0</v>
      </c>
      <c r="E10" s="5">
        <v>16.0</v>
      </c>
      <c r="F10" s="6">
        <v>36.5866</v>
      </c>
    </row>
    <row r="11" ht="15.75" customHeight="1">
      <c r="A11" s="10" t="s">
        <v>9</v>
      </c>
      <c r="B11" s="10" t="s">
        <v>10</v>
      </c>
      <c r="C11" s="10" t="s">
        <v>14</v>
      </c>
      <c r="D11" s="11">
        <v>143.0</v>
      </c>
      <c r="E11" s="11">
        <v>15.0</v>
      </c>
      <c r="F11" s="12">
        <v>35.5526</v>
      </c>
    </row>
    <row r="12" ht="15.75" customHeight="1">
      <c r="A12" s="4" t="s">
        <v>9</v>
      </c>
      <c r="B12" s="4" t="s">
        <v>12</v>
      </c>
      <c r="C12" s="4" t="s">
        <v>8</v>
      </c>
      <c r="D12" s="5">
        <v>219.0</v>
      </c>
      <c r="E12" s="5">
        <v>14.0</v>
      </c>
      <c r="F12" s="6">
        <v>32.5252</v>
      </c>
    </row>
    <row r="13" ht="15.75" customHeight="1">
      <c r="A13" s="10" t="s">
        <v>6</v>
      </c>
      <c r="B13" s="10" t="s">
        <v>10</v>
      </c>
      <c r="C13" s="10" t="s">
        <v>8</v>
      </c>
      <c r="D13" s="11">
        <v>177.0</v>
      </c>
      <c r="E13" s="11">
        <v>14.0</v>
      </c>
      <c r="F13" s="12">
        <v>31.8942</v>
      </c>
    </row>
    <row r="14" ht="15.75" customHeight="1">
      <c r="A14" s="4" t="s">
        <v>9</v>
      </c>
      <c r="B14" s="4" t="s">
        <v>7</v>
      </c>
      <c r="C14" s="4" t="s">
        <v>14</v>
      </c>
      <c r="D14" s="5">
        <v>483.0</v>
      </c>
      <c r="E14" s="5">
        <v>27.0</v>
      </c>
      <c r="F14" s="6">
        <v>30.7636</v>
      </c>
    </row>
    <row r="15" ht="15.75" customHeight="1">
      <c r="A15" s="10" t="s">
        <v>9</v>
      </c>
      <c r="B15" s="10" t="s">
        <v>12</v>
      </c>
      <c r="C15" s="10" t="s">
        <v>11</v>
      </c>
      <c r="D15" s="11">
        <v>320.0</v>
      </c>
      <c r="E15" s="11">
        <v>21.0</v>
      </c>
      <c r="F15" s="12">
        <v>29.9169</v>
      </c>
    </row>
    <row r="16" ht="15.75" customHeight="1">
      <c r="A16" s="4" t="s">
        <v>6</v>
      </c>
      <c r="B16" s="4" t="s">
        <v>13</v>
      </c>
      <c r="C16" s="4" t="s">
        <v>14</v>
      </c>
      <c r="D16" s="5">
        <v>207.0</v>
      </c>
      <c r="E16" s="5">
        <v>13.0</v>
      </c>
      <c r="F16" s="6">
        <v>29.4528</v>
      </c>
    </row>
    <row r="17" ht="15.75" customHeight="1">
      <c r="A17" s="10" t="s">
        <v>9</v>
      </c>
      <c r="B17" s="10" t="s">
        <v>12</v>
      </c>
      <c r="C17" s="10" t="s">
        <v>14</v>
      </c>
      <c r="D17" s="11">
        <v>158.0</v>
      </c>
      <c r="E17" s="11">
        <v>22.0</v>
      </c>
      <c r="F17" s="12">
        <v>29.1933</v>
      </c>
    </row>
    <row r="18" ht="15.75" customHeight="1">
      <c r="A18" s="4" t="s">
        <v>9</v>
      </c>
      <c r="B18" s="4" t="s">
        <v>7</v>
      </c>
      <c r="C18" s="4" t="s">
        <v>8</v>
      </c>
      <c r="D18" s="5">
        <v>323.0</v>
      </c>
      <c r="E18" s="5">
        <v>15.0</v>
      </c>
      <c r="F18" s="6">
        <v>24.7452</v>
      </c>
      <c r="H18" s="14" t="s">
        <v>0</v>
      </c>
      <c r="I18" s="14" t="s">
        <v>1</v>
      </c>
      <c r="J18" s="14" t="s">
        <v>2</v>
      </c>
      <c r="K18" s="14" t="s">
        <v>3</v>
      </c>
      <c r="L18" s="14" t="s">
        <v>4</v>
      </c>
      <c r="M18" s="14" t="s">
        <v>5</v>
      </c>
    </row>
    <row r="19" ht="15.75" customHeight="1">
      <c r="A19" s="10" t="s">
        <v>6</v>
      </c>
      <c r="B19" s="10" t="s">
        <v>12</v>
      </c>
      <c r="C19" s="10" t="s">
        <v>14</v>
      </c>
      <c r="D19" s="11">
        <v>144.0</v>
      </c>
      <c r="E19" s="11">
        <v>7.0</v>
      </c>
      <c r="F19" s="12">
        <v>24.0371</v>
      </c>
      <c r="H19" s="15" t="str">
        <f>IFERROR(__xludf.DUMMYFUNCTION("IF(LEN(H2)&gt;1, FILTER(A1:F29, REGEXMATCH(A1:A29,H2)),A2:F29)"),"Google")</f>
        <v>Google</v>
      </c>
      <c r="I19" t="str">
        <f>IFERROR(__xludf.DUMMYFUNCTION("""COMPUTED_VALUE"""),"Python Brand")</f>
        <v>Python Brand</v>
      </c>
      <c r="J19" t="str">
        <f>IFERROR(__xludf.DUMMYFUNCTION("""COMPUTED_VALUE"""),"Mug Buyers")</f>
        <v>Mug Buyers</v>
      </c>
      <c r="K19">
        <f>IFERROR(__xludf.DUMMYFUNCTION("""COMPUTED_VALUE"""),114.0)</f>
        <v>114</v>
      </c>
      <c r="L19">
        <f>IFERROR(__xludf.DUMMYFUNCTION("""COMPUTED_VALUE"""),27.0)</f>
        <v>27</v>
      </c>
      <c r="M19" s="16">
        <f>IFERROR(__xludf.DUMMYFUNCTION("""COMPUTED_VALUE"""),45.6996)</f>
        <v>45.6996</v>
      </c>
    </row>
    <row r="20" ht="15.75" customHeight="1">
      <c r="A20" s="4" t="s">
        <v>6</v>
      </c>
      <c r="B20" s="4" t="s">
        <v>15</v>
      </c>
      <c r="C20" s="4" t="s">
        <v>8</v>
      </c>
      <c r="D20" s="5">
        <v>182.0</v>
      </c>
      <c r="E20" s="5">
        <v>8.0</v>
      </c>
      <c r="F20" s="6">
        <v>23.0395</v>
      </c>
      <c r="H20" t="str">
        <f>IFERROR(__xludf.DUMMYFUNCTION("""COMPUTED_VALUE"""),"Google")</f>
        <v>Google</v>
      </c>
      <c r="I20" t="str">
        <f>IFERROR(__xludf.DUMMYFUNCTION("""COMPUTED_VALUE"""),"Competitors")</f>
        <v>Competitors</v>
      </c>
      <c r="J20" t="str">
        <f>IFERROR(__xludf.DUMMYFUNCTION("""COMPUTED_VALUE"""),"Tee Shirt Buyers")</f>
        <v>Tee Shirt Buyers</v>
      </c>
      <c r="K20">
        <f>IFERROR(__xludf.DUMMYFUNCTION("""COMPUTED_VALUE"""),462.0)</f>
        <v>462</v>
      </c>
      <c r="L20">
        <f>IFERROR(__xludf.DUMMYFUNCTION("""COMPUTED_VALUE"""),26.0)</f>
        <v>26</v>
      </c>
      <c r="M20" s="16">
        <f>IFERROR(__xludf.DUMMYFUNCTION("""COMPUTED_VALUE"""),43.3946)</f>
        <v>43.3946</v>
      </c>
    </row>
    <row r="21" ht="15.75" customHeight="1">
      <c r="A21" s="10" t="s">
        <v>9</v>
      </c>
      <c r="B21" s="10" t="s">
        <v>15</v>
      </c>
      <c r="C21" s="10" t="s">
        <v>14</v>
      </c>
      <c r="D21" s="11">
        <v>321.0</v>
      </c>
      <c r="E21" s="11">
        <v>11.0</v>
      </c>
      <c r="F21" s="12">
        <v>22.753</v>
      </c>
      <c r="H21" t="str">
        <f>IFERROR(__xludf.DUMMYFUNCTION("""COMPUTED_VALUE"""),"Google")</f>
        <v>Google</v>
      </c>
      <c r="I21" t="str">
        <f>IFERROR(__xludf.DUMMYFUNCTION("""COMPUTED_VALUE"""),"Competitors")</f>
        <v>Competitors</v>
      </c>
      <c r="J21" t="str">
        <f>IFERROR(__xludf.DUMMYFUNCTION("""COMPUTED_VALUE"""),"Mug Buyers")</f>
        <v>Mug Buyers</v>
      </c>
      <c r="K21">
        <f>IFERROR(__xludf.DUMMYFUNCTION("""COMPUTED_VALUE"""),169.0)</f>
        <v>169</v>
      </c>
      <c r="L21">
        <f>IFERROR(__xludf.DUMMYFUNCTION("""COMPUTED_VALUE"""),20.0)</f>
        <v>20</v>
      </c>
      <c r="M21" s="16">
        <f>IFERROR(__xludf.DUMMYFUNCTION("""COMPUTED_VALUE"""),42.2263)</f>
        <v>42.2263</v>
      </c>
    </row>
    <row r="22" ht="15.75" customHeight="1">
      <c r="A22" s="4" t="s">
        <v>6</v>
      </c>
      <c r="B22" s="4" t="s">
        <v>12</v>
      </c>
      <c r="C22" s="4" t="s">
        <v>8</v>
      </c>
      <c r="D22" s="5">
        <v>277.0</v>
      </c>
      <c r="E22" s="5">
        <v>19.0</v>
      </c>
      <c r="F22" s="6">
        <v>17.7971</v>
      </c>
      <c r="H22" t="str">
        <f>IFERROR(__xludf.DUMMYFUNCTION("""COMPUTED_VALUE"""),"Google")</f>
        <v>Google</v>
      </c>
      <c r="I22" t="str">
        <f>IFERROR(__xludf.DUMMYFUNCTION("""COMPUTED_VALUE"""),"DataCamp Brand")</f>
        <v>DataCamp Brand</v>
      </c>
      <c r="J22" t="str">
        <f>IFERROR(__xludf.DUMMYFUNCTION("""COMPUTED_VALUE"""),"Sweater Buyers")</f>
        <v>Sweater Buyers</v>
      </c>
      <c r="K22">
        <f>IFERROR(__xludf.DUMMYFUNCTION("""COMPUTED_VALUE"""),189.0)</f>
        <v>189</v>
      </c>
      <c r="L22">
        <f>IFERROR(__xludf.DUMMYFUNCTION("""COMPUTED_VALUE"""),13.0)</f>
        <v>13</v>
      </c>
      <c r="M22" s="16">
        <f>IFERROR(__xludf.DUMMYFUNCTION("""COMPUTED_VALUE"""),39.6847)</f>
        <v>39.6847</v>
      </c>
    </row>
    <row r="23" ht="15.75" customHeight="1">
      <c r="A23" s="10" t="s">
        <v>6</v>
      </c>
      <c r="B23" s="10" t="s">
        <v>15</v>
      </c>
      <c r="C23" s="10" t="s">
        <v>11</v>
      </c>
      <c r="D23" s="11">
        <v>189.0</v>
      </c>
      <c r="E23" s="11">
        <v>13.0</v>
      </c>
      <c r="F23" s="12">
        <v>15.1519</v>
      </c>
      <c r="H23" t="str">
        <f>IFERROR(__xludf.DUMMYFUNCTION("""COMPUTED_VALUE"""),"Google")</f>
        <v>Google</v>
      </c>
      <c r="I23" t="str">
        <f>IFERROR(__xludf.DUMMYFUNCTION("""COMPUTED_VALUE"""),"Competitors")</f>
        <v>Competitors</v>
      </c>
      <c r="J23" t="str">
        <f>IFERROR(__xludf.DUMMYFUNCTION("""COMPUTED_VALUE"""),"Sweater Buyers")</f>
        <v>Sweater Buyers</v>
      </c>
      <c r="K23">
        <f>IFERROR(__xludf.DUMMYFUNCTION("""COMPUTED_VALUE"""),296.0)</f>
        <v>296</v>
      </c>
      <c r="L23">
        <f>IFERROR(__xludf.DUMMYFUNCTION("""COMPUTED_VALUE"""),16.0)</f>
        <v>16</v>
      </c>
      <c r="M23" s="16">
        <f>IFERROR(__xludf.DUMMYFUNCTION("""COMPUTED_VALUE"""),36.5866)</f>
        <v>36.5866</v>
      </c>
    </row>
    <row r="24" ht="15.75" customHeight="1">
      <c r="A24" s="4" t="s">
        <v>6</v>
      </c>
      <c r="B24" s="4" t="s">
        <v>7</v>
      </c>
      <c r="C24" s="4" t="s">
        <v>14</v>
      </c>
      <c r="D24" s="5">
        <v>257.0</v>
      </c>
      <c r="E24" s="5">
        <v>20.0</v>
      </c>
      <c r="F24" s="6">
        <v>13.0666</v>
      </c>
      <c r="H24" t="str">
        <f>IFERROR(__xludf.DUMMYFUNCTION("""COMPUTED_VALUE"""),"Google")</f>
        <v>Google</v>
      </c>
      <c r="I24" t="str">
        <f>IFERROR(__xludf.DUMMYFUNCTION("""COMPUTED_VALUE"""),"Python Brand")</f>
        <v>Python Brand</v>
      </c>
      <c r="J24" t="str">
        <f>IFERROR(__xludf.DUMMYFUNCTION("""COMPUTED_VALUE"""),"Tee Shirt Buyers")</f>
        <v>Tee Shirt Buyers</v>
      </c>
      <c r="K24">
        <f>IFERROR(__xludf.DUMMYFUNCTION("""COMPUTED_VALUE"""),143.0)</f>
        <v>143</v>
      </c>
      <c r="L24">
        <f>IFERROR(__xludf.DUMMYFUNCTION("""COMPUTED_VALUE"""),15.0)</f>
        <v>15</v>
      </c>
      <c r="M24" s="16">
        <f>IFERROR(__xludf.DUMMYFUNCTION("""COMPUTED_VALUE"""),35.5526)</f>
        <v>35.5526</v>
      </c>
    </row>
    <row r="25" ht="15.75" customHeight="1">
      <c r="A25" s="10" t="s">
        <v>6</v>
      </c>
      <c r="B25" s="10" t="s">
        <v>13</v>
      </c>
      <c r="C25" s="10" t="s">
        <v>8</v>
      </c>
      <c r="D25" s="11">
        <v>165.0</v>
      </c>
      <c r="E25" s="11">
        <v>12.0</v>
      </c>
      <c r="F25" s="12">
        <v>12.9665</v>
      </c>
      <c r="H25" t="str">
        <f>IFERROR(__xludf.DUMMYFUNCTION("""COMPUTED_VALUE"""),"Google")</f>
        <v>Google</v>
      </c>
      <c r="I25" t="str">
        <f>IFERROR(__xludf.DUMMYFUNCTION("""COMPUTED_VALUE"""),"pandas Brand")</f>
        <v>pandas Brand</v>
      </c>
      <c r="J25" t="str">
        <f>IFERROR(__xludf.DUMMYFUNCTION("""COMPUTED_VALUE"""),"Sweater Buyers")</f>
        <v>Sweater Buyers</v>
      </c>
      <c r="K25">
        <f>IFERROR(__xludf.DUMMYFUNCTION("""COMPUTED_VALUE"""),219.0)</f>
        <v>219</v>
      </c>
      <c r="L25">
        <f>IFERROR(__xludf.DUMMYFUNCTION("""COMPUTED_VALUE"""),14.0)</f>
        <v>14</v>
      </c>
      <c r="M25" s="16">
        <f>IFERROR(__xludf.DUMMYFUNCTION("""COMPUTED_VALUE"""),32.5252)</f>
        <v>32.5252</v>
      </c>
    </row>
    <row r="26" ht="15.75" customHeight="1">
      <c r="A26" s="4" t="s">
        <v>9</v>
      </c>
      <c r="B26" s="4" t="s">
        <v>10</v>
      </c>
      <c r="C26" s="4" t="s">
        <v>8</v>
      </c>
      <c r="D26" s="5">
        <v>183.0</v>
      </c>
      <c r="E26" s="5">
        <v>27.0</v>
      </c>
      <c r="F26" s="6">
        <v>12.9213</v>
      </c>
      <c r="H26" t="str">
        <f>IFERROR(__xludf.DUMMYFUNCTION("""COMPUTED_VALUE"""),"Google")</f>
        <v>Google</v>
      </c>
      <c r="I26" t="str">
        <f>IFERROR(__xludf.DUMMYFUNCTION("""COMPUTED_VALUE"""),"Remarketing")</f>
        <v>Remarketing</v>
      </c>
      <c r="J26" t="str">
        <f>IFERROR(__xludf.DUMMYFUNCTION("""COMPUTED_VALUE"""),"Tee Shirt Buyers")</f>
        <v>Tee Shirt Buyers</v>
      </c>
      <c r="K26">
        <f>IFERROR(__xludf.DUMMYFUNCTION("""COMPUTED_VALUE"""),483.0)</f>
        <v>483</v>
      </c>
      <c r="L26">
        <f>IFERROR(__xludf.DUMMYFUNCTION("""COMPUTED_VALUE"""),27.0)</f>
        <v>27</v>
      </c>
      <c r="M26" s="16">
        <f>IFERROR(__xludf.DUMMYFUNCTION("""COMPUTED_VALUE"""),30.7636)</f>
        <v>30.7636</v>
      </c>
    </row>
    <row r="27" ht="15.75" customHeight="1">
      <c r="A27" s="10" t="s">
        <v>9</v>
      </c>
      <c r="B27" s="10" t="s">
        <v>15</v>
      </c>
      <c r="C27" s="10" t="s">
        <v>11</v>
      </c>
      <c r="D27" s="11">
        <v>464.0</v>
      </c>
      <c r="E27" s="11">
        <v>24.0</v>
      </c>
      <c r="F27" s="12">
        <v>12.7234</v>
      </c>
      <c r="H27" t="str">
        <f>IFERROR(__xludf.DUMMYFUNCTION("""COMPUTED_VALUE"""),"Google")</f>
        <v>Google</v>
      </c>
      <c r="I27" t="str">
        <f>IFERROR(__xludf.DUMMYFUNCTION("""COMPUTED_VALUE"""),"pandas Brand")</f>
        <v>pandas Brand</v>
      </c>
      <c r="J27" t="str">
        <f>IFERROR(__xludf.DUMMYFUNCTION("""COMPUTED_VALUE"""),"Mug Buyers")</f>
        <v>Mug Buyers</v>
      </c>
      <c r="K27">
        <f>IFERROR(__xludf.DUMMYFUNCTION("""COMPUTED_VALUE"""),320.0)</f>
        <v>320</v>
      </c>
      <c r="L27">
        <f>IFERROR(__xludf.DUMMYFUNCTION("""COMPUTED_VALUE"""),21.0)</f>
        <v>21</v>
      </c>
      <c r="M27" s="16">
        <f>IFERROR(__xludf.DUMMYFUNCTION("""COMPUTED_VALUE"""),29.9169)</f>
        <v>29.9169</v>
      </c>
    </row>
    <row r="28" ht="15.75" customHeight="1">
      <c r="A28" s="4" t="s">
        <v>6</v>
      </c>
      <c r="B28" s="4" t="s">
        <v>15</v>
      </c>
      <c r="C28" s="4" t="s">
        <v>14</v>
      </c>
      <c r="D28" s="5">
        <v>273.0</v>
      </c>
      <c r="E28" s="5">
        <v>8.0</v>
      </c>
      <c r="F28" s="6">
        <v>11.7426</v>
      </c>
      <c r="H28" t="str">
        <f>IFERROR(__xludf.DUMMYFUNCTION("""COMPUTED_VALUE"""),"Google")</f>
        <v>Google</v>
      </c>
      <c r="I28" t="str">
        <f>IFERROR(__xludf.DUMMYFUNCTION("""COMPUTED_VALUE"""),"pandas Brand")</f>
        <v>pandas Brand</v>
      </c>
      <c r="J28" t="str">
        <f>IFERROR(__xludf.DUMMYFUNCTION("""COMPUTED_VALUE"""),"Tee Shirt Buyers")</f>
        <v>Tee Shirt Buyers</v>
      </c>
      <c r="K28">
        <f>IFERROR(__xludf.DUMMYFUNCTION("""COMPUTED_VALUE"""),158.0)</f>
        <v>158</v>
      </c>
      <c r="L28">
        <f>IFERROR(__xludf.DUMMYFUNCTION("""COMPUTED_VALUE"""),22.0)</f>
        <v>22</v>
      </c>
      <c r="M28" s="16">
        <f>IFERROR(__xludf.DUMMYFUNCTION("""COMPUTED_VALUE"""),29.1933)</f>
        <v>29.1933</v>
      </c>
    </row>
    <row r="29" ht="15.75" customHeight="1">
      <c r="A29" s="10" t="s">
        <v>6</v>
      </c>
      <c r="B29" s="10" t="s">
        <v>10</v>
      </c>
      <c r="C29" s="10" t="s">
        <v>14</v>
      </c>
      <c r="D29" s="11">
        <v>279.0</v>
      </c>
      <c r="E29" s="11">
        <v>15.0</v>
      </c>
      <c r="F29" s="12">
        <v>11.508</v>
      </c>
      <c r="H29" t="str">
        <f>IFERROR(__xludf.DUMMYFUNCTION("""COMPUTED_VALUE"""),"Google")</f>
        <v>Google</v>
      </c>
      <c r="I29" t="str">
        <f>IFERROR(__xludf.DUMMYFUNCTION("""COMPUTED_VALUE"""),"Remarketing")</f>
        <v>Remarketing</v>
      </c>
      <c r="J29" t="str">
        <f>IFERROR(__xludf.DUMMYFUNCTION("""COMPUTED_VALUE"""),"Sweater Buyers")</f>
        <v>Sweater Buyers</v>
      </c>
      <c r="K29">
        <f>IFERROR(__xludf.DUMMYFUNCTION("""COMPUTED_VALUE"""),323.0)</f>
        <v>323</v>
      </c>
      <c r="L29">
        <f>IFERROR(__xludf.DUMMYFUNCTION("""COMPUTED_VALUE"""),15.0)</f>
        <v>15</v>
      </c>
      <c r="M29" s="16">
        <f>IFERROR(__xludf.DUMMYFUNCTION("""COMPUTED_VALUE"""),24.7452)</f>
        <v>24.7452</v>
      </c>
    </row>
    <row r="30" ht="15.75" customHeight="1">
      <c r="A30" s="17"/>
      <c r="B30" s="18"/>
      <c r="C30" s="7"/>
      <c r="D30" s="7"/>
      <c r="E30" s="7"/>
      <c r="F30" s="7"/>
      <c r="G30" s="7"/>
      <c r="H30" t="str">
        <f>IFERROR(__xludf.DUMMYFUNCTION("""COMPUTED_VALUE"""),"Google")</f>
        <v>Google</v>
      </c>
      <c r="I30" t="str">
        <f>IFERROR(__xludf.DUMMYFUNCTION("""COMPUTED_VALUE"""),"DataCamp Brand")</f>
        <v>DataCamp Brand</v>
      </c>
      <c r="J30" t="str">
        <f>IFERROR(__xludf.DUMMYFUNCTION("""COMPUTED_VALUE"""),"Tee Shirt Buyers")</f>
        <v>Tee Shirt Buyers</v>
      </c>
      <c r="K30">
        <f>IFERROR(__xludf.DUMMYFUNCTION("""COMPUTED_VALUE"""),321.0)</f>
        <v>321</v>
      </c>
      <c r="L30">
        <f>IFERROR(__xludf.DUMMYFUNCTION("""COMPUTED_VALUE"""),11.0)</f>
        <v>11</v>
      </c>
      <c r="M30" s="16">
        <f>IFERROR(__xludf.DUMMYFUNCTION("""COMPUTED_VALUE"""),22.753)</f>
        <v>22.753</v>
      </c>
    </row>
    <row r="31" ht="15.75" customHeight="1">
      <c r="A31" s="17"/>
      <c r="B31" s="18"/>
      <c r="C31" s="7"/>
      <c r="D31" s="7"/>
      <c r="E31" s="7"/>
      <c r="F31" s="7"/>
      <c r="G31" s="7"/>
      <c r="H31" t="str">
        <f>IFERROR(__xludf.DUMMYFUNCTION("""COMPUTED_VALUE"""),"Google")</f>
        <v>Google</v>
      </c>
      <c r="I31" t="str">
        <f>IFERROR(__xludf.DUMMYFUNCTION("""COMPUTED_VALUE"""),"Python Brand")</f>
        <v>Python Brand</v>
      </c>
      <c r="J31" t="str">
        <f>IFERROR(__xludf.DUMMYFUNCTION("""COMPUTED_VALUE"""),"Sweater Buyers")</f>
        <v>Sweater Buyers</v>
      </c>
      <c r="K31">
        <f>IFERROR(__xludf.DUMMYFUNCTION("""COMPUTED_VALUE"""),183.0)</f>
        <v>183</v>
      </c>
      <c r="L31">
        <f>IFERROR(__xludf.DUMMYFUNCTION("""COMPUTED_VALUE"""),27.0)</f>
        <v>27</v>
      </c>
      <c r="M31" s="16">
        <f>IFERROR(__xludf.DUMMYFUNCTION("""COMPUTED_VALUE"""),12.9213)</f>
        <v>12.9213</v>
      </c>
    </row>
    <row r="32" ht="15.75" customHeight="1">
      <c r="A32" s="17"/>
      <c r="B32" s="18"/>
      <c r="C32" s="7"/>
      <c r="D32" s="7"/>
      <c r="E32" s="7"/>
      <c r="F32" s="7"/>
      <c r="G32" s="7"/>
      <c r="H32" t="str">
        <f>IFERROR(__xludf.DUMMYFUNCTION("""COMPUTED_VALUE"""),"Google")</f>
        <v>Google</v>
      </c>
      <c r="I32" t="str">
        <f>IFERROR(__xludf.DUMMYFUNCTION("""COMPUTED_VALUE"""),"DataCamp Brand")</f>
        <v>DataCamp Brand</v>
      </c>
      <c r="J32" t="str">
        <f>IFERROR(__xludf.DUMMYFUNCTION("""COMPUTED_VALUE"""),"Mug Buyers")</f>
        <v>Mug Buyers</v>
      </c>
      <c r="K32">
        <f>IFERROR(__xludf.DUMMYFUNCTION("""COMPUTED_VALUE"""),464.0)</f>
        <v>464</v>
      </c>
      <c r="L32">
        <f>IFERROR(__xludf.DUMMYFUNCTION("""COMPUTED_VALUE"""),24.0)</f>
        <v>24</v>
      </c>
      <c r="M32" s="16">
        <f>IFERROR(__xludf.DUMMYFUNCTION("""COMPUTED_VALUE"""),12.7234)</f>
        <v>12.7234</v>
      </c>
    </row>
    <row r="33" ht="15.75" customHeight="1">
      <c r="A33" s="17"/>
      <c r="B33" s="18"/>
      <c r="C33" s="7"/>
      <c r="D33" s="7"/>
      <c r="E33" s="7"/>
      <c r="F33" s="7"/>
      <c r="G33" s="7"/>
    </row>
    <row r="34" ht="15.75" customHeight="1">
      <c r="A34" s="17"/>
      <c r="B34" s="18"/>
      <c r="C34" s="7"/>
      <c r="D34" s="7"/>
      <c r="E34" s="7"/>
      <c r="F34" s="7"/>
      <c r="G34" s="7"/>
    </row>
    <row r="35" ht="15.75" customHeight="1">
      <c r="A35" s="17"/>
      <c r="B35" s="18"/>
      <c r="C35" s="7"/>
      <c r="D35" s="7"/>
      <c r="E35" s="7"/>
      <c r="F35" s="7"/>
      <c r="G35" s="7"/>
    </row>
    <row r="36" ht="15.75" customHeight="1">
      <c r="A36" s="17"/>
      <c r="B36" s="18"/>
      <c r="C36" s="7"/>
      <c r="D36" s="7"/>
      <c r="E36" s="7"/>
      <c r="F36" s="7"/>
      <c r="G36" s="7"/>
    </row>
    <row r="37" ht="15.75" customHeight="1">
      <c r="A37" s="17"/>
      <c r="B37" s="18"/>
      <c r="C37" s="7"/>
      <c r="D37" s="7"/>
      <c r="E37" s="7"/>
      <c r="F37" s="7"/>
      <c r="G37" s="7"/>
    </row>
    <row r="38" ht="15.75" customHeight="1">
      <c r="A38" s="17"/>
      <c r="B38" s="18"/>
      <c r="C38" s="7"/>
      <c r="D38" s="7"/>
      <c r="E38" s="7"/>
      <c r="F38" s="7"/>
      <c r="G38" s="7"/>
    </row>
    <row r="39" ht="15.75" customHeight="1">
      <c r="A39" s="17"/>
      <c r="B39" s="18"/>
      <c r="C39" s="7"/>
      <c r="D39" s="7"/>
      <c r="E39" s="7"/>
      <c r="F39" s="7"/>
      <c r="G39" s="7"/>
    </row>
    <row r="40" ht="15.75" customHeight="1">
      <c r="A40" s="17"/>
      <c r="B40" s="18"/>
      <c r="C40" s="7"/>
      <c r="D40" s="7"/>
      <c r="E40" s="7"/>
      <c r="F40" s="7"/>
      <c r="G40" s="7"/>
    </row>
    <row r="41" ht="15.75" customHeight="1">
      <c r="A41" s="17"/>
      <c r="B41" s="18"/>
      <c r="C41" s="7"/>
      <c r="D41" s="7"/>
      <c r="E41" s="7"/>
      <c r="F41" s="7"/>
      <c r="G41" s="7"/>
    </row>
    <row r="42" ht="15.75" customHeight="1">
      <c r="A42" s="17"/>
      <c r="B42" s="18"/>
      <c r="C42" s="7"/>
      <c r="D42" s="7"/>
      <c r="E42" s="7"/>
      <c r="F42" s="7"/>
      <c r="G42" s="7"/>
    </row>
    <row r="43" ht="15.75" customHeight="1">
      <c r="A43" s="17"/>
      <c r="B43" s="18"/>
      <c r="C43" s="7"/>
      <c r="D43" s="7"/>
      <c r="E43" s="7"/>
      <c r="F43" s="7"/>
      <c r="G43" s="7"/>
    </row>
    <row r="44" ht="15.75" customHeight="1">
      <c r="A44" s="17"/>
      <c r="B44" s="18"/>
      <c r="C44" s="7"/>
      <c r="D44" s="7"/>
      <c r="E44" s="7"/>
      <c r="F44" s="7"/>
      <c r="G44" s="7"/>
    </row>
    <row r="45" ht="15.75" customHeight="1">
      <c r="A45" s="18"/>
      <c r="B45" s="18"/>
      <c r="C45" s="7"/>
      <c r="D45" s="7"/>
      <c r="E45" s="7"/>
      <c r="F45" s="7"/>
      <c r="G45" s="7"/>
    </row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  <row r="1001"/>
    <row r="1002"/>
    <row r="1003"/>
    <row r="1004"/>
    <row r="1005"/>
    <row r="1006"/>
    <row r="1007"/>
    <row r="1008"/>
    <row r="1009"/>
    <row r="1010"/>
    <row r="1011"/>
    <row r="1012"/>
    <row r="1013"/>
    <row r="1014"/>
    <row r="1015"/>
    <row r="1016"/>
    <row r="1017"/>
    <row r="1018"/>
    <row r="1019"/>
    <row r="1020"/>
    <row r="1021"/>
    <row r="1022"/>
    <row r="1023"/>
    <row r="1024"/>
    <row r="1025"/>
    <row r="1026"/>
    <row r="1027"/>
    <row r="1028"/>
    <row r="1029"/>
    <row r="1030"/>
    <row r="1031"/>
    <row r="1032"/>
    <row r="1033"/>
    <row r="1034"/>
    <row r="1035"/>
    <row r="1036"/>
  </sheetData>
  <mergeCells count="2">
    <mergeCell ref="H2:I2"/>
    <mergeCell ref="H3:I3"/>
  </mergeCells>
  <dataValidations>
    <dataValidation type="list" allowBlank="1" sqref="H2">
      <formula1>"Bing,Google"</formula1>
    </dataValidation>
    <dataValidation type="list" allowBlank="1" sqref="H3">
      <formula1>Sheet1!$B$2:$B$29</formula1>
    </dataValidation>
  </dataValidations>
  <drawing r:id="rId1"/>
  <tableParts count="1">
    <tablePart r:id="rId3"/>
  </tableParts>
</worksheet>
</file>