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<sst xmlns="http://schemas.openxmlformats.org/spreadsheetml/2006/main" count="1704" uniqueCount="34">
  <si>
    <t>Transaction ID</t>
  </si>
  <si>
    <t>Day</t>
  </si>
  <si>
    <t>Date</t>
  </si>
  <si>
    <t>Time</t>
  </si>
  <si>
    <t>Item</t>
  </si>
  <si>
    <t>Price</t>
  </si>
  <si>
    <t>Monday</t>
  </si>
  <si>
    <t>Coffee</t>
  </si>
  <si>
    <t>Toast</t>
  </si>
  <si>
    <t>Bread</t>
  </si>
  <si>
    <t>Alfajores</t>
  </si>
  <si>
    <t>Hot chocolate</t>
  </si>
  <si>
    <t>Juice</t>
  </si>
  <si>
    <t>Pastry</t>
  </si>
  <si>
    <t>Tea</t>
  </si>
  <si>
    <t>Brownie</t>
  </si>
  <si>
    <t>Cookies</t>
  </si>
  <si>
    <t>Cake</t>
  </si>
  <si>
    <t>Truffles</t>
  </si>
  <si>
    <t>Sandwich</t>
  </si>
  <si>
    <t>Soup</t>
  </si>
  <si>
    <t>Chicken Stew</t>
  </si>
  <si>
    <t>Tuesday</t>
  </si>
  <si>
    <t>Baguette</t>
  </si>
  <si>
    <t>Wednesday</t>
  </si>
  <si>
    <t>Thursday</t>
  </si>
  <si>
    <t>Muffin</t>
  </si>
  <si>
    <t>Friday</t>
  </si>
  <si>
    <t>Scone</t>
  </si>
  <si>
    <t>Saturday</t>
  </si>
  <si>
    <t>Smoothies</t>
  </si>
  <si>
    <t>Jam</t>
  </si>
  <si>
    <t>Sunday</t>
  </si>
  <si>
    <t>Fudge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</si>
</sst>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6">
    <font>
      <sz val="10.0"/>
      <color rgb="FF000000"/>
      <name val="Arial"/>
    </font>
    <font>
      <b/>
    </font>
    <font>
      <b/>
      <name val="Arial"/>
    </font>
    <font>
      <name val="Arial"/>
    </font>
    <font>
      <sz val="11.0"/>
      <color rgb="FFE8E6E3"/>
      <name val="Inconsolata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quotePrefix="1"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 vertical="bottom"/>
    </xf>
    <xf borderId="0" fillId="0" fontId="3" numFmtId="21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2" fontId="4" numFmtId="0" xfId="0" applyFill="1" applyFont="1"/>
    <xf borderId="0" fillId="3" fontId="3" numFmtId="0" xfId="0" applyAlignment="1" applyFill="1" applyFont="1">
      <alignment vertical="bottom"/>
    </xf>
    <xf borderId="0" fillId="0" fontId="3" numFmtId="165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2" fontId="5" numFmtId="164" xfId="0" applyAlignment="1" applyFont="1" applyNumberFormat="1">
      <alignment readingOrder="0"/>
    </xf>
    <xf quotePrefix="1" borderId="0" fillId="0" fontId="3" numFmtId="2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7" max="7" width="19.5"/>
    <col customWidth="1" min="8" max="8" width="15.75"/>
    <col customWidth="1" min="9" max="9" width="18.13"/>
    <col customWidth="1" min="10" max="10" width="15.25"/>
    <col customWidth="1" min="11" max="11" width="15.75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6" t="s">
        <v>4</v>
      </c>
      <c r="I1" s="6" t="s">
        <v>5</v>
      </c>
      <c r="J1" s="6" t="s">
        <v>4</v>
      </c>
      <c r="K1" s="6" t="s">
        <v>5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ht="15.75" customHeight="1">
      <c r="A2" s="7">
        <v>6484.0</v>
      </c>
      <c r="B2" s="8" t="s">
        <v>6</v>
      </c>
      <c r="C2" s="9">
        <v>42779.0</v>
      </c>
      <c r="D2" s="10">
        <v>0.3782</v>
      </c>
      <c r="E2" s="3" t="s">
        <v>7</v>
      </c>
      <c r="F2" s="11">
        <v>1.25</v>
      </c>
      <c r="G2" s="12"/>
      <c r="H2" s="13" t="str">
        <f>IFERROR(__xludf.DUMMYFUNCTION("FILTER(E2:F848,C2:C848&lt;DATE(2017,2,21))"),"Coffee")</f>
        <v>Coffee</v>
      </c>
      <c r="I2" s="14">
        <f>IFERROR(__xludf.DUMMYFUNCTION("""COMPUTED_VALUE"""),1.25)</f>
        <v>1.25</v>
      </c>
      <c r="J2" s="13" t="str">
        <f>IFERROR(__xludf.DUMMYFUNCTION("FILTER(E2:F848,C2:C848&gt;=DATE(2017,2,21))"),"Coffee")</f>
        <v>Coffee</v>
      </c>
      <c r="K2" s="14">
        <f>IFERROR(__xludf.DUMMYFUNCTION("""COMPUTED_VALUE"""),1.5)</f>
        <v>1.5</v>
      </c>
      <c r="L2" s="15"/>
      <c r="M2" s="16">
        <v>42787.0</v>
      </c>
      <c r="N2" s="15"/>
      <c r="O2" s="15"/>
      <c r="P2" s="15"/>
      <c r="Q2" s="15"/>
      <c r="R2" s="15"/>
      <c r="S2" s="15"/>
      <c r="T2" s="15"/>
      <c r="U2" s="15"/>
    </row>
    <row r="3" ht="15.75" customHeight="1">
      <c r="A3" s="7">
        <v>6485.0</v>
      </c>
      <c r="B3" s="8" t="s">
        <v>6</v>
      </c>
      <c r="C3" s="9">
        <v>42779.0</v>
      </c>
      <c r="D3" s="10">
        <v>0.3982</v>
      </c>
      <c r="E3" s="3" t="s">
        <v>7</v>
      </c>
      <c r="F3" s="11">
        <v>1.25</v>
      </c>
      <c r="G3" s="15"/>
      <c r="H3" s="15" t="str">
        <f>IFERROR(__xludf.DUMMYFUNCTION("""COMPUTED_VALUE"""),"Coffee")</f>
        <v>Coffee</v>
      </c>
      <c r="I3" s="14">
        <f>IFERROR(__xludf.DUMMYFUNCTION("""COMPUTED_VALUE"""),1.25)</f>
        <v>1.25</v>
      </c>
      <c r="J3" s="15" t="str">
        <f>IFERROR(__xludf.DUMMYFUNCTION("""COMPUTED_VALUE"""),"Coffee")</f>
        <v>Coffee</v>
      </c>
      <c r="K3" s="14">
        <f>IFERROR(__xludf.DUMMYFUNCTION("""COMPUTED_VALUE"""),1.5)</f>
        <v>1.5</v>
      </c>
      <c r="L3" s="15"/>
      <c r="M3" s="15"/>
      <c r="N3" s="15"/>
      <c r="O3" s="15"/>
      <c r="P3" s="15"/>
      <c r="Q3" s="15"/>
      <c r="R3" s="15"/>
      <c r="S3" s="15"/>
      <c r="T3" s="15"/>
      <c r="U3" s="15"/>
    </row>
    <row r="4" ht="15.75" customHeight="1">
      <c r="A4" s="7">
        <v>6486.0</v>
      </c>
      <c r="B4" s="8" t="s">
        <v>6</v>
      </c>
      <c r="C4" s="9">
        <v>42779.0</v>
      </c>
      <c r="D4" s="10">
        <v>0.3986</v>
      </c>
      <c r="E4" s="3" t="s">
        <v>8</v>
      </c>
      <c r="F4" s="11">
        <v>1.4</v>
      </c>
      <c r="G4" s="15"/>
      <c r="H4" s="15" t="str">
        <f>IFERROR(__xludf.DUMMYFUNCTION("""COMPUTED_VALUE"""),"Toast")</f>
        <v>Toast</v>
      </c>
      <c r="I4" s="14">
        <f>IFERROR(__xludf.DUMMYFUNCTION("""COMPUTED_VALUE"""),1.4)</f>
        <v>1.4</v>
      </c>
      <c r="J4" s="15" t="str">
        <f>IFERROR(__xludf.DUMMYFUNCTION("""COMPUTED_VALUE"""),"Bread")</f>
        <v>Bread</v>
      </c>
      <c r="K4" s="14">
        <f>IFERROR(__xludf.DUMMYFUNCTION("""COMPUTED_VALUE"""),0.855)</f>
        <v>0.855</v>
      </c>
      <c r="L4" s="15"/>
      <c r="M4" s="15"/>
      <c r="N4" s="15"/>
      <c r="O4" s="15"/>
      <c r="P4" s="15"/>
      <c r="Q4" s="15"/>
      <c r="R4" s="15"/>
      <c r="S4" s="15"/>
      <c r="T4" s="15"/>
      <c r="U4" s="15"/>
    </row>
    <row r="5" ht="15.75" customHeight="1">
      <c r="A5" s="7">
        <v>6487.0</v>
      </c>
      <c r="B5" s="8" t="s">
        <v>6</v>
      </c>
      <c r="C5" s="9">
        <v>42779.0</v>
      </c>
      <c r="D5" s="10">
        <v>0.4079</v>
      </c>
      <c r="E5" s="3" t="s">
        <v>9</v>
      </c>
      <c r="F5" s="11">
        <v>0.95</v>
      </c>
      <c r="G5" s="15"/>
      <c r="H5" s="15" t="str">
        <f>IFERROR(__xludf.DUMMYFUNCTION("""COMPUTED_VALUE"""),"Bread")</f>
        <v>Bread</v>
      </c>
      <c r="I5" s="14">
        <f>IFERROR(__xludf.DUMMYFUNCTION("""COMPUTED_VALUE"""),0.95)</f>
        <v>0.95</v>
      </c>
      <c r="J5" s="15" t="str">
        <f>IFERROR(__xludf.DUMMYFUNCTION("""COMPUTED_VALUE"""),"Pastry")</f>
        <v>Pastry</v>
      </c>
      <c r="K5" s="14">
        <f>IFERROR(__xludf.DUMMYFUNCTION("""COMPUTED_VALUE"""),2.7)</f>
        <v>2.7</v>
      </c>
      <c r="L5" s="15"/>
      <c r="M5" s="15"/>
      <c r="N5" s="15"/>
      <c r="O5" s="15"/>
      <c r="P5" s="15"/>
      <c r="Q5" s="15"/>
      <c r="R5" s="15"/>
      <c r="S5" s="15"/>
      <c r="T5" s="15"/>
      <c r="U5" s="15"/>
    </row>
    <row r="6" ht="15.75" customHeight="1">
      <c r="A6" s="7">
        <v>6488.0</v>
      </c>
      <c r="B6" s="8" t="s">
        <v>6</v>
      </c>
      <c r="C6" s="9">
        <v>42779.0</v>
      </c>
      <c r="D6" s="10">
        <v>0.4192</v>
      </c>
      <c r="E6" s="3" t="s">
        <v>10</v>
      </c>
      <c r="F6" s="11">
        <v>2.95</v>
      </c>
      <c r="G6" s="15"/>
      <c r="H6" s="15" t="str">
        <f>IFERROR(__xludf.DUMMYFUNCTION("""COMPUTED_VALUE"""),"Alfajores")</f>
        <v>Alfajores</v>
      </c>
      <c r="I6" s="14">
        <f>IFERROR(__xludf.DUMMYFUNCTION("""COMPUTED_VALUE"""),2.95)</f>
        <v>2.95</v>
      </c>
      <c r="J6" s="15" t="str">
        <f>IFERROR(__xludf.DUMMYFUNCTION("""COMPUTED_VALUE"""),"Coffee")</f>
        <v>Coffee</v>
      </c>
      <c r="K6" s="14">
        <f>IFERROR(__xludf.DUMMYFUNCTION("""COMPUTED_VALUE"""),1.5)</f>
        <v>1.5</v>
      </c>
      <c r="L6" s="15"/>
      <c r="M6" s="15"/>
      <c r="N6" s="15"/>
      <c r="O6" s="15"/>
      <c r="P6" s="15"/>
      <c r="Q6" s="15"/>
      <c r="R6" s="15"/>
      <c r="S6" s="15"/>
      <c r="T6" s="15"/>
      <c r="U6" s="15"/>
    </row>
    <row r="7" ht="15.75" customHeight="1">
      <c r="A7" s="7">
        <v>6488.0</v>
      </c>
      <c r="B7" s="8" t="s">
        <v>6</v>
      </c>
      <c r="C7" s="9">
        <v>42779.0</v>
      </c>
      <c r="D7" s="10">
        <v>0.4192</v>
      </c>
      <c r="E7" s="3" t="s">
        <v>9</v>
      </c>
      <c r="F7" s="11">
        <v>0.95</v>
      </c>
      <c r="G7" s="15"/>
      <c r="H7" s="15" t="str">
        <f>IFERROR(__xludf.DUMMYFUNCTION("""COMPUTED_VALUE"""),"Bread")</f>
        <v>Bread</v>
      </c>
      <c r="I7" s="14">
        <f>IFERROR(__xludf.DUMMYFUNCTION("""COMPUTED_VALUE"""),0.95)</f>
        <v>0.95</v>
      </c>
      <c r="J7" s="15" t="str">
        <f>IFERROR(__xludf.DUMMYFUNCTION("""COMPUTED_VALUE"""),"Bread")</f>
        <v>Bread</v>
      </c>
      <c r="K7" s="14">
        <f>IFERROR(__xludf.DUMMYFUNCTION("""COMPUTED_VALUE"""),0.855)</f>
        <v>0.855</v>
      </c>
      <c r="L7" s="15"/>
      <c r="M7" s="15"/>
      <c r="N7" s="15"/>
      <c r="O7" s="15"/>
      <c r="P7" s="15"/>
      <c r="Q7" s="15"/>
      <c r="R7" s="15"/>
      <c r="S7" s="15"/>
      <c r="T7" s="15"/>
      <c r="U7" s="15"/>
    </row>
    <row r="8" ht="15.75" customHeight="1">
      <c r="A8" s="7">
        <v>6490.0</v>
      </c>
      <c r="B8" s="17" t="s">
        <v>6</v>
      </c>
      <c r="C8" s="9">
        <v>42779.0</v>
      </c>
      <c r="D8" s="10">
        <v>0.429</v>
      </c>
      <c r="E8" s="3" t="s">
        <v>7</v>
      </c>
      <c r="F8" s="11">
        <v>1.25</v>
      </c>
      <c r="G8" s="15"/>
      <c r="H8" s="15" t="str">
        <f>IFERROR(__xludf.DUMMYFUNCTION("""COMPUTED_VALUE"""),"Coffee")</f>
        <v>Coffee</v>
      </c>
      <c r="I8" s="14">
        <f>IFERROR(__xludf.DUMMYFUNCTION("""COMPUTED_VALUE"""),1.25)</f>
        <v>1.25</v>
      </c>
      <c r="J8" s="15" t="str">
        <f>IFERROR(__xludf.DUMMYFUNCTION("""COMPUTED_VALUE"""),"Jam")</f>
        <v>Jam</v>
      </c>
      <c r="K8" s="14">
        <f>IFERROR(__xludf.DUMMYFUNCTION("""COMPUTED_VALUE"""),0.675)</f>
        <v>0.675</v>
      </c>
      <c r="L8" s="15"/>
      <c r="M8" s="15"/>
      <c r="N8" s="15"/>
      <c r="O8" s="15"/>
      <c r="P8" s="15"/>
      <c r="Q8" s="15"/>
      <c r="R8" s="15"/>
      <c r="S8" s="15"/>
      <c r="T8" s="15"/>
      <c r="U8" s="15"/>
    </row>
    <row r="9" ht="15.75" customHeight="1">
      <c r="A9" s="7">
        <v>6491.0</v>
      </c>
      <c r="B9" s="17" t="s">
        <v>6</v>
      </c>
      <c r="C9" s="9">
        <v>42779.0</v>
      </c>
      <c r="D9" s="10">
        <v>0.4426</v>
      </c>
      <c r="E9" s="3" t="s">
        <v>7</v>
      </c>
      <c r="F9" s="11">
        <v>1.25</v>
      </c>
      <c r="G9" s="15"/>
      <c r="H9" s="15" t="str">
        <f>IFERROR(__xludf.DUMMYFUNCTION("""COMPUTED_VALUE"""),"Coffee")</f>
        <v>Coffee</v>
      </c>
      <c r="I9" s="14">
        <f>IFERROR(__xludf.DUMMYFUNCTION("""COMPUTED_VALUE"""),1.25)</f>
        <v>1.25</v>
      </c>
      <c r="J9" s="15" t="str">
        <f>IFERROR(__xludf.DUMMYFUNCTION("""COMPUTED_VALUE"""),"Bread")</f>
        <v>Bread</v>
      </c>
      <c r="K9" s="14">
        <f>IFERROR(__xludf.DUMMYFUNCTION("""COMPUTED_VALUE"""),0.855)</f>
        <v>0.855</v>
      </c>
      <c r="L9" s="15"/>
      <c r="M9" s="15"/>
      <c r="N9" s="15"/>
      <c r="O9" s="15"/>
      <c r="P9" s="15"/>
      <c r="Q9" s="15"/>
      <c r="R9" s="15"/>
      <c r="S9" s="15"/>
      <c r="T9" s="15"/>
      <c r="U9" s="15"/>
    </row>
    <row r="10" ht="15.75" customHeight="1">
      <c r="A10" s="7">
        <v>6493.0</v>
      </c>
      <c r="B10" s="17" t="s">
        <v>6</v>
      </c>
      <c r="C10" s="9">
        <v>42779.0</v>
      </c>
      <c r="D10" s="10">
        <v>0.446</v>
      </c>
      <c r="E10" s="3" t="s">
        <v>11</v>
      </c>
      <c r="F10" s="11">
        <v>2.1</v>
      </c>
      <c r="G10" s="15"/>
      <c r="H10" s="15" t="str">
        <f>IFERROR(__xludf.DUMMYFUNCTION("""COMPUTED_VALUE"""),"Hot chocolate")</f>
        <v>Hot chocolate</v>
      </c>
      <c r="I10" s="14">
        <f>IFERROR(__xludf.DUMMYFUNCTION("""COMPUTED_VALUE"""),2.1)</f>
        <v>2.1</v>
      </c>
      <c r="J10" s="15" t="str">
        <f>IFERROR(__xludf.DUMMYFUNCTION("""COMPUTED_VALUE"""),"Tea")</f>
        <v>Tea</v>
      </c>
      <c r="K10" s="14">
        <f>IFERROR(__xludf.DUMMYFUNCTION("""COMPUTED_VALUE"""),1.8)</f>
        <v>1.8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ht="15.75" customHeight="1">
      <c r="A11" s="7">
        <v>6494.0</v>
      </c>
      <c r="B11" s="17" t="s">
        <v>6</v>
      </c>
      <c r="C11" s="9">
        <v>42779.0</v>
      </c>
      <c r="D11" s="10">
        <v>0.4535</v>
      </c>
      <c r="E11" s="3" t="s">
        <v>12</v>
      </c>
      <c r="F11" s="11">
        <v>1.95</v>
      </c>
      <c r="G11" s="15"/>
      <c r="H11" s="15" t="str">
        <f>IFERROR(__xludf.DUMMYFUNCTION("""COMPUTED_VALUE"""),"Juice")</f>
        <v>Juice</v>
      </c>
      <c r="I11" s="14">
        <f>IFERROR(__xludf.DUMMYFUNCTION("""COMPUTED_VALUE"""),1.95)</f>
        <v>1.95</v>
      </c>
      <c r="J11" s="15" t="str">
        <f>IFERROR(__xludf.DUMMYFUNCTION("""COMPUTED_VALUE"""),"Coffee")</f>
        <v>Coffee</v>
      </c>
      <c r="K11" s="14">
        <f>IFERROR(__xludf.DUMMYFUNCTION("""COMPUTED_VALUE"""),1.5)</f>
        <v>1.5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ht="15.75" customHeight="1">
      <c r="A12" s="7">
        <v>6495.0</v>
      </c>
      <c r="B12" s="8" t="s">
        <v>6</v>
      </c>
      <c r="C12" s="9">
        <v>42779.0</v>
      </c>
      <c r="D12" s="10">
        <v>0.4603</v>
      </c>
      <c r="E12" s="3" t="s">
        <v>13</v>
      </c>
      <c r="F12" s="11">
        <v>3.0</v>
      </c>
      <c r="G12" s="15"/>
      <c r="H12" s="15" t="str">
        <f>IFERROR(__xludf.DUMMYFUNCTION("""COMPUTED_VALUE"""),"Pastry")</f>
        <v>Pastry</v>
      </c>
      <c r="I12" s="14">
        <f>IFERROR(__xludf.DUMMYFUNCTION("""COMPUTED_VALUE"""),3.0)</f>
        <v>3</v>
      </c>
      <c r="J12" s="15" t="str">
        <f>IFERROR(__xludf.DUMMYFUNCTION("""COMPUTED_VALUE"""),"Bread")</f>
        <v>Bread</v>
      </c>
      <c r="K12" s="14">
        <f>IFERROR(__xludf.DUMMYFUNCTION("""COMPUTED_VALUE"""),0.855)</f>
        <v>0.855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ht="15.75" customHeight="1">
      <c r="A13" s="7">
        <v>6496.0</v>
      </c>
      <c r="B13" s="17" t="s">
        <v>6</v>
      </c>
      <c r="C13" s="9">
        <v>42779.0</v>
      </c>
      <c r="D13" s="10">
        <v>0.4612</v>
      </c>
      <c r="E13" s="3" t="s">
        <v>7</v>
      </c>
      <c r="F13" s="11">
        <v>1.25</v>
      </c>
      <c r="G13" s="15"/>
      <c r="H13" s="15" t="str">
        <f>IFERROR(__xludf.DUMMYFUNCTION("""COMPUTED_VALUE"""),"Coffee")</f>
        <v>Coffee</v>
      </c>
      <c r="I13" s="14">
        <f>IFERROR(__xludf.DUMMYFUNCTION("""COMPUTED_VALUE"""),1.25)</f>
        <v>1.25</v>
      </c>
      <c r="J13" s="15" t="str">
        <f>IFERROR(__xludf.DUMMYFUNCTION("""COMPUTED_VALUE"""),"Baguette")</f>
        <v>Baguette</v>
      </c>
      <c r="K13" s="14">
        <f>IFERROR(__xludf.DUMMYFUNCTION("""COMPUTED_VALUE"""),2.25)</f>
        <v>2.25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ht="15.75" customHeight="1">
      <c r="A14" s="7">
        <v>6498.0</v>
      </c>
      <c r="B14" s="17" t="s">
        <v>6</v>
      </c>
      <c r="C14" s="9">
        <v>42779.0</v>
      </c>
      <c r="D14" s="10">
        <v>0.484</v>
      </c>
      <c r="E14" s="3" t="s">
        <v>11</v>
      </c>
      <c r="F14" s="11">
        <v>2.1</v>
      </c>
      <c r="G14" s="15"/>
      <c r="H14" s="15" t="str">
        <f>IFERROR(__xludf.DUMMYFUNCTION("""COMPUTED_VALUE"""),"Hot chocolate")</f>
        <v>Hot chocolate</v>
      </c>
      <c r="I14" s="14">
        <f>IFERROR(__xludf.DUMMYFUNCTION("""COMPUTED_VALUE"""),2.1)</f>
        <v>2.1</v>
      </c>
      <c r="J14" s="15" t="str">
        <f>IFERROR(__xludf.DUMMYFUNCTION("""COMPUTED_VALUE"""),"Coffee")</f>
        <v>Coffee</v>
      </c>
      <c r="K14" s="14">
        <f>IFERROR(__xludf.DUMMYFUNCTION("""COMPUTED_VALUE"""),1.5)</f>
        <v>1.5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ht="15.75" customHeight="1">
      <c r="A15" s="7">
        <v>6498.0</v>
      </c>
      <c r="B15" s="17" t="s">
        <v>6</v>
      </c>
      <c r="C15" s="9">
        <v>42779.0</v>
      </c>
      <c r="D15" s="10">
        <v>0.484</v>
      </c>
      <c r="E15" s="3" t="s">
        <v>9</v>
      </c>
      <c r="F15" s="11">
        <v>0.95</v>
      </c>
      <c r="G15" s="15"/>
      <c r="H15" s="15" t="str">
        <f>IFERROR(__xludf.DUMMYFUNCTION("""COMPUTED_VALUE"""),"Bread")</f>
        <v>Bread</v>
      </c>
      <c r="I15" s="14">
        <f>IFERROR(__xludf.DUMMYFUNCTION("""COMPUTED_VALUE"""),0.95)</f>
        <v>0.95</v>
      </c>
      <c r="J15" s="15" t="str">
        <f>IFERROR(__xludf.DUMMYFUNCTION("""COMPUTED_VALUE"""),"Bread")</f>
        <v>Bread</v>
      </c>
      <c r="K15" s="14">
        <f>IFERROR(__xludf.DUMMYFUNCTION("""COMPUTED_VALUE"""),0.855)</f>
        <v>0.855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ht="15.75" customHeight="1">
      <c r="A16" s="7">
        <v>6499.0</v>
      </c>
      <c r="B16" s="17" t="s">
        <v>6</v>
      </c>
      <c r="C16" s="9">
        <v>42779.0</v>
      </c>
      <c r="D16" s="10">
        <v>0.4845</v>
      </c>
      <c r="E16" s="3" t="s">
        <v>14</v>
      </c>
      <c r="F16" s="11">
        <v>1.5</v>
      </c>
      <c r="G16" s="15"/>
      <c r="H16" s="15" t="str">
        <f>IFERROR(__xludf.DUMMYFUNCTION("""COMPUTED_VALUE"""),"Tea")</f>
        <v>Tea</v>
      </c>
      <c r="I16" s="14">
        <f>IFERROR(__xludf.DUMMYFUNCTION("""COMPUTED_VALUE"""),1.5)</f>
        <v>1.5</v>
      </c>
      <c r="J16" s="15" t="str">
        <f>IFERROR(__xludf.DUMMYFUNCTION("""COMPUTED_VALUE"""),"Bread")</f>
        <v>Bread</v>
      </c>
      <c r="K16" s="14">
        <f>IFERROR(__xludf.DUMMYFUNCTION("""COMPUTED_VALUE"""),0.855)</f>
        <v>0.855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ht="15.75" customHeight="1">
      <c r="A17" s="7">
        <v>6500.0</v>
      </c>
      <c r="B17" s="17" t="s">
        <v>6</v>
      </c>
      <c r="C17" s="9">
        <v>42779.0</v>
      </c>
      <c r="D17" s="10">
        <v>0.4904</v>
      </c>
      <c r="E17" s="3" t="s">
        <v>9</v>
      </c>
      <c r="F17" s="11">
        <v>0.95</v>
      </c>
      <c r="G17" s="15"/>
      <c r="H17" s="15" t="str">
        <f>IFERROR(__xludf.DUMMYFUNCTION("""COMPUTED_VALUE"""),"Bread")</f>
        <v>Bread</v>
      </c>
      <c r="I17" s="14">
        <f>IFERROR(__xludf.DUMMYFUNCTION("""COMPUTED_VALUE"""),0.95)</f>
        <v>0.95</v>
      </c>
      <c r="J17" s="15" t="str">
        <f>IFERROR(__xludf.DUMMYFUNCTION("""COMPUTED_VALUE"""),"Coffee")</f>
        <v>Coffee</v>
      </c>
      <c r="K17" s="14">
        <f>IFERROR(__xludf.DUMMYFUNCTION("""COMPUTED_VALUE"""),1.5)</f>
        <v>1.5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ht="15.75" customHeight="1">
      <c r="A18" s="7">
        <v>6501.0</v>
      </c>
      <c r="B18" s="17" t="s">
        <v>6</v>
      </c>
      <c r="C18" s="9">
        <v>42779.0</v>
      </c>
      <c r="D18" s="10">
        <v>0.4917</v>
      </c>
      <c r="E18" s="3" t="s">
        <v>15</v>
      </c>
      <c r="F18" s="11">
        <v>3.25</v>
      </c>
      <c r="G18" s="15"/>
      <c r="H18" s="15" t="str">
        <f>IFERROR(__xludf.DUMMYFUNCTION("""COMPUTED_VALUE"""),"Brownie")</f>
        <v>Brownie</v>
      </c>
      <c r="I18" s="14">
        <f>IFERROR(__xludf.DUMMYFUNCTION("""COMPUTED_VALUE"""),3.25)</f>
        <v>3.25</v>
      </c>
      <c r="J18" s="15" t="str">
        <f>IFERROR(__xludf.DUMMYFUNCTION("""COMPUTED_VALUE"""),"Tea")</f>
        <v>Tea</v>
      </c>
      <c r="K18" s="14">
        <f>IFERROR(__xludf.DUMMYFUNCTION("""COMPUTED_VALUE"""),1.8)</f>
        <v>1.8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ht="15.75" customHeight="1">
      <c r="A19" s="7">
        <v>6502.0</v>
      </c>
      <c r="B19" s="17" t="s">
        <v>6</v>
      </c>
      <c r="C19" s="9">
        <v>42779.0</v>
      </c>
      <c r="D19" s="10">
        <v>0.4937</v>
      </c>
      <c r="E19" s="3" t="s">
        <v>16</v>
      </c>
      <c r="F19" s="11">
        <v>2.25</v>
      </c>
      <c r="G19" s="15"/>
      <c r="H19" s="15" t="str">
        <f>IFERROR(__xludf.DUMMYFUNCTION("""COMPUTED_VALUE"""),"Cookies")</f>
        <v>Cookies</v>
      </c>
      <c r="I19" s="14">
        <f>IFERROR(__xludf.DUMMYFUNCTION("""COMPUTED_VALUE"""),2.25)</f>
        <v>2.25</v>
      </c>
      <c r="J19" s="15" t="str">
        <f>IFERROR(__xludf.DUMMYFUNCTION("""COMPUTED_VALUE"""),"Coffee")</f>
        <v>Coffee</v>
      </c>
      <c r="K19" s="14">
        <f>IFERROR(__xludf.DUMMYFUNCTION("""COMPUTED_VALUE"""),1.5)</f>
        <v>1.5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ht="15.75" customHeight="1">
      <c r="A20" s="7">
        <v>6503.0</v>
      </c>
      <c r="B20" s="17" t="s">
        <v>6</v>
      </c>
      <c r="C20" s="9">
        <v>42779.0</v>
      </c>
      <c r="D20" s="10">
        <v>0.4973</v>
      </c>
      <c r="E20" s="3" t="s">
        <v>7</v>
      </c>
      <c r="F20" s="11">
        <v>1.25</v>
      </c>
      <c r="G20" s="15"/>
      <c r="H20" s="15" t="str">
        <f>IFERROR(__xludf.DUMMYFUNCTION("""COMPUTED_VALUE"""),"Coffee")</f>
        <v>Coffee</v>
      </c>
      <c r="I20" s="14">
        <f>IFERROR(__xludf.DUMMYFUNCTION("""COMPUTED_VALUE"""),1.25)</f>
        <v>1.25</v>
      </c>
      <c r="J20" s="15" t="str">
        <f>IFERROR(__xludf.DUMMYFUNCTION("""COMPUTED_VALUE"""),"Tea")</f>
        <v>Tea</v>
      </c>
      <c r="K20" s="14">
        <f>IFERROR(__xludf.DUMMYFUNCTION("""COMPUTED_VALUE"""),1.8)</f>
        <v>1.8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ht="15.75" customHeight="1">
      <c r="A21" s="7">
        <v>6504.0</v>
      </c>
      <c r="B21" s="17" t="s">
        <v>6</v>
      </c>
      <c r="C21" s="9">
        <v>42779.0</v>
      </c>
      <c r="D21" s="10">
        <v>0.4982</v>
      </c>
      <c r="E21" s="3" t="s">
        <v>7</v>
      </c>
      <c r="F21" s="11">
        <v>1.25</v>
      </c>
      <c r="G21" s="15"/>
      <c r="H21" s="15" t="str">
        <f>IFERROR(__xludf.DUMMYFUNCTION("""COMPUTED_VALUE"""),"Coffee")</f>
        <v>Coffee</v>
      </c>
      <c r="I21" s="14">
        <f>IFERROR(__xludf.DUMMYFUNCTION("""COMPUTED_VALUE"""),1.25)</f>
        <v>1.25</v>
      </c>
      <c r="J21" s="15" t="str">
        <f>IFERROR(__xludf.DUMMYFUNCTION("""COMPUTED_VALUE"""),"Coffee")</f>
        <v>Coffee</v>
      </c>
      <c r="K21" s="14">
        <f>IFERROR(__xludf.DUMMYFUNCTION("""COMPUTED_VALUE"""),1.5)</f>
        <v>1.5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ht="15.75" customHeight="1">
      <c r="A22" s="7">
        <v>6505.0</v>
      </c>
      <c r="B22" s="17" t="s">
        <v>6</v>
      </c>
      <c r="C22" s="9">
        <v>42779.0</v>
      </c>
      <c r="D22" s="10">
        <v>0.5044</v>
      </c>
      <c r="E22" s="3" t="s">
        <v>7</v>
      </c>
      <c r="F22" s="11">
        <v>1.25</v>
      </c>
      <c r="G22" s="15"/>
      <c r="H22" s="15" t="str">
        <f>IFERROR(__xludf.DUMMYFUNCTION("""COMPUTED_VALUE"""),"Coffee")</f>
        <v>Coffee</v>
      </c>
      <c r="I22" s="14">
        <f>IFERROR(__xludf.DUMMYFUNCTION("""COMPUTED_VALUE"""),1.25)</f>
        <v>1.25</v>
      </c>
      <c r="J22" s="15" t="str">
        <f>IFERROR(__xludf.DUMMYFUNCTION("""COMPUTED_VALUE"""),"Tea")</f>
        <v>Tea</v>
      </c>
      <c r="K22" s="14">
        <f>IFERROR(__xludf.DUMMYFUNCTION("""COMPUTED_VALUE"""),1.8)</f>
        <v>1.8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ht="15.75" customHeight="1">
      <c r="A23" s="7">
        <v>6505.0</v>
      </c>
      <c r="B23" s="8" t="s">
        <v>6</v>
      </c>
      <c r="C23" s="9">
        <v>42779.0</v>
      </c>
      <c r="D23" s="10">
        <v>0.5044</v>
      </c>
      <c r="E23" s="3" t="s">
        <v>17</v>
      </c>
      <c r="F23" s="11">
        <v>3.75</v>
      </c>
      <c r="G23" s="15"/>
      <c r="H23" s="15" t="str">
        <f>IFERROR(__xludf.DUMMYFUNCTION("""COMPUTED_VALUE"""),"Cake")</f>
        <v>Cake</v>
      </c>
      <c r="I23" s="14">
        <f>IFERROR(__xludf.DUMMYFUNCTION("""COMPUTED_VALUE"""),3.75)</f>
        <v>3.75</v>
      </c>
      <c r="J23" s="15" t="str">
        <f>IFERROR(__xludf.DUMMYFUNCTION("""COMPUTED_VALUE"""),"Tea")</f>
        <v>Tea</v>
      </c>
      <c r="K23" s="14">
        <f>IFERROR(__xludf.DUMMYFUNCTION("""COMPUTED_VALUE"""),1.8)</f>
        <v>1.8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ht="15.75" customHeight="1">
      <c r="A24" s="7">
        <v>6506.0</v>
      </c>
      <c r="B24" s="8" t="s">
        <v>6</v>
      </c>
      <c r="C24" s="9">
        <v>42779.0</v>
      </c>
      <c r="D24" s="10">
        <v>0.505</v>
      </c>
      <c r="E24" s="3" t="s">
        <v>7</v>
      </c>
      <c r="F24" s="11">
        <v>1.25</v>
      </c>
      <c r="G24" s="15"/>
      <c r="H24" s="15" t="str">
        <f>IFERROR(__xludf.DUMMYFUNCTION("""COMPUTED_VALUE"""),"Coffee")</f>
        <v>Coffee</v>
      </c>
      <c r="I24" s="14">
        <f>IFERROR(__xludf.DUMMYFUNCTION("""COMPUTED_VALUE"""),1.25)</f>
        <v>1.25</v>
      </c>
      <c r="J24" s="15" t="str">
        <f>IFERROR(__xludf.DUMMYFUNCTION("""COMPUTED_VALUE"""),"Coffee")</f>
        <v>Coffee</v>
      </c>
      <c r="K24" s="14">
        <f>IFERROR(__xludf.DUMMYFUNCTION("""COMPUTED_VALUE"""),1.5)</f>
        <v>1.5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ht="15.75" customHeight="1">
      <c r="A25" s="7">
        <v>6506.0</v>
      </c>
      <c r="B25" s="8" t="s">
        <v>6</v>
      </c>
      <c r="C25" s="9">
        <v>42779.0</v>
      </c>
      <c r="D25" s="10">
        <v>0.505</v>
      </c>
      <c r="E25" s="3" t="s">
        <v>16</v>
      </c>
      <c r="F25" s="11">
        <v>2.25</v>
      </c>
      <c r="G25" s="15"/>
      <c r="H25" s="15" t="str">
        <f>IFERROR(__xludf.DUMMYFUNCTION("""COMPUTED_VALUE"""),"Cookies")</f>
        <v>Cookies</v>
      </c>
      <c r="I25" s="14">
        <f>IFERROR(__xludf.DUMMYFUNCTION("""COMPUTED_VALUE"""),2.25)</f>
        <v>2.25</v>
      </c>
      <c r="J25" s="15" t="str">
        <f>IFERROR(__xludf.DUMMYFUNCTION("""COMPUTED_VALUE"""),"Bread")</f>
        <v>Bread</v>
      </c>
      <c r="K25" s="14">
        <f>IFERROR(__xludf.DUMMYFUNCTION("""COMPUTED_VALUE"""),0.855)</f>
        <v>0.855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ht="15.75" customHeight="1">
      <c r="A26" s="7">
        <v>6507.0</v>
      </c>
      <c r="B26" s="8" t="s">
        <v>6</v>
      </c>
      <c r="C26" s="9">
        <v>42779.0</v>
      </c>
      <c r="D26" s="10">
        <v>0.5127</v>
      </c>
      <c r="E26" s="3" t="s">
        <v>7</v>
      </c>
      <c r="F26" s="11">
        <v>1.25</v>
      </c>
      <c r="G26" s="15"/>
      <c r="H26" s="15" t="str">
        <f>IFERROR(__xludf.DUMMYFUNCTION("""COMPUTED_VALUE"""),"Coffee")</f>
        <v>Coffee</v>
      </c>
      <c r="I26" s="14">
        <f>IFERROR(__xludf.DUMMYFUNCTION("""COMPUTED_VALUE"""),1.25)</f>
        <v>1.25</v>
      </c>
      <c r="J26" s="15" t="str">
        <f>IFERROR(__xludf.DUMMYFUNCTION("""COMPUTED_VALUE"""),"Pastry")</f>
        <v>Pastry</v>
      </c>
      <c r="K26" s="14">
        <f>IFERROR(__xludf.DUMMYFUNCTION("""COMPUTED_VALUE"""),2.7)</f>
        <v>2.7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ht="15.75" customHeight="1">
      <c r="A27" s="7">
        <v>6509.0</v>
      </c>
      <c r="B27" s="8" t="s">
        <v>6</v>
      </c>
      <c r="C27" s="9">
        <v>42779.0</v>
      </c>
      <c r="D27" s="10">
        <v>0.5203</v>
      </c>
      <c r="E27" s="3" t="s">
        <v>9</v>
      </c>
      <c r="F27" s="11">
        <v>0.95</v>
      </c>
      <c r="G27" s="15"/>
      <c r="H27" s="15" t="str">
        <f>IFERROR(__xludf.DUMMYFUNCTION("""COMPUTED_VALUE"""),"Bread")</f>
        <v>Bread</v>
      </c>
      <c r="I27" s="14">
        <f>IFERROR(__xludf.DUMMYFUNCTION("""COMPUTED_VALUE"""),0.95)</f>
        <v>0.95</v>
      </c>
      <c r="J27" s="15" t="str">
        <f>IFERROR(__xludf.DUMMYFUNCTION("""COMPUTED_VALUE"""),"Coffee")</f>
        <v>Coffee</v>
      </c>
      <c r="K27" s="14">
        <f>IFERROR(__xludf.DUMMYFUNCTION("""COMPUTED_VALUE"""),1.5)</f>
        <v>1.5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ht="15.75" customHeight="1">
      <c r="A28" s="7">
        <v>6510.0</v>
      </c>
      <c r="B28" s="8" t="s">
        <v>6</v>
      </c>
      <c r="C28" s="9">
        <v>42779.0</v>
      </c>
      <c r="D28" s="10">
        <v>0.5239</v>
      </c>
      <c r="E28" s="3" t="s">
        <v>7</v>
      </c>
      <c r="F28" s="11">
        <v>1.25</v>
      </c>
      <c r="G28" s="15"/>
      <c r="H28" s="15" t="str">
        <f>IFERROR(__xludf.DUMMYFUNCTION("""COMPUTED_VALUE"""),"Coffee")</f>
        <v>Coffee</v>
      </c>
      <c r="I28" s="14">
        <f>IFERROR(__xludf.DUMMYFUNCTION("""COMPUTED_VALUE"""),1.25)</f>
        <v>1.25</v>
      </c>
      <c r="J28" s="15" t="str">
        <f>IFERROR(__xludf.DUMMYFUNCTION("""COMPUTED_VALUE"""),"Bread")</f>
        <v>Bread</v>
      </c>
      <c r="K28" s="14">
        <f>IFERROR(__xludf.DUMMYFUNCTION("""COMPUTED_VALUE"""),0.855)</f>
        <v>0.855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ht="15.75" customHeight="1">
      <c r="A29" s="7">
        <v>6511.0</v>
      </c>
      <c r="B29" s="8" t="s">
        <v>6</v>
      </c>
      <c r="C29" s="9">
        <v>42779.0</v>
      </c>
      <c r="D29" s="10">
        <v>0.525</v>
      </c>
      <c r="E29" s="3" t="s">
        <v>17</v>
      </c>
      <c r="F29" s="11">
        <v>3.75</v>
      </c>
      <c r="G29" s="15"/>
      <c r="H29" s="15" t="str">
        <f>IFERROR(__xludf.DUMMYFUNCTION("""COMPUTED_VALUE"""),"Cake")</f>
        <v>Cake</v>
      </c>
      <c r="I29" s="14">
        <f>IFERROR(__xludf.DUMMYFUNCTION("""COMPUTED_VALUE"""),3.75)</f>
        <v>3.75</v>
      </c>
      <c r="J29" s="15" t="str">
        <f>IFERROR(__xludf.DUMMYFUNCTION("""COMPUTED_VALUE"""),"Jam")</f>
        <v>Jam</v>
      </c>
      <c r="K29" s="14">
        <f>IFERROR(__xludf.DUMMYFUNCTION("""COMPUTED_VALUE"""),0.675)</f>
        <v>0.675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ht="15.75" customHeight="1">
      <c r="A30" s="7">
        <v>6511.0</v>
      </c>
      <c r="B30" s="8" t="s">
        <v>6</v>
      </c>
      <c r="C30" s="9">
        <v>42779.0</v>
      </c>
      <c r="D30" s="10">
        <v>0.525</v>
      </c>
      <c r="E30" s="3" t="s">
        <v>18</v>
      </c>
      <c r="F30" s="11">
        <v>5.5</v>
      </c>
      <c r="G30" s="15"/>
      <c r="H30" s="15" t="str">
        <f>IFERROR(__xludf.DUMMYFUNCTION("""COMPUTED_VALUE"""),"Truffles")</f>
        <v>Truffles</v>
      </c>
      <c r="I30" s="14">
        <f>IFERROR(__xludf.DUMMYFUNCTION("""COMPUTED_VALUE"""),5.5)</f>
        <v>5.5</v>
      </c>
      <c r="J30" s="15" t="str">
        <f>IFERROR(__xludf.DUMMYFUNCTION("""COMPUTED_VALUE"""),"Cake")</f>
        <v>Cake</v>
      </c>
      <c r="K30" s="14">
        <f>IFERROR(__xludf.DUMMYFUNCTION("""COMPUTED_VALUE"""),3.375)</f>
        <v>3.375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ht="15.75" customHeight="1">
      <c r="A31" s="7">
        <v>6513.0</v>
      </c>
      <c r="B31" s="8" t="s">
        <v>6</v>
      </c>
      <c r="C31" s="9">
        <v>42779.0</v>
      </c>
      <c r="D31" s="10">
        <v>0.5351</v>
      </c>
      <c r="E31" s="3" t="s">
        <v>9</v>
      </c>
      <c r="F31" s="11">
        <v>0.95</v>
      </c>
      <c r="G31" s="15"/>
      <c r="H31" s="15" t="str">
        <f>IFERROR(__xludf.DUMMYFUNCTION("""COMPUTED_VALUE"""),"Bread")</f>
        <v>Bread</v>
      </c>
      <c r="I31" s="14">
        <f>IFERROR(__xludf.DUMMYFUNCTION("""COMPUTED_VALUE"""),0.95)</f>
        <v>0.95</v>
      </c>
      <c r="J31" s="15" t="str">
        <f>IFERROR(__xludf.DUMMYFUNCTION("""COMPUTED_VALUE"""),"Coffee")</f>
        <v>Coffee</v>
      </c>
      <c r="K31" s="14">
        <f>IFERROR(__xludf.DUMMYFUNCTION("""COMPUTED_VALUE"""),1.5)</f>
        <v>1.5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ht="15.75" customHeight="1">
      <c r="A32" s="7">
        <v>6515.0</v>
      </c>
      <c r="B32" s="8" t="s">
        <v>6</v>
      </c>
      <c r="C32" s="9">
        <v>42779.0</v>
      </c>
      <c r="D32" s="10">
        <v>0.5512</v>
      </c>
      <c r="E32" s="3" t="s">
        <v>7</v>
      </c>
      <c r="F32" s="11">
        <v>1.25</v>
      </c>
      <c r="G32" s="15"/>
      <c r="H32" s="15" t="str">
        <f>IFERROR(__xludf.DUMMYFUNCTION("""COMPUTED_VALUE"""),"Coffee")</f>
        <v>Coffee</v>
      </c>
      <c r="I32" s="14">
        <f>IFERROR(__xludf.DUMMYFUNCTION("""COMPUTED_VALUE"""),1.25)</f>
        <v>1.25</v>
      </c>
      <c r="J32" s="15" t="str">
        <f>IFERROR(__xludf.DUMMYFUNCTION("""COMPUTED_VALUE"""),"Cake")</f>
        <v>Cake</v>
      </c>
      <c r="K32" s="14">
        <f>IFERROR(__xludf.DUMMYFUNCTION("""COMPUTED_VALUE"""),3.375)</f>
        <v>3.375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ht="15.75" customHeight="1">
      <c r="A33" s="7">
        <v>6517.0</v>
      </c>
      <c r="B33" s="8" t="s">
        <v>6</v>
      </c>
      <c r="C33" s="9">
        <v>42779.0</v>
      </c>
      <c r="D33" s="10">
        <v>0.5575</v>
      </c>
      <c r="E33" s="3" t="s">
        <v>7</v>
      </c>
      <c r="F33" s="11">
        <v>1.25</v>
      </c>
      <c r="G33" s="15"/>
      <c r="H33" s="15" t="str">
        <f>IFERROR(__xludf.DUMMYFUNCTION("""COMPUTED_VALUE"""),"Coffee")</f>
        <v>Coffee</v>
      </c>
      <c r="I33" s="14">
        <f>IFERROR(__xludf.DUMMYFUNCTION("""COMPUTED_VALUE"""),1.25)</f>
        <v>1.25</v>
      </c>
      <c r="J33" s="15" t="str">
        <f>IFERROR(__xludf.DUMMYFUNCTION("""COMPUTED_VALUE"""),"Truffles")</f>
        <v>Truffles</v>
      </c>
      <c r="K33" s="14">
        <f>IFERROR(__xludf.DUMMYFUNCTION("""COMPUTED_VALUE"""),4.95)</f>
        <v>4.95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ht="15.75" customHeight="1">
      <c r="A34" s="7">
        <v>6517.0</v>
      </c>
      <c r="B34" s="8" t="s">
        <v>6</v>
      </c>
      <c r="C34" s="9">
        <v>42779.0</v>
      </c>
      <c r="D34" s="10">
        <v>0.5575</v>
      </c>
      <c r="E34" s="3" t="s">
        <v>19</v>
      </c>
      <c r="F34" s="11">
        <v>5.5</v>
      </c>
      <c r="G34" s="15"/>
      <c r="H34" s="15" t="str">
        <f>IFERROR(__xludf.DUMMYFUNCTION("""COMPUTED_VALUE"""),"Sandwich")</f>
        <v>Sandwich</v>
      </c>
      <c r="I34" s="14">
        <f>IFERROR(__xludf.DUMMYFUNCTION("""COMPUTED_VALUE"""),5.5)</f>
        <v>5.5</v>
      </c>
      <c r="J34" s="15" t="str">
        <f>IFERROR(__xludf.DUMMYFUNCTION("""COMPUTED_VALUE"""),"Soup")</f>
        <v>Soup</v>
      </c>
      <c r="K34" s="14">
        <f>IFERROR(__xludf.DUMMYFUNCTION("""COMPUTED_VALUE"""),3.4)</f>
        <v>3.4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ht="15.75" customHeight="1">
      <c r="A35" s="7">
        <v>6518.0</v>
      </c>
      <c r="B35" s="8" t="s">
        <v>6</v>
      </c>
      <c r="C35" s="9">
        <v>42779.0</v>
      </c>
      <c r="D35" s="10">
        <v>0.565</v>
      </c>
      <c r="E35" s="3" t="s">
        <v>20</v>
      </c>
      <c r="F35" s="11">
        <v>4.25</v>
      </c>
      <c r="G35" s="15"/>
      <c r="H35" s="15" t="str">
        <f>IFERROR(__xludf.DUMMYFUNCTION("""COMPUTED_VALUE"""),"Soup")</f>
        <v>Soup</v>
      </c>
      <c r="I35" s="14">
        <f>IFERROR(__xludf.DUMMYFUNCTION("""COMPUTED_VALUE"""),4.25)</f>
        <v>4.25</v>
      </c>
      <c r="J35" s="15" t="str">
        <f>IFERROR(__xludf.DUMMYFUNCTION("""COMPUTED_VALUE"""),"Alfajores")</f>
        <v>Alfajores</v>
      </c>
      <c r="K35" s="14">
        <f>IFERROR(__xludf.DUMMYFUNCTION("""COMPUTED_VALUE"""),2.655)</f>
        <v>2.655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ht="15.75" customHeight="1">
      <c r="A36" s="7">
        <v>6518.0</v>
      </c>
      <c r="B36" s="8" t="s">
        <v>6</v>
      </c>
      <c r="C36" s="9">
        <v>42779.0</v>
      </c>
      <c r="D36" s="10">
        <v>0.565</v>
      </c>
      <c r="E36" s="3" t="s">
        <v>14</v>
      </c>
      <c r="F36" s="11">
        <v>1.5</v>
      </c>
      <c r="G36" s="15"/>
      <c r="H36" s="15" t="str">
        <f>IFERROR(__xludf.DUMMYFUNCTION("""COMPUTED_VALUE"""),"Tea")</f>
        <v>Tea</v>
      </c>
      <c r="I36" s="14">
        <f>IFERROR(__xludf.DUMMYFUNCTION("""COMPUTED_VALUE"""),1.5)</f>
        <v>1.5</v>
      </c>
      <c r="J36" s="15" t="str">
        <f>IFERROR(__xludf.DUMMYFUNCTION("""COMPUTED_VALUE"""),"Cookies")</f>
        <v>Cookies</v>
      </c>
      <c r="K36" s="14">
        <f>IFERROR(__xludf.DUMMYFUNCTION("""COMPUTED_VALUE"""),2.025)</f>
        <v>2.025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ht="15.75" customHeight="1">
      <c r="A37" s="7">
        <v>6519.0</v>
      </c>
      <c r="B37" s="8" t="s">
        <v>6</v>
      </c>
      <c r="C37" s="9">
        <v>42779.0</v>
      </c>
      <c r="D37" s="10">
        <v>0.5726</v>
      </c>
      <c r="E37" s="3" t="s">
        <v>7</v>
      </c>
      <c r="F37" s="11">
        <v>1.25</v>
      </c>
      <c r="G37" s="15"/>
      <c r="H37" s="15" t="str">
        <f>IFERROR(__xludf.DUMMYFUNCTION("""COMPUTED_VALUE"""),"Coffee")</f>
        <v>Coffee</v>
      </c>
      <c r="I37" s="14">
        <f>IFERROR(__xludf.DUMMYFUNCTION("""COMPUTED_VALUE"""),1.25)</f>
        <v>1.25</v>
      </c>
      <c r="J37" s="15" t="str">
        <f>IFERROR(__xludf.DUMMYFUNCTION("""COMPUTED_VALUE"""),"Alfajores")</f>
        <v>Alfajores</v>
      </c>
      <c r="K37" s="14">
        <f>IFERROR(__xludf.DUMMYFUNCTION("""COMPUTED_VALUE"""),2.655)</f>
        <v>2.655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ht="15.75" customHeight="1">
      <c r="A38" s="7">
        <v>6519.0</v>
      </c>
      <c r="B38" s="8" t="s">
        <v>6</v>
      </c>
      <c r="C38" s="9">
        <v>42779.0</v>
      </c>
      <c r="D38" s="10">
        <v>0.5726</v>
      </c>
      <c r="E38" s="3" t="s">
        <v>19</v>
      </c>
      <c r="F38" s="11">
        <v>5.5</v>
      </c>
      <c r="G38" s="15"/>
      <c r="H38" s="15" t="str">
        <f>IFERROR(__xludf.DUMMYFUNCTION("""COMPUTED_VALUE"""),"Sandwich")</f>
        <v>Sandwich</v>
      </c>
      <c r="I38" s="14">
        <f>IFERROR(__xludf.DUMMYFUNCTION("""COMPUTED_VALUE"""),5.5)</f>
        <v>5.5</v>
      </c>
      <c r="J38" s="15" t="str">
        <f>IFERROR(__xludf.DUMMYFUNCTION("""COMPUTED_VALUE"""),"Toast")</f>
        <v>Toast</v>
      </c>
      <c r="K38" s="14">
        <f>IFERROR(__xludf.DUMMYFUNCTION("""COMPUTED_VALUE"""),1.26)</f>
        <v>1.26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ht="15.75" customHeight="1">
      <c r="A39" s="7">
        <v>6519.0</v>
      </c>
      <c r="B39" s="8" t="s">
        <v>6</v>
      </c>
      <c r="C39" s="9">
        <v>42779.0</v>
      </c>
      <c r="D39" s="10">
        <v>0.5726</v>
      </c>
      <c r="E39" s="3" t="s">
        <v>19</v>
      </c>
      <c r="F39" s="11">
        <v>5.5</v>
      </c>
      <c r="G39" s="15"/>
      <c r="H39" s="15" t="str">
        <f>IFERROR(__xludf.DUMMYFUNCTION("""COMPUTED_VALUE"""),"Sandwich")</f>
        <v>Sandwich</v>
      </c>
      <c r="I39" s="14">
        <f>IFERROR(__xludf.DUMMYFUNCTION("""COMPUTED_VALUE"""),5.5)</f>
        <v>5.5</v>
      </c>
      <c r="J39" s="15" t="str">
        <f>IFERROR(__xludf.DUMMYFUNCTION("""COMPUTED_VALUE"""),"Cookies")</f>
        <v>Cookies</v>
      </c>
      <c r="K39" s="14">
        <f>IFERROR(__xludf.DUMMYFUNCTION("""COMPUTED_VALUE"""),2.025)</f>
        <v>2.025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ht="15.75" customHeight="1">
      <c r="A40" s="7">
        <v>6519.0</v>
      </c>
      <c r="B40" s="8" t="s">
        <v>6</v>
      </c>
      <c r="C40" s="9">
        <v>42779.0</v>
      </c>
      <c r="D40" s="10">
        <v>0.5726</v>
      </c>
      <c r="E40" s="3" t="s">
        <v>16</v>
      </c>
      <c r="F40" s="11">
        <v>2.25</v>
      </c>
      <c r="G40" s="15"/>
      <c r="H40" s="15" t="str">
        <f>IFERROR(__xludf.DUMMYFUNCTION("""COMPUTED_VALUE"""),"Cookies")</f>
        <v>Cookies</v>
      </c>
      <c r="I40" s="14">
        <f>IFERROR(__xludf.DUMMYFUNCTION("""COMPUTED_VALUE"""),2.25)</f>
        <v>2.25</v>
      </c>
      <c r="J40" s="15" t="str">
        <f>IFERROR(__xludf.DUMMYFUNCTION("""COMPUTED_VALUE"""),"Tea")</f>
        <v>Tea</v>
      </c>
      <c r="K40" s="14">
        <f>IFERROR(__xludf.DUMMYFUNCTION("""COMPUTED_VALUE"""),1.8)</f>
        <v>1.8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ht="15.75" customHeight="1">
      <c r="A41" s="7">
        <v>6521.0</v>
      </c>
      <c r="B41" s="8" t="s">
        <v>6</v>
      </c>
      <c r="C41" s="9">
        <v>42779.0</v>
      </c>
      <c r="D41" s="10">
        <v>0.5917</v>
      </c>
      <c r="E41" s="3" t="s">
        <v>18</v>
      </c>
      <c r="F41" s="11">
        <v>5.5</v>
      </c>
      <c r="G41" s="15"/>
      <c r="H41" s="15" t="str">
        <f>IFERROR(__xludf.DUMMYFUNCTION("""COMPUTED_VALUE"""),"Truffles")</f>
        <v>Truffles</v>
      </c>
      <c r="I41" s="14">
        <f>IFERROR(__xludf.DUMMYFUNCTION("""COMPUTED_VALUE"""),5.5)</f>
        <v>5.5</v>
      </c>
      <c r="J41" s="15" t="str">
        <f>IFERROR(__xludf.DUMMYFUNCTION("""COMPUTED_VALUE"""),"Cookies")</f>
        <v>Cookies</v>
      </c>
      <c r="K41" s="14">
        <f>IFERROR(__xludf.DUMMYFUNCTION("""COMPUTED_VALUE"""),2.025)</f>
        <v>2.025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ht="15.75" customHeight="1">
      <c r="A42" s="7">
        <v>6521.0</v>
      </c>
      <c r="B42" s="8" t="s">
        <v>6</v>
      </c>
      <c r="C42" s="9">
        <v>42779.0</v>
      </c>
      <c r="D42" s="10">
        <v>0.5917</v>
      </c>
      <c r="E42" s="3" t="s">
        <v>19</v>
      </c>
      <c r="F42" s="11">
        <v>5.5</v>
      </c>
      <c r="G42" s="15"/>
      <c r="H42" s="15" t="str">
        <f>IFERROR(__xludf.DUMMYFUNCTION("""COMPUTED_VALUE"""),"Sandwich")</f>
        <v>Sandwich</v>
      </c>
      <c r="I42" s="14">
        <f>IFERROR(__xludf.DUMMYFUNCTION("""COMPUTED_VALUE"""),5.5)</f>
        <v>5.5</v>
      </c>
      <c r="J42" s="15" t="str">
        <f>IFERROR(__xludf.DUMMYFUNCTION("""COMPUTED_VALUE"""),"Chicken Stew")</f>
        <v>Chicken Stew</v>
      </c>
      <c r="K42" s="14">
        <f>IFERROR(__xludf.DUMMYFUNCTION("""COMPUTED_VALUE"""),4.2)</f>
        <v>4.2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ht="15.75" customHeight="1">
      <c r="A43" s="7">
        <v>6522.0</v>
      </c>
      <c r="B43" s="8" t="s">
        <v>6</v>
      </c>
      <c r="C43" s="9">
        <v>42779.0</v>
      </c>
      <c r="D43" s="10">
        <v>0.5924</v>
      </c>
      <c r="E43" s="3" t="s">
        <v>17</v>
      </c>
      <c r="F43" s="11">
        <v>3.75</v>
      </c>
      <c r="G43" s="15"/>
      <c r="H43" s="15" t="str">
        <f>IFERROR(__xludf.DUMMYFUNCTION("""COMPUTED_VALUE"""),"Cake")</f>
        <v>Cake</v>
      </c>
      <c r="I43" s="14">
        <f>IFERROR(__xludf.DUMMYFUNCTION("""COMPUTED_VALUE"""),3.75)</f>
        <v>3.75</v>
      </c>
      <c r="J43" s="15" t="str">
        <f>IFERROR(__xludf.DUMMYFUNCTION("""COMPUTED_VALUE"""),"Cookies")</f>
        <v>Cookies</v>
      </c>
      <c r="K43" s="14">
        <f>IFERROR(__xludf.DUMMYFUNCTION("""COMPUTED_VALUE"""),2.025)</f>
        <v>2.025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ht="15.75" customHeight="1">
      <c r="A44" s="7">
        <v>6522.0</v>
      </c>
      <c r="B44" s="8" t="s">
        <v>6</v>
      </c>
      <c r="C44" s="9">
        <v>42779.0</v>
      </c>
      <c r="D44" s="10">
        <v>0.5924</v>
      </c>
      <c r="E44" s="3" t="s">
        <v>16</v>
      </c>
      <c r="F44" s="11">
        <v>2.25</v>
      </c>
      <c r="G44" s="15"/>
      <c r="H44" s="15" t="str">
        <f>IFERROR(__xludf.DUMMYFUNCTION("""COMPUTED_VALUE"""),"Cookies")</f>
        <v>Cookies</v>
      </c>
      <c r="I44" s="14">
        <f>IFERROR(__xludf.DUMMYFUNCTION("""COMPUTED_VALUE"""),2.25)</f>
        <v>2.25</v>
      </c>
      <c r="J44" s="15" t="str">
        <f>IFERROR(__xludf.DUMMYFUNCTION("""COMPUTED_VALUE"""),"Bread")</f>
        <v>Bread</v>
      </c>
      <c r="K44" s="14">
        <f>IFERROR(__xludf.DUMMYFUNCTION("""COMPUTED_VALUE"""),0.855)</f>
        <v>0.855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ht="15.75" customHeight="1">
      <c r="A45" s="7">
        <v>6523.0</v>
      </c>
      <c r="B45" s="8" t="s">
        <v>6</v>
      </c>
      <c r="C45" s="9">
        <v>42779.0</v>
      </c>
      <c r="D45" s="10">
        <v>0.5947</v>
      </c>
      <c r="E45" s="3" t="s">
        <v>21</v>
      </c>
      <c r="F45" s="11">
        <v>5.25</v>
      </c>
      <c r="G45" s="15"/>
      <c r="H45" s="15" t="str">
        <f>IFERROR(__xludf.DUMMYFUNCTION("""COMPUTED_VALUE"""),"Chicken Stew")</f>
        <v>Chicken Stew</v>
      </c>
      <c r="I45" s="14">
        <f>IFERROR(__xludf.DUMMYFUNCTION("""COMPUTED_VALUE"""),5.25)</f>
        <v>5.25</v>
      </c>
      <c r="J45" s="15" t="str">
        <f>IFERROR(__xludf.DUMMYFUNCTION("""COMPUTED_VALUE"""),"Pastry")</f>
        <v>Pastry</v>
      </c>
      <c r="K45" s="14">
        <f>IFERROR(__xludf.DUMMYFUNCTION("""COMPUTED_VALUE"""),2.7)</f>
        <v>2.7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ht="15.75" customHeight="1">
      <c r="A46" s="7">
        <v>6524.0</v>
      </c>
      <c r="B46" s="8" t="s">
        <v>6</v>
      </c>
      <c r="C46" s="9">
        <v>42779.0</v>
      </c>
      <c r="D46" s="10">
        <v>0.5986</v>
      </c>
      <c r="E46" s="3" t="s">
        <v>7</v>
      </c>
      <c r="F46" s="11">
        <v>1.25</v>
      </c>
      <c r="G46" s="15"/>
      <c r="H46" s="15" t="str">
        <f>IFERROR(__xludf.DUMMYFUNCTION("""COMPUTED_VALUE"""),"Coffee")</f>
        <v>Coffee</v>
      </c>
      <c r="I46" s="14">
        <f>IFERROR(__xludf.DUMMYFUNCTION("""COMPUTED_VALUE"""),1.25)</f>
        <v>1.25</v>
      </c>
      <c r="J46" s="15" t="str">
        <f>IFERROR(__xludf.DUMMYFUNCTION("""COMPUTED_VALUE"""),"Bread")</f>
        <v>Bread</v>
      </c>
      <c r="K46" s="14">
        <f>IFERROR(__xludf.DUMMYFUNCTION("""COMPUTED_VALUE"""),0.855)</f>
        <v>0.855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ht="15.75" customHeight="1">
      <c r="A47" s="7">
        <v>6524.0</v>
      </c>
      <c r="B47" s="8" t="s">
        <v>6</v>
      </c>
      <c r="C47" s="9">
        <v>42779.0</v>
      </c>
      <c r="D47" s="10">
        <v>0.5986</v>
      </c>
      <c r="E47" s="3" t="s">
        <v>10</v>
      </c>
      <c r="F47" s="11">
        <v>2.95</v>
      </c>
      <c r="G47" s="15"/>
      <c r="H47" s="15" t="str">
        <f>IFERROR(__xludf.DUMMYFUNCTION("""COMPUTED_VALUE"""),"Alfajores")</f>
        <v>Alfajores</v>
      </c>
      <c r="I47" s="14">
        <f>IFERROR(__xludf.DUMMYFUNCTION("""COMPUTED_VALUE"""),2.95)</f>
        <v>2.95</v>
      </c>
      <c r="J47" s="15" t="str">
        <f>IFERROR(__xludf.DUMMYFUNCTION("""COMPUTED_VALUE"""),"Alfajores")</f>
        <v>Alfajores</v>
      </c>
      <c r="K47" s="14">
        <f>IFERROR(__xludf.DUMMYFUNCTION("""COMPUTED_VALUE"""),2.655)</f>
        <v>2.655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ht="15.75" customHeight="1">
      <c r="A48" s="7">
        <v>6525.0</v>
      </c>
      <c r="B48" s="8" t="s">
        <v>6</v>
      </c>
      <c r="C48" s="9">
        <v>42779.0</v>
      </c>
      <c r="D48" s="10">
        <v>0.6142</v>
      </c>
      <c r="E48" s="3" t="s">
        <v>7</v>
      </c>
      <c r="F48" s="11">
        <v>1.25</v>
      </c>
      <c r="G48" s="15"/>
      <c r="H48" s="15" t="str">
        <f>IFERROR(__xludf.DUMMYFUNCTION("""COMPUTED_VALUE"""),"Coffee")</f>
        <v>Coffee</v>
      </c>
      <c r="I48" s="14">
        <f>IFERROR(__xludf.DUMMYFUNCTION("""COMPUTED_VALUE"""),1.25)</f>
        <v>1.25</v>
      </c>
      <c r="J48" s="15" t="str">
        <f>IFERROR(__xludf.DUMMYFUNCTION("""COMPUTED_VALUE"""),"Alfajores")</f>
        <v>Alfajores</v>
      </c>
      <c r="K48" s="14">
        <f>IFERROR(__xludf.DUMMYFUNCTION("""COMPUTED_VALUE"""),2.655)</f>
        <v>2.655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ht="15.75" customHeight="1">
      <c r="A49" s="7">
        <v>6525.0</v>
      </c>
      <c r="B49" s="8" t="s">
        <v>6</v>
      </c>
      <c r="C49" s="9">
        <v>42779.0</v>
      </c>
      <c r="D49" s="10">
        <v>0.6142</v>
      </c>
      <c r="E49" s="3" t="s">
        <v>20</v>
      </c>
      <c r="F49" s="11">
        <v>4.25</v>
      </c>
      <c r="G49" s="15"/>
      <c r="H49" s="15" t="str">
        <f>IFERROR(__xludf.DUMMYFUNCTION("""COMPUTED_VALUE"""),"Soup")</f>
        <v>Soup</v>
      </c>
      <c r="I49" s="14">
        <f>IFERROR(__xludf.DUMMYFUNCTION("""COMPUTED_VALUE"""),4.25)</f>
        <v>4.25</v>
      </c>
      <c r="J49" s="15" t="str">
        <f>IFERROR(__xludf.DUMMYFUNCTION("""COMPUTED_VALUE"""),"Coffee")</f>
        <v>Coffee</v>
      </c>
      <c r="K49" s="14">
        <f>IFERROR(__xludf.DUMMYFUNCTION("""COMPUTED_VALUE"""),1.5)</f>
        <v>1.5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ht="15.75" customHeight="1">
      <c r="A50" s="7">
        <v>6526.0</v>
      </c>
      <c r="B50" s="8" t="s">
        <v>6</v>
      </c>
      <c r="C50" s="9">
        <v>42779.0</v>
      </c>
      <c r="D50" s="10">
        <v>0.6234</v>
      </c>
      <c r="E50" s="3" t="s">
        <v>9</v>
      </c>
      <c r="F50" s="11">
        <v>0.95</v>
      </c>
      <c r="G50" s="15"/>
      <c r="H50" s="15" t="str">
        <f>IFERROR(__xludf.DUMMYFUNCTION("""COMPUTED_VALUE"""),"Bread")</f>
        <v>Bread</v>
      </c>
      <c r="I50" s="14">
        <f>IFERROR(__xludf.DUMMYFUNCTION("""COMPUTED_VALUE"""),0.95)</f>
        <v>0.95</v>
      </c>
      <c r="J50" s="15" t="str">
        <f>IFERROR(__xludf.DUMMYFUNCTION("""COMPUTED_VALUE"""),"Pastry")</f>
        <v>Pastry</v>
      </c>
      <c r="K50" s="14">
        <f>IFERROR(__xludf.DUMMYFUNCTION("""COMPUTED_VALUE"""),2.7)</f>
        <v>2.7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ht="15.75" customHeight="1">
      <c r="A51" s="7">
        <v>6527.0</v>
      </c>
      <c r="B51" s="8" t="s">
        <v>6</v>
      </c>
      <c r="C51" s="9">
        <v>42779.0</v>
      </c>
      <c r="D51" s="10">
        <v>0.6242</v>
      </c>
      <c r="E51" s="3" t="s">
        <v>9</v>
      </c>
      <c r="F51" s="11">
        <v>0.95</v>
      </c>
      <c r="G51" s="15"/>
      <c r="H51" s="15" t="str">
        <f>IFERROR(__xludf.DUMMYFUNCTION("""COMPUTED_VALUE"""),"Bread")</f>
        <v>Bread</v>
      </c>
      <c r="I51" s="14">
        <f>IFERROR(__xludf.DUMMYFUNCTION("""COMPUTED_VALUE"""),0.95)</f>
        <v>0.95</v>
      </c>
      <c r="J51" s="15" t="str">
        <f>IFERROR(__xludf.DUMMYFUNCTION("""COMPUTED_VALUE"""),"Coffee")</f>
        <v>Coffee</v>
      </c>
      <c r="K51" s="14">
        <f>IFERROR(__xludf.DUMMYFUNCTION("""COMPUTED_VALUE"""),1.5)</f>
        <v>1.5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ht="15.75" customHeight="1">
      <c r="A52" s="7">
        <v>6528.0</v>
      </c>
      <c r="B52" s="8" t="s">
        <v>6</v>
      </c>
      <c r="C52" s="9">
        <v>42779.0</v>
      </c>
      <c r="D52" s="10">
        <v>0.6255</v>
      </c>
      <c r="E52" s="3" t="s">
        <v>19</v>
      </c>
      <c r="F52" s="11">
        <v>5.5</v>
      </c>
      <c r="G52" s="15"/>
      <c r="H52" s="15" t="str">
        <f>IFERROR(__xludf.DUMMYFUNCTION("""COMPUTED_VALUE"""),"Sandwich")</f>
        <v>Sandwich</v>
      </c>
      <c r="I52" s="14">
        <f>IFERROR(__xludf.DUMMYFUNCTION("""COMPUTED_VALUE"""),5.5)</f>
        <v>5.5</v>
      </c>
      <c r="J52" s="15" t="str">
        <f>IFERROR(__xludf.DUMMYFUNCTION("""COMPUTED_VALUE"""),"Bread")</f>
        <v>Bread</v>
      </c>
      <c r="K52" s="14">
        <f>IFERROR(__xludf.DUMMYFUNCTION("""COMPUTED_VALUE"""),0.855)</f>
        <v>0.855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ht="15.75" customHeight="1">
      <c r="A53" s="7">
        <v>6529.0</v>
      </c>
      <c r="B53" s="8" t="s">
        <v>6</v>
      </c>
      <c r="C53" s="9">
        <v>42779.0</v>
      </c>
      <c r="D53" s="10">
        <v>0.6313</v>
      </c>
      <c r="E53" s="3" t="s">
        <v>9</v>
      </c>
      <c r="F53" s="11">
        <v>0.95</v>
      </c>
      <c r="G53" s="15"/>
      <c r="H53" s="15" t="str">
        <f>IFERROR(__xludf.DUMMYFUNCTION("""COMPUTED_VALUE"""),"Bread")</f>
        <v>Bread</v>
      </c>
      <c r="I53" s="14">
        <f>IFERROR(__xludf.DUMMYFUNCTION("""COMPUTED_VALUE"""),0.95)</f>
        <v>0.95</v>
      </c>
      <c r="J53" s="15" t="str">
        <f>IFERROR(__xludf.DUMMYFUNCTION("""COMPUTED_VALUE"""),"Coffee")</f>
        <v>Coffee</v>
      </c>
      <c r="K53" s="14">
        <f>IFERROR(__xludf.DUMMYFUNCTION("""COMPUTED_VALUE"""),1.5)</f>
        <v>1.5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ht="15.75" customHeight="1">
      <c r="A54" s="7">
        <v>6530.0</v>
      </c>
      <c r="B54" s="8" t="s">
        <v>6</v>
      </c>
      <c r="C54" s="9">
        <v>42779.0</v>
      </c>
      <c r="D54" s="10">
        <v>0.6403</v>
      </c>
      <c r="E54" s="3" t="s">
        <v>19</v>
      </c>
      <c r="F54" s="11">
        <v>5.5</v>
      </c>
      <c r="G54" s="15"/>
      <c r="H54" s="15" t="str">
        <f>IFERROR(__xludf.DUMMYFUNCTION("""COMPUTED_VALUE"""),"Sandwich")</f>
        <v>Sandwich</v>
      </c>
      <c r="I54" s="14">
        <f>IFERROR(__xludf.DUMMYFUNCTION("""COMPUTED_VALUE"""),5.5)</f>
        <v>5.5</v>
      </c>
      <c r="J54" s="15" t="str">
        <f>IFERROR(__xludf.DUMMYFUNCTION("""COMPUTED_VALUE"""),"Coffee")</f>
        <v>Coffee</v>
      </c>
      <c r="K54" s="14">
        <f>IFERROR(__xludf.DUMMYFUNCTION("""COMPUTED_VALUE"""),1.5)</f>
        <v>1.5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ht="15.75" customHeight="1">
      <c r="A55" s="7">
        <v>6530.0</v>
      </c>
      <c r="B55" s="8" t="s">
        <v>6</v>
      </c>
      <c r="C55" s="9">
        <v>42779.0</v>
      </c>
      <c r="D55" s="10">
        <v>0.6403</v>
      </c>
      <c r="E55" s="3" t="s">
        <v>18</v>
      </c>
      <c r="F55" s="11">
        <v>5.5</v>
      </c>
      <c r="G55" s="15"/>
      <c r="H55" s="15" t="str">
        <f>IFERROR(__xludf.DUMMYFUNCTION("""COMPUTED_VALUE"""),"Truffles")</f>
        <v>Truffles</v>
      </c>
      <c r="I55" s="14">
        <f>IFERROR(__xludf.DUMMYFUNCTION("""COMPUTED_VALUE"""),5.5)</f>
        <v>5.5</v>
      </c>
      <c r="J55" s="15" t="str">
        <f>IFERROR(__xludf.DUMMYFUNCTION("""COMPUTED_VALUE"""),"Pastry")</f>
        <v>Pastry</v>
      </c>
      <c r="K55" s="14">
        <f>IFERROR(__xludf.DUMMYFUNCTION("""COMPUTED_VALUE"""),2.7)</f>
        <v>2.7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ht="15.75" customHeight="1">
      <c r="A56" s="7">
        <v>6531.0</v>
      </c>
      <c r="B56" s="8" t="s">
        <v>6</v>
      </c>
      <c r="C56" s="9">
        <v>42779.0</v>
      </c>
      <c r="D56" s="10">
        <v>0.6413</v>
      </c>
      <c r="E56" s="3" t="s">
        <v>17</v>
      </c>
      <c r="F56" s="11">
        <v>3.75</v>
      </c>
      <c r="G56" s="15"/>
      <c r="H56" s="15" t="str">
        <f>IFERROR(__xludf.DUMMYFUNCTION("""COMPUTED_VALUE"""),"Cake")</f>
        <v>Cake</v>
      </c>
      <c r="I56" s="14">
        <f>IFERROR(__xludf.DUMMYFUNCTION("""COMPUTED_VALUE"""),3.75)</f>
        <v>3.75</v>
      </c>
      <c r="J56" s="15" t="str">
        <f>IFERROR(__xludf.DUMMYFUNCTION("""COMPUTED_VALUE"""),"Coffee")</f>
        <v>Coffee</v>
      </c>
      <c r="K56" s="14">
        <f>IFERROR(__xludf.DUMMYFUNCTION("""COMPUTED_VALUE"""),1.5)</f>
        <v>1.5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ht="15.75" customHeight="1">
      <c r="A57" s="7">
        <v>6533.0</v>
      </c>
      <c r="B57" s="8" t="s">
        <v>6</v>
      </c>
      <c r="C57" s="9">
        <v>42779.0</v>
      </c>
      <c r="D57" s="10">
        <v>0.6623</v>
      </c>
      <c r="E57" s="3" t="s">
        <v>14</v>
      </c>
      <c r="F57" s="11">
        <v>1.5</v>
      </c>
      <c r="G57" s="15"/>
      <c r="H57" s="15" t="str">
        <f>IFERROR(__xludf.DUMMYFUNCTION("""COMPUTED_VALUE"""),"Tea")</f>
        <v>Tea</v>
      </c>
      <c r="I57" s="14">
        <f>IFERROR(__xludf.DUMMYFUNCTION("""COMPUTED_VALUE"""),1.5)</f>
        <v>1.5</v>
      </c>
      <c r="J57" s="15" t="str">
        <f>IFERROR(__xludf.DUMMYFUNCTION("""COMPUTED_VALUE"""),"Tea")</f>
        <v>Tea</v>
      </c>
      <c r="K57" s="14">
        <f>IFERROR(__xludf.DUMMYFUNCTION("""COMPUTED_VALUE"""),1.8)</f>
        <v>1.8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ht="15.75" customHeight="1">
      <c r="A58" s="7">
        <v>6533.0</v>
      </c>
      <c r="B58" s="8" t="s">
        <v>6</v>
      </c>
      <c r="C58" s="9">
        <v>42779.0</v>
      </c>
      <c r="D58" s="10">
        <v>0.6623</v>
      </c>
      <c r="E58" s="3" t="s">
        <v>20</v>
      </c>
      <c r="F58" s="11">
        <v>4.25</v>
      </c>
      <c r="G58" s="15"/>
      <c r="H58" s="15" t="str">
        <f>IFERROR(__xludf.DUMMYFUNCTION("""COMPUTED_VALUE"""),"Soup")</f>
        <v>Soup</v>
      </c>
      <c r="I58" s="14">
        <f>IFERROR(__xludf.DUMMYFUNCTION("""COMPUTED_VALUE"""),4.25)</f>
        <v>4.25</v>
      </c>
      <c r="J58" s="15" t="str">
        <f>IFERROR(__xludf.DUMMYFUNCTION("""COMPUTED_VALUE"""),"Coffee")</f>
        <v>Coffee</v>
      </c>
      <c r="K58" s="14">
        <f>IFERROR(__xludf.DUMMYFUNCTION("""COMPUTED_VALUE"""),1.5)</f>
        <v>1.5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ht="15.75" customHeight="1">
      <c r="A59" s="7">
        <v>6534.0</v>
      </c>
      <c r="B59" s="8" t="s">
        <v>6</v>
      </c>
      <c r="C59" s="9">
        <v>42779.0</v>
      </c>
      <c r="D59" s="10">
        <v>0.6631</v>
      </c>
      <c r="E59" s="3" t="s">
        <v>9</v>
      </c>
      <c r="F59" s="11">
        <v>0.95</v>
      </c>
      <c r="G59" s="15"/>
      <c r="H59" s="15" t="str">
        <f>IFERROR(__xludf.DUMMYFUNCTION("""COMPUTED_VALUE"""),"Bread")</f>
        <v>Bread</v>
      </c>
      <c r="I59" s="14">
        <f>IFERROR(__xludf.DUMMYFUNCTION("""COMPUTED_VALUE"""),0.95)</f>
        <v>0.95</v>
      </c>
      <c r="J59" s="15" t="str">
        <f>IFERROR(__xludf.DUMMYFUNCTION("""COMPUTED_VALUE"""),"Pastry")</f>
        <v>Pastry</v>
      </c>
      <c r="K59" s="14">
        <f>IFERROR(__xludf.DUMMYFUNCTION("""COMPUTED_VALUE"""),2.7)</f>
        <v>2.7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ht="15.75" customHeight="1">
      <c r="A60" s="7">
        <v>6535.0</v>
      </c>
      <c r="B60" s="8" t="s">
        <v>6</v>
      </c>
      <c r="C60" s="9">
        <v>42779.0</v>
      </c>
      <c r="D60" s="10">
        <v>0.6643</v>
      </c>
      <c r="E60" s="3" t="s">
        <v>21</v>
      </c>
      <c r="F60" s="11">
        <v>5.25</v>
      </c>
      <c r="G60" s="15"/>
      <c r="H60" s="15" t="str">
        <f>IFERROR(__xludf.DUMMYFUNCTION("""COMPUTED_VALUE"""),"Chicken Stew")</f>
        <v>Chicken Stew</v>
      </c>
      <c r="I60" s="14">
        <f>IFERROR(__xludf.DUMMYFUNCTION("""COMPUTED_VALUE"""),5.25)</f>
        <v>5.25</v>
      </c>
      <c r="J60" s="15" t="str">
        <f>IFERROR(__xludf.DUMMYFUNCTION("""COMPUTED_VALUE"""),"Coffee")</f>
        <v>Coffee</v>
      </c>
      <c r="K60" s="14">
        <f>IFERROR(__xludf.DUMMYFUNCTION("""COMPUTED_VALUE"""),1.5)</f>
        <v>1.5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 ht="15.75" customHeight="1">
      <c r="A61" s="7">
        <v>6536.0</v>
      </c>
      <c r="B61" s="8" t="s">
        <v>6</v>
      </c>
      <c r="C61" s="9">
        <v>42779.0</v>
      </c>
      <c r="D61" s="10">
        <v>0.668</v>
      </c>
      <c r="E61" s="3" t="s">
        <v>7</v>
      </c>
      <c r="F61" s="11">
        <v>1.25</v>
      </c>
      <c r="G61" s="15"/>
      <c r="H61" s="15" t="str">
        <f>IFERROR(__xludf.DUMMYFUNCTION("""COMPUTED_VALUE"""),"Coffee")</f>
        <v>Coffee</v>
      </c>
      <c r="I61" s="14">
        <f>IFERROR(__xludf.DUMMYFUNCTION("""COMPUTED_VALUE"""),1.25)</f>
        <v>1.25</v>
      </c>
      <c r="J61" s="15" t="str">
        <f>IFERROR(__xludf.DUMMYFUNCTION("""COMPUTED_VALUE"""),"Toast")</f>
        <v>Toast</v>
      </c>
      <c r="K61" s="14">
        <f>IFERROR(__xludf.DUMMYFUNCTION("""COMPUTED_VALUE"""),1.26)</f>
        <v>1.26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ht="15.75" customHeight="1">
      <c r="A62" s="7">
        <v>6537.0</v>
      </c>
      <c r="B62" s="8" t="s">
        <v>6</v>
      </c>
      <c r="C62" s="9">
        <v>42779.0</v>
      </c>
      <c r="D62" s="10">
        <v>0.6828</v>
      </c>
      <c r="E62" s="3" t="s">
        <v>9</v>
      </c>
      <c r="F62" s="11">
        <v>0.95</v>
      </c>
      <c r="G62" s="15"/>
      <c r="H62" s="15" t="str">
        <f>IFERROR(__xludf.DUMMYFUNCTION("""COMPUTED_VALUE"""),"Bread")</f>
        <v>Bread</v>
      </c>
      <c r="I62" s="14">
        <f>IFERROR(__xludf.DUMMYFUNCTION("""COMPUTED_VALUE"""),0.95)</f>
        <v>0.95</v>
      </c>
      <c r="J62" s="15" t="str">
        <f>IFERROR(__xludf.DUMMYFUNCTION("""COMPUTED_VALUE"""),"Scone")</f>
        <v>Scone</v>
      </c>
      <c r="K62" s="14">
        <f>IFERROR(__xludf.DUMMYFUNCTION("""COMPUTED_VALUE"""),2.475)</f>
        <v>2.475</v>
      </c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ht="15.75" customHeight="1">
      <c r="A63" s="7">
        <v>6538.0</v>
      </c>
      <c r="B63" s="8" t="s">
        <v>6</v>
      </c>
      <c r="C63" s="9">
        <v>42779.0</v>
      </c>
      <c r="D63" s="10">
        <v>0.6869</v>
      </c>
      <c r="E63" s="3" t="s">
        <v>14</v>
      </c>
      <c r="F63" s="11">
        <v>1.5</v>
      </c>
      <c r="G63" s="15"/>
      <c r="H63" s="15" t="str">
        <f>IFERROR(__xludf.DUMMYFUNCTION("""COMPUTED_VALUE"""),"Tea")</f>
        <v>Tea</v>
      </c>
      <c r="I63" s="14">
        <f>IFERROR(__xludf.DUMMYFUNCTION("""COMPUTED_VALUE"""),1.5)</f>
        <v>1.5</v>
      </c>
      <c r="J63" s="15" t="str">
        <f>IFERROR(__xludf.DUMMYFUNCTION("""COMPUTED_VALUE"""),"Baguette")</f>
        <v>Baguette</v>
      </c>
      <c r="K63" s="14">
        <f>IFERROR(__xludf.DUMMYFUNCTION("""COMPUTED_VALUE"""),2.25)</f>
        <v>2.25</v>
      </c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ht="15.75" customHeight="1">
      <c r="A64" s="7">
        <v>6539.0</v>
      </c>
      <c r="B64" s="8" t="s">
        <v>6</v>
      </c>
      <c r="C64" s="9">
        <v>42779.0</v>
      </c>
      <c r="D64" s="10">
        <v>0.7139</v>
      </c>
      <c r="E64" s="3" t="s">
        <v>7</v>
      </c>
      <c r="F64" s="11">
        <v>1.25</v>
      </c>
      <c r="G64" s="15"/>
      <c r="H64" s="15" t="str">
        <f>IFERROR(__xludf.DUMMYFUNCTION("""COMPUTED_VALUE"""),"Coffee")</f>
        <v>Coffee</v>
      </c>
      <c r="I64" s="14">
        <f>IFERROR(__xludf.DUMMYFUNCTION("""COMPUTED_VALUE"""),1.25)</f>
        <v>1.25</v>
      </c>
      <c r="J64" s="15" t="str">
        <f>IFERROR(__xludf.DUMMYFUNCTION("""COMPUTED_VALUE"""),"Bread")</f>
        <v>Bread</v>
      </c>
      <c r="K64" s="14">
        <f>IFERROR(__xludf.DUMMYFUNCTION("""COMPUTED_VALUE"""),0.855)</f>
        <v>0.855</v>
      </c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ht="15.75" customHeight="1">
      <c r="A65" s="7">
        <v>6540.0</v>
      </c>
      <c r="B65" s="8" t="s">
        <v>6</v>
      </c>
      <c r="C65" s="9">
        <v>42779.0</v>
      </c>
      <c r="D65" s="10">
        <v>0.7442</v>
      </c>
      <c r="E65" s="3" t="s">
        <v>14</v>
      </c>
      <c r="F65" s="11">
        <v>1.5</v>
      </c>
      <c r="G65" s="15"/>
      <c r="H65" s="15" t="str">
        <f>IFERROR(__xludf.DUMMYFUNCTION("""COMPUTED_VALUE"""),"Tea")</f>
        <v>Tea</v>
      </c>
      <c r="I65" s="14">
        <f>IFERROR(__xludf.DUMMYFUNCTION("""COMPUTED_VALUE"""),1.5)</f>
        <v>1.5</v>
      </c>
      <c r="J65" s="15" t="str">
        <f>IFERROR(__xludf.DUMMYFUNCTION("""COMPUTED_VALUE"""),"Fudge")</f>
        <v>Fudge</v>
      </c>
      <c r="K65" s="14">
        <f>IFERROR(__xludf.DUMMYFUNCTION("""COMPUTED_VALUE"""),2.79)</f>
        <v>2.79</v>
      </c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ht="15.75" customHeight="1">
      <c r="A66" s="7">
        <v>6540.0</v>
      </c>
      <c r="B66" s="8" t="s">
        <v>6</v>
      </c>
      <c r="C66" s="9">
        <v>42779.0</v>
      </c>
      <c r="D66" s="10">
        <v>0.7442</v>
      </c>
      <c r="E66" s="3" t="s">
        <v>17</v>
      </c>
      <c r="F66" s="11">
        <v>3.75</v>
      </c>
      <c r="G66" s="15"/>
      <c r="H66" s="15" t="str">
        <f>IFERROR(__xludf.DUMMYFUNCTION("""COMPUTED_VALUE"""),"Cake")</f>
        <v>Cake</v>
      </c>
      <c r="I66" s="14">
        <f>IFERROR(__xludf.DUMMYFUNCTION("""COMPUTED_VALUE"""),3.75)</f>
        <v>3.75</v>
      </c>
      <c r="J66" s="15" t="str">
        <f>IFERROR(__xludf.DUMMYFUNCTION("""COMPUTED_VALUE"""),"Sandwich")</f>
        <v>Sandwich</v>
      </c>
      <c r="K66" s="14">
        <f>IFERROR(__xludf.DUMMYFUNCTION("""COMPUTED_VALUE"""),4.4)</f>
        <v>4.4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 ht="15.75" customHeight="1">
      <c r="A67" s="7">
        <v>6540.0</v>
      </c>
      <c r="B67" s="8" t="s">
        <v>6</v>
      </c>
      <c r="C67" s="9">
        <v>42779.0</v>
      </c>
      <c r="D67" s="10">
        <v>0.7442</v>
      </c>
      <c r="E67" s="3" t="s">
        <v>9</v>
      </c>
      <c r="F67" s="11">
        <v>0.95</v>
      </c>
      <c r="G67" s="15"/>
      <c r="H67" s="15" t="str">
        <f>IFERROR(__xludf.DUMMYFUNCTION("""COMPUTED_VALUE"""),"Bread")</f>
        <v>Bread</v>
      </c>
      <c r="I67" s="14">
        <f>IFERROR(__xludf.DUMMYFUNCTION("""COMPUTED_VALUE"""),0.95)</f>
        <v>0.95</v>
      </c>
      <c r="J67" s="15" t="str">
        <f>IFERROR(__xludf.DUMMYFUNCTION("""COMPUTED_VALUE"""),"Coffee")</f>
        <v>Coffee</v>
      </c>
      <c r="K67" s="14">
        <f>IFERROR(__xludf.DUMMYFUNCTION("""COMPUTED_VALUE"""),1.5)</f>
        <v>1.5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ht="15.75" customHeight="1">
      <c r="A68" s="7">
        <v>6542.0</v>
      </c>
      <c r="B68" s="8" t="s">
        <v>22</v>
      </c>
      <c r="C68" s="9">
        <v>42780.0</v>
      </c>
      <c r="D68" s="10">
        <v>0.3447</v>
      </c>
      <c r="E68" s="3" t="s">
        <v>7</v>
      </c>
      <c r="F68" s="11">
        <v>1.25</v>
      </c>
      <c r="G68" s="15"/>
      <c r="H68" s="15" t="str">
        <f>IFERROR(__xludf.DUMMYFUNCTION("""COMPUTED_VALUE"""),"Coffee")</f>
        <v>Coffee</v>
      </c>
      <c r="I68" s="14">
        <f>IFERROR(__xludf.DUMMYFUNCTION("""COMPUTED_VALUE"""),1.25)</f>
        <v>1.25</v>
      </c>
      <c r="J68" s="15" t="str">
        <f>IFERROR(__xludf.DUMMYFUNCTION("""COMPUTED_VALUE"""),"Bread")</f>
        <v>Bread</v>
      </c>
      <c r="K68" s="14">
        <f>IFERROR(__xludf.DUMMYFUNCTION("""COMPUTED_VALUE"""),0.855)</f>
        <v>0.855</v>
      </c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ht="15.75" customHeight="1">
      <c r="A69" s="7">
        <v>6542.0</v>
      </c>
      <c r="B69" s="8" t="s">
        <v>22</v>
      </c>
      <c r="C69" s="9">
        <v>42780.0</v>
      </c>
      <c r="D69" s="10">
        <v>0.3447</v>
      </c>
      <c r="E69" s="3" t="s">
        <v>17</v>
      </c>
      <c r="F69" s="11">
        <v>3.75</v>
      </c>
      <c r="G69" s="15"/>
      <c r="H69" s="15" t="str">
        <f>IFERROR(__xludf.DUMMYFUNCTION("""COMPUTED_VALUE"""),"Cake")</f>
        <v>Cake</v>
      </c>
      <c r="I69" s="14">
        <f>IFERROR(__xludf.DUMMYFUNCTION("""COMPUTED_VALUE"""),3.75)</f>
        <v>3.75</v>
      </c>
      <c r="J69" s="15" t="str">
        <f>IFERROR(__xludf.DUMMYFUNCTION("""COMPUTED_VALUE"""),"Coffee")</f>
        <v>Coffee</v>
      </c>
      <c r="K69" s="14">
        <f>IFERROR(__xludf.DUMMYFUNCTION("""COMPUTED_VALUE"""),1.5)</f>
        <v>1.5</v>
      </c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ht="15.75" customHeight="1">
      <c r="A70" s="7">
        <v>6543.0</v>
      </c>
      <c r="B70" s="8" t="s">
        <v>22</v>
      </c>
      <c r="C70" s="9">
        <v>42780.0</v>
      </c>
      <c r="D70" s="10">
        <v>0.3553</v>
      </c>
      <c r="E70" s="3" t="s">
        <v>7</v>
      </c>
      <c r="F70" s="11">
        <v>1.25</v>
      </c>
      <c r="G70" s="15"/>
      <c r="H70" s="15" t="str">
        <f>IFERROR(__xludf.DUMMYFUNCTION("""COMPUTED_VALUE"""),"Coffee")</f>
        <v>Coffee</v>
      </c>
      <c r="I70" s="14">
        <f>IFERROR(__xludf.DUMMYFUNCTION("""COMPUTED_VALUE"""),1.25)</f>
        <v>1.25</v>
      </c>
      <c r="J70" s="15" t="str">
        <f>IFERROR(__xludf.DUMMYFUNCTION("""COMPUTED_VALUE"""),"Sandwich")</f>
        <v>Sandwich</v>
      </c>
      <c r="K70" s="14">
        <f>IFERROR(__xludf.DUMMYFUNCTION("""COMPUTED_VALUE"""),4.4)</f>
        <v>4.4</v>
      </c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ht="15.75" customHeight="1">
      <c r="A71" s="7">
        <v>6544.0</v>
      </c>
      <c r="B71" s="8" t="s">
        <v>22</v>
      </c>
      <c r="C71" s="9">
        <v>42780.0</v>
      </c>
      <c r="D71" s="10">
        <v>0.3718</v>
      </c>
      <c r="E71" s="3" t="s">
        <v>9</v>
      </c>
      <c r="F71" s="11">
        <v>0.95</v>
      </c>
      <c r="G71" s="15"/>
      <c r="H71" s="15" t="str">
        <f>IFERROR(__xludf.DUMMYFUNCTION("""COMPUTED_VALUE"""),"Bread")</f>
        <v>Bread</v>
      </c>
      <c r="I71" s="14">
        <f>IFERROR(__xludf.DUMMYFUNCTION("""COMPUTED_VALUE"""),0.95)</f>
        <v>0.95</v>
      </c>
      <c r="J71" s="15" t="str">
        <f>IFERROR(__xludf.DUMMYFUNCTION("""COMPUTED_VALUE"""),"Tea")</f>
        <v>Tea</v>
      </c>
      <c r="K71" s="14">
        <f>IFERROR(__xludf.DUMMYFUNCTION("""COMPUTED_VALUE"""),1.8)</f>
        <v>1.8</v>
      </c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ht="15.75" customHeight="1">
      <c r="A72" s="7">
        <v>6547.0</v>
      </c>
      <c r="B72" s="8" t="s">
        <v>22</v>
      </c>
      <c r="C72" s="9">
        <v>42780.0</v>
      </c>
      <c r="D72" s="10">
        <v>0.4125</v>
      </c>
      <c r="E72" s="3" t="s">
        <v>7</v>
      </c>
      <c r="F72" s="11">
        <v>1.25</v>
      </c>
      <c r="G72" s="15"/>
      <c r="H72" s="15" t="str">
        <f>IFERROR(__xludf.DUMMYFUNCTION("""COMPUTED_VALUE"""),"Coffee")</f>
        <v>Coffee</v>
      </c>
      <c r="I72" s="14">
        <f>IFERROR(__xludf.DUMMYFUNCTION("""COMPUTED_VALUE"""),1.25)</f>
        <v>1.25</v>
      </c>
      <c r="J72" s="15" t="str">
        <f>IFERROR(__xludf.DUMMYFUNCTION("""COMPUTED_VALUE"""),"Brownie")</f>
        <v>Brownie</v>
      </c>
      <c r="K72" s="14">
        <f>IFERROR(__xludf.DUMMYFUNCTION("""COMPUTED_VALUE"""),2.925)</f>
        <v>2.925</v>
      </c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ht="15.75" customHeight="1">
      <c r="A73" s="7">
        <v>6548.0</v>
      </c>
      <c r="B73" s="8" t="s">
        <v>22</v>
      </c>
      <c r="C73" s="9">
        <v>42780.0</v>
      </c>
      <c r="D73" s="10">
        <v>0.4192</v>
      </c>
      <c r="E73" s="3" t="s">
        <v>7</v>
      </c>
      <c r="F73" s="11">
        <v>1.25</v>
      </c>
      <c r="G73" s="15"/>
      <c r="H73" s="15" t="str">
        <f>IFERROR(__xludf.DUMMYFUNCTION("""COMPUTED_VALUE"""),"Coffee")</f>
        <v>Coffee</v>
      </c>
      <c r="I73" s="14">
        <f>IFERROR(__xludf.DUMMYFUNCTION("""COMPUTED_VALUE"""),1.25)</f>
        <v>1.25</v>
      </c>
      <c r="J73" s="15" t="str">
        <f>IFERROR(__xludf.DUMMYFUNCTION("""COMPUTED_VALUE"""),"Alfajores")</f>
        <v>Alfajores</v>
      </c>
      <c r="K73" s="14">
        <f>IFERROR(__xludf.DUMMYFUNCTION("""COMPUTED_VALUE"""),2.655)</f>
        <v>2.655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ht="15.75" customHeight="1">
      <c r="A74" s="7">
        <v>6548.0</v>
      </c>
      <c r="B74" s="8" t="s">
        <v>22</v>
      </c>
      <c r="C74" s="9">
        <v>42780.0</v>
      </c>
      <c r="D74" s="10">
        <v>0.4192</v>
      </c>
      <c r="E74" s="3" t="s">
        <v>8</v>
      </c>
      <c r="F74" s="11">
        <v>1.4</v>
      </c>
      <c r="G74" s="15"/>
      <c r="H74" s="15" t="str">
        <f>IFERROR(__xludf.DUMMYFUNCTION("""COMPUTED_VALUE"""),"Toast")</f>
        <v>Toast</v>
      </c>
      <c r="I74" s="14">
        <f>IFERROR(__xludf.DUMMYFUNCTION("""COMPUTED_VALUE"""),1.4)</f>
        <v>1.4</v>
      </c>
      <c r="J74" s="15" t="str">
        <f>IFERROR(__xludf.DUMMYFUNCTION("""COMPUTED_VALUE"""),"Bread")</f>
        <v>Bread</v>
      </c>
      <c r="K74" s="14">
        <f>IFERROR(__xludf.DUMMYFUNCTION("""COMPUTED_VALUE"""),0.855)</f>
        <v>0.855</v>
      </c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ht="15.75" customHeight="1">
      <c r="A75" s="7">
        <v>6549.0</v>
      </c>
      <c r="B75" s="8" t="s">
        <v>22</v>
      </c>
      <c r="C75" s="9">
        <v>42780.0</v>
      </c>
      <c r="D75" s="10">
        <v>0.4503</v>
      </c>
      <c r="E75" s="3" t="s">
        <v>13</v>
      </c>
      <c r="F75" s="11">
        <v>3.0</v>
      </c>
      <c r="G75" s="15"/>
      <c r="H75" s="15" t="str">
        <f>IFERROR(__xludf.DUMMYFUNCTION("""COMPUTED_VALUE"""),"Pastry")</f>
        <v>Pastry</v>
      </c>
      <c r="I75" s="14">
        <f>IFERROR(__xludf.DUMMYFUNCTION("""COMPUTED_VALUE"""),3.0)</f>
        <v>3</v>
      </c>
      <c r="J75" s="15" t="str">
        <f>IFERROR(__xludf.DUMMYFUNCTION("""COMPUTED_VALUE"""),"Tea")</f>
        <v>Tea</v>
      </c>
      <c r="K75" s="14">
        <f>IFERROR(__xludf.DUMMYFUNCTION("""COMPUTED_VALUE"""),1.8)</f>
        <v>1.8</v>
      </c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ht="15.75" customHeight="1">
      <c r="A76" s="7">
        <v>6551.0</v>
      </c>
      <c r="B76" s="8" t="s">
        <v>22</v>
      </c>
      <c r="C76" s="9">
        <v>42780.0</v>
      </c>
      <c r="D76" s="10">
        <v>0.4653</v>
      </c>
      <c r="E76" s="3" t="s">
        <v>7</v>
      </c>
      <c r="F76" s="11">
        <v>1.25</v>
      </c>
      <c r="G76" s="15"/>
      <c r="H76" s="15" t="str">
        <f>IFERROR(__xludf.DUMMYFUNCTION("""COMPUTED_VALUE"""),"Coffee")</f>
        <v>Coffee</v>
      </c>
      <c r="I76" s="14">
        <f>IFERROR(__xludf.DUMMYFUNCTION("""COMPUTED_VALUE"""),1.25)</f>
        <v>1.25</v>
      </c>
      <c r="J76" s="15" t="str">
        <f>IFERROR(__xludf.DUMMYFUNCTION("""COMPUTED_VALUE"""),"Tea")</f>
        <v>Tea</v>
      </c>
      <c r="K76" s="14">
        <f>IFERROR(__xludf.DUMMYFUNCTION("""COMPUTED_VALUE"""),1.8)</f>
        <v>1.8</v>
      </c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ht="15.75" customHeight="1">
      <c r="A77" s="7">
        <v>6551.0</v>
      </c>
      <c r="B77" s="8" t="s">
        <v>22</v>
      </c>
      <c r="C77" s="9">
        <v>42780.0</v>
      </c>
      <c r="D77" s="10">
        <v>0.4653</v>
      </c>
      <c r="E77" s="3" t="s">
        <v>17</v>
      </c>
      <c r="F77" s="11">
        <v>3.75</v>
      </c>
      <c r="G77" s="15"/>
      <c r="H77" s="15" t="str">
        <f>IFERROR(__xludf.DUMMYFUNCTION("""COMPUTED_VALUE"""),"Cake")</f>
        <v>Cake</v>
      </c>
      <c r="I77" s="14">
        <f>IFERROR(__xludf.DUMMYFUNCTION("""COMPUTED_VALUE"""),3.75)</f>
        <v>3.75</v>
      </c>
      <c r="J77" s="15" t="str">
        <f>IFERROR(__xludf.DUMMYFUNCTION("""COMPUTED_VALUE"""),"Tea")</f>
        <v>Tea</v>
      </c>
      <c r="K77" s="14">
        <f>IFERROR(__xludf.DUMMYFUNCTION("""COMPUTED_VALUE"""),1.8)</f>
        <v>1.8</v>
      </c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ht="15.75" customHeight="1">
      <c r="A78" s="7">
        <v>6552.0</v>
      </c>
      <c r="B78" s="8" t="s">
        <v>22</v>
      </c>
      <c r="C78" s="9">
        <v>42780.0</v>
      </c>
      <c r="D78" s="10">
        <v>0.4806</v>
      </c>
      <c r="E78" s="3" t="s">
        <v>7</v>
      </c>
      <c r="F78" s="11">
        <v>1.25</v>
      </c>
      <c r="G78" s="15"/>
      <c r="H78" s="15" t="str">
        <f>IFERROR(__xludf.DUMMYFUNCTION("""COMPUTED_VALUE"""),"Coffee")</f>
        <v>Coffee</v>
      </c>
      <c r="I78" s="14">
        <f>IFERROR(__xludf.DUMMYFUNCTION("""COMPUTED_VALUE"""),1.25)</f>
        <v>1.25</v>
      </c>
      <c r="J78" s="15" t="str">
        <f>IFERROR(__xludf.DUMMYFUNCTION("""COMPUTED_VALUE"""),"Bread")</f>
        <v>Bread</v>
      </c>
      <c r="K78" s="14">
        <f>IFERROR(__xludf.DUMMYFUNCTION("""COMPUTED_VALUE"""),0.855)</f>
        <v>0.855</v>
      </c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ht="15.75" customHeight="1">
      <c r="A79" s="7">
        <v>6552.0</v>
      </c>
      <c r="B79" s="8" t="s">
        <v>22</v>
      </c>
      <c r="C79" s="9">
        <v>42780.0</v>
      </c>
      <c r="D79" s="10">
        <v>0.4806</v>
      </c>
      <c r="E79" s="3" t="s">
        <v>8</v>
      </c>
      <c r="F79" s="11">
        <v>1.4</v>
      </c>
      <c r="G79" s="15"/>
      <c r="H79" s="15" t="str">
        <f>IFERROR(__xludf.DUMMYFUNCTION("""COMPUTED_VALUE"""),"Toast")</f>
        <v>Toast</v>
      </c>
      <c r="I79" s="14">
        <f>IFERROR(__xludf.DUMMYFUNCTION("""COMPUTED_VALUE"""),1.4)</f>
        <v>1.4</v>
      </c>
      <c r="J79" s="15" t="str">
        <f>IFERROR(__xludf.DUMMYFUNCTION("""COMPUTED_VALUE"""),"Bread")</f>
        <v>Bread</v>
      </c>
      <c r="K79" s="14">
        <f>IFERROR(__xludf.DUMMYFUNCTION("""COMPUTED_VALUE"""),0.855)</f>
        <v>0.855</v>
      </c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ht="15.75" customHeight="1">
      <c r="A80" s="7">
        <v>6553.0</v>
      </c>
      <c r="B80" s="8" t="s">
        <v>22</v>
      </c>
      <c r="C80" s="9">
        <v>42780.0</v>
      </c>
      <c r="D80" s="10">
        <v>0.4853</v>
      </c>
      <c r="E80" s="3" t="s">
        <v>13</v>
      </c>
      <c r="F80" s="11">
        <v>3.0</v>
      </c>
      <c r="G80" s="15"/>
      <c r="H80" s="15" t="str">
        <f>IFERROR(__xludf.DUMMYFUNCTION("""COMPUTED_VALUE"""),"Pastry")</f>
        <v>Pastry</v>
      </c>
      <c r="I80" s="14">
        <f>IFERROR(__xludf.DUMMYFUNCTION("""COMPUTED_VALUE"""),3.0)</f>
        <v>3</v>
      </c>
      <c r="J80" s="15" t="str">
        <f>IFERROR(__xludf.DUMMYFUNCTION("""COMPUTED_VALUE"""),"Sandwich")</f>
        <v>Sandwich</v>
      </c>
      <c r="K80" s="14">
        <f>IFERROR(__xludf.DUMMYFUNCTION("""COMPUTED_VALUE"""),4.4)</f>
        <v>4.4</v>
      </c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ht="15.75" customHeight="1">
      <c r="A81" s="7">
        <v>6554.0</v>
      </c>
      <c r="B81" s="8" t="s">
        <v>22</v>
      </c>
      <c r="C81" s="9">
        <v>42780.0</v>
      </c>
      <c r="D81" s="10">
        <v>0.4863</v>
      </c>
      <c r="E81" s="3" t="s">
        <v>11</v>
      </c>
      <c r="F81" s="11">
        <v>2.1</v>
      </c>
      <c r="G81" s="15"/>
      <c r="H81" s="15" t="str">
        <f>IFERROR(__xludf.DUMMYFUNCTION("""COMPUTED_VALUE"""),"Hot chocolate")</f>
        <v>Hot chocolate</v>
      </c>
      <c r="I81" s="14">
        <f>IFERROR(__xludf.DUMMYFUNCTION("""COMPUTED_VALUE"""),2.1)</f>
        <v>2.1</v>
      </c>
      <c r="J81" s="15" t="str">
        <f>IFERROR(__xludf.DUMMYFUNCTION("""COMPUTED_VALUE"""),"Coffee")</f>
        <v>Coffee</v>
      </c>
      <c r="K81" s="14">
        <f>IFERROR(__xludf.DUMMYFUNCTION("""COMPUTED_VALUE"""),1.5)</f>
        <v>1.5</v>
      </c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ht="15.75" customHeight="1">
      <c r="A82" s="7">
        <v>6555.0</v>
      </c>
      <c r="B82" s="8" t="s">
        <v>22</v>
      </c>
      <c r="C82" s="9">
        <v>42780.0</v>
      </c>
      <c r="D82" s="10">
        <v>0.4867</v>
      </c>
      <c r="E82" s="3" t="s">
        <v>11</v>
      </c>
      <c r="F82" s="11">
        <v>2.1</v>
      </c>
      <c r="G82" s="15"/>
      <c r="H82" s="15" t="str">
        <f>IFERROR(__xludf.DUMMYFUNCTION("""COMPUTED_VALUE"""),"Hot chocolate")</f>
        <v>Hot chocolate</v>
      </c>
      <c r="I82" s="14">
        <f>IFERROR(__xludf.DUMMYFUNCTION("""COMPUTED_VALUE"""),2.1)</f>
        <v>2.1</v>
      </c>
      <c r="J82" s="15" t="str">
        <f>IFERROR(__xludf.DUMMYFUNCTION("""COMPUTED_VALUE"""),"Bread")</f>
        <v>Bread</v>
      </c>
      <c r="K82" s="14">
        <f>IFERROR(__xludf.DUMMYFUNCTION("""COMPUTED_VALUE"""),0.855)</f>
        <v>0.855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ht="15.75" customHeight="1">
      <c r="A83" s="7">
        <v>6556.0</v>
      </c>
      <c r="B83" s="8" t="s">
        <v>22</v>
      </c>
      <c r="C83" s="9">
        <v>42780.0</v>
      </c>
      <c r="D83" s="10">
        <v>0.511</v>
      </c>
      <c r="E83" s="3" t="s">
        <v>9</v>
      </c>
      <c r="F83" s="11">
        <v>0.95</v>
      </c>
      <c r="G83" s="15"/>
      <c r="H83" s="15" t="str">
        <f>IFERROR(__xludf.DUMMYFUNCTION("""COMPUTED_VALUE"""),"Bread")</f>
        <v>Bread</v>
      </c>
      <c r="I83" s="14">
        <f>IFERROR(__xludf.DUMMYFUNCTION("""COMPUTED_VALUE"""),0.95)</f>
        <v>0.95</v>
      </c>
      <c r="J83" s="15" t="str">
        <f>IFERROR(__xludf.DUMMYFUNCTION("""COMPUTED_VALUE"""),"Soup")</f>
        <v>Soup</v>
      </c>
      <c r="K83" s="14">
        <f>IFERROR(__xludf.DUMMYFUNCTION("""COMPUTED_VALUE"""),3.4)</f>
        <v>3.4</v>
      </c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ht="15.75" customHeight="1">
      <c r="A84" s="7">
        <v>6557.0</v>
      </c>
      <c r="B84" s="8" t="s">
        <v>22</v>
      </c>
      <c r="C84" s="9">
        <v>42780.0</v>
      </c>
      <c r="D84" s="10">
        <v>0.5116</v>
      </c>
      <c r="E84" s="3" t="s">
        <v>7</v>
      </c>
      <c r="F84" s="11">
        <v>1.25</v>
      </c>
      <c r="G84" s="15"/>
      <c r="H84" s="15" t="str">
        <f>IFERROR(__xludf.DUMMYFUNCTION("""COMPUTED_VALUE"""),"Coffee")</f>
        <v>Coffee</v>
      </c>
      <c r="I84" s="14">
        <f>IFERROR(__xludf.DUMMYFUNCTION("""COMPUTED_VALUE"""),1.25)</f>
        <v>1.25</v>
      </c>
      <c r="J84" s="15" t="str">
        <f>IFERROR(__xludf.DUMMYFUNCTION("""COMPUTED_VALUE"""),"Coffee")</f>
        <v>Coffee</v>
      </c>
      <c r="K84" s="14">
        <f>IFERROR(__xludf.DUMMYFUNCTION("""COMPUTED_VALUE"""),1.5)</f>
        <v>1.5</v>
      </c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ht="15.75" customHeight="1">
      <c r="A85" s="7">
        <v>6557.0</v>
      </c>
      <c r="B85" s="8" t="s">
        <v>22</v>
      </c>
      <c r="C85" s="9">
        <v>42780.0</v>
      </c>
      <c r="D85" s="10">
        <v>0.5116</v>
      </c>
      <c r="E85" s="3" t="s">
        <v>17</v>
      </c>
      <c r="F85" s="11">
        <v>3.75</v>
      </c>
      <c r="G85" s="15"/>
      <c r="H85" s="15" t="str">
        <f>IFERROR(__xludf.DUMMYFUNCTION("""COMPUTED_VALUE"""),"Cake")</f>
        <v>Cake</v>
      </c>
      <c r="I85" s="14">
        <f>IFERROR(__xludf.DUMMYFUNCTION("""COMPUTED_VALUE"""),3.75)</f>
        <v>3.75</v>
      </c>
      <c r="J85" s="15" t="str">
        <f>IFERROR(__xludf.DUMMYFUNCTION("""COMPUTED_VALUE"""),"Cake")</f>
        <v>Cake</v>
      </c>
      <c r="K85" s="14">
        <f>IFERROR(__xludf.DUMMYFUNCTION("""COMPUTED_VALUE"""),3.375)</f>
        <v>3.375</v>
      </c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ht="15.75" customHeight="1">
      <c r="A86" s="7">
        <v>6558.0</v>
      </c>
      <c r="B86" s="8" t="s">
        <v>22</v>
      </c>
      <c r="C86" s="9">
        <v>42780.0</v>
      </c>
      <c r="D86" s="10">
        <v>0.513</v>
      </c>
      <c r="E86" s="3" t="s">
        <v>16</v>
      </c>
      <c r="F86" s="11">
        <v>2.25</v>
      </c>
      <c r="G86" s="15"/>
      <c r="H86" s="15" t="str">
        <f>IFERROR(__xludf.DUMMYFUNCTION("""COMPUTED_VALUE"""),"Cookies")</f>
        <v>Cookies</v>
      </c>
      <c r="I86" s="14">
        <f>IFERROR(__xludf.DUMMYFUNCTION("""COMPUTED_VALUE"""),2.25)</f>
        <v>2.25</v>
      </c>
      <c r="J86" s="15" t="str">
        <f>IFERROR(__xludf.DUMMYFUNCTION("""COMPUTED_VALUE"""),"Coffee")</f>
        <v>Coffee</v>
      </c>
      <c r="K86" s="14">
        <f>IFERROR(__xludf.DUMMYFUNCTION("""COMPUTED_VALUE"""),1.5)</f>
        <v>1.5</v>
      </c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ht="15.75" customHeight="1">
      <c r="A87" s="7">
        <v>6558.0</v>
      </c>
      <c r="B87" s="8" t="s">
        <v>22</v>
      </c>
      <c r="C87" s="9">
        <v>42780.0</v>
      </c>
      <c r="D87" s="10">
        <v>0.513</v>
      </c>
      <c r="E87" s="3" t="s">
        <v>7</v>
      </c>
      <c r="F87" s="11">
        <v>1.25</v>
      </c>
      <c r="G87" s="15"/>
      <c r="H87" s="15" t="str">
        <f>IFERROR(__xludf.DUMMYFUNCTION("""COMPUTED_VALUE"""),"Coffee")</f>
        <v>Coffee</v>
      </c>
      <c r="I87" s="14">
        <f>IFERROR(__xludf.DUMMYFUNCTION("""COMPUTED_VALUE"""),1.25)</f>
        <v>1.25</v>
      </c>
      <c r="J87" s="15" t="str">
        <f>IFERROR(__xludf.DUMMYFUNCTION("""COMPUTED_VALUE"""),"Smoothies")</f>
        <v>Smoothies</v>
      </c>
      <c r="K87" s="14">
        <f>IFERROR(__xludf.DUMMYFUNCTION("""COMPUTED_VALUE"""),4.8)</f>
        <v>4.8</v>
      </c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ht="15.75" customHeight="1">
      <c r="A88" s="7">
        <v>6559.0</v>
      </c>
      <c r="B88" s="8" t="s">
        <v>22</v>
      </c>
      <c r="C88" s="9">
        <v>42780.0</v>
      </c>
      <c r="D88" s="10">
        <v>0.5236</v>
      </c>
      <c r="E88" s="3" t="s">
        <v>7</v>
      </c>
      <c r="F88" s="11">
        <v>1.25</v>
      </c>
      <c r="G88" s="15"/>
      <c r="H88" s="15" t="str">
        <f>IFERROR(__xludf.DUMMYFUNCTION("""COMPUTED_VALUE"""),"Coffee")</f>
        <v>Coffee</v>
      </c>
      <c r="I88" s="14">
        <f>IFERROR(__xludf.DUMMYFUNCTION("""COMPUTED_VALUE"""),1.25)</f>
        <v>1.25</v>
      </c>
      <c r="J88" s="15" t="str">
        <f>IFERROR(__xludf.DUMMYFUNCTION("""COMPUTED_VALUE"""),"Coffee")</f>
        <v>Coffee</v>
      </c>
      <c r="K88" s="14">
        <f>IFERROR(__xludf.DUMMYFUNCTION("""COMPUTED_VALUE"""),1.5)</f>
        <v>1.5</v>
      </c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ht="15.75" customHeight="1">
      <c r="A89" s="7">
        <v>6559.0</v>
      </c>
      <c r="B89" s="8" t="s">
        <v>22</v>
      </c>
      <c r="C89" s="9">
        <v>42780.0</v>
      </c>
      <c r="D89" s="10">
        <v>0.5236</v>
      </c>
      <c r="E89" s="3" t="s">
        <v>11</v>
      </c>
      <c r="F89" s="11">
        <v>2.1</v>
      </c>
      <c r="G89" s="15"/>
      <c r="H89" s="15" t="str">
        <f>IFERROR(__xludf.DUMMYFUNCTION("""COMPUTED_VALUE"""),"Hot chocolate")</f>
        <v>Hot chocolate</v>
      </c>
      <c r="I89" s="14">
        <f>IFERROR(__xludf.DUMMYFUNCTION("""COMPUTED_VALUE"""),2.1)</f>
        <v>2.1</v>
      </c>
      <c r="J89" s="15" t="str">
        <f>IFERROR(__xludf.DUMMYFUNCTION("""COMPUTED_VALUE"""),"Coffee")</f>
        <v>Coffee</v>
      </c>
      <c r="K89" s="14">
        <f>IFERROR(__xludf.DUMMYFUNCTION("""COMPUTED_VALUE"""),1.5)</f>
        <v>1.5</v>
      </c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ht="15.75" customHeight="1">
      <c r="A90" s="7">
        <v>6559.0</v>
      </c>
      <c r="B90" s="8" t="s">
        <v>22</v>
      </c>
      <c r="C90" s="9">
        <v>42780.0</v>
      </c>
      <c r="D90" s="10">
        <v>0.5236</v>
      </c>
      <c r="E90" s="3" t="s">
        <v>17</v>
      </c>
      <c r="F90" s="11">
        <v>3.75</v>
      </c>
      <c r="G90" s="15"/>
      <c r="H90" s="15" t="str">
        <f>IFERROR(__xludf.DUMMYFUNCTION("""COMPUTED_VALUE"""),"Cake")</f>
        <v>Cake</v>
      </c>
      <c r="I90" s="14">
        <f>IFERROR(__xludf.DUMMYFUNCTION("""COMPUTED_VALUE"""),3.75)</f>
        <v>3.75</v>
      </c>
      <c r="J90" s="15" t="str">
        <f>IFERROR(__xludf.DUMMYFUNCTION("""COMPUTED_VALUE"""),"Coffee")</f>
        <v>Coffee</v>
      </c>
      <c r="K90" s="14">
        <f>IFERROR(__xludf.DUMMYFUNCTION("""COMPUTED_VALUE"""),1.5)</f>
        <v>1.5</v>
      </c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ht="15.75" customHeight="1">
      <c r="A91" s="7">
        <v>6560.0</v>
      </c>
      <c r="B91" s="8" t="s">
        <v>22</v>
      </c>
      <c r="C91" s="9">
        <v>42780.0</v>
      </c>
      <c r="D91" s="10">
        <v>0.5255</v>
      </c>
      <c r="E91" s="3" t="s">
        <v>7</v>
      </c>
      <c r="F91" s="11">
        <v>1.25</v>
      </c>
      <c r="G91" s="15"/>
      <c r="H91" s="15" t="str">
        <f>IFERROR(__xludf.DUMMYFUNCTION("""COMPUTED_VALUE"""),"Coffee")</f>
        <v>Coffee</v>
      </c>
      <c r="I91" s="14">
        <f>IFERROR(__xludf.DUMMYFUNCTION("""COMPUTED_VALUE"""),1.25)</f>
        <v>1.25</v>
      </c>
      <c r="J91" s="15" t="str">
        <f>IFERROR(__xludf.DUMMYFUNCTION("""COMPUTED_VALUE"""),"Sandwich")</f>
        <v>Sandwich</v>
      </c>
      <c r="K91" s="14">
        <f>IFERROR(__xludf.DUMMYFUNCTION("""COMPUTED_VALUE"""),4.4)</f>
        <v>4.4</v>
      </c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ht="15.75" customHeight="1">
      <c r="A92" s="7">
        <v>6560.0</v>
      </c>
      <c r="B92" s="8" t="s">
        <v>22</v>
      </c>
      <c r="C92" s="9">
        <v>42780.0</v>
      </c>
      <c r="D92" s="10">
        <v>0.5255</v>
      </c>
      <c r="E92" s="3" t="s">
        <v>7</v>
      </c>
      <c r="F92" s="11">
        <v>1.25</v>
      </c>
      <c r="G92" s="15"/>
      <c r="H92" s="15" t="str">
        <f>IFERROR(__xludf.DUMMYFUNCTION("""COMPUTED_VALUE"""),"Coffee")</f>
        <v>Coffee</v>
      </c>
      <c r="I92" s="14">
        <f>IFERROR(__xludf.DUMMYFUNCTION("""COMPUTED_VALUE"""),1.25)</f>
        <v>1.25</v>
      </c>
      <c r="J92" s="15" t="str">
        <f>IFERROR(__xludf.DUMMYFUNCTION("""COMPUTED_VALUE"""),"Coffee")</f>
        <v>Coffee</v>
      </c>
      <c r="K92" s="14">
        <f>IFERROR(__xludf.DUMMYFUNCTION("""COMPUTED_VALUE"""),1.5)</f>
        <v>1.5</v>
      </c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ht="15.75" customHeight="1">
      <c r="A93" s="7">
        <v>6561.0</v>
      </c>
      <c r="B93" s="8" t="s">
        <v>22</v>
      </c>
      <c r="C93" s="9">
        <v>42780.0</v>
      </c>
      <c r="D93" s="10">
        <v>0.5283</v>
      </c>
      <c r="E93" s="3" t="s">
        <v>7</v>
      </c>
      <c r="F93" s="11">
        <v>1.25</v>
      </c>
      <c r="G93" s="15"/>
      <c r="H93" s="15" t="str">
        <f>IFERROR(__xludf.DUMMYFUNCTION("""COMPUTED_VALUE"""),"Coffee")</f>
        <v>Coffee</v>
      </c>
      <c r="I93" s="14">
        <f>IFERROR(__xludf.DUMMYFUNCTION("""COMPUTED_VALUE"""),1.25)</f>
        <v>1.25</v>
      </c>
      <c r="J93" s="15" t="str">
        <f>IFERROR(__xludf.DUMMYFUNCTION("""COMPUTED_VALUE"""),"Alfajores")</f>
        <v>Alfajores</v>
      </c>
      <c r="K93" s="14">
        <f>IFERROR(__xludf.DUMMYFUNCTION("""COMPUTED_VALUE"""),2.655)</f>
        <v>2.655</v>
      </c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ht="15.75" customHeight="1">
      <c r="A94" s="7">
        <v>6562.0</v>
      </c>
      <c r="B94" s="8" t="s">
        <v>22</v>
      </c>
      <c r="C94" s="9">
        <v>42780.0</v>
      </c>
      <c r="D94" s="10">
        <v>0.5416</v>
      </c>
      <c r="E94" s="3" t="s">
        <v>9</v>
      </c>
      <c r="F94" s="11">
        <v>0.95</v>
      </c>
      <c r="G94" s="15"/>
      <c r="H94" s="15" t="str">
        <f>IFERROR(__xludf.DUMMYFUNCTION("""COMPUTED_VALUE"""),"Bread")</f>
        <v>Bread</v>
      </c>
      <c r="I94" s="14">
        <f>IFERROR(__xludf.DUMMYFUNCTION("""COMPUTED_VALUE"""),0.95)</f>
        <v>0.95</v>
      </c>
      <c r="J94" s="15" t="str">
        <f>IFERROR(__xludf.DUMMYFUNCTION("""COMPUTED_VALUE"""),"Cake")</f>
        <v>Cake</v>
      </c>
      <c r="K94" s="14">
        <f>IFERROR(__xludf.DUMMYFUNCTION("""COMPUTED_VALUE"""),3.375)</f>
        <v>3.375</v>
      </c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ht="15.75" customHeight="1">
      <c r="A95" s="7">
        <v>6563.0</v>
      </c>
      <c r="B95" s="8" t="s">
        <v>22</v>
      </c>
      <c r="C95" s="9">
        <v>42780.0</v>
      </c>
      <c r="D95" s="10">
        <v>0.5477</v>
      </c>
      <c r="E95" s="3" t="s">
        <v>19</v>
      </c>
      <c r="F95" s="11">
        <v>5.5</v>
      </c>
      <c r="G95" s="15"/>
      <c r="H95" s="15" t="str">
        <f>IFERROR(__xludf.DUMMYFUNCTION("""COMPUTED_VALUE"""),"Sandwich")</f>
        <v>Sandwich</v>
      </c>
      <c r="I95" s="14">
        <f>IFERROR(__xludf.DUMMYFUNCTION("""COMPUTED_VALUE"""),5.5)</f>
        <v>5.5</v>
      </c>
      <c r="J95" s="15" t="str">
        <f>IFERROR(__xludf.DUMMYFUNCTION("""COMPUTED_VALUE"""),"Coffee")</f>
        <v>Coffee</v>
      </c>
      <c r="K95" s="14">
        <f>IFERROR(__xludf.DUMMYFUNCTION("""COMPUTED_VALUE"""),1.5)</f>
        <v>1.5</v>
      </c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ht="15.75" customHeight="1">
      <c r="A96" s="7">
        <v>6565.0</v>
      </c>
      <c r="B96" s="8" t="s">
        <v>22</v>
      </c>
      <c r="C96" s="9">
        <v>42780.0</v>
      </c>
      <c r="D96" s="10">
        <v>0.5499</v>
      </c>
      <c r="E96" s="3" t="s">
        <v>9</v>
      </c>
      <c r="F96" s="11">
        <v>0.95</v>
      </c>
      <c r="G96" s="15"/>
      <c r="H96" s="15" t="str">
        <f>IFERROR(__xludf.DUMMYFUNCTION("""COMPUTED_VALUE"""),"Bread")</f>
        <v>Bread</v>
      </c>
      <c r="I96" s="14">
        <f>IFERROR(__xludf.DUMMYFUNCTION("""COMPUTED_VALUE"""),0.95)</f>
        <v>0.95</v>
      </c>
      <c r="J96" s="15" t="str">
        <f>IFERROR(__xludf.DUMMYFUNCTION("""COMPUTED_VALUE"""),"Bread")</f>
        <v>Bread</v>
      </c>
      <c r="K96" s="14">
        <f>IFERROR(__xludf.DUMMYFUNCTION("""COMPUTED_VALUE"""),0.855)</f>
        <v>0.855</v>
      </c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ht="15.75" customHeight="1">
      <c r="A97" s="7">
        <v>6566.0</v>
      </c>
      <c r="B97" s="8" t="s">
        <v>22</v>
      </c>
      <c r="C97" s="9">
        <v>42780.0</v>
      </c>
      <c r="D97" s="10">
        <v>0.5538</v>
      </c>
      <c r="E97" s="3" t="s">
        <v>17</v>
      </c>
      <c r="F97" s="11">
        <v>3.75</v>
      </c>
      <c r="G97" s="15"/>
      <c r="H97" s="15" t="str">
        <f>IFERROR(__xludf.DUMMYFUNCTION("""COMPUTED_VALUE"""),"Cake")</f>
        <v>Cake</v>
      </c>
      <c r="I97" s="14">
        <f>IFERROR(__xludf.DUMMYFUNCTION("""COMPUTED_VALUE"""),3.75)</f>
        <v>3.75</v>
      </c>
      <c r="J97" s="15" t="str">
        <f>IFERROR(__xludf.DUMMYFUNCTION("""COMPUTED_VALUE"""),"Brownie")</f>
        <v>Brownie</v>
      </c>
      <c r="K97" s="14">
        <f>IFERROR(__xludf.DUMMYFUNCTION("""COMPUTED_VALUE"""),2.925)</f>
        <v>2.925</v>
      </c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ht="15.75" customHeight="1">
      <c r="A98" s="7">
        <v>6567.0</v>
      </c>
      <c r="B98" s="8" t="s">
        <v>22</v>
      </c>
      <c r="C98" s="9">
        <v>42780.0</v>
      </c>
      <c r="D98" s="10">
        <v>0.5543</v>
      </c>
      <c r="E98" s="3" t="s">
        <v>13</v>
      </c>
      <c r="F98" s="11">
        <v>3.0</v>
      </c>
      <c r="G98" s="15"/>
      <c r="H98" s="15" t="str">
        <f>IFERROR(__xludf.DUMMYFUNCTION("""COMPUTED_VALUE"""),"Pastry")</f>
        <v>Pastry</v>
      </c>
      <c r="I98" s="14">
        <f>IFERROR(__xludf.DUMMYFUNCTION("""COMPUTED_VALUE"""),3.0)</f>
        <v>3</v>
      </c>
      <c r="J98" s="15" t="str">
        <f>IFERROR(__xludf.DUMMYFUNCTION("""COMPUTED_VALUE"""),"Cake")</f>
        <v>Cake</v>
      </c>
      <c r="K98" s="14">
        <f>IFERROR(__xludf.DUMMYFUNCTION("""COMPUTED_VALUE"""),3.375)</f>
        <v>3.375</v>
      </c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 ht="15.75" customHeight="1">
      <c r="A99" s="7">
        <v>6570.0</v>
      </c>
      <c r="B99" s="8" t="s">
        <v>22</v>
      </c>
      <c r="C99" s="9">
        <v>42780.0</v>
      </c>
      <c r="D99" s="10">
        <v>0.5878</v>
      </c>
      <c r="E99" s="3" t="s">
        <v>9</v>
      </c>
      <c r="F99" s="11">
        <v>0.95</v>
      </c>
      <c r="G99" s="15"/>
      <c r="H99" s="15" t="str">
        <f>IFERROR(__xludf.DUMMYFUNCTION("""COMPUTED_VALUE"""),"Bread")</f>
        <v>Bread</v>
      </c>
      <c r="I99" s="14">
        <f>IFERROR(__xludf.DUMMYFUNCTION("""COMPUTED_VALUE"""),0.95)</f>
        <v>0.95</v>
      </c>
      <c r="J99" s="15" t="str">
        <f>IFERROR(__xludf.DUMMYFUNCTION("""COMPUTED_VALUE"""),"Coffee")</f>
        <v>Coffee</v>
      </c>
      <c r="K99" s="14">
        <f>IFERROR(__xludf.DUMMYFUNCTION("""COMPUTED_VALUE"""),1.5)</f>
        <v>1.5</v>
      </c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 ht="15.75" customHeight="1">
      <c r="A100" s="7">
        <v>6571.0</v>
      </c>
      <c r="B100" s="8" t="s">
        <v>22</v>
      </c>
      <c r="C100" s="9">
        <v>42780.0</v>
      </c>
      <c r="D100" s="10">
        <v>0.5908</v>
      </c>
      <c r="E100" s="3" t="s">
        <v>17</v>
      </c>
      <c r="F100" s="11">
        <v>3.75</v>
      </c>
      <c r="G100" s="15"/>
      <c r="H100" s="15" t="str">
        <f>IFERROR(__xludf.DUMMYFUNCTION("""COMPUTED_VALUE"""),"Cake")</f>
        <v>Cake</v>
      </c>
      <c r="I100" s="14">
        <f>IFERROR(__xludf.DUMMYFUNCTION("""COMPUTED_VALUE"""),3.75)</f>
        <v>3.75</v>
      </c>
      <c r="J100" s="15" t="str">
        <f>IFERROR(__xludf.DUMMYFUNCTION("""COMPUTED_VALUE"""),"Bread")</f>
        <v>Bread</v>
      </c>
      <c r="K100" s="14">
        <f>IFERROR(__xludf.DUMMYFUNCTION("""COMPUTED_VALUE"""),0.855)</f>
        <v>0.855</v>
      </c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ht="15.75" customHeight="1">
      <c r="A101" s="7">
        <v>6574.0</v>
      </c>
      <c r="B101" s="8" t="s">
        <v>22</v>
      </c>
      <c r="C101" s="9">
        <v>42780.0</v>
      </c>
      <c r="D101" s="10">
        <v>0.6094</v>
      </c>
      <c r="E101" s="3" t="s">
        <v>16</v>
      </c>
      <c r="F101" s="11">
        <v>2.25</v>
      </c>
      <c r="G101" s="15"/>
      <c r="H101" s="15" t="str">
        <f>IFERROR(__xludf.DUMMYFUNCTION("""COMPUTED_VALUE"""),"Cookies")</f>
        <v>Cookies</v>
      </c>
      <c r="I101" s="14">
        <f>IFERROR(__xludf.DUMMYFUNCTION("""COMPUTED_VALUE"""),2.25)</f>
        <v>2.25</v>
      </c>
      <c r="J101" s="15" t="str">
        <f>IFERROR(__xludf.DUMMYFUNCTION("""COMPUTED_VALUE"""),"Coffee")</f>
        <v>Coffee</v>
      </c>
      <c r="K101" s="14">
        <f>IFERROR(__xludf.DUMMYFUNCTION("""COMPUTED_VALUE"""),1.5)</f>
        <v>1.5</v>
      </c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 ht="15.75" customHeight="1">
      <c r="A102" s="7">
        <v>6574.0</v>
      </c>
      <c r="B102" s="8" t="s">
        <v>22</v>
      </c>
      <c r="C102" s="9">
        <v>42780.0</v>
      </c>
      <c r="D102" s="10">
        <v>0.6094</v>
      </c>
      <c r="E102" s="3" t="s">
        <v>8</v>
      </c>
      <c r="F102" s="11">
        <v>1.4</v>
      </c>
      <c r="G102" s="15"/>
      <c r="H102" s="15" t="str">
        <f>IFERROR(__xludf.DUMMYFUNCTION("""COMPUTED_VALUE"""),"Toast")</f>
        <v>Toast</v>
      </c>
      <c r="I102" s="14">
        <f>IFERROR(__xludf.DUMMYFUNCTION("""COMPUTED_VALUE"""),1.4)</f>
        <v>1.4</v>
      </c>
      <c r="J102" s="15" t="str">
        <f>IFERROR(__xludf.DUMMYFUNCTION("""COMPUTED_VALUE"""),"Bread")</f>
        <v>Bread</v>
      </c>
      <c r="K102" s="14">
        <f>IFERROR(__xludf.DUMMYFUNCTION("""COMPUTED_VALUE"""),0.855)</f>
        <v>0.855</v>
      </c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  <row r="103" ht="15.75" customHeight="1">
      <c r="A103" s="7">
        <v>6574.0</v>
      </c>
      <c r="B103" s="8" t="s">
        <v>22</v>
      </c>
      <c r="C103" s="9">
        <v>42780.0</v>
      </c>
      <c r="D103" s="10">
        <v>0.6094</v>
      </c>
      <c r="E103" s="3" t="s">
        <v>9</v>
      </c>
      <c r="F103" s="11">
        <v>0.95</v>
      </c>
      <c r="G103" s="15"/>
      <c r="H103" s="15" t="str">
        <f>IFERROR(__xludf.DUMMYFUNCTION("""COMPUTED_VALUE"""),"Bread")</f>
        <v>Bread</v>
      </c>
      <c r="I103" s="14">
        <f>IFERROR(__xludf.DUMMYFUNCTION("""COMPUTED_VALUE"""),0.95)</f>
        <v>0.95</v>
      </c>
      <c r="J103" s="15" t="str">
        <f>IFERROR(__xludf.DUMMYFUNCTION("""COMPUTED_VALUE"""),"Coffee")</f>
        <v>Coffee</v>
      </c>
      <c r="K103" s="14">
        <f>IFERROR(__xludf.DUMMYFUNCTION("""COMPUTED_VALUE"""),1.5)</f>
        <v>1.5</v>
      </c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ht="15.75" customHeight="1">
      <c r="A104" s="7">
        <v>6575.0</v>
      </c>
      <c r="B104" s="8" t="s">
        <v>22</v>
      </c>
      <c r="C104" s="9">
        <v>42780.0</v>
      </c>
      <c r="D104" s="10">
        <v>0.6146</v>
      </c>
      <c r="E104" s="3" t="s">
        <v>14</v>
      </c>
      <c r="F104" s="11">
        <v>1.5</v>
      </c>
      <c r="G104" s="15"/>
      <c r="H104" s="15" t="str">
        <f>IFERROR(__xludf.DUMMYFUNCTION("""COMPUTED_VALUE"""),"Tea")</f>
        <v>Tea</v>
      </c>
      <c r="I104" s="14">
        <f>IFERROR(__xludf.DUMMYFUNCTION("""COMPUTED_VALUE"""),1.5)</f>
        <v>1.5</v>
      </c>
      <c r="J104" s="15" t="str">
        <f>IFERROR(__xludf.DUMMYFUNCTION("""COMPUTED_VALUE"""),"Coffee")</f>
        <v>Coffee</v>
      </c>
      <c r="K104" s="14">
        <f>IFERROR(__xludf.DUMMYFUNCTION("""COMPUTED_VALUE"""),1.5)</f>
        <v>1.5</v>
      </c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ht="15.75" customHeight="1">
      <c r="A105" s="7">
        <v>6577.0</v>
      </c>
      <c r="B105" s="8" t="s">
        <v>22</v>
      </c>
      <c r="C105" s="9">
        <v>42780.0</v>
      </c>
      <c r="D105" s="10">
        <v>0.6314</v>
      </c>
      <c r="E105" s="3" t="s">
        <v>11</v>
      </c>
      <c r="F105" s="11">
        <v>2.1</v>
      </c>
      <c r="G105" s="15"/>
      <c r="H105" s="15" t="str">
        <f>IFERROR(__xludf.DUMMYFUNCTION("""COMPUTED_VALUE"""),"Hot chocolate")</f>
        <v>Hot chocolate</v>
      </c>
      <c r="I105" s="14">
        <f>IFERROR(__xludf.DUMMYFUNCTION("""COMPUTED_VALUE"""),2.1)</f>
        <v>2.1</v>
      </c>
      <c r="J105" s="15" t="str">
        <f>IFERROR(__xludf.DUMMYFUNCTION("""COMPUTED_VALUE"""),"Bread")</f>
        <v>Bread</v>
      </c>
      <c r="K105" s="14">
        <f>IFERROR(__xludf.DUMMYFUNCTION("""COMPUTED_VALUE"""),0.855)</f>
        <v>0.855</v>
      </c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ht="15.75" customHeight="1">
      <c r="A106" s="7">
        <v>6577.0</v>
      </c>
      <c r="B106" s="8" t="s">
        <v>22</v>
      </c>
      <c r="C106" s="9">
        <v>42780.0</v>
      </c>
      <c r="D106" s="10">
        <v>0.6314</v>
      </c>
      <c r="E106" s="3" t="s">
        <v>11</v>
      </c>
      <c r="F106" s="11">
        <v>2.1</v>
      </c>
      <c r="G106" s="15"/>
      <c r="H106" s="15" t="str">
        <f>IFERROR(__xludf.DUMMYFUNCTION("""COMPUTED_VALUE"""),"Hot chocolate")</f>
        <v>Hot chocolate</v>
      </c>
      <c r="I106" s="14">
        <f>IFERROR(__xludf.DUMMYFUNCTION("""COMPUTED_VALUE"""),2.1)</f>
        <v>2.1</v>
      </c>
      <c r="J106" s="15" t="str">
        <f>IFERROR(__xludf.DUMMYFUNCTION("""COMPUTED_VALUE"""),"Coffee")</f>
        <v>Coffee</v>
      </c>
      <c r="K106" s="14">
        <f>IFERROR(__xludf.DUMMYFUNCTION("""COMPUTED_VALUE"""),1.5)</f>
        <v>1.5</v>
      </c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ht="15.75" customHeight="1">
      <c r="A107" s="7">
        <v>6577.0</v>
      </c>
      <c r="B107" s="8" t="s">
        <v>22</v>
      </c>
      <c r="C107" s="9">
        <v>42780.0</v>
      </c>
      <c r="D107" s="10">
        <v>0.6314</v>
      </c>
      <c r="E107" s="3" t="s">
        <v>16</v>
      </c>
      <c r="F107" s="11">
        <v>2.25</v>
      </c>
      <c r="G107" s="15"/>
      <c r="H107" s="15" t="str">
        <f>IFERROR(__xludf.DUMMYFUNCTION("""COMPUTED_VALUE"""),"Cookies")</f>
        <v>Cookies</v>
      </c>
      <c r="I107" s="14">
        <f>IFERROR(__xludf.DUMMYFUNCTION("""COMPUTED_VALUE"""),2.25)</f>
        <v>2.25</v>
      </c>
      <c r="J107" s="15" t="str">
        <f>IFERROR(__xludf.DUMMYFUNCTION("""COMPUTED_VALUE"""),"Bread")</f>
        <v>Bread</v>
      </c>
      <c r="K107" s="14">
        <f>IFERROR(__xludf.DUMMYFUNCTION("""COMPUTED_VALUE"""),0.855)</f>
        <v>0.855</v>
      </c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 ht="15.75" customHeight="1">
      <c r="A108" s="7">
        <v>6578.0</v>
      </c>
      <c r="B108" s="8" t="s">
        <v>22</v>
      </c>
      <c r="C108" s="9">
        <v>42780.0</v>
      </c>
      <c r="D108" s="10">
        <v>0.6328</v>
      </c>
      <c r="E108" s="3" t="s">
        <v>7</v>
      </c>
      <c r="F108" s="11">
        <v>1.25</v>
      </c>
      <c r="G108" s="15"/>
      <c r="H108" s="15" t="str">
        <f>IFERROR(__xludf.DUMMYFUNCTION("""COMPUTED_VALUE"""),"Coffee")</f>
        <v>Coffee</v>
      </c>
      <c r="I108" s="14">
        <f>IFERROR(__xludf.DUMMYFUNCTION("""COMPUTED_VALUE"""),1.25)</f>
        <v>1.25</v>
      </c>
      <c r="J108" s="15" t="str">
        <f>IFERROR(__xludf.DUMMYFUNCTION("""COMPUTED_VALUE"""),"Coffee")</f>
        <v>Coffee</v>
      </c>
      <c r="K108" s="14">
        <f>IFERROR(__xludf.DUMMYFUNCTION("""COMPUTED_VALUE"""),1.5)</f>
        <v>1.5</v>
      </c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 ht="15.75" customHeight="1">
      <c r="A109" s="7">
        <v>6578.0</v>
      </c>
      <c r="B109" s="8" t="s">
        <v>22</v>
      </c>
      <c r="C109" s="9">
        <v>42780.0</v>
      </c>
      <c r="D109" s="10">
        <v>0.6328</v>
      </c>
      <c r="E109" s="3" t="s">
        <v>9</v>
      </c>
      <c r="F109" s="11">
        <v>0.95</v>
      </c>
      <c r="G109" s="15"/>
      <c r="H109" s="15" t="str">
        <f>IFERROR(__xludf.DUMMYFUNCTION("""COMPUTED_VALUE"""),"Bread")</f>
        <v>Bread</v>
      </c>
      <c r="I109" s="14">
        <f>IFERROR(__xludf.DUMMYFUNCTION("""COMPUTED_VALUE"""),0.95)</f>
        <v>0.95</v>
      </c>
      <c r="J109" s="15" t="str">
        <f>IFERROR(__xludf.DUMMYFUNCTION("""COMPUTED_VALUE"""),"Cookies")</f>
        <v>Cookies</v>
      </c>
      <c r="K109" s="14">
        <f>IFERROR(__xludf.DUMMYFUNCTION("""COMPUTED_VALUE"""),2.025)</f>
        <v>2.025</v>
      </c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  <row r="110" ht="15.75" customHeight="1">
      <c r="A110" s="7">
        <v>6579.0</v>
      </c>
      <c r="B110" s="8" t="s">
        <v>22</v>
      </c>
      <c r="C110" s="9">
        <v>42780.0</v>
      </c>
      <c r="D110" s="10">
        <v>0.6339</v>
      </c>
      <c r="E110" s="3" t="s">
        <v>7</v>
      </c>
      <c r="F110" s="11">
        <v>1.25</v>
      </c>
      <c r="G110" s="15"/>
      <c r="H110" s="15" t="str">
        <f>IFERROR(__xludf.DUMMYFUNCTION("""COMPUTED_VALUE"""),"Coffee")</f>
        <v>Coffee</v>
      </c>
      <c r="I110" s="14">
        <f>IFERROR(__xludf.DUMMYFUNCTION("""COMPUTED_VALUE"""),1.25)</f>
        <v>1.25</v>
      </c>
      <c r="J110" s="15" t="str">
        <f>IFERROR(__xludf.DUMMYFUNCTION("""COMPUTED_VALUE"""),"Juice")</f>
        <v>Juice</v>
      </c>
      <c r="K110" s="14">
        <f>IFERROR(__xludf.DUMMYFUNCTION("""COMPUTED_VALUE"""),2.34)</f>
        <v>2.34</v>
      </c>
      <c r="L110" s="15"/>
      <c r="M110" s="15"/>
      <c r="N110" s="15"/>
      <c r="O110" s="15"/>
      <c r="P110" s="15"/>
      <c r="Q110" s="15"/>
      <c r="R110" s="15"/>
      <c r="S110" s="15"/>
      <c r="T110" s="15"/>
      <c r="U110" s="15"/>
    </row>
    <row r="111" ht="15.75" customHeight="1">
      <c r="A111" s="7">
        <v>6580.0</v>
      </c>
      <c r="B111" s="8" t="s">
        <v>22</v>
      </c>
      <c r="C111" s="9">
        <v>42780.0</v>
      </c>
      <c r="D111" s="10">
        <v>0.6401</v>
      </c>
      <c r="E111" s="3" t="s">
        <v>9</v>
      </c>
      <c r="F111" s="11">
        <v>0.95</v>
      </c>
      <c r="G111" s="15"/>
      <c r="H111" s="15" t="str">
        <f>IFERROR(__xludf.DUMMYFUNCTION("""COMPUTED_VALUE"""),"Bread")</f>
        <v>Bread</v>
      </c>
      <c r="I111" s="14">
        <f>IFERROR(__xludf.DUMMYFUNCTION("""COMPUTED_VALUE"""),0.95)</f>
        <v>0.95</v>
      </c>
      <c r="J111" s="15" t="str">
        <f>IFERROR(__xludf.DUMMYFUNCTION("""COMPUTED_VALUE"""),"Juice")</f>
        <v>Juice</v>
      </c>
      <c r="K111" s="14">
        <f>IFERROR(__xludf.DUMMYFUNCTION("""COMPUTED_VALUE"""),2.34)</f>
        <v>2.34</v>
      </c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ht="15.75" customHeight="1">
      <c r="A112" s="7">
        <v>6581.0</v>
      </c>
      <c r="B112" s="8" t="s">
        <v>22</v>
      </c>
      <c r="C112" s="9">
        <v>42780.0</v>
      </c>
      <c r="D112" s="10">
        <v>0.6522</v>
      </c>
      <c r="E112" s="3" t="s">
        <v>14</v>
      </c>
      <c r="F112" s="11">
        <v>1.5</v>
      </c>
      <c r="G112" s="15"/>
      <c r="H112" s="15" t="str">
        <f>IFERROR(__xludf.DUMMYFUNCTION("""COMPUTED_VALUE"""),"Tea")</f>
        <v>Tea</v>
      </c>
      <c r="I112" s="14">
        <f>IFERROR(__xludf.DUMMYFUNCTION("""COMPUTED_VALUE"""),1.5)</f>
        <v>1.5</v>
      </c>
      <c r="J112" s="15" t="str">
        <f>IFERROR(__xludf.DUMMYFUNCTION("""COMPUTED_VALUE"""),"Bread")</f>
        <v>Bread</v>
      </c>
      <c r="K112" s="14">
        <f>IFERROR(__xludf.DUMMYFUNCTION("""COMPUTED_VALUE"""),0.855)</f>
        <v>0.855</v>
      </c>
      <c r="L112" s="15"/>
      <c r="M112" s="15"/>
      <c r="N112" s="15"/>
      <c r="O112" s="15"/>
      <c r="P112" s="15"/>
      <c r="Q112" s="15"/>
      <c r="R112" s="15"/>
      <c r="S112" s="15"/>
      <c r="T112" s="15"/>
      <c r="U112" s="15"/>
    </row>
    <row r="113" ht="15.75" customHeight="1">
      <c r="A113" s="7">
        <v>6582.0</v>
      </c>
      <c r="B113" s="8" t="s">
        <v>22</v>
      </c>
      <c r="C113" s="9">
        <v>42780.0</v>
      </c>
      <c r="D113" s="10">
        <v>0.6637</v>
      </c>
      <c r="E113" s="3" t="s">
        <v>10</v>
      </c>
      <c r="F113" s="11">
        <v>2.95</v>
      </c>
      <c r="G113" s="15"/>
      <c r="H113" s="15" t="str">
        <f>IFERROR(__xludf.DUMMYFUNCTION("""COMPUTED_VALUE"""),"Alfajores")</f>
        <v>Alfajores</v>
      </c>
      <c r="I113" s="14">
        <f>IFERROR(__xludf.DUMMYFUNCTION("""COMPUTED_VALUE"""),2.95)</f>
        <v>2.95</v>
      </c>
      <c r="J113" s="15" t="str">
        <f>IFERROR(__xludf.DUMMYFUNCTION("""COMPUTED_VALUE"""),"Coffee")</f>
        <v>Coffee</v>
      </c>
      <c r="K113" s="14">
        <f>IFERROR(__xludf.DUMMYFUNCTION("""COMPUTED_VALUE"""),1.5)</f>
        <v>1.5</v>
      </c>
      <c r="L113" s="15"/>
      <c r="M113" s="15"/>
      <c r="N113" s="15"/>
      <c r="O113" s="15"/>
      <c r="P113" s="15"/>
      <c r="Q113" s="15"/>
      <c r="R113" s="15"/>
      <c r="S113" s="15"/>
      <c r="T113" s="15"/>
      <c r="U113" s="15"/>
    </row>
    <row r="114" ht="15.75" customHeight="1">
      <c r="A114" s="7">
        <v>6584.0</v>
      </c>
      <c r="B114" s="8" t="s">
        <v>22</v>
      </c>
      <c r="C114" s="9">
        <v>42780.0</v>
      </c>
      <c r="D114" s="10">
        <v>0.6872</v>
      </c>
      <c r="E114" s="3" t="s">
        <v>23</v>
      </c>
      <c r="F114" s="11">
        <v>2.5</v>
      </c>
      <c r="G114" s="15"/>
      <c r="H114" s="15" t="str">
        <f>IFERROR(__xludf.DUMMYFUNCTION("""COMPUTED_VALUE"""),"Baguette")</f>
        <v>Baguette</v>
      </c>
      <c r="I114" s="14">
        <f>IFERROR(__xludf.DUMMYFUNCTION("""COMPUTED_VALUE"""),2.5)</f>
        <v>2.5</v>
      </c>
      <c r="J114" s="15" t="str">
        <f>IFERROR(__xludf.DUMMYFUNCTION("""COMPUTED_VALUE"""),"Toast")</f>
        <v>Toast</v>
      </c>
      <c r="K114" s="14">
        <f>IFERROR(__xludf.DUMMYFUNCTION("""COMPUTED_VALUE"""),1.26)</f>
        <v>1.26</v>
      </c>
      <c r="L114" s="15"/>
      <c r="M114" s="15"/>
      <c r="N114" s="15"/>
      <c r="O114" s="15"/>
      <c r="P114" s="15"/>
      <c r="Q114" s="15"/>
      <c r="R114" s="15"/>
      <c r="S114" s="15"/>
      <c r="T114" s="15"/>
      <c r="U114" s="15"/>
    </row>
    <row r="115" ht="15.75" customHeight="1">
      <c r="A115" s="7">
        <v>6585.0</v>
      </c>
      <c r="B115" s="8" t="s">
        <v>22</v>
      </c>
      <c r="C115" s="9">
        <v>42780.0</v>
      </c>
      <c r="D115" s="10">
        <v>0.6886</v>
      </c>
      <c r="E115" s="3" t="s">
        <v>23</v>
      </c>
      <c r="F115" s="11">
        <v>2.5</v>
      </c>
      <c r="G115" s="15"/>
      <c r="H115" s="15" t="str">
        <f>IFERROR(__xludf.DUMMYFUNCTION("""COMPUTED_VALUE"""),"Baguette")</f>
        <v>Baguette</v>
      </c>
      <c r="I115" s="14">
        <f>IFERROR(__xludf.DUMMYFUNCTION("""COMPUTED_VALUE"""),2.5)</f>
        <v>2.5</v>
      </c>
      <c r="J115" s="15" t="str">
        <f>IFERROR(__xludf.DUMMYFUNCTION("""COMPUTED_VALUE"""),"Baguette")</f>
        <v>Baguette</v>
      </c>
      <c r="K115" s="14">
        <f>IFERROR(__xludf.DUMMYFUNCTION("""COMPUTED_VALUE"""),2.25)</f>
        <v>2.25</v>
      </c>
      <c r="L115" s="15"/>
      <c r="M115" s="15"/>
      <c r="N115" s="15"/>
      <c r="O115" s="15"/>
      <c r="P115" s="15"/>
      <c r="Q115" s="15"/>
      <c r="R115" s="15"/>
      <c r="S115" s="15"/>
      <c r="T115" s="15"/>
      <c r="U115" s="15"/>
    </row>
    <row r="116" ht="15.75" customHeight="1">
      <c r="A116" s="7">
        <v>6587.0</v>
      </c>
      <c r="B116" s="8" t="s">
        <v>22</v>
      </c>
      <c r="C116" s="9">
        <v>42780.0</v>
      </c>
      <c r="D116" s="10">
        <v>0.7016</v>
      </c>
      <c r="E116" s="3" t="s">
        <v>7</v>
      </c>
      <c r="F116" s="11">
        <v>1.25</v>
      </c>
      <c r="G116" s="15"/>
      <c r="H116" s="15" t="str">
        <f>IFERROR(__xludf.DUMMYFUNCTION("""COMPUTED_VALUE"""),"Coffee")</f>
        <v>Coffee</v>
      </c>
      <c r="I116" s="14">
        <f>IFERROR(__xludf.DUMMYFUNCTION("""COMPUTED_VALUE"""),1.25)</f>
        <v>1.25</v>
      </c>
      <c r="J116" s="15" t="str">
        <f>IFERROR(__xludf.DUMMYFUNCTION("""COMPUTED_VALUE"""),"Baguette")</f>
        <v>Baguette</v>
      </c>
      <c r="K116" s="14">
        <f>IFERROR(__xludf.DUMMYFUNCTION("""COMPUTED_VALUE"""),2.25)</f>
        <v>2.25</v>
      </c>
      <c r="L116" s="15"/>
      <c r="M116" s="15"/>
      <c r="N116" s="15"/>
      <c r="O116" s="15"/>
      <c r="P116" s="15"/>
      <c r="Q116" s="15"/>
      <c r="R116" s="15"/>
      <c r="S116" s="15"/>
      <c r="T116" s="15"/>
      <c r="U116" s="15"/>
    </row>
    <row r="117" ht="15.75" customHeight="1">
      <c r="A117" s="7">
        <v>6592.0</v>
      </c>
      <c r="B117" s="8" t="s">
        <v>24</v>
      </c>
      <c r="C117" s="9">
        <v>42781.0</v>
      </c>
      <c r="D117" s="10">
        <v>0.3324</v>
      </c>
      <c r="E117" s="3" t="s">
        <v>7</v>
      </c>
      <c r="F117" s="11">
        <v>1.25</v>
      </c>
      <c r="G117" s="15"/>
      <c r="H117" s="15" t="str">
        <f>IFERROR(__xludf.DUMMYFUNCTION("""COMPUTED_VALUE"""),"Coffee")</f>
        <v>Coffee</v>
      </c>
      <c r="I117" s="14">
        <f>IFERROR(__xludf.DUMMYFUNCTION("""COMPUTED_VALUE"""),1.25)</f>
        <v>1.25</v>
      </c>
      <c r="J117" s="15" t="str">
        <f>IFERROR(__xludf.DUMMYFUNCTION("""COMPUTED_VALUE"""),"Coffee")</f>
        <v>Coffee</v>
      </c>
      <c r="K117" s="14">
        <f>IFERROR(__xludf.DUMMYFUNCTION("""COMPUTED_VALUE"""),1.5)</f>
        <v>1.5</v>
      </c>
      <c r="L117" s="15"/>
      <c r="M117" s="15"/>
      <c r="N117" s="15"/>
      <c r="O117" s="15"/>
      <c r="P117" s="15"/>
      <c r="Q117" s="15"/>
      <c r="R117" s="15"/>
      <c r="S117" s="15"/>
      <c r="T117" s="15"/>
      <c r="U117" s="15"/>
    </row>
    <row r="118" ht="15.75" customHeight="1">
      <c r="A118" s="7">
        <v>6593.0</v>
      </c>
      <c r="B118" s="8" t="s">
        <v>24</v>
      </c>
      <c r="C118" s="9">
        <v>42781.0</v>
      </c>
      <c r="D118" s="10">
        <v>0.3333</v>
      </c>
      <c r="E118" s="3" t="s">
        <v>8</v>
      </c>
      <c r="F118" s="11">
        <v>1.4</v>
      </c>
      <c r="G118" s="15"/>
      <c r="H118" s="15" t="str">
        <f>IFERROR(__xludf.DUMMYFUNCTION("""COMPUTED_VALUE"""),"Toast")</f>
        <v>Toast</v>
      </c>
      <c r="I118" s="14">
        <f>IFERROR(__xludf.DUMMYFUNCTION("""COMPUTED_VALUE"""),1.4)</f>
        <v>1.4</v>
      </c>
      <c r="J118" s="15" t="str">
        <f>IFERROR(__xludf.DUMMYFUNCTION("""COMPUTED_VALUE"""),"Coffee")</f>
        <v>Coffee</v>
      </c>
      <c r="K118" s="14">
        <f>IFERROR(__xludf.DUMMYFUNCTION("""COMPUTED_VALUE"""),1.5)</f>
        <v>1.5</v>
      </c>
      <c r="L118" s="15"/>
      <c r="M118" s="15"/>
      <c r="N118" s="15"/>
      <c r="O118" s="15"/>
      <c r="P118" s="15"/>
      <c r="Q118" s="15"/>
      <c r="R118" s="15"/>
      <c r="S118" s="15"/>
      <c r="T118" s="15"/>
      <c r="U118" s="15"/>
    </row>
    <row r="119" ht="15.75" customHeight="1">
      <c r="A119" s="7">
        <v>6595.0</v>
      </c>
      <c r="B119" s="8" t="s">
        <v>24</v>
      </c>
      <c r="C119" s="9">
        <v>42781.0</v>
      </c>
      <c r="D119" s="10">
        <v>0.413</v>
      </c>
      <c r="E119" s="3" t="s">
        <v>7</v>
      </c>
      <c r="F119" s="11">
        <v>1.25</v>
      </c>
      <c r="G119" s="15"/>
      <c r="H119" s="15" t="str">
        <f>IFERROR(__xludf.DUMMYFUNCTION("""COMPUTED_VALUE"""),"Coffee")</f>
        <v>Coffee</v>
      </c>
      <c r="I119" s="14">
        <f>IFERROR(__xludf.DUMMYFUNCTION("""COMPUTED_VALUE"""),1.25)</f>
        <v>1.25</v>
      </c>
      <c r="J119" s="15" t="str">
        <f>IFERROR(__xludf.DUMMYFUNCTION("""COMPUTED_VALUE"""),"Cake")</f>
        <v>Cake</v>
      </c>
      <c r="K119" s="14">
        <f>IFERROR(__xludf.DUMMYFUNCTION("""COMPUTED_VALUE"""),3.375)</f>
        <v>3.375</v>
      </c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ht="15.75" customHeight="1">
      <c r="A120" s="7">
        <v>6596.0</v>
      </c>
      <c r="B120" s="8" t="s">
        <v>24</v>
      </c>
      <c r="C120" s="9">
        <v>42781.0</v>
      </c>
      <c r="D120" s="10">
        <v>0.4139</v>
      </c>
      <c r="E120" s="3" t="s">
        <v>13</v>
      </c>
      <c r="F120" s="11">
        <v>3.0</v>
      </c>
      <c r="G120" s="15"/>
      <c r="H120" s="15" t="str">
        <f>IFERROR(__xludf.DUMMYFUNCTION("""COMPUTED_VALUE"""),"Pastry")</f>
        <v>Pastry</v>
      </c>
      <c r="I120" s="14">
        <f>IFERROR(__xludf.DUMMYFUNCTION("""COMPUTED_VALUE"""),3.0)</f>
        <v>3</v>
      </c>
      <c r="J120" s="15" t="str">
        <f>IFERROR(__xludf.DUMMYFUNCTION("""COMPUTED_VALUE"""),"Tea")</f>
        <v>Tea</v>
      </c>
      <c r="K120" s="14">
        <f>IFERROR(__xludf.DUMMYFUNCTION("""COMPUTED_VALUE"""),1.8)</f>
        <v>1.8</v>
      </c>
      <c r="L120" s="15"/>
      <c r="M120" s="15"/>
      <c r="N120" s="15"/>
      <c r="O120" s="15"/>
      <c r="P120" s="15"/>
      <c r="Q120" s="15"/>
      <c r="R120" s="15"/>
      <c r="S120" s="15"/>
      <c r="T120" s="15"/>
      <c r="U120" s="15"/>
    </row>
    <row r="121" ht="15.75" customHeight="1">
      <c r="A121" s="7">
        <v>6598.0</v>
      </c>
      <c r="B121" s="8" t="s">
        <v>24</v>
      </c>
      <c r="C121" s="9">
        <v>42781.0</v>
      </c>
      <c r="D121" s="10">
        <v>0.4404</v>
      </c>
      <c r="E121" s="3" t="s">
        <v>13</v>
      </c>
      <c r="F121" s="11">
        <v>3.0</v>
      </c>
      <c r="G121" s="15"/>
      <c r="H121" s="15" t="str">
        <f>IFERROR(__xludf.DUMMYFUNCTION("""COMPUTED_VALUE"""),"Pastry")</f>
        <v>Pastry</v>
      </c>
      <c r="I121" s="14">
        <f>IFERROR(__xludf.DUMMYFUNCTION("""COMPUTED_VALUE"""),3.0)</f>
        <v>3</v>
      </c>
      <c r="J121" s="15" t="str">
        <f>IFERROR(__xludf.DUMMYFUNCTION("""COMPUTED_VALUE"""),"Tea")</f>
        <v>Tea</v>
      </c>
      <c r="K121" s="14">
        <f>IFERROR(__xludf.DUMMYFUNCTION("""COMPUTED_VALUE"""),1.8)</f>
        <v>1.8</v>
      </c>
      <c r="L121" s="15"/>
      <c r="M121" s="15"/>
      <c r="N121" s="15"/>
      <c r="O121" s="15"/>
      <c r="P121" s="15"/>
      <c r="Q121" s="15"/>
      <c r="R121" s="15"/>
      <c r="S121" s="15"/>
      <c r="T121" s="15"/>
      <c r="U121" s="15"/>
    </row>
    <row r="122" ht="15.75" customHeight="1">
      <c r="A122" s="7">
        <v>6598.0</v>
      </c>
      <c r="B122" s="8" t="s">
        <v>24</v>
      </c>
      <c r="C122" s="9">
        <v>42781.0</v>
      </c>
      <c r="D122" s="10">
        <v>0.4404</v>
      </c>
      <c r="E122" s="3" t="s">
        <v>7</v>
      </c>
      <c r="F122" s="11">
        <v>1.25</v>
      </c>
      <c r="G122" s="15"/>
      <c r="H122" s="15" t="str">
        <f>IFERROR(__xludf.DUMMYFUNCTION("""COMPUTED_VALUE"""),"Coffee")</f>
        <v>Coffee</v>
      </c>
      <c r="I122" s="14">
        <f>IFERROR(__xludf.DUMMYFUNCTION("""COMPUTED_VALUE"""),1.25)</f>
        <v>1.25</v>
      </c>
      <c r="J122" s="15" t="str">
        <f>IFERROR(__xludf.DUMMYFUNCTION("""COMPUTED_VALUE"""),"Scone")</f>
        <v>Scone</v>
      </c>
      <c r="K122" s="14">
        <f>IFERROR(__xludf.DUMMYFUNCTION("""COMPUTED_VALUE"""),2.475)</f>
        <v>2.475</v>
      </c>
      <c r="L122" s="15"/>
      <c r="M122" s="15"/>
      <c r="N122" s="15"/>
      <c r="O122" s="15"/>
      <c r="P122" s="15"/>
      <c r="Q122" s="15"/>
      <c r="R122" s="15"/>
      <c r="S122" s="15"/>
      <c r="T122" s="15"/>
      <c r="U122" s="15"/>
    </row>
    <row r="123" ht="15.75" customHeight="1">
      <c r="A123" s="7">
        <v>6600.0</v>
      </c>
      <c r="B123" s="8" t="s">
        <v>24</v>
      </c>
      <c r="C123" s="9">
        <v>42781.0</v>
      </c>
      <c r="D123" s="10">
        <v>0.4672</v>
      </c>
      <c r="E123" s="3" t="s">
        <v>7</v>
      </c>
      <c r="F123" s="11">
        <v>1.25</v>
      </c>
      <c r="G123" s="15"/>
      <c r="H123" s="15" t="str">
        <f>IFERROR(__xludf.DUMMYFUNCTION("""COMPUTED_VALUE"""),"Coffee")</f>
        <v>Coffee</v>
      </c>
      <c r="I123" s="14">
        <f>IFERROR(__xludf.DUMMYFUNCTION("""COMPUTED_VALUE"""),1.25)</f>
        <v>1.25</v>
      </c>
      <c r="J123" s="15" t="str">
        <f>IFERROR(__xludf.DUMMYFUNCTION("""COMPUTED_VALUE"""),"Coffee")</f>
        <v>Coffee</v>
      </c>
      <c r="K123" s="14">
        <f>IFERROR(__xludf.DUMMYFUNCTION("""COMPUTED_VALUE"""),1.5)</f>
        <v>1.5</v>
      </c>
      <c r="L123" s="15"/>
      <c r="M123" s="15"/>
      <c r="N123" s="15"/>
      <c r="O123" s="15"/>
      <c r="P123" s="15"/>
      <c r="Q123" s="15"/>
      <c r="R123" s="15"/>
      <c r="S123" s="15"/>
      <c r="T123" s="15"/>
      <c r="U123" s="15"/>
    </row>
    <row r="124" ht="15.75" customHeight="1">
      <c r="A124" s="7">
        <v>6601.0</v>
      </c>
      <c r="B124" s="8" t="s">
        <v>24</v>
      </c>
      <c r="C124" s="9">
        <v>42781.0</v>
      </c>
      <c r="D124" s="10">
        <v>0.47</v>
      </c>
      <c r="E124" s="3" t="s">
        <v>14</v>
      </c>
      <c r="F124" s="11">
        <v>1.5</v>
      </c>
      <c r="G124" s="15"/>
      <c r="H124" s="15" t="str">
        <f>IFERROR(__xludf.DUMMYFUNCTION("""COMPUTED_VALUE"""),"Tea")</f>
        <v>Tea</v>
      </c>
      <c r="I124" s="14">
        <f>IFERROR(__xludf.DUMMYFUNCTION("""COMPUTED_VALUE"""),1.5)</f>
        <v>1.5</v>
      </c>
      <c r="J124" s="15" t="str">
        <f>IFERROR(__xludf.DUMMYFUNCTION("""COMPUTED_VALUE"""),"Cake")</f>
        <v>Cake</v>
      </c>
      <c r="K124" s="14">
        <f>IFERROR(__xludf.DUMMYFUNCTION("""COMPUTED_VALUE"""),3.375)</f>
        <v>3.375</v>
      </c>
      <c r="L124" s="15"/>
      <c r="M124" s="15"/>
      <c r="N124" s="15"/>
      <c r="O124" s="15"/>
      <c r="P124" s="15"/>
      <c r="Q124" s="15"/>
      <c r="R124" s="15"/>
      <c r="S124" s="15"/>
      <c r="T124" s="15"/>
      <c r="U124" s="15"/>
    </row>
    <row r="125" ht="15.75" customHeight="1">
      <c r="A125" s="7">
        <v>6602.0</v>
      </c>
      <c r="B125" s="8" t="s">
        <v>24</v>
      </c>
      <c r="C125" s="9">
        <v>42781.0</v>
      </c>
      <c r="D125" s="10">
        <v>0.474</v>
      </c>
      <c r="E125" s="3" t="s">
        <v>9</v>
      </c>
      <c r="F125" s="11">
        <v>0.95</v>
      </c>
      <c r="G125" s="15"/>
      <c r="H125" s="15" t="str">
        <f>IFERROR(__xludf.DUMMYFUNCTION("""COMPUTED_VALUE"""),"Bread")</f>
        <v>Bread</v>
      </c>
      <c r="I125" s="14">
        <f>IFERROR(__xludf.DUMMYFUNCTION("""COMPUTED_VALUE"""),0.95)</f>
        <v>0.95</v>
      </c>
      <c r="J125" s="15" t="str">
        <f>IFERROR(__xludf.DUMMYFUNCTION("""COMPUTED_VALUE"""),"Coffee")</f>
        <v>Coffee</v>
      </c>
      <c r="K125" s="14">
        <f>IFERROR(__xludf.DUMMYFUNCTION("""COMPUTED_VALUE"""),1.5)</f>
        <v>1.5</v>
      </c>
      <c r="L125" s="15"/>
      <c r="M125" s="15"/>
      <c r="N125" s="15"/>
      <c r="O125" s="15"/>
      <c r="P125" s="15"/>
      <c r="Q125" s="15"/>
      <c r="R125" s="15"/>
      <c r="S125" s="15"/>
      <c r="T125" s="15"/>
      <c r="U125" s="15"/>
    </row>
    <row r="126" ht="15.75" customHeight="1">
      <c r="A126" s="7">
        <v>6603.0</v>
      </c>
      <c r="B126" s="8" t="s">
        <v>24</v>
      </c>
      <c r="C126" s="9">
        <v>42781.0</v>
      </c>
      <c r="D126" s="10">
        <v>0.4767</v>
      </c>
      <c r="E126" s="3" t="s">
        <v>9</v>
      </c>
      <c r="F126" s="11">
        <v>0.95</v>
      </c>
      <c r="G126" s="15"/>
      <c r="H126" s="15" t="str">
        <f>IFERROR(__xludf.DUMMYFUNCTION("""COMPUTED_VALUE"""),"Bread")</f>
        <v>Bread</v>
      </c>
      <c r="I126" s="14">
        <f>IFERROR(__xludf.DUMMYFUNCTION("""COMPUTED_VALUE"""),0.95)</f>
        <v>0.95</v>
      </c>
      <c r="J126" s="15" t="str">
        <f>IFERROR(__xludf.DUMMYFUNCTION("""COMPUTED_VALUE"""),"Bread")</f>
        <v>Bread</v>
      </c>
      <c r="K126" s="14">
        <f>IFERROR(__xludf.DUMMYFUNCTION("""COMPUTED_VALUE"""),0.855)</f>
        <v>0.855</v>
      </c>
      <c r="L126" s="15"/>
      <c r="M126" s="15"/>
      <c r="N126" s="15"/>
      <c r="O126" s="15"/>
      <c r="P126" s="15"/>
      <c r="Q126" s="15"/>
      <c r="R126" s="15"/>
      <c r="S126" s="15"/>
      <c r="T126" s="15"/>
      <c r="U126" s="15"/>
    </row>
    <row r="127" ht="15.75" customHeight="1">
      <c r="A127" s="7">
        <v>6605.0</v>
      </c>
      <c r="B127" s="8" t="s">
        <v>24</v>
      </c>
      <c r="C127" s="9">
        <v>42781.0</v>
      </c>
      <c r="D127" s="10">
        <v>0.5003</v>
      </c>
      <c r="E127" s="3" t="s">
        <v>11</v>
      </c>
      <c r="F127" s="11">
        <v>2.1</v>
      </c>
      <c r="G127" s="15"/>
      <c r="H127" s="15" t="str">
        <f>IFERROR(__xludf.DUMMYFUNCTION("""COMPUTED_VALUE"""),"Hot chocolate")</f>
        <v>Hot chocolate</v>
      </c>
      <c r="I127" s="14">
        <f>IFERROR(__xludf.DUMMYFUNCTION("""COMPUTED_VALUE"""),2.1)</f>
        <v>2.1</v>
      </c>
      <c r="J127" s="15" t="str">
        <f>IFERROR(__xludf.DUMMYFUNCTION("""COMPUTED_VALUE"""),"Soup")</f>
        <v>Soup</v>
      </c>
      <c r="K127" s="14">
        <f>IFERROR(__xludf.DUMMYFUNCTION("""COMPUTED_VALUE"""),3.4)</f>
        <v>3.4</v>
      </c>
      <c r="L127" s="15"/>
      <c r="M127" s="15"/>
      <c r="N127" s="15"/>
      <c r="O127" s="15"/>
      <c r="P127" s="15"/>
      <c r="Q127" s="15"/>
      <c r="R127" s="15"/>
      <c r="S127" s="15"/>
      <c r="T127" s="15"/>
      <c r="U127" s="15"/>
    </row>
    <row r="128" ht="15.75" customHeight="1">
      <c r="A128" s="7">
        <v>6605.0</v>
      </c>
      <c r="B128" s="8" t="s">
        <v>24</v>
      </c>
      <c r="C128" s="9">
        <v>42781.0</v>
      </c>
      <c r="D128" s="10">
        <v>0.5003</v>
      </c>
      <c r="E128" s="3" t="s">
        <v>20</v>
      </c>
      <c r="F128" s="11">
        <v>4.25</v>
      </c>
      <c r="G128" s="15"/>
      <c r="H128" s="15" t="str">
        <f>IFERROR(__xludf.DUMMYFUNCTION("""COMPUTED_VALUE"""),"Soup")</f>
        <v>Soup</v>
      </c>
      <c r="I128" s="14">
        <f>IFERROR(__xludf.DUMMYFUNCTION("""COMPUTED_VALUE"""),4.25)</f>
        <v>4.25</v>
      </c>
      <c r="J128" s="15" t="str">
        <f>IFERROR(__xludf.DUMMYFUNCTION("""COMPUTED_VALUE"""),"Muffin")</f>
        <v>Muffin</v>
      </c>
      <c r="K128" s="14">
        <f>IFERROR(__xludf.DUMMYFUNCTION("""COMPUTED_VALUE"""),2.34)</f>
        <v>2.34</v>
      </c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29" ht="15.75" customHeight="1">
      <c r="A129" s="7">
        <v>6606.0</v>
      </c>
      <c r="B129" s="8" t="s">
        <v>24</v>
      </c>
      <c r="C129" s="9">
        <v>42781.0</v>
      </c>
      <c r="D129" s="10">
        <v>0.5052</v>
      </c>
      <c r="E129" s="3" t="s">
        <v>9</v>
      </c>
      <c r="F129" s="11">
        <v>0.95</v>
      </c>
      <c r="G129" s="15"/>
      <c r="H129" s="15" t="str">
        <f>IFERROR(__xludf.DUMMYFUNCTION("""COMPUTED_VALUE"""),"Bread")</f>
        <v>Bread</v>
      </c>
      <c r="I129" s="14">
        <f>IFERROR(__xludf.DUMMYFUNCTION("""COMPUTED_VALUE"""),0.95)</f>
        <v>0.95</v>
      </c>
      <c r="J129" s="15" t="str">
        <f>IFERROR(__xludf.DUMMYFUNCTION("""COMPUTED_VALUE"""),"Bread")</f>
        <v>Bread</v>
      </c>
      <c r="K129" s="14">
        <f>IFERROR(__xludf.DUMMYFUNCTION("""COMPUTED_VALUE"""),0.855)</f>
        <v>0.855</v>
      </c>
      <c r="L129" s="15"/>
      <c r="M129" s="15"/>
      <c r="N129" s="15"/>
      <c r="O129" s="15"/>
      <c r="P129" s="15"/>
      <c r="Q129" s="15"/>
      <c r="R129" s="15"/>
      <c r="S129" s="15"/>
      <c r="T129" s="15"/>
      <c r="U129" s="15"/>
    </row>
    <row r="130" ht="15.75" customHeight="1">
      <c r="A130" s="7">
        <v>6607.0</v>
      </c>
      <c r="B130" s="8" t="s">
        <v>24</v>
      </c>
      <c r="C130" s="9">
        <v>42781.0</v>
      </c>
      <c r="D130" s="10">
        <v>0.52</v>
      </c>
      <c r="E130" s="3" t="s">
        <v>9</v>
      </c>
      <c r="F130" s="11">
        <v>0.95</v>
      </c>
      <c r="G130" s="15"/>
      <c r="H130" s="15" t="str">
        <f>IFERROR(__xludf.DUMMYFUNCTION("""COMPUTED_VALUE"""),"Bread")</f>
        <v>Bread</v>
      </c>
      <c r="I130" s="14">
        <f>IFERROR(__xludf.DUMMYFUNCTION("""COMPUTED_VALUE"""),0.95)</f>
        <v>0.95</v>
      </c>
      <c r="J130" s="15" t="str">
        <f>IFERROR(__xludf.DUMMYFUNCTION("""COMPUTED_VALUE"""),"Cookies")</f>
        <v>Cookies</v>
      </c>
      <c r="K130" s="14">
        <f>IFERROR(__xludf.DUMMYFUNCTION("""COMPUTED_VALUE"""),2.025)</f>
        <v>2.025</v>
      </c>
      <c r="L130" s="15"/>
      <c r="M130" s="15"/>
      <c r="N130" s="15"/>
      <c r="O130" s="15"/>
      <c r="P130" s="15"/>
      <c r="Q130" s="15"/>
      <c r="R130" s="15"/>
      <c r="S130" s="15"/>
      <c r="T130" s="15"/>
      <c r="U130" s="15"/>
    </row>
    <row r="131" ht="15.75" customHeight="1">
      <c r="A131" s="7">
        <v>6609.0</v>
      </c>
      <c r="B131" s="8" t="s">
        <v>24</v>
      </c>
      <c r="C131" s="9">
        <v>42781.0</v>
      </c>
      <c r="D131" s="10">
        <v>0.5306</v>
      </c>
      <c r="E131" s="3" t="s">
        <v>18</v>
      </c>
      <c r="F131" s="11">
        <v>5.5</v>
      </c>
      <c r="G131" s="15"/>
      <c r="H131" s="15" t="str">
        <f>IFERROR(__xludf.DUMMYFUNCTION("""COMPUTED_VALUE"""),"Truffles")</f>
        <v>Truffles</v>
      </c>
      <c r="I131" s="14">
        <f>IFERROR(__xludf.DUMMYFUNCTION("""COMPUTED_VALUE"""),5.5)</f>
        <v>5.5</v>
      </c>
      <c r="J131" s="15" t="str">
        <f>IFERROR(__xludf.DUMMYFUNCTION("""COMPUTED_VALUE"""),"Coffee")</f>
        <v>Coffee</v>
      </c>
      <c r="K131" s="14">
        <f>IFERROR(__xludf.DUMMYFUNCTION("""COMPUTED_VALUE"""),1.5)</f>
        <v>1.5</v>
      </c>
      <c r="L131" s="15"/>
      <c r="M131" s="15"/>
      <c r="N131" s="15"/>
      <c r="O131" s="15"/>
      <c r="P131" s="15"/>
      <c r="Q131" s="15"/>
      <c r="R131" s="15"/>
      <c r="S131" s="15"/>
      <c r="T131" s="15"/>
      <c r="U131" s="15"/>
    </row>
    <row r="132" ht="15.75" customHeight="1">
      <c r="A132" s="7">
        <v>6610.0</v>
      </c>
      <c r="B132" s="8" t="s">
        <v>24</v>
      </c>
      <c r="C132" s="9">
        <v>42781.0</v>
      </c>
      <c r="D132" s="10">
        <v>0.5464</v>
      </c>
      <c r="E132" s="3" t="s">
        <v>8</v>
      </c>
      <c r="F132" s="11">
        <v>1.4</v>
      </c>
      <c r="G132" s="15"/>
      <c r="H132" s="15" t="str">
        <f>IFERROR(__xludf.DUMMYFUNCTION("""COMPUTED_VALUE"""),"Toast")</f>
        <v>Toast</v>
      </c>
      <c r="I132" s="14">
        <f>IFERROR(__xludf.DUMMYFUNCTION("""COMPUTED_VALUE"""),1.4)</f>
        <v>1.4</v>
      </c>
      <c r="J132" s="15" t="str">
        <f>IFERROR(__xludf.DUMMYFUNCTION("""COMPUTED_VALUE"""),"Coffee")</f>
        <v>Coffee</v>
      </c>
      <c r="K132" s="14">
        <f>IFERROR(__xludf.DUMMYFUNCTION("""COMPUTED_VALUE"""),1.5)</f>
        <v>1.5</v>
      </c>
      <c r="L132" s="15"/>
      <c r="M132" s="15"/>
      <c r="N132" s="15"/>
      <c r="O132" s="15"/>
      <c r="P132" s="15"/>
      <c r="Q132" s="15"/>
      <c r="R132" s="15"/>
      <c r="S132" s="15"/>
      <c r="T132" s="15"/>
      <c r="U132" s="15"/>
    </row>
    <row r="133" ht="15.75" customHeight="1">
      <c r="A133" s="7">
        <v>6612.0</v>
      </c>
      <c r="B133" s="8" t="s">
        <v>24</v>
      </c>
      <c r="C133" s="9">
        <v>42781.0</v>
      </c>
      <c r="D133" s="10">
        <v>0.559</v>
      </c>
      <c r="E133" s="3" t="s">
        <v>7</v>
      </c>
      <c r="F133" s="11">
        <v>1.25</v>
      </c>
      <c r="G133" s="15"/>
      <c r="H133" s="15" t="str">
        <f>IFERROR(__xludf.DUMMYFUNCTION("""COMPUTED_VALUE"""),"Coffee")</f>
        <v>Coffee</v>
      </c>
      <c r="I133" s="14">
        <f>IFERROR(__xludf.DUMMYFUNCTION("""COMPUTED_VALUE"""),1.25)</f>
        <v>1.25</v>
      </c>
      <c r="J133" s="15" t="str">
        <f>IFERROR(__xludf.DUMMYFUNCTION("""COMPUTED_VALUE"""),"Coffee")</f>
        <v>Coffee</v>
      </c>
      <c r="K133" s="14">
        <f>IFERROR(__xludf.DUMMYFUNCTION("""COMPUTED_VALUE"""),1.5)</f>
        <v>1.5</v>
      </c>
      <c r="L133" s="15"/>
      <c r="M133" s="15"/>
      <c r="N133" s="15"/>
      <c r="O133" s="15"/>
      <c r="P133" s="15"/>
      <c r="Q133" s="15"/>
      <c r="R133" s="15"/>
      <c r="S133" s="15"/>
      <c r="T133" s="15"/>
      <c r="U133" s="15"/>
    </row>
    <row r="134" ht="15.75" customHeight="1">
      <c r="A134" s="7">
        <v>6613.0</v>
      </c>
      <c r="B134" s="8" t="s">
        <v>24</v>
      </c>
      <c r="C134" s="9">
        <v>42781.0</v>
      </c>
      <c r="D134" s="10">
        <v>0.5738</v>
      </c>
      <c r="E134" s="3" t="s">
        <v>19</v>
      </c>
      <c r="F134" s="11">
        <v>5.5</v>
      </c>
      <c r="G134" s="15"/>
      <c r="H134" s="15" t="str">
        <f>IFERROR(__xludf.DUMMYFUNCTION("""COMPUTED_VALUE"""),"Sandwich")</f>
        <v>Sandwich</v>
      </c>
      <c r="I134" s="14">
        <f>IFERROR(__xludf.DUMMYFUNCTION("""COMPUTED_VALUE"""),5.5)</f>
        <v>5.5</v>
      </c>
      <c r="J134" s="15" t="str">
        <f>IFERROR(__xludf.DUMMYFUNCTION("""COMPUTED_VALUE"""),"Cake")</f>
        <v>Cake</v>
      </c>
      <c r="K134" s="14">
        <f>IFERROR(__xludf.DUMMYFUNCTION("""COMPUTED_VALUE"""),3.375)</f>
        <v>3.375</v>
      </c>
      <c r="L134" s="15"/>
      <c r="M134" s="15"/>
      <c r="N134" s="15"/>
      <c r="O134" s="15"/>
      <c r="P134" s="15"/>
      <c r="Q134" s="15"/>
      <c r="R134" s="15"/>
      <c r="S134" s="15"/>
      <c r="T134" s="15"/>
      <c r="U134" s="15"/>
    </row>
    <row r="135" ht="15.75" customHeight="1">
      <c r="A135" s="7">
        <v>6614.0</v>
      </c>
      <c r="B135" s="8" t="s">
        <v>24</v>
      </c>
      <c r="C135" s="9">
        <v>42781.0</v>
      </c>
      <c r="D135" s="10">
        <v>0.5913</v>
      </c>
      <c r="E135" s="3" t="s">
        <v>20</v>
      </c>
      <c r="F135" s="11">
        <v>4.25</v>
      </c>
      <c r="G135" s="15"/>
      <c r="H135" s="15" t="str">
        <f>IFERROR(__xludf.DUMMYFUNCTION("""COMPUTED_VALUE"""),"Soup")</f>
        <v>Soup</v>
      </c>
      <c r="I135" s="14">
        <f>IFERROR(__xludf.DUMMYFUNCTION("""COMPUTED_VALUE"""),4.25)</f>
        <v>4.25</v>
      </c>
      <c r="J135" s="15" t="str">
        <f>IFERROR(__xludf.DUMMYFUNCTION("""COMPUTED_VALUE"""),"Coffee")</f>
        <v>Coffee</v>
      </c>
      <c r="K135" s="14">
        <f>IFERROR(__xludf.DUMMYFUNCTION("""COMPUTED_VALUE"""),1.5)</f>
        <v>1.5</v>
      </c>
      <c r="L135" s="15"/>
      <c r="M135" s="15"/>
      <c r="N135" s="15"/>
      <c r="O135" s="15"/>
      <c r="P135" s="15"/>
      <c r="Q135" s="15"/>
      <c r="R135" s="15"/>
      <c r="S135" s="15"/>
      <c r="T135" s="15"/>
      <c r="U135" s="15"/>
    </row>
    <row r="136" ht="15.75" customHeight="1">
      <c r="A136" s="7">
        <v>6614.0</v>
      </c>
      <c r="B136" s="8" t="s">
        <v>24</v>
      </c>
      <c r="C136" s="9">
        <v>42781.0</v>
      </c>
      <c r="D136" s="10">
        <v>0.5913</v>
      </c>
      <c r="E136" s="3" t="s">
        <v>17</v>
      </c>
      <c r="F136" s="11">
        <v>3.75</v>
      </c>
      <c r="G136" s="15"/>
      <c r="H136" s="15" t="str">
        <f>IFERROR(__xludf.DUMMYFUNCTION("""COMPUTED_VALUE"""),"Cake")</f>
        <v>Cake</v>
      </c>
      <c r="I136" s="14">
        <f>IFERROR(__xludf.DUMMYFUNCTION("""COMPUTED_VALUE"""),3.75)</f>
        <v>3.75</v>
      </c>
      <c r="J136" s="15" t="str">
        <f>IFERROR(__xludf.DUMMYFUNCTION("""COMPUTED_VALUE"""),"Hot chocolate")</f>
        <v>Hot chocolate</v>
      </c>
      <c r="K136" s="14">
        <f>IFERROR(__xludf.DUMMYFUNCTION("""COMPUTED_VALUE"""),2.52)</f>
        <v>2.52</v>
      </c>
      <c r="L136" s="15"/>
      <c r="M136" s="15"/>
      <c r="N136" s="15"/>
      <c r="O136" s="15"/>
      <c r="P136" s="15"/>
      <c r="Q136" s="15"/>
      <c r="R136" s="15"/>
      <c r="S136" s="15"/>
      <c r="T136" s="15"/>
      <c r="U136" s="15"/>
    </row>
    <row r="137" ht="15.75" customHeight="1">
      <c r="A137" s="7">
        <v>6614.0</v>
      </c>
      <c r="B137" s="8" t="s">
        <v>24</v>
      </c>
      <c r="C137" s="9">
        <v>42781.0</v>
      </c>
      <c r="D137" s="10">
        <v>0.5913</v>
      </c>
      <c r="E137" s="3" t="s">
        <v>14</v>
      </c>
      <c r="F137" s="11">
        <v>1.5</v>
      </c>
      <c r="G137" s="15"/>
      <c r="H137" s="15" t="str">
        <f>IFERROR(__xludf.DUMMYFUNCTION("""COMPUTED_VALUE"""),"Tea")</f>
        <v>Tea</v>
      </c>
      <c r="I137" s="14">
        <f>IFERROR(__xludf.DUMMYFUNCTION("""COMPUTED_VALUE"""),1.5)</f>
        <v>1.5</v>
      </c>
      <c r="J137" s="15" t="str">
        <f>IFERROR(__xludf.DUMMYFUNCTION("""COMPUTED_VALUE"""),"Muffin")</f>
        <v>Muffin</v>
      </c>
      <c r="K137" s="14">
        <f>IFERROR(__xludf.DUMMYFUNCTION("""COMPUTED_VALUE"""),2.34)</f>
        <v>2.34</v>
      </c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ht="15.75" customHeight="1">
      <c r="A138" s="7">
        <v>6616.0</v>
      </c>
      <c r="B138" s="8" t="s">
        <v>24</v>
      </c>
      <c r="C138" s="9">
        <v>42781.0</v>
      </c>
      <c r="D138" s="10">
        <v>0.5947</v>
      </c>
      <c r="E138" s="3" t="s">
        <v>9</v>
      </c>
      <c r="F138" s="11">
        <v>0.95</v>
      </c>
      <c r="G138" s="15"/>
      <c r="H138" s="15" t="str">
        <f>IFERROR(__xludf.DUMMYFUNCTION("""COMPUTED_VALUE"""),"Bread")</f>
        <v>Bread</v>
      </c>
      <c r="I138" s="14">
        <f>IFERROR(__xludf.DUMMYFUNCTION("""COMPUTED_VALUE"""),0.95)</f>
        <v>0.95</v>
      </c>
      <c r="J138" s="15" t="str">
        <f>IFERROR(__xludf.DUMMYFUNCTION("""COMPUTED_VALUE"""),"Bread")</f>
        <v>Bread</v>
      </c>
      <c r="K138" s="14">
        <f>IFERROR(__xludf.DUMMYFUNCTION("""COMPUTED_VALUE"""),0.855)</f>
        <v>0.855</v>
      </c>
      <c r="L138" s="15"/>
      <c r="M138" s="15"/>
      <c r="N138" s="15"/>
      <c r="O138" s="15"/>
      <c r="P138" s="15"/>
      <c r="Q138" s="15"/>
      <c r="R138" s="15"/>
      <c r="S138" s="15"/>
      <c r="T138" s="15"/>
      <c r="U138" s="15"/>
    </row>
    <row r="139" ht="15.75" customHeight="1">
      <c r="A139" s="7">
        <v>6617.0</v>
      </c>
      <c r="B139" s="8" t="s">
        <v>24</v>
      </c>
      <c r="C139" s="9">
        <v>42781.0</v>
      </c>
      <c r="D139" s="10">
        <v>0.5995</v>
      </c>
      <c r="E139" s="3" t="s">
        <v>7</v>
      </c>
      <c r="F139" s="11">
        <v>1.25</v>
      </c>
      <c r="G139" s="15"/>
      <c r="H139" s="15" t="str">
        <f>IFERROR(__xludf.DUMMYFUNCTION("""COMPUTED_VALUE"""),"Coffee")</f>
        <v>Coffee</v>
      </c>
      <c r="I139" s="14">
        <f>IFERROR(__xludf.DUMMYFUNCTION("""COMPUTED_VALUE"""),1.25)</f>
        <v>1.25</v>
      </c>
      <c r="J139" s="15" t="str">
        <f>IFERROR(__xludf.DUMMYFUNCTION("""COMPUTED_VALUE"""),"Tea")</f>
        <v>Tea</v>
      </c>
      <c r="K139" s="14">
        <f>IFERROR(__xludf.DUMMYFUNCTION("""COMPUTED_VALUE"""),1.8)</f>
        <v>1.8</v>
      </c>
      <c r="L139" s="15"/>
      <c r="M139" s="15"/>
      <c r="N139" s="15"/>
      <c r="O139" s="15"/>
      <c r="P139" s="15"/>
      <c r="Q139" s="15"/>
      <c r="R139" s="15"/>
      <c r="S139" s="15"/>
      <c r="T139" s="15"/>
      <c r="U139" s="15"/>
    </row>
    <row r="140" ht="15.75" customHeight="1">
      <c r="A140" s="7">
        <v>6617.0</v>
      </c>
      <c r="B140" s="8" t="s">
        <v>24</v>
      </c>
      <c r="C140" s="9">
        <v>42781.0</v>
      </c>
      <c r="D140" s="10">
        <v>0.5995</v>
      </c>
      <c r="E140" s="3" t="s">
        <v>7</v>
      </c>
      <c r="F140" s="11">
        <v>1.25</v>
      </c>
      <c r="G140" s="15"/>
      <c r="H140" s="15" t="str">
        <f>IFERROR(__xludf.DUMMYFUNCTION("""COMPUTED_VALUE"""),"Coffee")</f>
        <v>Coffee</v>
      </c>
      <c r="I140" s="14">
        <f>IFERROR(__xludf.DUMMYFUNCTION("""COMPUTED_VALUE"""),1.25)</f>
        <v>1.25</v>
      </c>
      <c r="J140" s="15" t="str">
        <f>IFERROR(__xludf.DUMMYFUNCTION("""COMPUTED_VALUE"""),"Coffee")</f>
        <v>Coffee</v>
      </c>
      <c r="K140" s="14">
        <f>IFERROR(__xludf.DUMMYFUNCTION("""COMPUTED_VALUE"""),1.5)</f>
        <v>1.5</v>
      </c>
      <c r="L140" s="15"/>
      <c r="M140" s="15"/>
      <c r="N140" s="15"/>
      <c r="O140" s="15"/>
      <c r="P140" s="15"/>
      <c r="Q140" s="15"/>
      <c r="R140" s="15"/>
      <c r="S140" s="15"/>
      <c r="T140" s="15"/>
      <c r="U140" s="15"/>
    </row>
    <row r="141" ht="15.75" customHeight="1">
      <c r="A141" s="7">
        <v>6618.0</v>
      </c>
      <c r="B141" s="8" t="s">
        <v>24</v>
      </c>
      <c r="C141" s="9">
        <v>42781.0</v>
      </c>
      <c r="D141" s="10">
        <v>0.6116</v>
      </c>
      <c r="E141" s="3" t="s">
        <v>7</v>
      </c>
      <c r="F141" s="11">
        <v>1.25</v>
      </c>
      <c r="G141" s="15"/>
      <c r="H141" s="15" t="str">
        <f>IFERROR(__xludf.DUMMYFUNCTION("""COMPUTED_VALUE"""),"Coffee")</f>
        <v>Coffee</v>
      </c>
      <c r="I141" s="14">
        <f>IFERROR(__xludf.DUMMYFUNCTION("""COMPUTED_VALUE"""),1.25)</f>
        <v>1.25</v>
      </c>
      <c r="J141" s="15" t="str">
        <f>IFERROR(__xludf.DUMMYFUNCTION("""COMPUTED_VALUE"""),"Sandwich")</f>
        <v>Sandwich</v>
      </c>
      <c r="K141" s="14">
        <f>IFERROR(__xludf.DUMMYFUNCTION("""COMPUTED_VALUE"""),4.4)</f>
        <v>4.4</v>
      </c>
      <c r="L141" s="15"/>
      <c r="M141" s="15"/>
      <c r="N141" s="15"/>
      <c r="O141" s="15"/>
      <c r="P141" s="15"/>
      <c r="Q141" s="15"/>
      <c r="R141" s="15"/>
      <c r="S141" s="15"/>
      <c r="T141" s="15"/>
      <c r="U141" s="15"/>
    </row>
    <row r="142" ht="15.75" customHeight="1">
      <c r="A142" s="7">
        <v>6619.0</v>
      </c>
      <c r="B142" s="8" t="s">
        <v>24</v>
      </c>
      <c r="C142" s="9">
        <v>42781.0</v>
      </c>
      <c r="D142" s="10">
        <v>0.6121</v>
      </c>
      <c r="E142" s="3" t="s">
        <v>9</v>
      </c>
      <c r="F142" s="11">
        <v>0.95</v>
      </c>
      <c r="G142" s="15"/>
      <c r="H142" s="15" t="str">
        <f>IFERROR(__xludf.DUMMYFUNCTION("""COMPUTED_VALUE"""),"Bread")</f>
        <v>Bread</v>
      </c>
      <c r="I142" s="14">
        <f>IFERROR(__xludf.DUMMYFUNCTION("""COMPUTED_VALUE"""),0.95)</f>
        <v>0.95</v>
      </c>
      <c r="J142" s="15" t="str">
        <f>IFERROR(__xludf.DUMMYFUNCTION("""COMPUTED_VALUE"""),"Jam")</f>
        <v>Jam</v>
      </c>
      <c r="K142" s="14">
        <f>IFERROR(__xludf.DUMMYFUNCTION("""COMPUTED_VALUE"""),0.675)</f>
        <v>0.675</v>
      </c>
      <c r="L142" s="15"/>
      <c r="M142" s="15"/>
      <c r="N142" s="15"/>
      <c r="O142" s="15"/>
      <c r="P142" s="15"/>
      <c r="Q142" s="15"/>
      <c r="R142" s="15"/>
      <c r="S142" s="15"/>
      <c r="T142" s="15"/>
      <c r="U142" s="15"/>
    </row>
    <row r="143" ht="15.75" customHeight="1">
      <c r="A143" s="7">
        <v>6621.0</v>
      </c>
      <c r="B143" s="8" t="s">
        <v>24</v>
      </c>
      <c r="C143" s="9">
        <v>42781.0</v>
      </c>
      <c r="D143" s="10">
        <v>0.6223</v>
      </c>
      <c r="E143" s="3" t="s">
        <v>23</v>
      </c>
      <c r="F143" s="11">
        <v>2.5</v>
      </c>
      <c r="G143" s="15"/>
      <c r="H143" s="15" t="str">
        <f>IFERROR(__xludf.DUMMYFUNCTION("""COMPUTED_VALUE"""),"Baguette")</f>
        <v>Baguette</v>
      </c>
      <c r="I143" s="14">
        <f>IFERROR(__xludf.DUMMYFUNCTION("""COMPUTED_VALUE"""),2.5)</f>
        <v>2.5</v>
      </c>
      <c r="J143" s="15" t="str">
        <f>IFERROR(__xludf.DUMMYFUNCTION("""COMPUTED_VALUE"""),"Brownie")</f>
        <v>Brownie</v>
      </c>
      <c r="K143" s="14">
        <f>IFERROR(__xludf.DUMMYFUNCTION("""COMPUTED_VALUE"""),2.925)</f>
        <v>2.925</v>
      </c>
      <c r="L143" s="15"/>
      <c r="M143" s="15"/>
      <c r="N143" s="15"/>
      <c r="O143" s="15"/>
      <c r="P143" s="15"/>
      <c r="Q143" s="15"/>
      <c r="R143" s="15"/>
      <c r="S143" s="15"/>
      <c r="T143" s="15"/>
      <c r="U143" s="15"/>
    </row>
    <row r="144" ht="15.75" customHeight="1">
      <c r="A144" s="7">
        <v>6622.0</v>
      </c>
      <c r="B144" s="8" t="s">
        <v>24</v>
      </c>
      <c r="C144" s="9">
        <v>42781.0</v>
      </c>
      <c r="D144" s="10">
        <v>0.6422</v>
      </c>
      <c r="E144" s="3" t="s">
        <v>10</v>
      </c>
      <c r="F144" s="11">
        <v>2.95</v>
      </c>
      <c r="G144" s="15"/>
      <c r="H144" s="15" t="str">
        <f>IFERROR(__xludf.DUMMYFUNCTION("""COMPUTED_VALUE"""),"Alfajores")</f>
        <v>Alfajores</v>
      </c>
      <c r="I144" s="14">
        <f>IFERROR(__xludf.DUMMYFUNCTION("""COMPUTED_VALUE"""),2.95)</f>
        <v>2.95</v>
      </c>
      <c r="J144" s="15" t="str">
        <f>IFERROR(__xludf.DUMMYFUNCTION("""COMPUTED_VALUE"""),"Pastry")</f>
        <v>Pastry</v>
      </c>
      <c r="K144" s="14">
        <f>IFERROR(__xludf.DUMMYFUNCTION("""COMPUTED_VALUE"""),2.7)</f>
        <v>2.7</v>
      </c>
      <c r="L144" s="15"/>
      <c r="M144" s="15"/>
      <c r="N144" s="15"/>
      <c r="O144" s="15"/>
      <c r="P144" s="15"/>
      <c r="Q144" s="15"/>
      <c r="R144" s="15"/>
      <c r="S144" s="15"/>
      <c r="T144" s="15"/>
      <c r="U144" s="15"/>
    </row>
    <row r="145" ht="15.75" customHeight="1">
      <c r="A145" s="7">
        <v>6623.0</v>
      </c>
      <c r="B145" s="8" t="s">
        <v>24</v>
      </c>
      <c r="C145" s="9">
        <v>42781.0</v>
      </c>
      <c r="D145" s="10">
        <v>0.6437</v>
      </c>
      <c r="E145" s="3" t="s">
        <v>11</v>
      </c>
      <c r="F145" s="11">
        <v>2.1</v>
      </c>
      <c r="G145" s="15"/>
      <c r="H145" s="15" t="str">
        <f>IFERROR(__xludf.DUMMYFUNCTION("""COMPUTED_VALUE"""),"Hot chocolate")</f>
        <v>Hot chocolate</v>
      </c>
      <c r="I145" s="14">
        <f>IFERROR(__xludf.DUMMYFUNCTION("""COMPUTED_VALUE"""),2.1)</f>
        <v>2.1</v>
      </c>
      <c r="J145" s="15" t="str">
        <f>IFERROR(__xludf.DUMMYFUNCTION("""COMPUTED_VALUE"""),"Bread")</f>
        <v>Bread</v>
      </c>
      <c r="K145" s="14">
        <f>IFERROR(__xludf.DUMMYFUNCTION("""COMPUTED_VALUE"""),0.855)</f>
        <v>0.855</v>
      </c>
      <c r="L145" s="15"/>
      <c r="M145" s="15"/>
      <c r="N145" s="15"/>
      <c r="O145" s="15"/>
      <c r="P145" s="15"/>
      <c r="Q145" s="15"/>
      <c r="R145" s="15"/>
      <c r="S145" s="15"/>
      <c r="T145" s="15"/>
      <c r="U145" s="15"/>
    </row>
    <row r="146" ht="15.75" customHeight="1">
      <c r="A146" s="7">
        <v>6624.0</v>
      </c>
      <c r="B146" s="8" t="s">
        <v>24</v>
      </c>
      <c r="C146" s="9">
        <v>42781.0</v>
      </c>
      <c r="D146" s="10">
        <v>0.6491</v>
      </c>
      <c r="E146" s="3" t="s">
        <v>7</v>
      </c>
      <c r="F146" s="11">
        <v>1.25</v>
      </c>
      <c r="G146" s="15"/>
      <c r="H146" s="15" t="str">
        <f>IFERROR(__xludf.DUMMYFUNCTION("""COMPUTED_VALUE"""),"Coffee")</f>
        <v>Coffee</v>
      </c>
      <c r="I146" s="14">
        <f>IFERROR(__xludf.DUMMYFUNCTION("""COMPUTED_VALUE"""),1.25)</f>
        <v>1.25</v>
      </c>
      <c r="J146" s="15" t="str">
        <f>IFERROR(__xludf.DUMMYFUNCTION("""COMPUTED_VALUE"""),"Coffee")</f>
        <v>Coffee</v>
      </c>
      <c r="K146" s="14">
        <f>IFERROR(__xludf.DUMMYFUNCTION("""COMPUTED_VALUE"""),1.5)</f>
        <v>1.5</v>
      </c>
      <c r="L146" s="15"/>
      <c r="M146" s="15"/>
      <c r="N146" s="15"/>
      <c r="O146" s="15"/>
      <c r="P146" s="15"/>
      <c r="Q146" s="15"/>
      <c r="R146" s="15"/>
      <c r="S146" s="15"/>
      <c r="T146" s="15"/>
      <c r="U146" s="15"/>
    </row>
    <row r="147" ht="15.75" customHeight="1">
      <c r="A147" s="7">
        <v>6625.0</v>
      </c>
      <c r="B147" s="8" t="s">
        <v>24</v>
      </c>
      <c r="C147" s="9">
        <v>42781.0</v>
      </c>
      <c r="D147" s="10">
        <v>0.6549</v>
      </c>
      <c r="E147" s="3" t="s">
        <v>11</v>
      </c>
      <c r="F147" s="11">
        <v>2.1</v>
      </c>
      <c r="G147" s="15"/>
      <c r="H147" s="15" t="str">
        <f>IFERROR(__xludf.DUMMYFUNCTION("""COMPUTED_VALUE"""),"Hot chocolate")</f>
        <v>Hot chocolate</v>
      </c>
      <c r="I147" s="14">
        <f>IFERROR(__xludf.DUMMYFUNCTION("""COMPUTED_VALUE"""),2.1)</f>
        <v>2.1</v>
      </c>
      <c r="J147" s="15" t="str">
        <f>IFERROR(__xludf.DUMMYFUNCTION("""COMPUTED_VALUE"""),"Coffee")</f>
        <v>Coffee</v>
      </c>
      <c r="K147" s="14">
        <f>IFERROR(__xludf.DUMMYFUNCTION("""COMPUTED_VALUE"""),1.5)</f>
        <v>1.5</v>
      </c>
      <c r="L147" s="15"/>
      <c r="M147" s="15"/>
      <c r="N147" s="15"/>
      <c r="O147" s="15"/>
      <c r="P147" s="15"/>
      <c r="Q147" s="15"/>
      <c r="R147" s="15"/>
      <c r="S147" s="15"/>
      <c r="T147" s="15"/>
      <c r="U147" s="15"/>
    </row>
    <row r="148" ht="15.75" customHeight="1">
      <c r="A148" s="7">
        <v>6625.0</v>
      </c>
      <c r="B148" s="8" t="s">
        <v>24</v>
      </c>
      <c r="C148" s="9">
        <v>42781.0</v>
      </c>
      <c r="D148" s="10">
        <v>0.6549</v>
      </c>
      <c r="E148" s="3" t="s">
        <v>10</v>
      </c>
      <c r="F148" s="11">
        <v>2.95</v>
      </c>
      <c r="G148" s="15"/>
      <c r="H148" s="15" t="str">
        <f>IFERROR(__xludf.DUMMYFUNCTION("""COMPUTED_VALUE"""),"Alfajores")</f>
        <v>Alfajores</v>
      </c>
      <c r="I148" s="14">
        <f>IFERROR(__xludf.DUMMYFUNCTION("""COMPUTED_VALUE"""),2.95)</f>
        <v>2.95</v>
      </c>
      <c r="J148" s="15" t="str">
        <f>IFERROR(__xludf.DUMMYFUNCTION("""COMPUTED_VALUE"""),"Scone")</f>
        <v>Scone</v>
      </c>
      <c r="K148" s="14">
        <f>IFERROR(__xludf.DUMMYFUNCTION("""COMPUTED_VALUE"""),2.475)</f>
        <v>2.475</v>
      </c>
      <c r="L148" s="15"/>
      <c r="M148" s="15"/>
      <c r="N148" s="15"/>
      <c r="O148" s="15"/>
      <c r="P148" s="15"/>
      <c r="Q148" s="15"/>
      <c r="R148" s="15"/>
      <c r="S148" s="15"/>
      <c r="T148" s="15"/>
      <c r="U148" s="15"/>
    </row>
    <row r="149" ht="15.75" customHeight="1">
      <c r="A149" s="7">
        <v>6626.0</v>
      </c>
      <c r="B149" s="8" t="s">
        <v>24</v>
      </c>
      <c r="C149" s="9">
        <v>42781.0</v>
      </c>
      <c r="D149" s="10">
        <v>0.7045</v>
      </c>
      <c r="E149" s="3" t="s">
        <v>15</v>
      </c>
      <c r="F149" s="11">
        <v>3.25</v>
      </c>
      <c r="G149" s="15"/>
      <c r="H149" s="15" t="str">
        <f>IFERROR(__xludf.DUMMYFUNCTION("""COMPUTED_VALUE"""),"Brownie")</f>
        <v>Brownie</v>
      </c>
      <c r="I149" s="14">
        <f>IFERROR(__xludf.DUMMYFUNCTION("""COMPUTED_VALUE"""),3.25)</f>
        <v>3.25</v>
      </c>
      <c r="J149" s="15" t="str">
        <f>IFERROR(__xludf.DUMMYFUNCTION("""COMPUTED_VALUE"""),"Toast")</f>
        <v>Toast</v>
      </c>
      <c r="K149" s="14">
        <f>IFERROR(__xludf.DUMMYFUNCTION("""COMPUTED_VALUE"""),1.26)</f>
        <v>1.26</v>
      </c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ht="15.75" customHeight="1">
      <c r="A150" s="7">
        <v>6628.0</v>
      </c>
      <c r="B150" s="8" t="s">
        <v>25</v>
      </c>
      <c r="C150" s="9">
        <v>42782.0</v>
      </c>
      <c r="D150" s="10">
        <v>0.3807</v>
      </c>
      <c r="E150" s="3" t="s">
        <v>7</v>
      </c>
      <c r="F150" s="11">
        <v>1.25</v>
      </c>
      <c r="G150" s="15"/>
      <c r="H150" s="15" t="str">
        <f>IFERROR(__xludf.DUMMYFUNCTION("""COMPUTED_VALUE"""),"Coffee")</f>
        <v>Coffee</v>
      </c>
      <c r="I150" s="14">
        <f>IFERROR(__xludf.DUMMYFUNCTION("""COMPUTED_VALUE"""),1.25)</f>
        <v>1.25</v>
      </c>
      <c r="J150" s="15" t="str">
        <f>IFERROR(__xludf.DUMMYFUNCTION("""COMPUTED_VALUE"""),"Coffee")</f>
        <v>Coffee</v>
      </c>
      <c r="K150" s="14">
        <f>IFERROR(__xludf.DUMMYFUNCTION("""COMPUTED_VALUE"""),1.5)</f>
        <v>1.5</v>
      </c>
      <c r="L150" s="15"/>
      <c r="M150" s="15"/>
      <c r="N150" s="15"/>
      <c r="O150" s="15"/>
      <c r="P150" s="15"/>
      <c r="Q150" s="15"/>
      <c r="R150" s="15"/>
      <c r="S150" s="15"/>
      <c r="T150" s="15"/>
      <c r="U150" s="15"/>
    </row>
    <row r="151" ht="15.75" customHeight="1">
      <c r="A151" s="7">
        <v>6629.0</v>
      </c>
      <c r="B151" s="8" t="s">
        <v>25</v>
      </c>
      <c r="C151" s="9">
        <v>42782.0</v>
      </c>
      <c r="D151" s="10">
        <v>0.3895</v>
      </c>
      <c r="E151" s="3" t="s">
        <v>9</v>
      </c>
      <c r="F151" s="11">
        <v>0.95</v>
      </c>
      <c r="G151" s="15"/>
      <c r="H151" s="15" t="str">
        <f>IFERROR(__xludf.DUMMYFUNCTION("""COMPUTED_VALUE"""),"Bread")</f>
        <v>Bread</v>
      </c>
      <c r="I151" s="14">
        <f>IFERROR(__xludf.DUMMYFUNCTION("""COMPUTED_VALUE"""),0.95)</f>
        <v>0.95</v>
      </c>
      <c r="J151" s="15" t="str">
        <f>IFERROR(__xludf.DUMMYFUNCTION("""COMPUTED_VALUE"""),"Coffee")</f>
        <v>Coffee</v>
      </c>
      <c r="K151" s="14">
        <f>IFERROR(__xludf.DUMMYFUNCTION("""COMPUTED_VALUE"""),1.5)</f>
        <v>1.5</v>
      </c>
      <c r="L151" s="15"/>
      <c r="M151" s="15"/>
      <c r="N151" s="15"/>
      <c r="O151" s="15"/>
      <c r="P151" s="15"/>
      <c r="Q151" s="15"/>
      <c r="R151" s="15"/>
      <c r="S151" s="15"/>
      <c r="T151" s="15"/>
      <c r="U151" s="15"/>
    </row>
    <row r="152" ht="15.75" customHeight="1">
      <c r="A152" s="7">
        <v>6630.0</v>
      </c>
      <c r="B152" s="8" t="s">
        <v>25</v>
      </c>
      <c r="C152" s="9">
        <v>42782.0</v>
      </c>
      <c r="D152" s="10">
        <v>0.4153</v>
      </c>
      <c r="E152" s="3" t="s">
        <v>17</v>
      </c>
      <c r="F152" s="11">
        <v>3.75</v>
      </c>
      <c r="G152" s="15"/>
      <c r="H152" s="15" t="str">
        <f>IFERROR(__xludf.DUMMYFUNCTION("""COMPUTED_VALUE"""),"Cake")</f>
        <v>Cake</v>
      </c>
      <c r="I152" s="14">
        <f>IFERROR(__xludf.DUMMYFUNCTION("""COMPUTED_VALUE"""),3.75)</f>
        <v>3.75</v>
      </c>
      <c r="J152" s="15" t="str">
        <f>IFERROR(__xludf.DUMMYFUNCTION("""COMPUTED_VALUE"""),"Tea")</f>
        <v>Tea</v>
      </c>
      <c r="K152" s="14">
        <f>IFERROR(__xludf.DUMMYFUNCTION("""COMPUTED_VALUE"""),1.8)</f>
        <v>1.8</v>
      </c>
      <c r="L152" s="15"/>
      <c r="M152" s="15"/>
      <c r="N152" s="15"/>
      <c r="O152" s="15"/>
      <c r="P152" s="15"/>
      <c r="Q152" s="15"/>
      <c r="R152" s="15"/>
      <c r="S152" s="15"/>
      <c r="T152" s="15"/>
      <c r="U152" s="15"/>
    </row>
    <row r="153" ht="15.75" customHeight="1">
      <c r="A153" s="7">
        <v>6631.0</v>
      </c>
      <c r="B153" s="8" t="s">
        <v>25</v>
      </c>
      <c r="C153" s="9">
        <v>42782.0</v>
      </c>
      <c r="D153" s="10">
        <v>0.4183</v>
      </c>
      <c r="E153" s="3" t="s">
        <v>7</v>
      </c>
      <c r="F153" s="11">
        <v>1.25</v>
      </c>
      <c r="G153" s="15"/>
      <c r="H153" s="15" t="str">
        <f>IFERROR(__xludf.DUMMYFUNCTION("""COMPUTED_VALUE"""),"Coffee")</f>
        <v>Coffee</v>
      </c>
      <c r="I153" s="14">
        <f>IFERROR(__xludf.DUMMYFUNCTION("""COMPUTED_VALUE"""),1.25)</f>
        <v>1.25</v>
      </c>
      <c r="J153" s="15" t="str">
        <f>IFERROR(__xludf.DUMMYFUNCTION("""COMPUTED_VALUE"""),"Coffee")</f>
        <v>Coffee</v>
      </c>
      <c r="K153" s="14">
        <f>IFERROR(__xludf.DUMMYFUNCTION("""COMPUTED_VALUE"""),1.5)</f>
        <v>1.5</v>
      </c>
      <c r="L153" s="15"/>
      <c r="M153" s="15"/>
      <c r="N153" s="15"/>
      <c r="O153" s="15"/>
      <c r="P153" s="15"/>
      <c r="Q153" s="15"/>
      <c r="R153" s="15"/>
      <c r="S153" s="15"/>
      <c r="T153" s="15"/>
      <c r="U153" s="15"/>
    </row>
    <row r="154" ht="15.75" customHeight="1">
      <c r="A154" s="7">
        <v>6634.0</v>
      </c>
      <c r="B154" s="8" t="s">
        <v>25</v>
      </c>
      <c r="C154" s="9">
        <v>42782.0</v>
      </c>
      <c r="D154" s="10">
        <v>0.4409</v>
      </c>
      <c r="E154" s="3" t="s">
        <v>15</v>
      </c>
      <c r="F154" s="11">
        <v>3.25</v>
      </c>
      <c r="G154" s="15"/>
      <c r="H154" s="15" t="str">
        <f>IFERROR(__xludf.DUMMYFUNCTION("""COMPUTED_VALUE"""),"Brownie")</f>
        <v>Brownie</v>
      </c>
      <c r="I154" s="14">
        <f>IFERROR(__xludf.DUMMYFUNCTION("""COMPUTED_VALUE"""),3.25)</f>
        <v>3.25</v>
      </c>
      <c r="J154" s="15" t="str">
        <f>IFERROR(__xludf.DUMMYFUNCTION("""COMPUTED_VALUE"""),"Coffee")</f>
        <v>Coffee</v>
      </c>
      <c r="K154" s="14">
        <f>IFERROR(__xludf.DUMMYFUNCTION("""COMPUTED_VALUE"""),1.5)</f>
        <v>1.5</v>
      </c>
      <c r="L154" s="15"/>
      <c r="M154" s="15"/>
      <c r="N154" s="15"/>
      <c r="O154" s="15"/>
      <c r="P154" s="15"/>
      <c r="Q154" s="15"/>
      <c r="R154" s="15"/>
      <c r="S154" s="15"/>
      <c r="T154" s="15"/>
      <c r="U154" s="15"/>
    </row>
    <row r="155" ht="15.75" customHeight="1">
      <c r="A155" s="7">
        <v>6636.0</v>
      </c>
      <c r="B155" s="8" t="s">
        <v>25</v>
      </c>
      <c r="C155" s="9">
        <v>42782.0</v>
      </c>
      <c r="D155" s="10">
        <v>0.45</v>
      </c>
      <c r="E155" s="3" t="s">
        <v>23</v>
      </c>
      <c r="F155" s="11">
        <v>2.5</v>
      </c>
      <c r="G155" s="15"/>
      <c r="H155" s="15" t="str">
        <f>IFERROR(__xludf.DUMMYFUNCTION("""COMPUTED_VALUE"""),"Baguette")</f>
        <v>Baguette</v>
      </c>
      <c r="I155" s="14">
        <f>IFERROR(__xludf.DUMMYFUNCTION("""COMPUTED_VALUE"""),2.5)</f>
        <v>2.5</v>
      </c>
      <c r="J155" s="15" t="str">
        <f>IFERROR(__xludf.DUMMYFUNCTION("""COMPUTED_VALUE"""),"Cake")</f>
        <v>Cake</v>
      </c>
      <c r="K155" s="14">
        <f>IFERROR(__xludf.DUMMYFUNCTION("""COMPUTED_VALUE"""),3.375)</f>
        <v>3.375</v>
      </c>
      <c r="L155" s="15"/>
      <c r="M155" s="15"/>
      <c r="N155" s="15"/>
      <c r="O155" s="15"/>
      <c r="P155" s="15"/>
      <c r="Q155" s="15"/>
      <c r="R155" s="15"/>
      <c r="S155" s="15"/>
      <c r="T155" s="15"/>
      <c r="U155" s="15"/>
    </row>
    <row r="156" ht="15.75" customHeight="1">
      <c r="A156" s="7">
        <v>6638.0</v>
      </c>
      <c r="B156" s="8" t="s">
        <v>25</v>
      </c>
      <c r="C156" s="9">
        <v>42782.0</v>
      </c>
      <c r="D156" s="10">
        <v>0.4744</v>
      </c>
      <c r="E156" s="3" t="s">
        <v>10</v>
      </c>
      <c r="F156" s="11">
        <v>2.95</v>
      </c>
      <c r="G156" s="15"/>
      <c r="H156" s="15" t="str">
        <f>IFERROR(__xludf.DUMMYFUNCTION("""COMPUTED_VALUE"""),"Alfajores")</f>
        <v>Alfajores</v>
      </c>
      <c r="I156" s="14">
        <f>IFERROR(__xludf.DUMMYFUNCTION("""COMPUTED_VALUE"""),2.95)</f>
        <v>2.95</v>
      </c>
      <c r="J156" s="15" t="str">
        <f>IFERROR(__xludf.DUMMYFUNCTION("""COMPUTED_VALUE"""),"Coffee")</f>
        <v>Coffee</v>
      </c>
      <c r="K156" s="14">
        <f>IFERROR(__xludf.DUMMYFUNCTION("""COMPUTED_VALUE"""),1.5)</f>
        <v>1.5</v>
      </c>
      <c r="L156" s="15"/>
      <c r="M156" s="15"/>
      <c r="N156" s="15"/>
      <c r="O156" s="15"/>
      <c r="P156" s="15"/>
      <c r="Q156" s="15"/>
      <c r="R156" s="15"/>
      <c r="S156" s="15"/>
      <c r="T156" s="15"/>
      <c r="U156" s="15"/>
    </row>
    <row r="157" ht="15.75" customHeight="1">
      <c r="A157" s="7">
        <v>6638.0</v>
      </c>
      <c r="B157" s="8" t="s">
        <v>25</v>
      </c>
      <c r="C157" s="9">
        <v>42782.0</v>
      </c>
      <c r="D157" s="10">
        <v>0.4744</v>
      </c>
      <c r="E157" s="3" t="s">
        <v>11</v>
      </c>
      <c r="F157" s="11">
        <v>2.1</v>
      </c>
      <c r="G157" s="15"/>
      <c r="H157" s="15" t="str">
        <f>IFERROR(__xludf.DUMMYFUNCTION("""COMPUTED_VALUE"""),"Hot chocolate")</f>
        <v>Hot chocolate</v>
      </c>
      <c r="I157" s="14">
        <f>IFERROR(__xludf.DUMMYFUNCTION("""COMPUTED_VALUE"""),2.1)</f>
        <v>2.1</v>
      </c>
      <c r="J157" s="15" t="str">
        <f>IFERROR(__xludf.DUMMYFUNCTION("""COMPUTED_VALUE"""),"Bread")</f>
        <v>Bread</v>
      </c>
      <c r="K157" s="14">
        <f>IFERROR(__xludf.DUMMYFUNCTION("""COMPUTED_VALUE"""),0.855)</f>
        <v>0.855</v>
      </c>
      <c r="L157" s="15"/>
      <c r="M157" s="15"/>
      <c r="N157" s="15"/>
      <c r="O157" s="15"/>
      <c r="P157" s="15"/>
      <c r="Q157" s="15"/>
      <c r="R157" s="15"/>
      <c r="S157" s="15"/>
      <c r="T157" s="15"/>
      <c r="U157" s="15"/>
    </row>
    <row r="158" ht="15.75" customHeight="1">
      <c r="A158" s="7">
        <v>6639.0</v>
      </c>
      <c r="B158" s="8" t="s">
        <v>25</v>
      </c>
      <c r="C158" s="9">
        <v>42782.0</v>
      </c>
      <c r="D158" s="10">
        <v>0.4851</v>
      </c>
      <c r="E158" s="3" t="s">
        <v>13</v>
      </c>
      <c r="F158" s="11">
        <v>3.0</v>
      </c>
      <c r="G158" s="15"/>
      <c r="H158" s="15" t="str">
        <f>IFERROR(__xludf.DUMMYFUNCTION("""COMPUTED_VALUE"""),"Pastry")</f>
        <v>Pastry</v>
      </c>
      <c r="I158" s="14">
        <f>IFERROR(__xludf.DUMMYFUNCTION("""COMPUTED_VALUE"""),3.0)</f>
        <v>3</v>
      </c>
      <c r="J158" s="15" t="str">
        <f>IFERROR(__xludf.DUMMYFUNCTION("""COMPUTED_VALUE"""),"Sandwich")</f>
        <v>Sandwich</v>
      </c>
      <c r="K158" s="14">
        <f>IFERROR(__xludf.DUMMYFUNCTION("""COMPUTED_VALUE"""),4.4)</f>
        <v>4.4</v>
      </c>
      <c r="L158" s="15"/>
      <c r="M158" s="15"/>
      <c r="N158" s="15"/>
      <c r="O158" s="15"/>
      <c r="P158" s="15"/>
      <c r="Q158" s="15"/>
      <c r="R158" s="15"/>
      <c r="S158" s="15"/>
      <c r="T158" s="15"/>
      <c r="U158" s="15"/>
    </row>
    <row r="159" ht="15.75" customHeight="1">
      <c r="A159" s="7">
        <v>6639.0</v>
      </c>
      <c r="B159" s="8" t="s">
        <v>25</v>
      </c>
      <c r="C159" s="9">
        <v>42782.0</v>
      </c>
      <c r="D159" s="10">
        <v>0.4851</v>
      </c>
      <c r="E159" s="3" t="s">
        <v>10</v>
      </c>
      <c r="F159" s="11">
        <v>2.95</v>
      </c>
      <c r="G159" s="15"/>
      <c r="H159" s="15" t="str">
        <f>IFERROR(__xludf.DUMMYFUNCTION("""COMPUTED_VALUE"""),"Alfajores")</f>
        <v>Alfajores</v>
      </c>
      <c r="I159" s="14">
        <f>IFERROR(__xludf.DUMMYFUNCTION("""COMPUTED_VALUE"""),2.95)</f>
        <v>2.95</v>
      </c>
      <c r="J159" s="15" t="str">
        <f>IFERROR(__xludf.DUMMYFUNCTION("""COMPUTED_VALUE"""),"Tea")</f>
        <v>Tea</v>
      </c>
      <c r="K159" s="14">
        <f>IFERROR(__xludf.DUMMYFUNCTION("""COMPUTED_VALUE"""),1.8)</f>
        <v>1.8</v>
      </c>
      <c r="L159" s="15"/>
      <c r="M159" s="15"/>
      <c r="N159" s="15"/>
      <c r="O159" s="15"/>
      <c r="P159" s="15"/>
      <c r="Q159" s="15"/>
      <c r="R159" s="15"/>
      <c r="S159" s="15"/>
      <c r="T159" s="15"/>
      <c r="U159" s="15"/>
    </row>
    <row r="160" ht="15.75" customHeight="1">
      <c r="A160" s="7">
        <v>6640.0</v>
      </c>
      <c r="B160" s="8" t="s">
        <v>25</v>
      </c>
      <c r="C160" s="9">
        <v>42782.0</v>
      </c>
      <c r="D160" s="10">
        <v>0.4968</v>
      </c>
      <c r="E160" s="3" t="s">
        <v>7</v>
      </c>
      <c r="F160" s="11">
        <v>1.25</v>
      </c>
      <c r="G160" s="15"/>
      <c r="H160" s="15" t="str">
        <f>IFERROR(__xludf.DUMMYFUNCTION("""COMPUTED_VALUE"""),"Coffee")</f>
        <v>Coffee</v>
      </c>
      <c r="I160" s="14">
        <f>IFERROR(__xludf.DUMMYFUNCTION("""COMPUTED_VALUE"""),1.25)</f>
        <v>1.25</v>
      </c>
      <c r="J160" s="15" t="str">
        <f>IFERROR(__xludf.DUMMYFUNCTION("""COMPUTED_VALUE"""),"Bread")</f>
        <v>Bread</v>
      </c>
      <c r="K160" s="14">
        <f>IFERROR(__xludf.DUMMYFUNCTION("""COMPUTED_VALUE"""),0.855)</f>
        <v>0.855</v>
      </c>
      <c r="L160" s="15"/>
      <c r="M160" s="15"/>
      <c r="N160" s="15"/>
      <c r="O160" s="15"/>
      <c r="P160" s="15"/>
      <c r="Q160" s="15"/>
      <c r="R160" s="15"/>
      <c r="S160" s="15"/>
      <c r="T160" s="15"/>
      <c r="U160" s="15"/>
    </row>
    <row r="161" ht="15.75" customHeight="1">
      <c r="A161" s="7">
        <v>6641.0</v>
      </c>
      <c r="B161" s="8" t="s">
        <v>25</v>
      </c>
      <c r="C161" s="9">
        <v>42782.0</v>
      </c>
      <c r="D161" s="10">
        <v>0.5016</v>
      </c>
      <c r="E161" s="3" t="s">
        <v>7</v>
      </c>
      <c r="F161" s="11">
        <v>1.25</v>
      </c>
      <c r="G161" s="15"/>
      <c r="H161" s="15" t="str">
        <f>IFERROR(__xludf.DUMMYFUNCTION("""COMPUTED_VALUE"""),"Coffee")</f>
        <v>Coffee</v>
      </c>
      <c r="I161" s="14">
        <f>IFERROR(__xludf.DUMMYFUNCTION("""COMPUTED_VALUE"""),1.25)</f>
        <v>1.25</v>
      </c>
      <c r="J161" s="15" t="str">
        <f>IFERROR(__xludf.DUMMYFUNCTION("""COMPUTED_VALUE"""),"Coffee")</f>
        <v>Coffee</v>
      </c>
      <c r="K161" s="14">
        <f>IFERROR(__xludf.DUMMYFUNCTION("""COMPUTED_VALUE"""),1.5)</f>
        <v>1.5</v>
      </c>
      <c r="L161" s="15"/>
      <c r="M161" s="15"/>
      <c r="N161" s="15"/>
      <c r="O161" s="15"/>
      <c r="P161" s="15"/>
      <c r="Q161" s="15"/>
      <c r="R161" s="15"/>
      <c r="S161" s="15"/>
      <c r="T161" s="15"/>
      <c r="U161" s="15"/>
    </row>
    <row r="162" ht="15.75" customHeight="1">
      <c r="A162" s="7">
        <v>6641.0</v>
      </c>
      <c r="B162" s="8" t="s">
        <v>25</v>
      </c>
      <c r="C162" s="9">
        <v>42782.0</v>
      </c>
      <c r="D162" s="10">
        <v>0.5016</v>
      </c>
      <c r="E162" s="3" t="s">
        <v>16</v>
      </c>
      <c r="F162" s="11">
        <v>2.25</v>
      </c>
      <c r="G162" s="15"/>
      <c r="H162" s="15" t="str">
        <f>IFERROR(__xludf.DUMMYFUNCTION("""COMPUTED_VALUE"""),"Cookies")</f>
        <v>Cookies</v>
      </c>
      <c r="I162" s="14">
        <f>IFERROR(__xludf.DUMMYFUNCTION("""COMPUTED_VALUE"""),2.25)</f>
        <v>2.25</v>
      </c>
      <c r="J162" s="15" t="str">
        <f>IFERROR(__xludf.DUMMYFUNCTION("""COMPUTED_VALUE"""),"Bread")</f>
        <v>Bread</v>
      </c>
      <c r="K162" s="14">
        <f>IFERROR(__xludf.DUMMYFUNCTION("""COMPUTED_VALUE"""),0.855)</f>
        <v>0.855</v>
      </c>
      <c r="L162" s="15"/>
      <c r="M162" s="15"/>
      <c r="N162" s="15"/>
      <c r="O162" s="15"/>
      <c r="P162" s="15"/>
      <c r="Q162" s="15"/>
      <c r="R162" s="15"/>
      <c r="S162" s="15"/>
      <c r="T162" s="15"/>
      <c r="U162" s="15"/>
    </row>
    <row r="163" ht="15.75" customHeight="1">
      <c r="A163" s="7">
        <v>6642.0</v>
      </c>
      <c r="B163" s="8" t="s">
        <v>25</v>
      </c>
      <c r="C163" s="9">
        <v>42782.0</v>
      </c>
      <c r="D163" s="10">
        <v>0.5038</v>
      </c>
      <c r="E163" s="3" t="s">
        <v>13</v>
      </c>
      <c r="F163" s="11">
        <v>3.0</v>
      </c>
      <c r="G163" s="15"/>
      <c r="H163" s="15" t="str">
        <f>IFERROR(__xludf.DUMMYFUNCTION("""COMPUTED_VALUE"""),"Pastry")</f>
        <v>Pastry</v>
      </c>
      <c r="I163" s="14">
        <f>IFERROR(__xludf.DUMMYFUNCTION("""COMPUTED_VALUE"""),3.0)</f>
        <v>3</v>
      </c>
      <c r="J163" s="15" t="str">
        <f>IFERROR(__xludf.DUMMYFUNCTION("""COMPUTED_VALUE"""),"Alfajores")</f>
        <v>Alfajores</v>
      </c>
      <c r="K163" s="14">
        <f>IFERROR(__xludf.DUMMYFUNCTION("""COMPUTED_VALUE"""),2.655)</f>
        <v>2.655</v>
      </c>
      <c r="L163" s="15"/>
      <c r="M163" s="15"/>
      <c r="N163" s="15"/>
      <c r="O163" s="15"/>
      <c r="P163" s="15"/>
      <c r="Q163" s="15"/>
      <c r="R163" s="15"/>
      <c r="S163" s="15"/>
      <c r="T163" s="15"/>
      <c r="U163" s="15"/>
    </row>
    <row r="164" ht="15.75" customHeight="1">
      <c r="A164" s="7">
        <v>6643.0</v>
      </c>
      <c r="B164" s="8" t="s">
        <v>25</v>
      </c>
      <c r="C164" s="9">
        <v>42782.0</v>
      </c>
      <c r="D164" s="10">
        <v>0.5089</v>
      </c>
      <c r="E164" s="3" t="s">
        <v>19</v>
      </c>
      <c r="F164" s="11">
        <v>5.5</v>
      </c>
      <c r="G164" s="15"/>
      <c r="H164" s="15" t="str">
        <f>IFERROR(__xludf.DUMMYFUNCTION("""COMPUTED_VALUE"""),"Sandwich")</f>
        <v>Sandwich</v>
      </c>
      <c r="I164" s="14">
        <f>IFERROR(__xludf.DUMMYFUNCTION("""COMPUTED_VALUE"""),5.5)</f>
        <v>5.5</v>
      </c>
      <c r="J164" s="15" t="str">
        <f>IFERROR(__xludf.DUMMYFUNCTION("""COMPUTED_VALUE"""),"Coffee")</f>
        <v>Coffee</v>
      </c>
      <c r="K164" s="14">
        <f>IFERROR(__xludf.DUMMYFUNCTION("""COMPUTED_VALUE"""),1.5)</f>
        <v>1.5</v>
      </c>
      <c r="L164" s="15"/>
      <c r="M164" s="15"/>
      <c r="N164" s="15"/>
      <c r="O164" s="15"/>
      <c r="P164" s="15"/>
      <c r="Q164" s="15"/>
      <c r="R164" s="15"/>
      <c r="S164" s="15"/>
      <c r="T164" s="15"/>
      <c r="U164" s="15"/>
    </row>
    <row r="165" ht="15.75" customHeight="1">
      <c r="A165" s="7">
        <v>6644.0</v>
      </c>
      <c r="B165" s="8" t="s">
        <v>25</v>
      </c>
      <c r="C165" s="9">
        <v>42782.0</v>
      </c>
      <c r="D165" s="10">
        <v>0.5133</v>
      </c>
      <c r="E165" s="3" t="s">
        <v>7</v>
      </c>
      <c r="F165" s="11">
        <v>1.25</v>
      </c>
      <c r="G165" s="15"/>
      <c r="H165" s="15" t="str">
        <f>IFERROR(__xludf.DUMMYFUNCTION("""COMPUTED_VALUE"""),"Coffee")</f>
        <v>Coffee</v>
      </c>
      <c r="I165" s="14">
        <f>IFERROR(__xludf.DUMMYFUNCTION("""COMPUTED_VALUE"""),1.25)</f>
        <v>1.25</v>
      </c>
      <c r="J165" s="15" t="str">
        <f>IFERROR(__xludf.DUMMYFUNCTION("""COMPUTED_VALUE"""),"Coffee")</f>
        <v>Coffee</v>
      </c>
      <c r="K165" s="14">
        <f>IFERROR(__xludf.DUMMYFUNCTION("""COMPUTED_VALUE"""),1.5)</f>
        <v>1.5</v>
      </c>
      <c r="L165" s="15"/>
      <c r="M165" s="15"/>
      <c r="N165" s="15"/>
      <c r="O165" s="15"/>
      <c r="P165" s="15"/>
      <c r="Q165" s="15"/>
      <c r="R165" s="15"/>
      <c r="S165" s="15"/>
      <c r="T165" s="15"/>
      <c r="U165" s="15"/>
    </row>
    <row r="166" ht="15.75" customHeight="1">
      <c r="A166" s="7">
        <v>6644.0</v>
      </c>
      <c r="B166" s="8" t="s">
        <v>25</v>
      </c>
      <c r="C166" s="9">
        <v>42782.0</v>
      </c>
      <c r="D166" s="10">
        <v>0.5133</v>
      </c>
      <c r="E166" s="3" t="s">
        <v>21</v>
      </c>
      <c r="F166" s="11">
        <v>5.25</v>
      </c>
      <c r="G166" s="15"/>
      <c r="H166" s="15" t="str">
        <f>IFERROR(__xludf.DUMMYFUNCTION("""COMPUTED_VALUE"""),"Chicken Stew")</f>
        <v>Chicken Stew</v>
      </c>
      <c r="I166" s="14">
        <f>IFERROR(__xludf.DUMMYFUNCTION("""COMPUTED_VALUE"""),5.25)</f>
        <v>5.25</v>
      </c>
      <c r="J166" s="15" t="str">
        <f>IFERROR(__xludf.DUMMYFUNCTION("""COMPUTED_VALUE"""),"Bread")</f>
        <v>Bread</v>
      </c>
      <c r="K166" s="14">
        <f>IFERROR(__xludf.DUMMYFUNCTION("""COMPUTED_VALUE"""),0.855)</f>
        <v>0.855</v>
      </c>
      <c r="L166" s="15"/>
      <c r="M166" s="15"/>
      <c r="N166" s="15"/>
      <c r="O166" s="15"/>
      <c r="P166" s="15"/>
      <c r="Q166" s="15"/>
      <c r="R166" s="15"/>
      <c r="S166" s="15"/>
      <c r="T166" s="15"/>
      <c r="U166" s="15"/>
    </row>
    <row r="167" ht="15.75" customHeight="1">
      <c r="A167" s="7">
        <v>6645.0</v>
      </c>
      <c r="B167" s="8" t="s">
        <v>25</v>
      </c>
      <c r="C167" s="9">
        <v>42782.0</v>
      </c>
      <c r="D167" s="10">
        <v>0.5145</v>
      </c>
      <c r="E167" s="3" t="s">
        <v>11</v>
      </c>
      <c r="F167" s="11">
        <v>2.1</v>
      </c>
      <c r="G167" s="15"/>
      <c r="H167" s="15" t="str">
        <f>IFERROR(__xludf.DUMMYFUNCTION("""COMPUTED_VALUE"""),"Hot chocolate")</f>
        <v>Hot chocolate</v>
      </c>
      <c r="I167" s="14">
        <f>IFERROR(__xludf.DUMMYFUNCTION("""COMPUTED_VALUE"""),2.1)</f>
        <v>2.1</v>
      </c>
      <c r="J167" s="15" t="str">
        <f>IFERROR(__xludf.DUMMYFUNCTION("""COMPUTED_VALUE"""),"Bread")</f>
        <v>Bread</v>
      </c>
      <c r="K167" s="14">
        <f>IFERROR(__xludf.DUMMYFUNCTION("""COMPUTED_VALUE"""),0.855)</f>
        <v>0.855</v>
      </c>
      <c r="L167" s="15"/>
      <c r="M167" s="15"/>
      <c r="N167" s="15"/>
      <c r="O167" s="15"/>
      <c r="P167" s="15"/>
      <c r="Q167" s="15"/>
      <c r="R167" s="15"/>
      <c r="S167" s="15"/>
      <c r="T167" s="15"/>
      <c r="U167" s="15"/>
    </row>
    <row r="168" ht="15.75" customHeight="1">
      <c r="A168" s="7">
        <v>6645.0</v>
      </c>
      <c r="B168" s="8" t="s">
        <v>25</v>
      </c>
      <c r="C168" s="9">
        <v>42782.0</v>
      </c>
      <c r="D168" s="10">
        <v>0.5145</v>
      </c>
      <c r="E168" s="3" t="s">
        <v>11</v>
      </c>
      <c r="F168" s="11">
        <v>2.1</v>
      </c>
      <c r="G168" s="15"/>
      <c r="H168" s="15" t="str">
        <f>IFERROR(__xludf.DUMMYFUNCTION("""COMPUTED_VALUE"""),"Hot chocolate")</f>
        <v>Hot chocolate</v>
      </c>
      <c r="I168" s="14">
        <f>IFERROR(__xludf.DUMMYFUNCTION("""COMPUTED_VALUE"""),2.1)</f>
        <v>2.1</v>
      </c>
      <c r="J168" s="15" t="str">
        <f>IFERROR(__xludf.DUMMYFUNCTION("""COMPUTED_VALUE"""),"Bread")</f>
        <v>Bread</v>
      </c>
      <c r="K168" s="14">
        <f>IFERROR(__xludf.DUMMYFUNCTION("""COMPUTED_VALUE"""),0.855)</f>
        <v>0.855</v>
      </c>
      <c r="L168" s="15"/>
      <c r="M168" s="15"/>
      <c r="N168" s="15"/>
      <c r="O168" s="15"/>
      <c r="P168" s="15"/>
      <c r="Q168" s="15"/>
      <c r="R168" s="15"/>
      <c r="S168" s="15"/>
      <c r="T168" s="15"/>
      <c r="U168" s="15"/>
    </row>
    <row r="169" ht="15.75" customHeight="1">
      <c r="A169" s="7">
        <v>6645.0</v>
      </c>
      <c r="B169" s="8" t="s">
        <v>25</v>
      </c>
      <c r="C169" s="9">
        <v>42782.0</v>
      </c>
      <c r="D169" s="10">
        <v>0.5145</v>
      </c>
      <c r="E169" s="3" t="s">
        <v>21</v>
      </c>
      <c r="F169" s="11">
        <v>5.25</v>
      </c>
      <c r="G169" s="15"/>
      <c r="H169" s="15" t="str">
        <f>IFERROR(__xludf.DUMMYFUNCTION("""COMPUTED_VALUE"""),"Chicken Stew")</f>
        <v>Chicken Stew</v>
      </c>
      <c r="I169" s="14">
        <f>IFERROR(__xludf.DUMMYFUNCTION("""COMPUTED_VALUE"""),5.25)</f>
        <v>5.25</v>
      </c>
      <c r="J169" s="15" t="str">
        <f>IFERROR(__xludf.DUMMYFUNCTION("""COMPUTED_VALUE"""),"Coffee")</f>
        <v>Coffee</v>
      </c>
      <c r="K169" s="14">
        <f>IFERROR(__xludf.DUMMYFUNCTION("""COMPUTED_VALUE"""),1.5)</f>
        <v>1.5</v>
      </c>
      <c r="L169" s="15"/>
      <c r="M169" s="15"/>
      <c r="N169" s="15"/>
      <c r="O169" s="15"/>
      <c r="P169" s="15"/>
      <c r="Q169" s="15"/>
      <c r="R169" s="15"/>
      <c r="S169" s="15"/>
      <c r="T169" s="15"/>
      <c r="U169" s="15"/>
    </row>
    <row r="170" ht="15.75" customHeight="1">
      <c r="A170" s="7">
        <v>6645.0</v>
      </c>
      <c r="B170" s="8" t="s">
        <v>25</v>
      </c>
      <c r="C170" s="9">
        <v>42782.0</v>
      </c>
      <c r="D170" s="10">
        <v>0.5145</v>
      </c>
      <c r="E170" s="3" t="s">
        <v>14</v>
      </c>
      <c r="F170" s="11">
        <v>1.5</v>
      </c>
      <c r="G170" s="15"/>
      <c r="H170" s="15" t="str">
        <f>IFERROR(__xludf.DUMMYFUNCTION("""COMPUTED_VALUE"""),"Tea")</f>
        <v>Tea</v>
      </c>
      <c r="I170" s="14">
        <f>IFERROR(__xludf.DUMMYFUNCTION("""COMPUTED_VALUE"""),1.5)</f>
        <v>1.5</v>
      </c>
      <c r="J170" s="15" t="str">
        <f>IFERROR(__xludf.DUMMYFUNCTION("""COMPUTED_VALUE"""),"Coffee")</f>
        <v>Coffee</v>
      </c>
      <c r="K170" s="14">
        <f>IFERROR(__xludf.DUMMYFUNCTION("""COMPUTED_VALUE"""),1.5)</f>
        <v>1.5</v>
      </c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ht="15.75" customHeight="1">
      <c r="A171" s="7">
        <v>6647.0</v>
      </c>
      <c r="B171" s="8" t="s">
        <v>25</v>
      </c>
      <c r="C171" s="9">
        <v>42782.0</v>
      </c>
      <c r="D171" s="10">
        <v>0.5229</v>
      </c>
      <c r="E171" s="3" t="s">
        <v>7</v>
      </c>
      <c r="F171" s="11">
        <v>1.25</v>
      </c>
      <c r="G171" s="15"/>
      <c r="H171" s="15" t="str">
        <f>IFERROR(__xludf.DUMMYFUNCTION("""COMPUTED_VALUE"""),"Coffee")</f>
        <v>Coffee</v>
      </c>
      <c r="I171" s="14">
        <f>IFERROR(__xludf.DUMMYFUNCTION("""COMPUTED_VALUE"""),1.25)</f>
        <v>1.25</v>
      </c>
      <c r="J171" s="15" t="str">
        <f>IFERROR(__xludf.DUMMYFUNCTION("""COMPUTED_VALUE"""),"Coffee")</f>
        <v>Coffee</v>
      </c>
      <c r="K171" s="14">
        <f>IFERROR(__xludf.DUMMYFUNCTION("""COMPUTED_VALUE"""),1.5)</f>
        <v>1.5</v>
      </c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ht="15.75" customHeight="1">
      <c r="A172" s="7">
        <v>6647.0</v>
      </c>
      <c r="B172" s="8" t="s">
        <v>25</v>
      </c>
      <c r="C172" s="9">
        <v>42782.0</v>
      </c>
      <c r="D172" s="10">
        <v>0.5229</v>
      </c>
      <c r="E172" s="3" t="s">
        <v>13</v>
      </c>
      <c r="F172" s="11">
        <v>3.0</v>
      </c>
      <c r="G172" s="15"/>
      <c r="H172" s="15" t="str">
        <f>IFERROR(__xludf.DUMMYFUNCTION("""COMPUTED_VALUE"""),"Pastry")</f>
        <v>Pastry</v>
      </c>
      <c r="I172" s="14">
        <f>IFERROR(__xludf.DUMMYFUNCTION("""COMPUTED_VALUE"""),3.0)</f>
        <v>3</v>
      </c>
      <c r="J172" s="15" t="str">
        <f>IFERROR(__xludf.DUMMYFUNCTION("""COMPUTED_VALUE"""),"Sandwich")</f>
        <v>Sandwich</v>
      </c>
      <c r="K172" s="14">
        <f>IFERROR(__xludf.DUMMYFUNCTION("""COMPUTED_VALUE"""),4.4)</f>
        <v>4.4</v>
      </c>
      <c r="L172" s="15"/>
      <c r="M172" s="15"/>
      <c r="N172" s="15"/>
      <c r="O172" s="15"/>
      <c r="P172" s="15"/>
      <c r="Q172" s="15"/>
      <c r="R172" s="15"/>
      <c r="S172" s="15"/>
      <c r="T172" s="15"/>
      <c r="U172" s="15"/>
    </row>
    <row r="173" ht="15.75" customHeight="1">
      <c r="A173" s="7">
        <v>6648.0</v>
      </c>
      <c r="B173" s="8" t="s">
        <v>25</v>
      </c>
      <c r="C173" s="9">
        <v>42782.0</v>
      </c>
      <c r="D173" s="10">
        <v>0.5314</v>
      </c>
      <c r="E173" s="3" t="s">
        <v>7</v>
      </c>
      <c r="F173" s="11">
        <v>1.25</v>
      </c>
      <c r="G173" s="15"/>
      <c r="H173" s="15" t="str">
        <f>IFERROR(__xludf.DUMMYFUNCTION("""COMPUTED_VALUE"""),"Coffee")</f>
        <v>Coffee</v>
      </c>
      <c r="I173" s="14">
        <f>IFERROR(__xludf.DUMMYFUNCTION("""COMPUTED_VALUE"""),1.25)</f>
        <v>1.25</v>
      </c>
      <c r="J173" s="15" t="str">
        <f>IFERROR(__xludf.DUMMYFUNCTION("""COMPUTED_VALUE"""),"Tea")</f>
        <v>Tea</v>
      </c>
      <c r="K173" s="14">
        <f>IFERROR(__xludf.DUMMYFUNCTION("""COMPUTED_VALUE"""),1.8)</f>
        <v>1.8</v>
      </c>
      <c r="L173" s="15"/>
      <c r="M173" s="15"/>
      <c r="N173" s="15"/>
      <c r="O173" s="15"/>
      <c r="P173" s="15"/>
      <c r="Q173" s="15"/>
      <c r="R173" s="15"/>
      <c r="S173" s="15"/>
      <c r="T173" s="15"/>
      <c r="U173" s="15"/>
    </row>
    <row r="174" ht="15.75" customHeight="1">
      <c r="A174" s="7">
        <v>6648.0</v>
      </c>
      <c r="B174" s="8" t="s">
        <v>25</v>
      </c>
      <c r="C174" s="9">
        <v>42782.0</v>
      </c>
      <c r="D174" s="10">
        <v>0.5314</v>
      </c>
      <c r="E174" s="3" t="s">
        <v>16</v>
      </c>
      <c r="F174" s="11">
        <v>2.25</v>
      </c>
      <c r="G174" s="15"/>
      <c r="H174" s="15" t="str">
        <f>IFERROR(__xludf.DUMMYFUNCTION("""COMPUTED_VALUE"""),"Cookies")</f>
        <v>Cookies</v>
      </c>
      <c r="I174" s="14">
        <f>IFERROR(__xludf.DUMMYFUNCTION("""COMPUTED_VALUE"""),2.25)</f>
        <v>2.25</v>
      </c>
      <c r="J174" s="15" t="str">
        <f>IFERROR(__xludf.DUMMYFUNCTION("""COMPUTED_VALUE"""),"Sandwich")</f>
        <v>Sandwich</v>
      </c>
      <c r="K174" s="14">
        <f>IFERROR(__xludf.DUMMYFUNCTION("""COMPUTED_VALUE"""),4.4)</f>
        <v>4.4</v>
      </c>
      <c r="L174" s="15"/>
      <c r="M174" s="15"/>
      <c r="N174" s="15"/>
      <c r="O174" s="15"/>
      <c r="P174" s="15"/>
      <c r="Q174" s="15"/>
      <c r="R174" s="15"/>
      <c r="S174" s="15"/>
      <c r="T174" s="15"/>
      <c r="U174" s="15"/>
    </row>
    <row r="175" ht="15.75" customHeight="1">
      <c r="A175" s="7">
        <v>6649.0</v>
      </c>
      <c r="B175" s="8" t="s">
        <v>25</v>
      </c>
      <c r="C175" s="9">
        <v>42782.0</v>
      </c>
      <c r="D175" s="10">
        <v>0.5318</v>
      </c>
      <c r="E175" s="3" t="s">
        <v>7</v>
      </c>
      <c r="F175" s="11">
        <v>1.25</v>
      </c>
      <c r="G175" s="15"/>
      <c r="H175" s="15" t="str">
        <f>IFERROR(__xludf.DUMMYFUNCTION("""COMPUTED_VALUE"""),"Coffee")</f>
        <v>Coffee</v>
      </c>
      <c r="I175" s="14">
        <f>IFERROR(__xludf.DUMMYFUNCTION("""COMPUTED_VALUE"""),1.25)</f>
        <v>1.25</v>
      </c>
      <c r="J175" s="15" t="str">
        <f>IFERROR(__xludf.DUMMYFUNCTION("""COMPUTED_VALUE"""),"Cake")</f>
        <v>Cake</v>
      </c>
      <c r="K175" s="14">
        <f>IFERROR(__xludf.DUMMYFUNCTION("""COMPUTED_VALUE"""),3.375)</f>
        <v>3.375</v>
      </c>
      <c r="L175" s="15"/>
      <c r="M175" s="15"/>
      <c r="N175" s="15"/>
      <c r="O175" s="15"/>
      <c r="P175" s="15"/>
      <c r="Q175" s="15"/>
      <c r="R175" s="15"/>
      <c r="S175" s="15"/>
      <c r="T175" s="15"/>
      <c r="U175" s="15"/>
    </row>
    <row r="176" ht="15.75" customHeight="1">
      <c r="A176" s="7">
        <v>6651.0</v>
      </c>
      <c r="B176" s="8" t="s">
        <v>25</v>
      </c>
      <c r="C176" s="9">
        <v>42782.0</v>
      </c>
      <c r="D176" s="10">
        <v>0.5371</v>
      </c>
      <c r="E176" s="3" t="s">
        <v>7</v>
      </c>
      <c r="F176" s="11">
        <v>1.25</v>
      </c>
      <c r="G176" s="15"/>
      <c r="H176" s="15" t="str">
        <f>IFERROR(__xludf.DUMMYFUNCTION("""COMPUTED_VALUE"""),"Coffee")</f>
        <v>Coffee</v>
      </c>
      <c r="I176" s="14">
        <f>IFERROR(__xludf.DUMMYFUNCTION("""COMPUTED_VALUE"""),1.25)</f>
        <v>1.25</v>
      </c>
      <c r="J176" s="15" t="str">
        <f>IFERROR(__xludf.DUMMYFUNCTION("""COMPUTED_VALUE"""),"Coffee")</f>
        <v>Coffee</v>
      </c>
      <c r="K176" s="14">
        <f>IFERROR(__xludf.DUMMYFUNCTION("""COMPUTED_VALUE"""),1.5)</f>
        <v>1.5</v>
      </c>
      <c r="L176" s="15"/>
      <c r="M176" s="15"/>
      <c r="N176" s="15"/>
      <c r="O176" s="15"/>
      <c r="P176" s="15"/>
      <c r="Q176" s="15"/>
      <c r="R176" s="15"/>
      <c r="S176" s="15"/>
      <c r="T176" s="15"/>
      <c r="U176" s="15"/>
    </row>
    <row r="177" ht="15.75" customHeight="1">
      <c r="A177" s="7">
        <v>6651.0</v>
      </c>
      <c r="B177" s="8" t="s">
        <v>25</v>
      </c>
      <c r="C177" s="9">
        <v>42782.0</v>
      </c>
      <c r="D177" s="10">
        <v>0.5371</v>
      </c>
      <c r="E177" s="3" t="s">
        <v>15</v>
      </c>
      <c r="F177" s="11">
        <v>3.25</v>
      </c>
      <c r="G177" s="15"/>
      <c r="H177" s="15" t="str">
        <f>IFERROR(__xludf.DUMMYFUNCTION("""COMPUTED_VALUE"""),"Brownie")</f>
        <v>Brownie</v>
      </c>
      <c r="I177" s="14">
        <f>IFERROR(__xludf.DUMMYFUNCTION("""COMPUTED_VALUE"""),3.25)</f>
        <v>3.25</v>
      </c>
      <c r="J177" s="15" t="str">
        <f>IFERROR(__xludf.DUMMYFUNCTION("""COMPUTED_VALUE"""),"Soup")</f>
        <v>Soup</v>
      </c>
      <c r="K177" s="14">
        <f>IFERROR(__xludf.DUMMYFUNCTION("""COMPUTED_VALUE"""),3.4)</f>
        <v>3.4</v>
      </c>
      <c r="L177" s="15"/>
      <c r="M177" s="15"/>
      <c r="N177" s="15"/>
      <c r="O177" s="15"/>
      <c r="P177" s="15"/>
      <c r="Q177" s="15"/>
      <c r="R177" s="15"/>
      <c r="S177" s="15"/>
      <c r="T177" s="15"/>
      <c r="U177" s="15"/>
    </row>
    <row r="178" ht="15.75" customHeight="1">
      <c r="A178" s="7">
        <v>6652.0</v>
      </c>
      <c r="B178" s="8" t="s">
        <v>25</v>
      </c>
      <c r="C178" s="9">
        <v>42782.0</v>
      </c>
      <c r="D178" s="10">
        <v>0.5379</v>
      </c>
      <c r="E178" s="3" t="s">
        <v>17</v>
      </c>
      <c r="F178" s="11">
        <v>3.75</v>
      </c>
      <c r="G178" s="15"/>
      <c r="H178" s="15" t="str">
        <f>IFERROR(__xludf.DUMMYFUNCTION("""COMPUTED_VALUE"""),"Cake")</f>
        <v>Cake</v>
      </c>
      <c r="I178" s="14">
        <f>IFERROR(__xludf.DUMMYFUNCTION("""COMPUTED_VALUE"""),3.75)</f>
        <v>3.75</v>
      </c>
      <c r="J178" s="15" t="str">
        <f>IFERROR(__xludf.DUMMYFUNCTION("""COMPUTED_VALUE"""),"Coffee")</f>
        <v>Coffee</v>
      </c>
      <c r="K178" s="14">
        <f>IFERROR(__xludf.DUMMYFUNCTION("""COMPUTED_VALUE"""),1.5)</f>
        <v>1.5</v>
      </c>
      <c r="L178" s="15"/>
      <c r="M178" s="15"/>
      <c r="N178" s="15"/>
      <c r="O178" s="15"/>
      <c r="P178" s="15"/>
      <c r="Q178" s="15"/>
      <c r="R178" s="15"/>
      <c r="S178" s="15"/>
      <c r="T178" s="15"/>
      <c r="U178" s="15"/>
    </row>
    <row r="179" ht="15.75" customHeight="1">
      <c r="A179" s="7">
        <v>6653.0</v>
      </c>
      <c r="B179" s="8" t="s">
        <v>25</v>
      </c>
      <c r="C179" s="9">
        <v>42782.0</v>
      </c>
      <c r="D179" s="10">
        <v>0.5434</v>
      </c>
      <c r="E179" s="3" t="s">
        <v>14</v>
      </c>
      <c r="F179" s="11">
        <v>1.5</v>
      </c>
      <c r="G179" s="15"/>
      <c r="H179" s="15" t="str">
        <f>IFERROR(__xludf.DUMMYFUNCTION("""COMPUTED_VALUE"""),"Tea")</f>
        <v>Tea</v>
      </c>
      <c r="I179" s="14">
        <f>IFERROR(__xludf.DUMMYFUNCTION("""COMPUTED_VALUE"""),1.5)</f>
        <v>1.5</v>
      </c>
      <c r="J179" s="15" t="str">
        <f>IFERROR(__xludf.DUMMYFUNCTION("""COMPUTED_VALUE"""),"Cake")</f>
        <v>Cake</v>
      </c>
      <c r="K179" s="14">
        <f>IFERROR(__xludf.DUMMYFUNCTION("""COMPUTED_VALUE"""),3.375)</f>
        <v>3.375</v>
      </c>
      <c r="L179" s="15"/>
      <c r="M179" s="15"/>
      <c r="N179" s="15"/>
      <c r="O179" s="15"/>
      <c r="P179" s="15"/>
      <c r="Q179" s="15"/>
      <c r="R179" s="15"/>
      <c r="S179" s="15"/>
      <c r="T179" s="15"/>
      <c r="U179" s="15"/>
    </row>
    <row r="180" ht="15.75" customHeight="1">
      <c r="A180" s="7">
        <v>6654.0</v>
      </c>
      <c r="B180" s="8" t="s">
        <v>25</v>
      </c>
      <c r="C180" s="9">
        <v>42782.0</v>
      </c>
      <c r="D180" s="10">
        <v>0.5628</v>
      </c>
      <c r="E180" s="3" t="s">
        <v>11</v>
      </c>
      <c r="F180" s="11">
        <v>2.1</v>
      </c>
      <c r="G180" s="15"/>
      <c r="H180" s="15" t="str">
        <f>IFERROR(__xludf.DUMMYFUNCTION("""COMPUTED_VALUE"""),"Hot chocolate")</f>
        <v>Hot chocolate</v>
      </c>
      <c r="I180" s="14">
        <f>IFERROR(__xludf.DUMMYFUNCTION("""COMPUTED_VALUE"""),2.1)</f>
        <v>2.1</v>
      </c>
      <c r="J180" s="15" t="str">
        <f>IFERROR(__xludf.DUMMYFUNCTION("""COMPUTED_VALUE"""),"Coffee")</f>
        <v>Coffee</v>
      </c>
      <c r="K180" s="14">
        <f>IFERROR(__xludf.DUMMYFUNCTION("""COMPUTED_VALUE"""),1.5)</f>
        <v>1.5</v>
      </c>
      <c r="L180" s="15"/>
      <c r="M180" s="15"/>
      <c r="N180" s="15"/>
      <c r="O180" s="15"/>
      <c r="P180" s="15"/>
      <c r="Q180" s="15"/>
      <c r="R180" s="15"/>
      <c r="S180" s="15"/>
      <c r="T180" s="15"/>
      <c r="U180" s="15"/>
    </row>
    <row r="181" ht="15.75" customHeight="1">
      <c r="A181" s="7">
        <v>6654.0</v>
      </c>
      <c r="B181" s="8" t="s">
        <v>25</v>
      </c>
      <c r="C181" s="9">
        <v>42782.0</v>
      </c>
      <c r="D181" s="10">
        <v>0.5628</v>
      </c>
      <c r="E181" s="3" t="s">
        <v>19</v>
      </c>
      <c r="F181" s="11">
        <v>5.5</v>
      </c>
      <c r="G181" s="15"/>
      <c r="H181" s="15" t="str">
        <f>IFERROR(__xludf.DUMMYFUNCTION("""COMPUTED_VALUE"""),"Sandwich")</f>
        <v>Sandwich</v>
      </c>
      <c r="I181" s="14">
        <f>IFERROR(__xludf.DUMMYFUNCTION("""COMPUTED_VALUE"""),5.5)</f>
        <v>5.5</v>
      </c>
      <c r="J181" s="15" t="str">
        <f>IFERROR(__xludf.DUMMYFUNCTION("""COMPUTED_VALUE"""),"Brownie")</f>
        <v>Brownie</v>
      </c>
      <c r="K181" s="14">
        <f>IFERROR(__xludf.DUMMYFUNCTION("""COMPUTED_VALUE"""),2.925)</f>
        <v>2.925</v>
      </c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ht="15.75" customHeight="1">
      <c r="A182" s="7">
        <v>6656.0</v>
      </c>
      <c r="B182" s="8" t="s">
        <v>25</v>
      </c>
      <c r="C182" s="9">
        <v>42782.0</v>
      </c>
      <c r="D182" s="10">
        <v>0.5909</v>
      </c>
      <c r="E182" s="3" t="s">
        <v>20</v>
      </c>
      <c r="F182" s="11">
        <v>4.25</v>
      </c>
      <c r="G182" s="15"/>
      <c r="H182" s="15" t="str">
        <f>IFERROR(__xludf.DUMMYFUNCTION("""COMPUTED_VALUE"""),"Soup")</f>
        <v>Soup</v>
      </c>
      <c r="I182" s="14">
        <f>IFERROR(__xludf.DUMMYFUNCTION("""COMPUTED_VALUE"""),4.25)</f>
        <v>4.25</v>
      </c>
      <c r="J182" s="15" t="str">
        <f>IFERROR(__xludf.DUMMYFUNCTION("""COMPUTED_VALUE"""),"Brownie")</f>
        <v>Brownie</v>
      </c>
      <c r="K182" s="14">
        <f>IFERROR(__xludf.DUMMYFUNCTION("""COMPUTED_VALUE"""),2.925)</f>
        <v>2.925</v>
      </c>
      <c r="L182" s="15"/>
      <c r="M182" s="15"/>
      <c r="N182" s="15"/>
      <c r="O182" s="15"/>
      <c r="P182" s="15"/>
      <c r="Q182" s="15"/>
      <c r="R182" s="15"/>
      <c r="S182" s="15"/>
      <c r="T182" s="15"/>
      <c r="U182" s="15"/>
    </row>
    <row r="183" ht="15.75" customHeight="1">
      <c r="A183" s="7">
        <v>6656.0</v>
      </c>
      <c r="B183" s="8" t="s">
        <v>25</v>
      </c>
      <c r="C183" s="9">
        <v>42782.0</v>
      </c>
      <c r="D183" s="10">
        <v>0.5909</v>
      </c>
      <c r="E183" s="3" t="s">
        <v>18</v>
      </c>
      <c r="F183" s="11">
        <v>5.5</v>
      </c>
      <c r="G183" s="15"/>
      <c r="H183" s="15" t="str">
        <f>IFERROR(__xludf.DUMMYFUNCTION("""COMPUTED_VALUE"""),"Truffles")</f>
        <v>Truffles</v>
      </c>
      <c r="I183" s="14">
        <f>IFERROR(__xludf.DUMMYFUNCTION("""COMPUTED_VALUE"""),5.5)</f>
        <v>5.5</v>
      </c>
      <c r="J183" s="15" t="str">
        <f>IFERROR(__xludf.DUMMYFUNCTION("""COMPUTED_VALUE"""),"Coffee")</f>
        <v>Coffee</v>
      </c>
      <c r="K183" s="14">
        <f>IFERROR(__xludf.DUMMYFUNCTION("""COMPUTED_VALUE"""),1.5)</f>
        <v>1.5</v>
      </c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ht="15.75" customHeight="1">
      <c r="A184" s="7">
        <v>6657.0</v>
      </c>
      <c r="B184" s="8" t="s">
        <v>25</v>
      </c>
      <c r="C184" s="9">
        <v>42782.0</v>
      </c>
      <c r="D184" s="10">
        <v>0.5919</v>
      </c>
      <c r="E184" s="3" t="s">
        <v>7</v>
      </c>
      <c r="F184" s="11">
        <v>1.25</v>
      </c>
      <c r="G184" s="15"/>
      <c r="H184" s="15" t="str">
        <f>IFERROR(__xludf.DUMMYFUNCTION("""COMPUTED_VALUE"""),"Coffee")</f>
        <v>Coffee</v>
      </c>
      <c r="I184" s="14">
        <f>IFERROR(__xludf.DUMMYFUNCTION("""COMPUTED_VALUE"""),1.25)</f>
        <v>1.25</v>
      </c>
      <c r="J184" s="15" t="str">
        <f>IFERROR(__xludf.DUMMYFUNCTION("""COMPUTED_VALUE"""),"Muffin")</f>
        <v>Muffin</v>
      </c>
      <c r="K184" s="14">
        <f>IFERROR(__xludf.DUMMYFUNCTION("""COMPUTED_VALUE"""),2.34)</f>
        <v>2.34</v>
      </c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ht="15.75" customHeight="1">
      <c r="A185" s="7">
        <v>6657.0</v>
      </c>
      <c r="B185" s="8" t="s">
        <v>25</v>
      </c>
      <c r="C185" s="9">
        <v>42782.0</v>
      </c>
      <c r="D185" s="10">
        <v>0.5919</v>
      </c>
      <c r="E185" s="3" t="s">
        <v>17</v>
      </c>
      <c r="F185" s="11">
        <v>3.75</v>
      </c>
      <c r="G185" s="15"/>
      <c r="H185" s="15" t="str">
        <f>IFERROR(__xludf.DUMMYFUNCTION("""COMPUTED_VALUE"""),"Cake")</f>
        <v>Cake</v>
      </c>
      <c r="I185" s="14">
        <f>IFERROR(__xludf.DUMMYFUNCTION("""COMPUTED_VALUE"""),3.75)</f>
        <v>3.75</v>
      </c>
      <c r="J185" s="15" t="str">
        <f>IFERROR(__xludf.DUMMYFUNCTION("""COMPUTED_VALUE"""),"Coffee")</f>
        <v>Coffee</v>
      </c>
      <c r="K185" s="14">
        <f>IFERROR(__xludf.DUMMYFUNCTION("""COMPUTED_VALUE"""),1.5)</f>
        <v>1.5</v>
      </c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  <row r="186" ht="15.75" customHeight="1">
      <c r="A186" s="7">
        <v>6657.0</v>
      </c>
      <c r="B186" s="8" t="s">
        <v>25</v>
      </c>
      <c r="C186" s="9">
        <v>42782.0</v>
      </c>
      <c r="D186" s="10">
        <v>0.5919</v>
      </c>
      <c r="E186" s="3" t="s">
        <v>19</v>
      </c>
      <c r="F186" s="11">
        <v>5.5</v>
      </c>
      <c r="G186" s="15"/>
      <c r="H186" s="15" t="str">
        <f>IFERROR(__xludf.DUMMYFUNCTION("""COMPUTED_VALUE"""),"Sandwich")</f>
        <v>Sandwich</v>
      </c>
      <c r="I186" s="14">
        <f>IFERROR(__xludf.DUMMYFUNCTION("""COMPUTED_VALUE"""),5.5)</f>
        <v>5.5</v>
      </c>
      <c r="J186" s="15" t="str">
        <f>IFERROR(__xludf.DUMMYFUNCTION("""COMPUTED_VALUE"""),"Tea")</f>
        <v>Tea</v>
      </c>
      <c r="K186" s="14">
        <f>IFERROR(__xludf.DUMMYFUNCTION("""COMPUTED_VALUE"""),1.8)</f>
        <v>1.8</v>
      </c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ht="15.75" customHeight="1">
      <c r="A187" s="7">
        <v>6659.0</v>
      </c>
      <c r="B187" s="8" t="s">
        <v>25</v>
      </c>
      <c r="C187" s="9">
        <v>42782.0</v>
      </c>
      <c r="D187" s="10">
        <v>0.6026</v>
      </c>
      <c r="E187" s="3" t="s">
        <v>7</v>
      </c>
      <c r="F187" s="11">
        <v>1.25</v>
      </c>
      <c r="G187" s="15"/>
      <c r="H187" s="15" t="str">
        <f>IFERROR(__xludf.DUMMYFUNCTION("""COMPUTED_VALUE"""),"Coffee")</f>
        <v>Coffee</v>
      </c>
      <c r="I187" s="14">
        <f>IFERROR(__xludf.DUMMYFUNCTION("""COMPUTED_VALUE"""),1.25)</f>
        <v>1.25</v>
      </c>
      <c r="J187" s="15" t="str">
        <f>IFERROR(__xludf.DUMMYFUNCTION("""COMPUTED_VALUE"""),"Scone")</f>
        <v>Scone</v>
      </c>
      <c r="K187" s="14">
        <f>IFERROR(__xludf.DUMMYFUNCTION("""COMPUTED_VALUE"""),2.475)</f>
        <v>2.475</v>
      </c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ht="15.75" customHeight="1">
      <c r="A188" s="7">
        <v>6660.0</v>
      </c>
      <c r="B188" s="8" t="s">
        <v>25</v>
      </c>
      <c r="C188" s="9">
        <v>42782.0</v>
      </c>
      <c r="D188" s="10">
        <v>0.6041</v>
      </c>
      <c r="E188" s="3" t="s">
        <v>7</v>
      </c>
      <c r="F188" s="11">
        <v>1.25</v>
      </c>
      <c r="G188" s="15"/>
      <c r="H188" s="15" t="str">
        <f>IFERROR(__xludf.DUMMYFUNCTION("""COMPUTED_VALUE"""),"Coffee")</f>
        <v>Coffee</v>
      </c>
      <c r="I188" s="14">
        <f>IFERROR(__xludf.DUMMYFUNCTION("""COMPUTED_VALUE"""),1.25)</f>
        <v>1.25</v>
      </c>
      <c r="J188" s="15" t="str">
        <f>IFERROR(__xludf.DUMMYFUNCTION("""COMPUTED_VALUE"""),"Bread")</f>
        <v>Bread</v>
      </c>
      <c r="K188" s="14">
        <f>IFERROR(__xludf.DUMMYFUNCTION("""COMPUTED_VALUE"""),0.855)</f>
        <v>0.855</v>
      </c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ht="15.75" customHeight="1">
      <c r="A189" s="7">
        <v>6660.0</v>
      </c>
      <c r="B189" s="8" t="s">
        <v>25</v>
      </c>
      <c r="C189" s="9">
        <v>42782.0</v>
      </c>
      <c r="D189" s="10">
        <v>0.6041</v>
      </c>
      <c r="E189" s="3" t="s">
        <v>8</v>
      </c>
      <c r="F189" s="11">
        <v>1.4</v>
      </c>
      <c r="G189" s="15"/>
      <c r="H189" s="15" t="str">
        <f>IFERROR(__xludf.DUMMYFUNCTION("""COMPUTED_VALUE"""),"Toast")</f>
        <v>Toast</v>
      </c>
      <c r="I189" s="14">
        <f>IFERROR(__xludf.DUMMYFUNCTION("""COMPUTED_VALUE"""),1.4)</f>
        <v>1.4</v>
      </c>
      <c r="J189" s="15" t="str">
        <f>IFERROR(__xludf.DUMMYFUNCTION("""COMPUTED_VALUE"""),"Alfajores")</f>
        <v>Alfajores</v>
      </c>
      <c r="K189" s="14">
        <f>IFERROR(__xludf.DUMMYFUNCTION("""COMPUTED_VALUE"""),2.655)</f>
        <v>2.655</v>
      </c>
      <c r="L189" s="15"/>
      <c r="M189" s="15"/>
      <c r="N189" s="15"/>
      <c r="O189" s="15"/>
      <c r="P189" s="15"/>
      <c r="Q189" s="15"/>
      <c r="R189" s="15"/>
      <c r="S189" s="15"/>
      <c r="T189" s="15"/>
      <c r="U189" s="15"/>
    </row>
    <row r="190" ht="15.75" customHeight="1">
      <c r="A190" s="7">
        <v>6661.0</v>
      </c>
      <c r="B190" s="8" t="s">
        <v>25</v>
      </c>
      <c r="C190" s="9">
        <v>42782.0</v>
      </c>
      <c r="D190" s="10">
        <v>0.6115</v>
      </c>
      <c r="E190" s="3" t="s">
        <v>7</v>
      </c>
      <c r="F190" s="11">
        <v>1.25</v>
      </c>
      <c r="G190" s="15"/>
      <c r="H190" s="15" t="str">
        <f>IFERROR(__xludf.DUMMYFUNCTION("""COMPUTED_VALUE"""),"Coffee")</f>
        <v>Coffee</v>
      </c>
      <c r="I190" s="14">
        <f>IFERROR(__xludf.DUMMYFUNCTION("""COMPUTED_VALUE"""),1.25)</f>
        <v>1.25</v>
      </c>
      <c r="J190" s="15" t="str">
        <f>IFERROR(__xludf.DUMMYFUNCTION("""COMPUTED_VALUE"""),"Bread")</f>
        <v>Bread</v>
      </c>
      <c r="K190" s="14">
        <f>IFERROR(__xludf.DUMMYFUNCTION("""COMPUTED_VALUE"""),0.855)</f>
        <v>0.855</v>
      </c>
      <c r="L190" s="15"/>
      <c r="M190" s="15"/>
      <c r="N190" s="15"/>
      <c r="O190" s="15"/>
      <c r="P190" s="15"/>
      <c r="Q190" s="15"/>
      <c r="R190" s="15"/>
      <c r="S190" s="15"/>
      <c r="T190" s="15"/>
      <c r="U190" s="15"/>
    </row>
    <row r="191" ht="15.75" customHeight="1">
      <c r="A191" s="7">
        <v>6661.0</v>
      </c>
      <c r="B191" s="8" t="s">
        <v>25</v>
      </c>
      <c r="C191" s="9">
        <v>42782.0</v>
      </c>
      <c r="D191" s="10">
        <v>0.6115</v>
      </c>
      <c r="E191" s="3" t="s">
        <v>26</v>
      </c>
      <c r="F191" s="11">
        <v>2.6</v>
      </c>
      <c r="G191" s="15"/>
      <c r="H191" s="15" t="str">
        <f>IFERROR(__xludf.DUMMYFUNCTION("""COMPUTED_VALUE"""),"Muffin")</f>
        <v>Muffin</v>
      </c>
      <c r="I191" s="14">
        <f>IFERROR(__xludf.DUMMYFUNCTION("""COMPUTED_VALUE"""),2.6)</f>
        <v>2.6</v>
      </c>
      <c r="J191" s="15" t="str">
        <f>IFERROR(__xludf.DUMMYFUNCTION("""COMPUTED_VALUE"""),"Smoothies")</f>
        <v>Smoothies</v>
      </c>
      <c r="K191" s="14">
        <f>IFERROR(__xludf.DUMMYFUNCTION("""COMPUTED_VALUE"""),4.8)</f>
        <v>4.8</v>
      </c>
      <c r="L191" s="15"/>
      <c r="M191" s="15"/>
      <c r="N191" s="15"/>
      <c r="O191" s="15"/>
      <c r="P191" s="15"/>
      <c r="Q191" s="15"/>
      <c r="R191" s="15"/>
      <c r="S191" s="15"/>
      <c r="T191" s="15"/>
      <c r="U191" s="15"/>
    </row>
    <row r="192" ht="15.75" customHeight="1">
      <c r="A192" s="7">
        <v>6662.0</v>
      </c>
      <c r="B192" s="8" t="s">
        <v>25</v>
      </c>
      <c r="C192" s="9">
        <v>42782.0</v>
      </c>
      <c r="D192" s="10">
        <v>0.632</v>
      </c>
      <c r="E192" s="3" t="s">
        <v>9</v>
      </c>
      <c r="F192" s="11">
        <v>0.95</v>
      </c>
      <c r="G192" s="15"/>
      <c r="H192" s="15" t="str">
        <f>IFERROR(__xludf.DUMMYFUNCTION("""COMPUTED_VALUE"""),"Bread")</f>
        <v>Bread</v>
      </c>
      <c r="I192" s="14">
        <f>IFERROR(__xludf.DUMMYFUNCTION("""COMPUTED_VALUE"""),0.95)</f>
        <v>0.95</v>
      </c>
      <c r="J192" s="15" t="str">
        <f>IFERROR(__xludf.DUMMYFUNCTION("""COMPUTED_VALUE"""),"Soup")</f>
        <v>Soup</v>
      </c>
      <c r="K192" s="14">
        <f>IFERROR(__xludf.DUMMYFUNCTION("""COMPUTED_VALUE"""),3.4)</f>
        <v>3.4</v>
      </c>
      <c r="L192" s="15"/>
      <c r="M192" s="15"/>
      <c r="N192" s="15"/>
      <c r="O192" s="15"/>
      <c r="P192" s="15"/>
      <c r="Q192" s="15"/>
      <c r="R192" s="15"/>
      <c r="S192" s="15"/>
      <c r="T192" s="15"/>
      <c r="U192" s="15"/>
    </row>
    <row r="193" ht="15.75" customHeight="1">
      <c r="A193" s="7">
        <v>6664.0</v>
      </c>
      <c r="B193" s="8" t="s">
        <v>25</v>
      </c>
      <c r="C193" s="9">
        <v>42782.0</v>
      </c>
      <c r="D193" s="10">
        <v>0.6401</v>
      </c>
      <c r="E193" s="3" t="s">
        <v>15</v>
      </c>
      <c r="F193" s="11">
        <v>3.25</v>
      </c>
      <c r="G193" s="15"/>
      <c r="H193" s="15" t="str">
        <f>IFERROR(__xludf.DUMMYFUNCTION("""COMPUTED_VALUE"""),"Brownie")</f>
        <v>Brownie</v>
      </c>
      <c r="I193" s="14">
        <f>IFERROR(__xludf.DUMMYFUNCTION("""COMPUTED_VALUE"""),3.25)</f>
        <v>3.25</v>
      </c>
      <c r="J193" s="15" t="str">
        <f>IFERROR(__xludf.DUMMYFUNCTION("""COMPUTED_VALUE"""),"Sandwich")</f>
        <v>Sandwich</v>
      </c>
      <c r="K193" s="14">
        <f>IFERROR(__xludf.DUMMYFUNCTION("""COMPUTED_VALUE"""),4.4)</f>
        <v>4.4</v>
      </c>
      <c r="L193" s="15"/>
      <c r="M193" s="15"/>
      <c r="N193" s="15"/>
      <c r="O193" s="15"/>
      <c r="P193" s="15"/>
      <c r="Q193" s="15"/>
      <c r="R193" s="15"/>
      <c r="S193" s="15"/>
      <c r="T193" s="15"/>
      <c r="U193" s="15"/>
    </row>
    <row r="194" ht="15.75" customHeight="1">
      <c r="A194" s="7">
        <v>6664.0</v>
      </c>
      <c r="B194" s="8" t="s">
        <v>25</v>
      </c>
      <c r="C194" s="9">
        <v>42782.0</v>
      </c>
      <c r="D194" s="10">
        <v>0.6401</v>
      </c>
      <c r="E194" s="3" t="s">
        <v>16</v>
      </c>
      <c r="F194" s="11">
        <v>2.25</v>
      </c>
      <c r="G194" s="15"/>
      <c r="H194" s="15" t="str">
        <f>IFERROR(__xludf.DUMMYFUNCTION("""COMPUTED_VALUE"""),"Cookies")</f>
        <v>Cookies</v>
      </c>
      <c r="I194" s="14">
        <f>IFERROR(__xludf.DUMMYFUNCTION("""COMPUTED_VALUE"""),2.25)</f>
        <v>2.25</v>
      </c>
      <c r="J194" s="15" t="str">
        <f>IFERROR(__xludf.DUMMYFUNCTION("""COMPUTED_VALUE"""),"Tea")</f>
        <v>Tea</v>
      </c>
      <c r="K194" s="14">
        <f>IFERROR(__xludf.DUMMYFUNCTION("""COMPUTED_VALUE"""),1.8)</f>
        <v>1.8</v>
      </c>
      <c r="L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ht="15.75" customHeight="1">
      <c r="A195" s="7">
        <v>6666.0</v>
      </c>
      <c r="B195" s="8" t="s">
        <v>25</v>
      </c>
      <c r="C195" s="9">
        <v>42782.0</v>
      </c>
      <c r="D195" s="10">
        <v>0.6449</v>
      </c>
      <c r="E195" s="3" t="s">
        <v>23</v>
      </c>
      <c r="F195" s="11">
        <v>2.5</v>
      </c>
      <c r="G195" s="15"/>
      <c r="H195" s="15" t="str">
        <f>IFERROR(__xludf.DUMMYFUNCTION("""COMPUTED_VALUE"""),"Baguette")</f>
        <v>Baguette</v>
      </c>
      <c r="I195" s="14">
        <f>IFERROR(__xludf.DUMMYFUNCTION("""COMPUTED_VALUE"""),2.5)</f>
        <v>2.5</v>
      </c>
      <c r="J195" s="15" t="str">
        <f>IFERROR(__xludf.DUMMYFUNCTION("""COMPUTED_VALUE"""),"Coffee")</f>
        <v>Coffee</v>
      </c>
      <c r="K195" s="14">
        <f>IFERROR(__xludf.DUMMYFUNCTION("""COMPUTED_VALUE"""),1.5)</f>
        <v>1.5</v>
      </c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ht="15.75" customHeight="1">
      <c r="A196" s="7">
        <v>6667.0</v>
      </c>
      <c r="B196" s="8" t="s">
        <v>25</v>
      </c>
      <c r="C196" s="9">
        <v>42782.0</v>
      </c>
      <c r="D196" s="10">
        <v>0.6487</v>
      </c>
      <c r="E196" s="3" t="s">
        <v>17</v>
      </c>
      <c r="F196" s="11">
        <v>3.75</v>
      </c>
      <c r="G196" s="15"/>
      <c r="H196" s="15" t="str">
        <f>IFERROR(__xludf.DUMMYFUNCTION("""COMPUTED_VALUE"""),"Cake")</f>
        <v>Cake</v>
      </c>
      <c r="I196" s="14">
        <f>IFERROR(__xludf.DUMMYFUNCTION("""COMPUTED_VALUE"""),3.75)</f>
        <v>3.75</v>
      </c>
      <c r="J196" s="15" t="str">
        <f>IFERROR(__xludf.DUMMYFUNCTION("""COMPUTED_VALUE"""),"Coffee")</f>
        <v>Coffee</v>
      </c>
      <c r="K196" s="14">
        <f>IFERROR(__xludf.DUMMYFUNCTION("""COMPUTED_VALUE"""),1.5)</f>
        <v>1.5</v>
      </c>
      <c r="L196" s="15"/>
      <c r="M196" s="15"/>
      <c r="N196" s="15"/>
      <c r="O196" s="15"/>
      <c r="P196" s="15"/>
      <c r="Q196" s="15"/>
      <c r="R196" s="15"/>
      <c r="S196" s="15"/>
      <c r="T196" s="15"/>
      <c r="U196" s="15"/>
    </row>
    <row r="197" ht="15.75" customHeight="1">
      <c r="A197" s="7">
        <v>6669.0</v>
      </c>
      <c r="B197" s="8" t="s">
        <v>25</v>
      </c>
      <c r="C197" s="9">
        <v>42782.0</v>
      </c>
      <c r="D197" s="10">
        <v>0.6615</v>
      </c>
      <c r="E197" s="3" t="s">
        <v>7</v>
      </c>
      <c r="F197" s="11">
        <v>1.25</v>
      </c>
      <c r="G197" s="15"/>
      <c r="H197" s="15" t="str">
        <f>IFERROR(__xludf.DUMMYFUNCTION("""COMPUTED_VALUE"""),"Coffee")</f>
        <v>Coffee</v>
      </c>
      <c r="I197" s="14">
        <f>IFERROR(__xludf.DUMMYFUNCTION("""COMPUTED_VALUE"""),1.25)</f>
        <v>1.25</v>
      </c>
      <c r="J197" s="15" t="str">
        <f>IFERROR(__xludf.DUMMYFUNCTION("""COMPUTED_VALUE"""),"Coffee")</f>
        <v>Coffee</v>
      </c>
      <c r="K197" s="14">
        <f>IFERROR(__xludf.DUMMYFUNCTION("""COMPUTED_VALUE"""),1.5)</f>
        <v>1.5</v>
      </c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ht="15.75" customHeight="1">
      <c r="A198" s="7">
        <v>6671.0</v>
      </c>
      <c r="B198" s="8" t="s">
        <v>25</v>
      </c>
      <c r="C198" s="9">
        <v>42782.0</v>
      </c>
      <c r="D198" s="10">
        <v>0.722</v>
      </c>
      <c r="E198" s="3" t="s">
        <v>9</v>
      </c>
      <c r="F198" s="11">
        <v>0.95</v>
      </c>
      <c r="G198" s="15"/>
      <c r="H198" s="15" t="str">
        <f>IFERROR(__xludf.DUMMYFUNCTION("""COMPUTED_VALUE"""),"Bread")</f>
        <v>Bread</v>
      </c>
      <c r="I198" s="14">
        <f>IFERROR(__xludf.DUMMYFUNCTION("""COMPUTED_VALUE"""),0.95)</f>
        <v>0.95</v>
      </c>
      <c r="J198" s="15" t="str">
        <f>IFERROR(__xludf.DUMMYFUNCTION("""COMPUTED_VALUE"""),"Sandwich")</f>
        <v>Sandwich</v>
      </c>
      <c r="K198" s="14">
        <f>IFERROR(__xludf.DUMMYFUNCTION("""COMPUTED_VALUE"""),4.4)</f>
        <v>4.4</v>
      </c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ht="15.75" customHeight="1">
      <c r="A199" s="7">
        <v>6673.0</v>
      </c>
      <c r="B199" s="8" t="s">
        <v>27</v>
      </c>
      <c r="C199" s="9">
        <v>42783.0</v>
      </c>
      <c r="D199" s="10">
        <v>0.391</v>
      </c>
      <c r="E199" s="3" t="s">
        <v>9</v>
      </c>
      <c r="F199" s="11">
        <v>0.95</v>
      </c>
      <c r="G199" s="15"/>
      <c r="H199" s="15" t="str">
        <f>IFERROR(__xludf.DUMMYFUNCTION("""COMPUTED_VALUE"""),"Bread")</f>
        <v>Bread</v>
      </c>
      <c r="I199" s="14">
        <f>IFERROR(__xludf.DUMMYFUNCTION("""COMPUTED_VALUE"""),0.95)</f>
        <v>0.95</v>
      </c>
      <c r="J199" s="15" t="str">
        <f>IFERROR(__xludf.DUMMYFUNCTION("""COMPUTED_VALUE"""),"Bread")</f>
        <v>Bread</v>
      </c>
      <c r="K199" s="14">
        <f>IFERROR(__xludf.DUMMYFUNCTION("""COMPUTED_VALUE"""),0.855)</f>
        <v>0.855</v>
      </c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ht="15.75" customHeight="1">
      <c r="A200" s="7">
        <v>6674.0</v>
      </c>
      <c r="B200" s="8" t="s">
        <v>27</v>
      </c>
      <c r="C200" s="9">
        <v>42783.0</v>
      </c>
      <c r="D200" s="10">
        <v>0.3919</v>
      </c>
      <c r="E200" s="3" t="s">
        <v>7</v>
      </c>
      <c r="F200" s="11">
        <v>1.25</v>
      </c>
      <c r="G200" s="15"/>
      <c r="H200" s="15" t="str">
        <f>IFERROR(__xludf.DUMMYFUNCTION("""COMPUTED_VALUE"""),"Coffee")</f>
        <v>Coffee</v>
      </c>
      <c r="I200" s="14">
        <f>IFERROR(__xludf.DUMMYFUNCTION("""COMPUTED_VALUE"""),1.25)</f>
        <v>1.25</v>
      </c>
      <c r="J200" s="15" t="str">
        <f>IFERROR(__xludf.DUMMYFUNCTION("""COMPUTED_VALUE"""),"Bread")</f>
        <v>Bread</v>
      </c>
      <c r="K200" s="14">
        <f>IFERROR(__xludf.DUMMYFUNCTION("""COMPUTED_VALUE"""),0.855)</f>
        <v>0.855</v>
      </c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ht="15.75" customHeight="1">
      <c r="A201" s="7">
        <v>6675.0</v>
      </c>
      <c r="B201" s="8" t="s">
        <v>27</v>
      </c>
      <c r="C201" s="9">
        <v>42783.0</v>
      </c>
      <c r="D201" s="10">
        <v>0.4096</v>
      </c>
      <c r="E201" s="3" t="s">
        <v>7</v>
      </c>
      <c r="F201" s="11">
        <v>1.25</v>
      </c>
      <c r="G201" s="15"/>
      <c r="H201" s="15" t="str">
        <f>IFERROR(__xludf.DUMMYFUNCTION("""COMPUTED_VALUE"""),"Coffee")</f>
        <v>Coffee</v>
      </c>
      <c r="I201" s="14">
        <f>IFERROR(__xludf.DUMMYFUNCTION("""COMPUTED_VALUE"""),1.25)</f>
        <v>1.25</v>
      </c>
      <c r="J201" s="15" t="str">
        <f>IFERROR(__xludf.DUMMYFUNCTION("""COMPUTED_VALUE"""),"Coffee")</f>
        <v>Coffee</v>
      </c>
      <c r="K201" s="14">
        <f>IFERROR(__xludf.DUMMYFUNCTION("""COMPUTED_VALUE"""),1.5)</f>
        <v>1.5</v>
      </c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ht="15.75" customHeight="1">
      <c r="A202" s="7">
        <v>6676.0</v>
      </c>
      <c r="B202" s="8" t="s">
        <v>27</v>
      </c>
      <c r="C202" s="9">
        <v>42783.0</v>
      </c>
      <c r="D202" s="10">
        <v>0.4102</v>
      </c>
      <c r="E202" s="3" t="s">
        <v>7</v>
      </c>
      <c r="F202" s="11">
        <v>1.25</v>
      </c>
      <c r="G202" s="15"/>
      <c r="H202" s="15" t="str">
        <f>IFERROR(__xludf.DUMMYFUNCTION("""COMPUTED_VALUE"""),"Coffee")</f>
        <v>Coffee</v>
      </c>
      <c r="I202" s="14">
        <f>IFERROR(__xludf.DUMMYFUNCTION("""COMPUTED_VALUE"""),1.25)</f>
        <v>1.25</v>
      </c>
      <c r="J202" s="15" t="str">
        <f>IFERROR(__xludf.DUMMYFUNCTION("""COMPUTED_VALUE"""),"Coffee")</f>
        <v>Coffee</v>
      </c>
      <c r="K202" s="14">
        <f>IFERROR(__xludf.DUMMYFUNCTION("""COMPUTED_VALUE"""),1.5)</f>
        <v>1.5</v>
      </c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ht="15.75" customHeight="1">
      <c r="A203" s="7">
        <v>6678.0</v>
      </c>
      <c r="B203" s="8" t="s">
        <v>27</v>
      </c>
      <c r="C203" s="9">
        <v>42783.0</v>
      </c>
      <c r="D203" s="10">
        <v>0.4152</v>
      </c>
      <c r="E203" s="3" t="s">
        <v>7</v>
      </c>
      <c r="F203" s="11">
        <v>1.25</v>
      </c>
      <c r="G203" s="15"/>
      <c r="H203" s="15" t="str">
        <f>IFERROR(__xludf.DUMMYFUNCTION("""COMPUTED_VALUE"""),"Coffee")</f>
        <v>Coffee</v>
      </c>
      <c r="I203" s="14">
        <f>IFERROR(__xludf.DUMMYFUNCTION("""COMPUTED_VALUE"""),1.25)</f>
        <v>1.25</v>
      </c>
      <c r="J203" s="15" t="str">
        <f>IFERROR(__xludf.DUMMYFUNCTION("""COMPUTED_VALUE"""),"Cookies")</f>
        <v>Cookies</v>
      </c>
      <c r="K203" s="14">
        <f>IFERROR(__xludf.DUMMYFUNCTION("""COMPUTED_VALUE"""),2.025)</f>
        <v>2.025</v>
      </c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ht="15.75" customHeight="1">
      <c r="A204" s="7">
        <v>6679.0</v>
      </c>
      <c r="B204" s="8" t="s">
        <v>27</v>
      </c>
      <c r="C204" s="9">
        <v>42783.0</v>
      </c>
      <c r="D204" s="10">
        <v>0.4432</v>
      </c>
      <c r="E204" s="3" t="s">
        <v>14</v>
      </c>
      <c r="F204" s="11">
        <v>1.5</v>
      </c>
      <c r="G204" s="15"/>
      <c r="H204" s="15" t="str">
        <f>IFERROR(__xludf.DUMMYFUNCTION("""COMPUTED_VALUE"""),"Tea")</f>
        <v>Tea</v>
      </c>
      <c r="I204" s="14">
        <f>IFERROR(__xludf.DUMMYFUNCTION("""COMPUTED_VALUE"""),1.5)</f>
        <v>1.5</v>
      </c>
      <c r="J204" s="15" t="str">
        <f>IFERROR(__xludf.DUMMYFUNCTION("""COMPUTED_VALUE"""),"Tea")</f>
        <v>Tea</v>
      </c>
      <c r="K204" s="14">
        <f>IFERROR(__xludf.DUMMYFUNCTION("""COMPUTED_VALUE"""),1.8)</f>
        <v>1.8</v>
      </c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ht="15.75" customHeight="1">
      <c r="A205" s="7">
        <v>6679.0</v>
      </c>
      <c r="B205" s="8" t="s">
        <v>27</v>
      </c>
      <c r="C205" s="9">
        <v>42783.0</v>
      </c>
      <c r="D205" s="10">
        <v>0.4432</v>
      </c>
      <c r="E205" s="3" t="s">
        <v>16</v>
      </c>
      <c r="F205" s="11">
        <v>2.25</v>
      </c>
      <c r="G205" s="15"/>
      <c r="H205" s="15" t="str">
        <f>IFERROR(__xludf.DUMMYFUNCTION("""COMPUTED_VALUE"""),"Cookies")</f>
        <v>Cookies</v>
      </c>
      <c r="I205" s="14">
        <f>IFERROR(__xludf.DUMMYFUNCTION("""COMPUTED_VALUE"""),2.25)</f>
        <v>2.25</v>
      </c>
      <c r="J205" s="15" t="str">
        <f>IFERROR(__xludf.DUMMYFUNCTION("""COMPUTED_VALUE"""),"Brownie")</f>
        <v>Brownie</v>
      </c>
      <c r="K205" s="14">
        <f>IFERROR(__xludf.DUMMYFUNCTION("""COMPUTED_VALUE"""),2.925)</f>
        <v>2.925</v>
      </c>
      <c r="L205" s="15"/>
      <c r="M205" s="15"/>
      <c r="N205" s="15"/>
      <c r="O205" s="15"/>
      <c r="P205" s="15"/>
      <c r="Q205" s="15"/>
      <c r="R205" s="15"/>
      <c r="S205" s="15"/>
      <c r="T205" s="15"/>
      <c r="U205" s="15"/>
    </row>
    <row r="206" ht="15.75" customHeight="1">
      <c r="A206" s="7">
        <v>6680.0</v>
      </c>
      <c r="B206" s="8" t="s">
        <v>27</v>
      </c>
      <c r="C206" s="9">
        <v>42783.0</v>
      </c>
      <c r="D206" s="10">
        <v>0.4486</v>
      </c>
      <c r="E206" s="3" t="s">
        <v>9</v>
      </c>
      <c r="F206" s="11">
        <v>0.95</v>
      </c>
      <c r="G206" s="15"/>
      <c r="H206" s="15" t="str">
        <f>IFERROR(__xludf.DUMMYFUNCTION("""COMPUTED_VALUE"""),"Bread")</f>
        <v>Bread</v>
      </c>
      <c r="I206" s="14">
        <f>IFERROR(__xludf.DUMMYFUNCTION("""COMPUTED_VALUE"""),0.95)</f>
        <v>0.95</v>
      </c>
      <c r="J206" s="15" t="str">
        <f>IFERROR(__xludf.DUMMYFUNCTION("""COMPUTED_VALUE"""),"Alfajores")</f>
        <v>Alfajores</v>
      </c>
      <c r="K206" s="14">
        <f>IFERROR(__xludf.DUMMYFUNCTION("""COMPUTED_VALUE"""),2.655)</f>
        <v>2.655</v>
      </c>
      <c r="L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ht="15.75" customHeight="1">
      <c r="A207" s="7">
        <v>6681.0</v>
      </c>
      <c r="B207" s="8" t="s">
        <v>27</v>
      </c>
      <c r="C207" s="9">
        <v>42783.0</v>
      </c>
      <c r="D207" s="10">
        <v>0.4514</v>
      </c>
      <c r="E207" s="3" t="s">
        <v>23</v>
      </c>
      <c r="F207" s="11">
        <v>2.5</v>
      </c>
      <c r="G207" s="15"/>
      <c r="H207" s="15" t="str">
        <f>IFERROR(__xludf.DUMMYFUNCTION("""COMPUTED_VALUE"""),"Baguette")</f>
        <v>Baguette</v>
      </c>
      <c r="I207" s="14">
        <f>IFERROR(__xludf.DUMMYFUNCTION("""COMPUTED_VALUE"""),2.5)</f>
        <v>2.5</v>
      </c>
      <c r="J207" s="15" t="str">
        <f>IFERROR(__xludf.DUMMYFUNCTION("""COMPUTED_VALUE"""),"Coffee")</f>
        <v>Coffee</v>
      </c>
      <c r="K207" s="14">
        <f>IFERROR(__xludf.DUMMYFUNCTION("""COMPUTED_VALUE"""),1.5)</f>
        <v>1.5</v>
      </c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ht="15.75" customHeight="1">
      <c r="A208" s="7">
        <v>6684.0</v>
      </c>
      <c r="B208" s="8" t="s">
        <v>27</v>
      </c>
      <c r="C208" s="9">
        <v>42783.0</v>
      </c>
      <c r="D208" s="10">
        <v>0.462</v>
      </c>
      <c r="E208" s="3" t="s">
        <v>17</v>
      </c>
      <c r="F208" s="11">
        <v>3.75</v>
      </c>
      <c r="G208" s="15"/>
      <c r="H208" s="15" t="str">
        <f>IFERROR(__xludf.DUMMYFUNCTION("""COMPUTED_VALUE"""),"Cake")</f>
        <v>Cake</v>
      </c>
      <c r="I208" s="14">
        <f>IFERROR(__xludf.DUMMYFUNCTION("""COMPUTED_VALUE"""),3.75)</f>
        <v>3.75</v>
      </c>
      <c r="J208" s="15" t="str">
        <f>IFERROR(__xludf.DUMMYFUNCTION("""COMPUTED_VALUE"""),"Pastry")</f>
        <v>Pastry</v>
      </c>
      <c r="K208" s="14">
        <f>IFERROR(__xludf.DUMMYFUNCTION("""COMPUTED_VALUE"""),2.7)</f>
        <v>2.7</v>
      </c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ht="15.75" customHeight="1">
      <c r="A209" s="7">
        <v>6684.0</v>
      </c>
      <c r="B209" s="8" t="s">
        <v>27</v>
      </c>
      <c r="C209" s="9">
        <v>42783.0</v>
      </c>
      <c r="D209" s="10">
        <v>0.462</v>
      </c>
      <c r="E209" s="3" t="s">
        <v>7</v>
      </c>
      <c r="F209" s="11">
        <v>1.25</v>
      </c>
      <c r="G209" s="15"/>
      <c r="H209" s="15" t="str">
        <f>IFERROR(__xludf.DUMMYFUNCTION("""COMPUTED_VALUE"""),"Coffee")</f>
        <v>Coffee</v>
      </c>
      <c r="I209" s="14">
        <f>IFERROR(__xludf.DUMMYFUNCTION("""COMPUTED_VALUE"""),1.25)</f>
        <v>1.25</v>
      </c>
      <c r="J209" s="15" t="str">
        <f>IFERROR(__xludf.DUMMYFUNCTION("""COMPUTED_VALUE"""),"Coffee")</f>
        <v>Coffee</v>
      </c>
      <c r="K209" s="14">
        <f>IFERROR(__xludf.DUMMYFUNCTION("""COMPUTED_VALUE"""),1.5)</f>
        <v>1.5</v>
      </c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ht="15.75" customHeight="1">
      <c r="A210" s="7">
        <v>6685.0</v>
      </c>
      <c r="B210" s="8" t="s">
        <v>27</v>
      </c>
      <c r="C210" s="9">
        <v>42783.0</v>
      </c>
      <c r="D210" s="10">
        <v>0.4642</v>
      </c>
      <c r="E210" s="3" t="s">
        <v>7</v>
      </c>
      <c r="F210" s="11">
        <v>1.25</v>
      </c>
      <c r="G210" s="15"/>
      <c r="H210" s="15" t="str">
        <f>IFERROR(__xludf.DUMMYFUNCTION("""COMPUTED_VALUE"""),"Coffee")</f>
        <v>Coffee</v>
      </c>
      <c r="I210" s="14">
        <f>IFERROR(__xludf.DUMMYFUNCTION("""COMPUTED_VALUE"""),1.25)</f>
        <v>1.25</v>
      </c>
      <c r="J210" s="15" t="str">
        <f>IFERROR(__xludf.DUMMYFUNCTION("""COMPUTED_VALUE"""),"Coffee")</f>
        <v>Coffee</v>
      </c>
      <c r="K210" s="14">
        <f>IFERROR(__xludf.DUMMYFUNCTION("""COMPUTED_VALUE"""),1.5)</f>
        <v>1.5</v>
      </c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ht="15.75" customHeight="1">
      <c r="A211" s="7">
        <v>6685.0</v>
      </c>
      <c r="B211" s="8" t="s">
        <v>27</v>
      </c>
      <c r="C211" s="9">
        <v>42783.0</v>
      </c>
      <c r="D211" s="10">
        <v>0.4642</v>
      </c>
      <c r="E211" s="3" t="s">
        <v>28</v>
      </c>
      <c r="F211" s="11">
        <v>2.75</v>
      </c>
      <c r="G211" s="15"/>
      <c r="H211" s="15" t="str">
        <f>IFERROR(__xludf.DUMMYFUNCTION("""COMPUTED_VALUE"""),"Scone")</f>
        <v>Scone</v>
      </c>
      <c r="I211" s="14">
        <f>IFERROR(__xludf.DUMMYFUNCTION("""COMPUTED_VALUE"""),2.75)</f>
        <v>2.75</v>
      </c>
      <c r="J211" s="15" t="str">
        <f>IFERROR(__xludf.DUMMYFUNCTION("""COMPUTED_VALUE"""),"Cake")</f>
        <v>Cake</v>
      </c>
      <c r="K211" s="14">
        <f>IFERROR(__xludf.DUMMYFUNCTION("""COMPUTED_VALUE"""),3.375)</f>
        <v>3.375</v>
      </c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ht="15.75" customHeight="1">
      <c r="A212" s="7">
        <v>6686.0</v>
      </c>
      <c r="B212" s="8" t="s">
        <v>27</v>
      </c>
      <c r="C212" s="9">
        <v>42783.0</v>
      </c>
      <c r="D212" s="10">
        <v>0.4644</v>
      </c>
      <c r="E212" s="3" t="s">
        <v>7</v>
      </c>
      <c r="F212" s="11">
        <v>1.25</v>
      </c>
      <c r="G212" s="15"/>
      <c r="H212" s="15" t="str">
        <f>IFERROR(__xludf.DUMMYFUNCTION("""COMPUTED_VALUE"""),"Coffee")</f>
        <v>Coffee</v>
      </c>
      <c r="I212" s="14">
        <f>IFERROR(__xludf.DUMMYFUNCTION("""COMPUTED_VALUE"""),1.25)</f>
        <v>1.25</v>
      </c>
      <c r="J212" s="15" t="str">
        <f>IFERROR(__xludf.DUMMYFUNCTION("""COMPUTED_VALUE"""),"Muffin")</f>
        <v>Muffin</v>
      </c>
      <c r="K212" s="14">
        <f>IFERROR(__xludf.DUMMYFUNCTION("""COMPUTED_VALUE"""),2.34)</f>
        <v>2.34</v>
      </c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ht="15.75" customHeight="1">
      <c r="A213" s="7">
        <v>6687.0</v>
      </c>
      <c r="B213" s="8" t="s">
        <v>27</v>
      </c>
      <c r="C213" s="9">
        <v>42783.0</v>
      </c>
      <c r="D213" s="10">
        <v>0.4648</v>
      </c>
      <c r="E213" s="3" t="s">
        <v>17</v>
      </c>
      <c r="F213" s="11">
        <v>3.75</v>
      </c>
      <c r="G213" s="15"/>
      <c r="H213" s="15" t="str">
        <f>IFERROR(__xludf.DUMMYFUNCTION("""COMPUTED_VALUE"""),"Cake")</f>
        <v>Cake</v>
      </c>
      <c r="I213" s="14">
        <f>IFERROR(__xludf.DUMMYFUNCTION("""COMPUTED_VALUE"""),3.75)</f>
        <v>3.75</v>
      </c>
      <c r="J213" s="15" t="str">
        <f>IFERROR(__xludf.DUMMYFUNCTION("""COMPUTED_VALUE"""),"Bread")</f>
        <v>Bread</v>
      </c>
      <c r="K213" s="14">
        <f>IFERROR(__xludf.DUMMYFUNCTION("""COMPUTED_VALUE"""),0.855)</f>
        <v>0.855</v>
      </c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ht="15.75" customHeight="1">
      <c r="A214" s="7">
        <v>6688.0</v>
      </c>
      <c r="B214" s="8" t="s">
        <v>27</v>
      </c>
      <c r="C214" s="9">
        <v>42783.0</v>
      </c>
      <c r="D214" s="10">
        <v>0.4663</v>
      </c>
      <c r="E214" s="3" t="s">
        <v>7</v>
      </c>
      <c r="F214" s="11">
        <v>1.25</v>
      </c>
      <c r="G214" s="15"/>
      <c r="H214" s="15" t="str">
        <f>IFERROR(__xludf.DUMMYFUNCTION("""COMPUTED_VALUE"""),"Coffee")</f>
        <v>Coffee</v>
      </c>
      <c r="I214" s="14">
        <f>IFERROR(__xludf.DUMMYFUNCTION("""COMPUTED_VALUE"""),1.25)</f>
        <v>1.25</v>
      </c>
      <c r="J214" s="15" t="str">
        <f>IFERROR(__xludf.DUMMYFUNCTION("""COMPUTED_VALUE"""),"Bread")</f>
        <v>Bread</v>
      </c>
      <c r="K214" s="14">
        <f>IFERROR(__xludf.DUMMYFUNCTION("""COMPUTED_VALUE"""),0.855)</f>
        <v>0.855</v>
      </c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ht="15.75" customHeight="1">
      <c r="A215" s="7">
        <v>6690.0</v>
      </c>
      <c r="B215" s="8" t="s">
        <v>27</v>
      </c>
      <c r="C215" s="9">
        <v>42783.0</v>
      </c>
      <c r="D215" s="10">
        <v>0.4802</v>
      </c>
      <c r="E215" s="3" t="s">
        <v>12</v>
      </c>
      <c r="F215" s="11">
        <v>1.95</v>
      </c>
      <c r="G215" s="15"/>
      <c r="H215" s="15" t="str">
        <f>IFERROR(__xludf.DUMMYFUNCTION("""COMPUTED_VALUE"""),"Juice")</f>
        <v>Juice</v>
      </c>
      <c r="I215" s="14">
        <f>IFERROR(__xludf.DUMMYFUNCTION("""COMPUTED_VALUE"""),1.95)</f>
        <v>1.95</v>
      </c>
      <c r="J215" s="15" t="str">
        <f>IFERROR(__xludf.DUMMYFUNCTION("""COMPUTED_VALUE"""),"Pastry")</f>
        <v>Pastry</v>
      </c>
      <c r="K215" s="14">
        <f>IFERROR(__xludf.DUMMYFUNCTION("""COMPUTED_VALUE"""),2.7)</f>
        <v>2.7</v>
      </c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ht="15.75" customHeight="1">
      <c r="A216" s="7">
        <v>6690.0</v>
      </c>
      <c r="B216" s="8" t="s">
        <v>27</v>
      </c>
      <c r="C216" s="9">
        <v>42783.0</v>
      </c>
      <c r="D216" s="10">
        <v>0.4802</v>
      </c>
      <c r="E216" s="3" t="s">
        <v>19</v>
      </c>
      <c r="F216" s="11">
        <v>5.5</v>
      </c>
      <c r="G216" s="15"/>
      <c r="H216" s="15" t="str">
        <f>IFERROR(__xludf.DUMMYFUNCTION("""COMPUTED_VALUE"""),"Sandwich")</f>
        <v>Sandwich</v>
      </c>
      <c r="I216" s="14">
        <f>IFERROR(__xludf.DUMMYFUNCTION("""COMPUTED_VALUE"""),5.5)</f>
        <v>5.5</v>
      </c>
      <c r="J216" s="15" t="str">
        <f>IFERROR(__xludf.DUMMYFUNCTION("""COMPUTED_VALUE"""),"Bread")</f>
        <v>Bread</v>
      </c>
      <c r="K216" s="14">
        <f>IFERROR(__xludf.DUMMYFUNCTION("""COMPUTED_VALUE"""),0.855)</f>
        <v>0.855</v>
      </c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ht="15.75" customHeight="1">
      <c r="A217" s="7">
        <v>6690.0</v>
      </c>
      <c r="B217" s="8" t="s">
        <v>27</v>
      </c>
      <c r="C217" s="9">
        <v>42783.0</v>
      </c>
      <c r="D217" s="10">
        <v>0.4802</v>
      </c>
      <c r="E217" s="3" t="s">
        <v>19</v>
      </c>
      <c r="F217" s="11">
        <v>5.5</v>
      </c>
      <c r="G217" s="15"/>
      <c r="H217" s="15" t="str">
        <f>IFERROR(__xludf.DUMMYFUNCTION("""COMPUTED_VALUE"""),"Sandwich")</f>
        <v>Sandwich</v>
      </c>
      <c r="I217" s="14">
        <f>IFERROR(__xludf.DUMMYFUNCTION("""COMPUTED_VALUE"""),5.5)</f>
        <v>5.5</v>
      </c>
      <c r="J217" s="15" t="str">
        <f>IFERROR(__xludf.DUMMYFUNCTION("""COMPUTED_VALUE"""),"Baguette")</f>
        <v>Baguette</v>
      </c>
      <c r="K217" s="14">
        <f>IFERROR(__xludf.DUMMYFUNCTION("""COMPUTED_VALUE"""),2.25)</f>
        <v>2.25</v>
      </c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ht="15.75" customHeight="1">
      <c r="A218" s="7">
        <v>6691.0</v>
      </c>
      <c r="B218" s="8" t="s">
        <v>27</v>
      </c>
      <c r="C218" s="9">
        <v>42783.0</v>
      </c>
      <c r="D218" s="10">
        <v>0.4886</v>
      </c>
      <c r="E218" s="3" t="s">
        <v>9</v>
      </c>
      <c r="F218" s="11">
        <v>0.95</v>
      </c>
      <c r="G218" s="15"/>
      <c r="H218" s="15" t="str">
        <f>IFERROR(__xludf.DUMMYFUNCTION("""COMPUTED_VALUE"""),"Bread")</f>
        <v>Bread</v>
      </c>
      <c r="I218" s="14">
        <f>IFERROR(__xludf.DUMMYFUNCTION("""COMPUTED_VALUE"""),0.95)</f>
        <v>0.95</v>
      </c>
      <c r="J218" s="15" t="str">
        <f>IFERROR(__xludf.DUMMYFUNCTION("""COMPUTED_VALUE"""),"Bread")</f>
        <v>Bread</v>
      </c>
      <c r="K218" s="14">
        <f>IFERROR(__xludf.DUMMYFUNCTION("""COMPUTED_VALUE"""),0.855)</f>
        <v>0.855</v>
      </c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ht="15.75" customHeight="1">
      <c r="A219" s="7">
        <v>6692.0</v>
      </c>
      <c r="B219" s="8" t="s">
        <v>27</v>
      </c>
      <c r="C219" s="9">
        <v>42783.0</v>
      </c>
      <c r="D219" s="10">
        <v>0.4888</v>
      </c>
      <c r="E219" s="3" t="s">
        <v>9</v>
      </c>
      <c r="F219" s="11">
        <v>0.95</v>
      </c>
      <c r="G219" s="15"/>
      <c r="H219" s="15" t="str">
        <f>IFERROR(__xludf.DUMMYFUNCTION("""COMPUTED_VALUE"""),"Bread")</f>
        <v>Bread</v>
      </c>
      <c r="I219" s="14">
        <f>IFERROR(__xludf.DUMMYFUNCTION("""COMPUTED_VALUE"""),0.95)</f>
        <v>0.95</v>
      </c>
      <c r="J219" s="15" t="str">
        <f>IFERROR(__xludf.DUMMYFUNCTION("""COMPUTED_VALUE"""),"Coffee")</f>
        <v>Coffee</v>
      </c>
      <c r="K219" s="14">
        <f>IFERROR(__xludf.DUMMYFUNCTION("""COMPUTED_VALUE"""),1.5)</f>
        <v>1.5</v>
      </c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ht="15.75" customHeight="1">
      <c r="A220" s="7">
        <v>6693.0</v>
      </c>
      <c r="B220" s="8" t="s">
        <v>27</v>
      </c>
      <c r="C220" s="9">
        <v>42783.0</v>
      </c>
      <c r="D220" s="10">
        <v>0.4908</v>
      </c>
      <c r="E220" s="3" t="s">
        <v>12</v>
      </c>
      <c r="F220" s="11">
        <v>1.95</v>
      </c>
      <c r="G220" s="15"/>
      <c r="H220" s="15" t="str">
        <f>IFERROR(__xludf.DUMMYFUNCTION("""COMPUTED_VALUE"""),"Juice")</f>
        <v>Juice</v>
      </c>
      <c r="I220" s="14">
        <f>IFERROR(__xludf.DUMMYFUNCTION("""COMPUTED_VALUE"""),1.95)</f>
        <v>1.95</v>
      </c>
      <c r="J220" s="15" t="str">
        <f>IFERROR(__xludf.DUMMYFUNCTION("""COMPUTED_VALUE"""),"Cake")</f>
        <v>Cake</v>
      </c>
      <c r="K220" s="14">
        <f>IFERROR(__xludf.DUMMYFUNCTION("""COMPUTED_VALUE"""),3.375)</f>
        <v>3.375</v>
      </c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ht="15.75" customHeight="1">
      <c r="A221" s="7">
        <v>6693.0</v>
      </c>
      <c r="B221" s="8" t="s">
        <v>27</v>
      </c>
      <c r="C221" s="9">
        <v>42783.0</v>
      </c>
      <c r="D221" s="10">
        <v>0.4908</v>
      </c>
      <c r="E221" s="3" t="s">
        <v>7</v>
      </c>
      <c r="F221" s="11">
        <v>1.25</v>
      </c>
      <c r="G221" s="15"/>
      <c r="H221" s="15" t="str">
        <f>IFERROR(__xludf.DUMMYFUNCTION("""COMPUTED_VALUE"""),"Coffee")</f>
        <v>Coffee</v>
      </c>
      <c r="I221" s="14">
        <f>IFERROR(__xludf.DUMMYFUNCTION("""COMPUTED_VALUE"""),1.25)</f>
        <v>1.25</v>
      </c>
      <c r="J221" s="15" t="str">
        <f>IFERROR(__xludf.DUMMYFUNCTION("""COMPUTED_VALUE"""),"Pastry")</f>
        <v>Pastry</v>
      </c>
      <c r="K221" s="14">
        <f>IFERROR(__xludf.DUMMYFUNCTION("""COMPUTED_VALUE"""),2.7)</f>
        <v>2.7</v>
      </c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ht="15.75" customHeight="1">
      <c r="A222" s="7">
        <v>6693.0</v>
      </c>
      <c r="B222" s="8" t="s">
        <v>27</v>
      </c>
      <c r="C222" s="9">
        <v>42783.0</v>
      </c>
      <c r="D222" s="10">
        <v>0.4908</v>
      </c>
      <c r="E222" s="3" t="s">
        <v>11</v>
      </c>
      <c r="F222" s="11">
        <v>2.1</v>
      </c>
      <c r="G222" s="15"/>
      <c r="H222" s="15" t="str">
        <f>IFERROR(__xludf.DUMMYFUNCTION("""COMPUTED_VALUE"""),"Hot chocolate")</f>
        <v>Hot chocolate</v>
      </c>
      <c r="I222" s="14">
        <f>IFERROR(__xludf.DUMMYFUNCTION("""COMPUTED_VALUE"""),2.1)</f>
        <v>2.1</v>
      </c>
      <c r="J222" s="15" t="str">
        <f>IFERROR(__xludf.DUMMYFUNCTION("""COMPUTED_VALUE"""),"Bread")</f>
        <v>Bread</v>
      </c>
      <c r="K222" s="14">
        <f>IFERROR(__xludf.DUMMYFUNCTION("""COMPUTED_VALUE"""),0.855)</f>
        <v>0.855</v>
      </c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ht="15.75" customHeight="1">
      <c r="A223" s="7">
        <v>6694.0</v>
      </c>
      <c r="B223" s="8" t="s">
        <v>27</v>
      </c>
      <c r="C223" s="9">
        <v>42783.0</v>
      </c>
      <c r="D223" s="10">
        <v>0.4926</v>
      </c>
      <c r="E223" s="3" t="s">
        <v>13</v>
      </c>
      <c r="F223" s="11">
        <v>3.0</v>
      </c>
      <c r="G223" s="15"/>
      <c r="H223" s="15" t="str">
        <f>IFERROR(__xludf.DUMMYFUNCTION("""COMPUTED_VALUE"""),"Pastry")</f>
        <v>Pastry</v>
      </c>
      <c r="I223" s="14">
        <f>IFERROR(__xludf.DUMMYFUNCTION("""COMPUTED_VALUE"""),3.0)</f>
        <v>3</v>
      </c>
      <c r="J223" s="15" t="str">
        <f>IFERROR(__xludf.DUMMYFUNCTION("""COMPUTED_VALUE"""),"Pastry")</f>
        <v>Pastry</v>
      </c>
      <c r="K223" s="14">
        <f>IFERROR(__xludf.DUMMYFUNCTION("""COMPUTED_VALUE"""),2.7)</f>
        <v>2.7</v>
      </c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ht="15.75" customHeight="1">
      <c r="A224" s="7">
        <v>6694.0</v>
      </c>
      <c r="B224" s="8" t="s">
        <v>27</v>
      </c>
      <c r="C224" s="9">
        <v>42783.0</v>
      </c>
      <c r="D224" s="10">
        <v>0.4926</v>
      </c>
      <c r="E224" s="3" t="s">
        <v>9</v>
      </c>
      <c r="F224" s="11">
        <v>0.95</v>
      </c>
      <c r="G224" s="15"/>
      <c r="H224" s="15" t="str">
        <f>IFERROR(__xludf.DUMMYFUNCTION("""COMPUTED_VALUE"""),"Bread")</f>
        <v>Bread</v>
      </c>
      <c r="I224" s="14">
        <f>IFERROR(__xludf.DUMMYFUNCTION("""COMPUTED_VALUE"""),0.95)</f>
        <v>0.95</v>
      </c>
      <c r="J224" s="15" t="str">
        <f>IFERROR(__xludf.DUMMYFUNCTION("""COMPUTED_VALUE"""),"Scone")</f>
        <v>Scone</v>
      </c>
      <c r="K224" s="14">
        <f>IFERROR(__xludf.DUMMYFUNCTION("""COMPUTED_VALUE"""),2.475)</f>
        <v>2.475</v>
      </c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ht="15.75" customHeight="1">
      <c r="A225" s="7">
        <v>6695.0</v>
      </c>
      <c r="B225" s="8" t="s">
        <v>27</v>
      </c>
      <c r="C225" s="9">
        <v>42783.0</v>
      </c>
      <c r="D225" s="10">
        <v>0.4989</v>
      </c>
      <c r="E225" s="3" t="s">
        <v>17</v>
      </c>
      <c r="F225" s="11">
        <v>3.75</v>
      </c>
      <c r="G225" s="15"/>
      <c r="H225" s="15" t="str">
        <f>IFERROR(__xludf.DUMMYFUNCTION("""COMPUTED_VALUE"""),"Cake")</f>
        <v>Cake</v>
      </c>
      <c r="I225" s="14">
        <f>IFERROR(__xludf.DUMMYFUNCTION("""COMPUTED_VALUE"""),3.75)</f>
        <v>3.75</v>
      </c>
      <c r="J225" s="15" t="str">
        <f>IFERROR(__xludf.DUMMYFUNCTION("""COMPUTED_VALUE"""),"Coffee")</f>
        <v>Coffee</v>
      </c>
      <c r="K225" s="14">
        <f>IFERROR(__xludf.DUMMYFUNCTION("""COMPUTED_VALUE"""),1.5)</f>
        <v>1.5</v>
      </c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ht="15.75" customHeight="1">
      <c r="A226" s="7">
        <v>6696.0</v>
      </c>
      <c r="B226" s="8" t="s">
        <v>27</v>
      </c>
      <c r="C226" s="9">
        <v>42783.0</v>
      </c>
      <c r="D226" s="10">
        <v>0.4996</v>
      </c>
      <c r="E226" s="3" t="s">
        <v>15</v>
      </c>
      <c r="F226" s="11">
        <v>3.25</v>
      </c>
      <c r="G226" s="15"/>
      <c r="H226" s="15" t="str">
        <f>IFERROR(__xludf.DUMMYFUNCTION("""COMPUTED_VALUE"""),"Brownie")</f>
        <v>Brownie</v>
      </c>
      <c r="I226" s="14">
        <f>IFERROR(__xludf.DUMMYFUNCTION("""COMPUTED_VALUE"""),3.25)</f>
        <v>3.25</v>
      </c>
      <c r="J226" s="15" t="str">
        <f>IFERROR(__xludf.DUMMYFUNCTION("""COMPUTED_VALUE"""),"Scone")</f>
        <v>Scone</v>
      </c>
      <c r="K226" s="14">
        <f>IFERROR(__xludf.DUMMYFUNCTION("""COMPUTED_VALUE"""),2.475)</f>
        <v>2.475</v>
      </c>
      <c r="L226" s="15"/>
      <c r="M226" s="15"/>
      <c r="N226" s="15"/>
      <c r="O226" s="15"/>
      <c r="P226" s="15"/>
      <c r="Q226" s="15"/>
      <c r="R226" s="15"/>
      <c r="S226" s="15"/>
      <c r="T226" s="15"/>
      <c r="U226" s="15"/>
    </row>
    <row r="227" ht="15.75" customHeight="1">
      <c r="A227" s="7">
        <v>6696.0</v>
      </c>
      <c r="B227" s="8" t="s">
        <v>27</v>
      </c>
      <c r="C227" s="9">
        <v>42783.0</v>
      </c>
      <c r="D227" s="10">
        <v>0.4996</v>
      </c>
      <c r="E227" s="3" t="s">
        <v>23</v>
      </c>
      <c r="F227" s="11">
        <v>2.5</v>
      </c>
      <c r="G227" s="15"/>
      <c r="H227" s="15" t="str">
        <f>IFERROR(__xludf.DUMMYFUNCTION("""COMPUTED_VALUE"""),"Baguette")</f>
        <v>Baguette</v>
      </c>
      <c r="I227" s="14">
        <f>IFERROR(__xludf.DUMMYFUNCTION("""COMPUTED_VALUE"""),2.5)</f>
        <v>2.5</v>
      </c>
      <c r="J227" s="15" t="str">
        <f>IFERROR(__xludf.DUMMYFUNCTION("""COMPUTED_VALUE"""),"Pastry")</f>
        <v>Pastry</v>
      </c>
      <c r="K227" s="14">
        <f>IFERROR(__xludf.DUMMYFUNCTION("""COMPUTED_VALUE"""),2.7)</f>
        <v>2.7</v>
      </c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ht="15.75" customHeight="1">
      <c r="A228" s="7">
        <v>6698.0</v>
      </c>
      <c r="B228" s="8" t="s">
        <v>27</v>
      </c>
      <c r="C228" s="9">
        <v>42783.0</v>
      </c>
      <c r="D228" s="10">
        <v>0.5231</v>
      </c>
      <c r="E228" s="3" t="s">
        <v>7</v>
      </c>
      <c r="F228" s="11">
        <v>1.25</v>
      </c>
      <c r="G228" s="15"/>
      <c r="H228" s="15" t="str">
        <f>IFERROR(__xludf.DUMMYFUNCTION("""COMPUTED_VALUE"""),"Coffee")</f>
        <v>Coffee</v>
      </c>
      <c r="I228" s="14">
        <f>IFERROR(__xludf.DUMMYFUNCTION("""COMPUTED_VALUE"""),1.25)</f>
        <v>1.25</v>
      </c>
      <c r="J228" s="15" t="str">
        <f>IFERROR(__xludf.DUMMYFUNCTION("""COMPUTED_VALUE"""),"Bread")</f>
        <v>Bread</v>
      </c>
      <c r="K228" s="14">
        <f>IFERROR(__xludf.DUMMYFUNCTION("""COMPUTED_VALUE"""),0.855)</f>
        <v>0.855</v>
      </c>
      <c r="L228" s="15"/>
      <c r="M228" s="15"/>
      <c r="N228" s="15"/>
      <c r="O228" s="15"/>
      <c r="P228" s="15"/>
      <c r="Q228" s="15"/>
      <c r="R228" s="15"/>
      <c r="S228" s="15"/>
      <c r="T228" s="15"/>
      <c r="U228" s="15"/>
    </row>
    <row r="229" ht="15.75" customHeight="1">
      <c r="A229" s="7">
        <v>6698.0</v>
      </c>
      <c r="B229" s="8" t="s">
        <v>27</v>
      </c>
      <c r="C229" s="9">
        <v>42783.0</v>
      </c>
      <c r="D229" s="10">
        <v>0.5231</v>
      </c>
      <c r="E229" s="3" t="s">
        <v>19</v>
      </c>
      <c r="F229" s="11">
        <v>5.5</v>
      </c>
      <c r="G229" s="15"/>
      <c r="H229" s="15" t="str">
        <f>IFERROR(__xludf.DUMMYFUNCTION("""COMPUTED_VALUE"""),"Sandwich")</f>
        <v>Sandwich</v>
      </c>
      <c r="I229" s="14">
        <f>IFERROR(__xludf.DUMMYFUNCTION("""COMPUTED_VALUE"""),5.5)</f>
        <v>5.5</v>
      </c>
      <c r="J229" s="15" t="str">
        <f>IFERROR(__xludf.DUMMYFUNCTION("""COMPUTED_VALUE"""),"Bread")</f>
        <v>Bread</v>
      </c>
      <c r="K229" s="14">
        <f>IFERROR(__xludf.DUMMYFUNCTION("""COMPUTED_VALUE"""),0.855)</f>
        <v>0.855</v>
      </c>
      <c r="L229" s="15"/>
      <c r="M229" s="15"/>
      <c r="N229" s="15"/>
      <c r="O229" s="15"/>
      <c r="P229" s="15"/>
      <c r="Q229" s="15"/>
      <c r="R229" s="15"/>
      <c r="S229" s="15"/>
      <c r="T229" s="15"/>
      <c r="U229" s="15"/>
    </row>
    <row r="230" ht="15.75" customHeight="1">
      <c r="A230" s="7">
        <v>6699.0</v>
      </c>
      <c r="B230" s="8" t="s">
        <v>27</v>
      </c>
      <c r="C230" s="9">
        <v>42783.0</v>
      </c>
      <c r="D230" s="10">
        <v>0.5264</v>
      </c>
      <c r="E230" s="3" t="s">
        <v>8</v>
      </c>
      <c r="F230" s="11">
        <v>1.4</v>
      </c>
      <c r="G230" s="15"/>
      <c r="H230" s="15" t="str">
        <f>IFERROR(__xludf.DUMMYFUNCTION("""COMPUTED_VALUE"""),"Toast")</f>
        <v>Toast</v>
      </c>
      <c r="I230" s="14">
        <f>IFERROR(__xludf.DUMMYFUNCTION("""COMPUTED_VALUE"""),1.4)</f>
        <v>1.4</v>
      </c>
      <c r="J230" s="15" t="str">
        <f>IFERROR(__xludf.DUMMYFUNCTION("""COMPUTED_VALUE"""),"Coffee")</f>
        <v>Coffee</v>
      </c>
      <c r="K230" s="14">
        <f>IFERROR(__xludf.DUMMYFUNCTION("""COMPUTED_VALUE"""),1.5)</f>
        <v>1.5</v>
      </c>
      <c r="L230" s="15"/>
      <c r="M230" s="15"/>
      <c r="N230" s="15"/>
      <c r="O230" s="15"/>
      <c r="P230" s="15"/>
      <c r="Q230" s="15"/>
      <c r="R230" s="15"/>
      <c r="S230" s="15"/>
      <c r="T230" s="15"/>
      <c r="U230" s="15"/>
    </row>
    <row r="231" ht="15.75" customHeight="1">
      <c r="A231" s="7">
        <v>6701.0</v>
      </c>
      <c r="B231" s="8" t="s">
        <v>27</v>
      </c>
      <c r="C231" s="9">
        <v>42783.0</v>
      </c>
      <c r="D231" s="10">
        <v>0.5475</v>
      </c>
      <c r="E231" s="3" t="s">
        <v>19</v>
      </c>
      <c r="F231" s="11">
        <v>5.5</v>
      </c>
      <c r="G231" s="15"/>
      <c r="H231" s="15" t="str">
        <f>IFERROR(__xludf.DUMMYFUNCTION("""COMPUTED_VALUE"""),"Sandwich")</f>
        <v>Sandwich</v>
      </c>
      <c r="I231" s="14">
        <f>IFERROR(__xludf.DUMMYFUNCTION("""COMPUTED_VALUE"""),5.5)</f>
        <v>5.5</v>
      </c>
      <c r="J231" s="15" t="str">
        <f>IFERROR(__xludf.DUMMYFUNCTION("""COMPUTED_VALUE"""),"Coffee")</f>
        <v>Coffee</v>
      </c>
      <c r="K231" s="14">
        <f>IFERROR(__xludf.DUMMYFUNCTION("""COMPUTED_VALUE"""),1.5)</f>
        <v>1.5</v>
      </c>
      <c r="L231" s="15"/>
      <c r="M231" s="15"/>
      <c r="N231" s="15"/>
      <c r="O231" s="15"/>
      <c r="P231" s="15"/>
      <c r="Q231" s="15"/>
      <c r="R231" s="15"/>
      <c r="S231" s="15"/>
      <c r="T231" s="15"/>
      <c r="U231" s="15"/>
    </row>
    <row r="232" ht="15.75" customHeight="1">
      <c r="A232" s="7">
        <v>6703.0</v>
      </c>
      <c r="B232" s="8" t="s">
        <v>27</v>
      </c>
      <c r="C232" s="9">
        <v>42783.0</v>
      </c>
      <c r="D232" s="10">
        <v>0.5486</v>
      </c>
      <c r="E232" s="3" t="s">
        <v>9</v>
      </c>
      <c r="F232" s="11">
        <v>0.95</v>
      </c>
      <c r="G232" s="15"/>
      <c r="H232" s="15" t="str">
        <f>IFERROR(__xludf.DUMMYFUNCTION("""COMPUTED_VALUE"""),"Bread")</f>
        <v>Bread</v>
      </c>
      <c r="I232" s="14">
        <f>IFERROR(__xludf.DUMMYFUNCTION("""COMPUTED_VALUE"""),0.95)</f>
        <v>0.95</v>
      </c>
      <c r="J232" s="15" t="str">
        <f>IFERROR(__xludf.DUMMYFUNCTION("""COMPUTED_VALUE"""),"Cookies")</f>
        <v>Cookies</v>
      </c>
      <c r="K232" s="14">
        <f>IFERROR(__xludf.DUMMYFUNCTION("""COMPUTED_VALUE"""),2.025)</f>
        <v>2.025</v>
      </c>
      <c r="L232" s="15"/>
      <c r="M232" s="15"/>
      <c r="N232" s="15"/>
      <c r="O232" s="15"/>
      <c r="P232" s="15"/>
      <c r="Q232" s="15"/>
      <c r="R232" s="15"/>
      <c r="S232" s="15"/>
      <c r="T232" s="15"/>
      <c r="U232" s="15"/>
    </row>
    <row r="233" ht="15.75" customHeight="1">
      <c r="A233" s="7">
        <v>6705.0</v>
      </c>
      <c r="B233" s="8" t="s">
        <v>27</v>
      </c>
      <c r="C233" s="9">
        <v>42783.0</v>
      </c>
      <c r="D233" s="10">
        <v>0.5511</v>
      </c>
      <c r="E233" s="3" t="s">
        <v>21</v>
      </c>
      <c r="F233" s="11">
        <v>5.25</v>
      </c>
      <c r="G233" s="15"/>
      <c r="H233" s="15" t="str">
        <f>IFERROR(__xludf.DUMMYFUNCTION("""COMPUTED_VALUE"""),"Chicken Stew")</f>
        <v>Chicken Stew</v>
      </c>
      <c r="I233" s="14">
        <f>IFERROR(__xludf.DUMMYFUNCTION("""COMPUTED_VALUE"""),5.25)</f>
        <v>5.25</v>
      </c>
      <c r="J233" s="15" t="str">
        <f>IFERROR(__xludf.DUMMYFUNCTION("""COMPUTED_VALUE"""),"Coffee")</f>
        <v>Coffee</v>
      </c>
      <c r="K233" s="14">
        <f>IFERROR(__xludf.DUMMYFUNCTION("""COMPUTED_VALUE"""),1.5)</f>
        <v>1.5</v>
      </c>
      <c r="L233" s="15"/>
      <c r="M233" s="15"/>
      <c r="N233" s="15"/>
      <c r="O233" s="15"/>
      <c r="P233" s="15"/>
      <c r="Q233" s="15"/>
      <c r="R233" s="15"/>
      <c r="S233" s="15"/>
      <c r="T233" s="15"/>
      <c r="U233" s="15"/>
    </row>
    <row r="234" ht="15.75" customHeight="1">
      <c r="A234" s="7">
        <v>6705.0</v>
      </c>
      <c r="B234" s="8" t="s">
        <v>27</v>
      </c>
      <c r="C234" s="9">
        <v>42783.0</v>
      </c>
      <c r="D234" s="10">
        <v>0.5511</v>
      </c>
      <c r="E234" s="3" t="s">
        <v>15</v>
      </c>
      <c r="F234" s="11">
        <v>3.25</v>
      </c>
      <c r="G234" s="15"/>
      <c r="H234" s="15" t="str">
        <f>IFERROR(__xludf.DUMMYFUNCTION("""COMPUTED_VALUE"""),"Brownie")</f>
        <v>Brownie</v>
      </c>
      <c r="I234" s="14">
        <f>IFERROR(__xludf.DUMMYFUNCTION("""COMPUTED_VALUE"""),3.25)</f>
        <v>3.25</v>
      </c>
      <c r="J234" s="15" t="str">
        <f>IFERROR(__xludf.DUMMYFUNCTION("""COMPUTED_VALUE"""),"Coffee")</f>
        <v>Coffee</v>
      </c>
      <c r="K234" s="14">
        <f>IFERROR(__xludf.DUMMYFUNCTION("""COMPUTED_VALUE"""),1.5)</f>
        <v>1.5</v>
      </c>
      <c r="L234" s="15"/>
      <c r="M234" s="15"/>
      <c r="N234" s="15"/>
      <c r="O234" s="15"/>
      <c r="P234" s="15"/>
      <c r="Q234" s="15"/>
      <c r="R234" s="15"/>
      <c r="S234" s="15"/>
      <c r="T234" s="15"/>
      <c r="U234" s="15"/>
    </row>
    <row r="235" ht="15.75" customHeight="1">
      <c r="A235" s="7">
        <v>6707.0</v>
      </c>
      <c r="B235" s="8" t="s">
        <v>27</v>
      </c>
      <c r="C235" s="9">
        <v>42783.0</v>
      </c>
      <c r="D235" s="10">
        <v>0.5531</v>
      </c>
      <c r="E235" s="3" t="s">
        <v>19</v>
      </c>
      <c r="F235" s="11">
        <v>5.5</v>
      </c>
      <c r="G235" s="15"/>
      <c r="H235" s="15" t="str">
        <f>IFERROR(__xludf.DUMMYFUNCTION("""COMPUTED_VALUE"""),"Sandwich")</f>
        <v>Sandwich</v>
      </c>
      <c r="I235" s="14">
        <f>IFERROR(__xludf.DUMMYFUNCTION("""COMPUTED_VALUE"""),5.5)</f>
        <v>5.5</v>
      </c>
      <c r="J235" s="15" t="str">
        <f>IFERROR(__xludf.DUMMYFUNCTION("""COMPUTED_VALUE"""),"Cookies")</f>
        <v>Cookies</v>
      </c>
      <c r="K235" s="14">
        <f>IFERROR(__xludf.DUMMYFUNCTION("""COMPUTED_VALUE"""),2.025)</f>
        <v>2.025</v>
      </c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ht="15.75" customHeight="1">
      <c r="A236" s="7">
        <v>6707.0</v>
      </c>
      <c r="B236" s="8" t="s">
        <v>27</v>
      </c>
      <c r="C236" s="9">
        <v>42783.0</v>
      </c>
      <c r="D236" s="10">
        <v>0.5531</v>
      </c>
      <c r="E236" s="3" t="s">
        <v>7</v>
      </c>
      <c r="F236" s="11">
        <v>1.25</v>
      </c>
      <c r="G236" s="15"/>
      <c r="H236" s="15" t="str">
        <f>IFERROR(__xludf.DUMMYFUNCTION("""COMPUTED_VALUE"""),"Coffee")</f>
        <v>Coffee</v>
      </c>
      <c r="I236" s="14">
        <f>IFERROR(__xludf.DUMMYFUNCTION("""COMPUTED_VALUE"""),1.25)</f>
        <v>1.25</v>
      </c>
      <c r="J236" s="15" t="str">
        <f>IFERROR(__xludf.DUMMYFUNCTION("""COMPUTED_VALUE"""),"Coffee")</f>
        <v>Coffee</v>
      </c>
      <c r="K236" s="14">
        <f>IFERROR(__xludf.DUMMYFUNCTION("""COMPUTED_VALUE"""),1.5)</f>
        <v>1.5</v>
      </c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ht="15.75" customHeight="1">
      <c r="A237" s="7">
        <v>6709.0</v>
      </c>
      <c r="B237" s="8" t="s">
        <v>27</v>
      </c>
      <c r="C237" s="9">
        <v>42783.0</v>
      </c>
      <c r="D237" s="10">
        <v>0.5609</v>
      </c>
      <c r="E237" s="3" t="s">
        <v>21</v>
      </c>
      <c r="F237" s="11">
        <v>5.25</v>
      </c>
      <c r="G237" s="15"/>
      <c r="H237" s="15" t="str">
        <f>IFERROR(__xludf.DUMMYFUNCTION("""COMPUTED_VALUE"""),"Chicken Stew")</f>
        <v>Chicken Stew</v>
      </c>
      <c r="I237" s="14">
        <f>IFERROR(__xludf.DUMMYFUNCTION("""COMPUTED_VALUE"""),5.25)</f>
        <v>5.25</v>
      </c>
      <c r="J237" s="15" t="str">
        <f>IFERROR(__xludf.DUMMYFUNCTION("""COMPUTED_VALUE"""),"Pastry")</f>
        <v>Pastry</v>
      </c>
      <c r="K237" s="14">
        <f>IFERROR(__xludf.DUMMYFUNCTION("""COMPUTED_VALUE"""),2.7)</f>
        <v>2.7</v>
      </c>
      <c r="L237" s="15"/>
      <c r="M237" s="15"/>
      <c r="N237" s="15"/>
      <c r="O237" s="15"/>
      <c r="P237" s="15"/>
      <c r="Q237" s="15"/>
      <c r="R237" s="15"/>
      <c r="S237" s="15"/>
      <c r="T237" s="15"/>
      <c r="U237" s="15"/>
    </row>
    <row r="238" ht="15.75" customHeight="1">
      <c r="A238" s="7">
        <v>6710.0</v>
      </c>
      <c r="B238" s="8" t="s">
        <v>27</v>
      </c>
      <c r="C238" s="9">
        <v>42783.0</v>
      </c>
      <c r="D238" s="10">
        <v>0.5637</v>
      </c>
      <c r="E238" s="3" t="s">
        <v>17</v>
      </c>
      <c r="F238" s="11">
        <v>3.75</v>
      </c>
      <c r="G238" s="15"/>
      <c r="H238" s="15" t="str">
        <f>IFERROR(__xludf.DUMMYFUNCTION("""COMPUTED_VALUE"""),"Cake")</f>
        <v>Cake</v>
      </c>
      <c r="I238" s="14">
        <f>IFERROR(__xludf.DUMMYFUNCTION("""COMPUTED_VALUE"""),3.75)</f>
        <v>3.75</v>
      </c>
      <c r="J238" s="15" t="str">
        <f>IFERROR(__xludf.DUMMYFUNCTION("""COMPUTED_VALUE"""),"Coffee")</f>
        <v>Coffee</v>
      </c>
      <c r="K238" s="14">
        <f>IFERROR(__xludf.DUMMYFUNCTION("""COMPUTED_VALUE"""),1.5)</f>
        <v>1.5</v>
      </c>
      <c r="L238" s="15"/>
      <c r="M238" s="15"/>
      <c r="N238" s="15"/>
      <c r="O238" s="15"/>
      <c r="P238" s="15"/>
      <c r="Q238" s="15"/>
      <c r="R238" s="15"/>
      <c r="S238" s="15"/>
      <c r="T238" s="15"/>
      <c r="U238" s="15"/>
    </row>
    <row r="239" ht="15.75" customHeight="1">
      <c r="A239" s="7">
        <v>6710.0</v>
      </c>
      <c r="B239" s="8" t="s">
        <v>27</v>
      </c>
      <c r="C239" s="9">
        <v>42783.0</v>
      </c>
      <c r="D239" s="10">
        <v>0.5637</v>
      </c>
      <c r="E239" s="3" t="s">
        <v>7</v>
      </c>
      <c r="F239" s="11">
        <v>1.25</v>
      </c>
      <c r="G239" s="15"/>
      <c r="H239" s="15" t="str">
        <f>IFERROR(__xludf.DUMMYFUNCTION("""COMPUTED_VALUE"""),"Coffee")</f>
        <v>Coffee</v>
      </c>
      <c r="I239" s="14">
        <f>IFERROR(__xludf.DUMMYFUNCTION("""COMPUTED_VALUE"""),1.25)</f>
        <v>1.25</v>
      </c>
      <c r="J239" s="15" t="str">
        <f>IFERROR(__xludf.DUMMYFUNCTION("""COMPUTED_VALUE"""),"Coffee")</f>
        <v>Coffee</v>
      </c>
      <c r="K239" s="14">
        <f>IFERROR(__xludf.DUMMYFUNCTION("""COMPUTED_VALUE"""),1.5)</f>
        <v>1.5</v>
      </c>
      <c r="L239" s="15"/>
      <c r="M239" s="15"/>
      <c r="N239" s="15"/>
      <c r="O239" s="15"/>
      <c r="P239" s="15"/>
      <c r="Q239" s="15"/>
      <c r="R239" s="15"/>
      <c r="S239" s="15"/>
      <c r="T239" s="15"/>
      <c r="U239" s="15"/>
    </row>
    <row r="240" ht="15.75" customHeight="1">
      <c r="A240" s="7">
        <v>6710.0</v>
      </c>
      <c r="B240" s="8" t="s">
        <v>27</v>
      </c>
      <c r="C240" s="9">
        <v>42783.0</v>
      </c>
      <c r="D240" s="10">
        <v>0.5637</v>
      </c>
      <c r="E240" s="3" t="s">
        <v>19</v>
      </c>
      <c r="F240" s="11">
        <v>5.5</v>
      </c>
      <c r="G240" s="15"/>
      <c r="H240" s="15" t="str">
        <f>IFERROR(__xludf.DUMMYFUNCTION("""COMPUTED_VALUE"""),"Sandwich")</f>
        <v>Sandwich</v>
      </c>
      <c r="I240" s="14">
        <f>IFERROR(__xludf.DUMMYFUNCTION("""COMPUTED_VALUE"""),5.5)</f>
        <v>5.5</v>
      </c>
      <c r="J240" s="15" t="str">
        <f>IFERROR(__xludf.DUMMYFUNCTION("""COMPUTED_VALUE"""),"Tea")</f>
        <v>Tea</v>
      </c>
      <c r="K240" s="14">
        <f>IFERROR(__xludf.DUMMYFUNCTION("""COMPUTED_VALUE"""),1.8)</f>
        <v>1.8</v>
      </c>
      <c r="L240" s="15"/>
      <c r="M240" s="15"/>
      <c r="N240" s="15"/>
      <c r="O240" s="15"/>
      <c r="P240" s="15"/>
      <c r="Q240" s="15"/>
      <c r="R240" s="15"/>
      <c r="S240" s="15"/>
      <c r="T240" s="15"/>
      <c r="U240" s="15"/>
    </row>
    <row r="241" ht="15.75" customHeight="1">
      <c r="A241" s="7">
        <v>6712.0</v>
      </c>
      <c r="B241" s="8" t="s">
        <v>27</v>
      </c>
      <c r="C241" s="9">
        <v>42783.0</v>
      </c>
      <c r="D241" s="10">
        <v>0.581</v>
      </c>
      <c r="E241" s="3" t="s">
        <v>9</v>
      </c>
      <c r="F241" s="11">
        <v>0.95</v>
      </c>
      <c r="G241" s="15"/>
      <c r="H241" s="15" t="str">
        <f>IFERROR(__xludf.DUMMYFUNCTION("""COMPUTED_VALUE"""),"Bread")</f>
        <v>Bread</v>
      </c>
      <c r="I241" s="14">
        <f>IFERROR(__xludf.DUMMYFUNCTION("""COMPUTED_VALUE"""),0.95)</f>
        <v>0.95</v>
      </c>
      <c r="J241" s="15" t="str">
        <f>IFERROR(__xludf.DUMMYFUNCTION("""COMPUTED_VALUE"""),"Coffee")</f>
        <v>Coffee</v>
      </c>
      <c r="K241" s="14">
        <f>IFERROR(__xludf.DUMMYFUNCTION("""COMPUTED_VALUE"""),1.5)</f>
        <v>1.5</v>
      </c>
      <c r="L241" s="15"/>
      <c r="M241" s="15"/>
      <c r="N241" s="15"/>
      <c r="O241" s="15"/>
      <c r="P241" s="15"/>
      <c r="Q241" s="15"/>
      <c r="R241" s="15"/>
      <c r="S241" s="15"/>
      <c r="T241" s="15"/>
      <c r="U241" s="15"/>
    </row>
    <row r="242" ht="15.75" customHeight="1">
      <c r="A242" s="7">
        <v>6713.0</v>
      </c>
      <c r="B242" s="8" t="s">
        <v>27</v>
      </c>
      <c r="C242" s="9">
        <v>42783.0</v>
      </c>
      <c r="D242" s="10">
        <v>0.5864</v>
      </c>
      <c r="E242" s="3" t="s">
        <v>19</v>
      </c>
      <c r="F242" s="11">
        <v>5.5</v>
      </c>
      <c r="G242" s="15"/>
      <c r="H242" s="15" t="str">
        <f>IFERROR(__xludf.DUMMYFUNCTION("""COMPUTED_VALUE"""),"Sandwich")</f>
        <v>Sandwich</v>
      </c>
      <c r="I242" s="14">
        <f>IFERROR(__xludf.DUMMYFUNCTION("""COMPUTED_VALUE"""),5.5)</f>
        <v>5.5</v>
      </c>
      <c r="J242" s="15" t="str">
        <f>IFERROR(__xludf.DUMMYFUNCTION("""COMPUTED_VALUE"""),"Coffee")</f>
        <v>Coffee</v>
      </c>
      <c r="K242" s="14">
        <f>IFERROR(__xludf.DUMMYFUNCTION("""COMPUTED_VALUE"""),1.5)</f>
        <v>1.5</v>
      </c>
      <c r="L242" s="15"/>
      <c r="M242" s="15"/>
      <c r="N242" s="15"/>
      <c r="O242" s="15"/>
      <c r="P242" s="15"/>
      <c r="Q242" s="15"/>
      <c r="R242" s="15"/>
      <c r="S242" s="15"/>
      <c r="T242" s="15"/>
      <c r="U242" s="15"/>
    </row>
    <row r="243" ht="15.75" customHeight="1">
      <c r="A243" s="7">
        <v>6713.0</v>
      </c>
      <c r="B243" s="8" t="s">
        <v>27</v>
      </c>
      <c r="C243" s="9">
        <v>42783.0</v>
      </c>
      <c r="D243" s="10">
        <v>0.5864</v>
      </c>
      <c r="E243" s="3" t="s">
        <v>14</v>
      </c>
      <c r="F243" s="11">
        <v>1.5</v>
      </c>
      <c r="G243" s="15"/>
      <c r="H243" s="15" t="str">
        <f>IFERROR(__xludf.DUMMYFUNCTION("""COMPUTED_VALUE"""),"Tea")</f>
        <v>Tea</v>
      </c>
      <c r="I243" s="14">
        <f>IFERROR(__xludf.DUMMYFUNCTION("""COMPUTED_VALUE"""),1.5)</f>
        <v>1.5</v>
      </c>
      <c r="J243" s="15" t="str">
        <f>IFERROR(__xludf.DUMMYFUNCTION("""COMPUTED_VALUE"""),"Alfajores")</f>
        <v>Alfajores</v>
      </c>
      <c r="K243" s="14">
        <f>IFERROR(__xludf.DUMMYFUNCTION("""COMPUTED_VALUE"""),2.655)</f>
        <v>2.655</v>
      </c>
      <c r="L243" s="15"/>
      <c r="M243" s="15"/>
      <c r="N243" s="15"/>
      <c r="O243" s="15"/>
      <c r="P243" s="15"/>
      <c r="Q243" s="15"/>
      <c r="R243" s="15"/>
      <c r="S243" s="15"/>
      <c r="T243" s="15"/>
      <c r="U243" s="15"/>
    </row>
    <row r="244" ht="15.75" customHeight="1">
      <c r="A244" s="7">
        <v>6715.0</v>
      </c>
      <c r="B244" s="8" t="s">
        <v>27</v>
      </c>
      <c r="C244" s="9">
        <v>42783.0</v>
      </c>
      <c r="D244" s="10">
        <v>0.5949</v>
      </c>
      <c r="E244" s="3" t="s">
        <v>23</v>
      </c>
      <c r="F244" s="11">
        <v>2.5</v>
      </c>
      <c r="G244" s="15"/>
      <c r="H244" s="15" t="str">
        <f>IFERROR(__xludf.DUMMYFUNCTION("""COMPUTED_VALUE"""),"Baguette")</f>
        <v>Baguette</v>
      </c>
      <c r="I244" s="14">
        <f>IFERROR(__xludf.DUMMYFUNCTION("""COMPUTED_VALUE"""),2.5)</f>
        <v>2.5</v>
      </c>
      <c r="J244" s="15" t="str">
        <f>IFERROR(__xludf.DUMMYFUNCTION("""COMPUTED_VALUE"""),"Bread")</f>
        <v>Bread</v>
      </c>
      <c r="K244" s="14">
        <f>IFERROR(__xludf.DUMMYFUNCTION("""COMPUTED_VALUE"""),0.855)</f>
        <v>0.855</v>
      </c>
      <c r="L244" s="15"/>
      <c r="M244" s="15"/>
      <c r="N244" s="15"/>
      <c r="O244" s="15"/>
      <c r="P244" s="15"/>
      <c r="Q244" s="15"/>
      <c r="R244" s="15"/>
      <c r="S244" s="15"/>
      <c r="T244" s="15"/>
      <c r="U244" s="15"/>
    </row>
    <row r="245" ht="15.75" customHeight="1">
      <c r="A245" s="7">
        <v>6716.0</v>
      </c>
      <c r="B245" s="8" t="s">
        <v>27</v>
      </c>
      <c r="C245" s="9">
        <v>42783.0</v>
      </c>
      <c r="D245" s="10">
        <v>0.5961</v>
      </c>
      <c r="E245" s="3" t="s">
        <v>7</v>
      </c>
      <c r="F245" s="11">
        <v>1.25</v>
      </c>
      <c r="G245" s="15"/>
      <c r="H245" s="15" t="str">
        <f>IFERROR(__xludf.DUMMYFUNCTION("""COMPUTED_VALUE"""),"Coffee")</f>
        <v>Coffee</v>
      </c>
      <c r="I245" s="14">
        <f>IFERROR(__xludf.DUMMYFUNCTION("""COMPUTED_VALUE"""),1.25)</f>
        <v>1.25</v>
      </c>
      <c r="J245" s="15" t="str">
        <f>IFERROR(__xludf.DUMMYFUNCTION("""COMPUTED_VALUE"""),"Coffee")</f>
        <v>Coffee</v>
      </c>
      <c r="K245" s="14">
        <f>IFERROR(__xludf.DUMMYFUNCTION("""COMPUTED_VALUE"""),1.5)</f>
        <v>1.5</v>
      </c>
      <c r="L245" s="15"/>
      <c r="M245" s="15"/>
      <c r="N245" s="15"/>
      <c r="O245" s="15"/>
      <c r="P245" s="15"/>
      <c r="Q245" s="15"/>
      <c r="R245" s="15"/>
      <c r="S245" s="15"/>
      <c r="T245" s="15"/>
      <c r="U245" s="15"/>
    </row>
    <row r="246" ht="15.75" customHeight="1">
      <c r="A246" s="7">
        <v>6716.0</v>
      </c>
      <c r="B246" s="8" t="s">
        <v>27</v>
      </c>
      <c r="C246" s="9">
        <v>42783.0</v>
      </c>
      <c r="D246" s="10">
        <v>0.5961</v>
      </c>
      <c r="E246" s="3" t="s">
        <v>14</v>
      </c>
      <c r="F246" s="11">
        <v>1.5</v>
      </c>
      <c r="G246" s="15"/>
      <c r="H246" s="15" t="str">
        <f>IFERROR(__xludf.DUMMYFUNCTION("""COMPUTED_VALUE"""),"Tea")</f>
        <v>Tea</v>
      </c>
      <c r="I246" s="14">
        <f>IFERROR(__xludf.DUMMYFUNCTION("""COMPUTED_VALUE"""),1.5)</f>
        <v>1.5</v>
      </c>
      <c r="J246" s="15" t="str">
        <f>IFERROR(__xludf.DUMMYFUNCTION("""COMPUTED_VALUE"""),"Alfajores")</f>
        <v>Alfajores</v>
      </c>
      <c r="K246" s="14">
        <f>IFERROR(__xludf.DUMMYFUNCTION("""COMPUTED_VALUE"""),2.655)</f>
        <v>2.655</v>
      </c>
      <c r="L246" s="15"/>
      <c r="M246" s="15"/>
      <c r="N246" s="15"/>
      <c r="O246" s="15"/>
      <c r="P246" s="15"/>
      <c r="Q246" s="15"/>
      <c r="R246" s="15"/>
      <c r="S246" s="15"/>
      <c r="T246" s="15"/>
      <c r="U246" s="15"/>
    </row>
    <row r="247" ht="15.75" customHeight="1">
      <c r="A247" s="7">
        <v>6716.0</v>
      </c>
      <c r="B247" s="8" t="s">
        <v>27</v>
      </c>
      <c r="C247" s="9">
        <v>42783.0</v>
      </c>
      <c r="D247" s="10">
        <v>0.5961</v>
      </c>
      <c r="E247" s="3" t="s">
        <v>20</v>
      </c>
      <c r="F247" s="11">
        <v>4.25</v>
      </c>
      <c r="G247" s="15"/>
      <c r="H247" s="15" t="str">
        <f>IFERROR(__xludf.DUMMYFUNCTION("""COMPUTED_VALUE"""),"Soup")</f>
        <v>Soup</v>
      </c>
      <c r="I247" s="14">
        <f>IFERROR(__xludf.DUMMYFUNCTION("""COMPUTED_VALUE"""),4.25)</f>
        <v>4.25</v>
      </c>
      <c r="J247" s="15" t="str">
        <f>IFERROR(__xludf.DUMMYFUNCTION("""COMPUTED_VALUE"""),"Tea")</f>
        <v>Tea</v>
      </c>
      <c r="K247" s="14">
        <f>IFERROR(__xludf.DUMMYFUNCTION("""COMPUTED_VALUE"""),1.8)</f>
        <v>1.8</v>
      </c>
      <c r="L247" s="15"/>
      <c r="M247" s="15"/>
      <c r="N247" s="15"/>
      <c r="O247" s="15"/>
      <c r="P247" s="15"/>
      <c r="Q247" s="15"/>
      <c r="R247" s="15"/>
      <c r="S247" s="15"/>
      <c r="T247" s="15"/>
      <c r="U247" s="15"/>
    </row>
    <row r="248" ht="15.75" customHeight="1">
      <c r="A248" s="7">
        <v>6716.0</v>
      </c>
      <c r="B248" s="8" t="s">
        <v>27</v>
      </c>
      <c r="C248" s="9">
        <v>42783.0</v>
      </c>
      <c r="D248" s="10">
        <v>0.5961</v>
      </c>
      <c r="E248" s="3" t="s">
        <v>19</v>
      </c>
      <c r="F248" s="11">
        <v>5.5</v>
      </c>
      <c r="G248" s="15"/>
      <c r="H248" s="15" t="str">
        <f>IFERROR(__xludf.DUMMYFUNCTION("""COMPUTED_VALUE"""),"Sandwich")</f>
        <v>Sandwich</v>
      </c>
      <c r="I248" s="14">
        <f>IFERROR(__xludf.DUMMYFUNCTION("""COMPUTED_VALUE"""),5.5)</f>
        <v>5.5</v>
      </c>
      <c r="J248" s="15" t="str">
        <f>IFERROR(__xludf.DUMMYFUNCTION("""COMPUTED_VALUE"""),"Cake")</f>
        <v>Cake</v>
      </c>
      <c r="K248" s="14">
        <f>IFERROR(__xludf.DUMMYFUNCTION("""COMPUTED_VALUE"""),3.375)</f>
        <v>3.375</v>
      </c>
      <c r="L248" s="15"/>
      <c r="M248" s="15"/>
      <c r="N248" s="15"/>
      <c r="O248" s="15"/>
      <c r="P248" s="15"/>
      <c r="Q248" s="15"/>
      <c r="R248" s="15"/>
      <c r="S248" s="15"/>
      <c r="T248" s="15"/>
      <c r="U248" s="15"/>
    </row>
    <row r="249" ht="15.75" customHeight="1">
      <c r="A249" s="7">
        <v>6717.0</v>
      </c>
      <c r="B249" s="8" t="s">
        <v>27</v>
      </c>
      <c r="C249" s="9">
        <v>42783.0</v>
      </c>
      <c r="D249" s="10">
        <v>0.5968</v>
      </c>
      <c r="E249" s="3" t="s">
        <v>9</v>
      </c>
      <c r="F249" s="11">
        <v>0.95</v>
      </c>
      <c r="G249" s="15"/>
      <c r="H249" s="15" t="str">
        <f>IFERROR(__xludf.DUMMYFUNCTION("""COMPUTED_VALUE"""),"Bread")</f>
        <v>Bread</v>
      </c>
      <c r="I249" s="14">
        <f>IFERROR(__xludf.DUMMYFUNCTION("""COMPUTED_VALUE"""),0.95)</f>
        <v>0.95</v>
      </c>
      <c r="J249" s="15" t="str">
        <f>IFERROR(__xludf.DUMMYFUNCTION("""COMPUTED_VALUE"""),"Cake")</f>
        <v>Cake</v>
      </c>
      <c r="K249" s="14">
        <f>IFERROR(__xludf.DUMMYFUNCTION("""COMPUTED_VALUE"""),3.375)</f>
        <v>3.375</v>
      </c>
      <c r="L249" s="15"/>
      <c r="M249" s="15"/>
      <c r="N249" s="15"/>
      <c r="O249" s="15"/>
      <c r="P249" s="15"/>
      <c r="Q249" s="15"/>
      <c r="R249" s="15"/>
      <c r="S249" s="15"/>
      <c r="T249" s="15"/>
      <c r="U249" s="15"/>
    </row>
    <row r="250" ht="15.75" customHeight="1">
      <c r="A250" s="7">
        <v>6718.0</v>
      </c>
      <c r="B250" s="8" t="s">
        <v>27</v>
      </c>
      <c r="C250" s="9">
        <v>42783.0</v>
      </c>
      <c r="D250" s="10">
        <v>0.6025</v>
      </c>
      <c r="E250" s="3" t="s">
        <v>9</v>
      </c>
      <c r="F250" s="11">
        <v>0.95</v>
      </c>
      <c r="G250" s="15"/>
      <c r="H250" s="15" t="str">
        <f>IFERROR(__xludf.DUMMYFUNCTION("""COMPUTED_VALUE"""),"Bread")</f>
        <v>Bread</v>
      </c>
      <c r="I250" s="14">
        <f>IFERROR(__xludf.DUMMYFUNCTION("""COMPUTED_VALUE"""),0.95)</f>
        <v>0.95</v>
      </c>
      <c r="J250" s="15" t="str">
        <f>IFERROR(__xludf.DUMMYFUNCTION("""COMPUTED_VALUE"""),"Coffee")</f>
        <v>Coffee</v>
      </c>
      <c r="K250" s="14">
        <f>IFERROR(__xludf.DUMMYFUNCTION("""COMPUTED_VALUE"""),1.5)</f>
        <v>1.5</v>
      </c>
      <c r="L250" s="15"/>
      <c r="M250" s="15"/>
      <c r="N250" s="15"/>
      <c r="O250" s="15"/>
      <c r="P250" s="15"/>
      <c r="Q250" s="15"/>
      <c r="R250" s="15"/>
      <c r="S250" s="15"/>
      <c r="T250" s="15"/>
      <c r="U250" s="15"/>
    </row>
    <row r="251" ht="15.75" customHeight="1">
      <c r="A251" s="7">
        <v>6719.0</v>
      </c>
      <c r="B251" s="8" t="s">
        <v>27</v>
      </c>
      <c r="C251" s="9">
        <v>42783.0</v>
      </c>
      <c r="D251" s="10">
        <v>0.6056</v>
      </c>
      <c r="E251" s="3" t="s">
        <v>7</v>
      </c>
      <c r="F251" s="11">
        <v>1.25</v>
      </c>
      <c r="G251" s="15"/>
      <c r="H251" s="15" t="str">
        <f>IFERROR(__xludf.DUMMYFUNCTION("""COMPUTED_VALUE"""),"Coffee")</f>
        <v>Coffee</v>
      </c>
      <c r="I251" s="14">
        <f>IFERROR(__xludf.DUMMYFUNCTION("""COMPUTED_VALUE"""),1.25)</f>
        <v>1.25</v>
      </c>
      <c r="J251" s="15" t="str">
        <f>IFERROR(__xludf.DUMMYFUNCTION("""COMPUTED_VALUE"""),"Brownie")</f>
        <v>Brownie</v>
      </c>
      <c r="K251" s="14">
        <f>IFERROR(__xludf.DUMMYFUNCTION("""COMPUTED_VALUE"""),2.925)</f>
        <v>2.925</v>
      </c>
      <c r="L251" s="15"/>
      <c r="M251" s="15"/>
      <c r="N251" s="15"/>
      <c r="O251" s="15"/>
      <c r="P251" s="15"/>
      <c r="Q251" s="15"/>
      <c r="R251" s="15"/>
      <c r="S251" s="15"/>
      <c r="T251" s="15"/>
      <c r="U251" s="15"/>
    </row>
    <row r="252" ht="15.75" customHeight="1">
      <c r="A252" s="7">
        <v>6720.0</v>
      </c>
      <c r="B252" s="8" t="s">
        <v>27</v>
      </c>
      <c r="C252" s="9">
        <v>42783.0</v>
      </c>
      <c r="D252" s="10">
        <v>0.6068</v>
      </c>
      <c r="E252" s="3" t="s">
        <v>7</v>
      </c>
      <c r="F252" s="11">
        <v>1.25</v>
      </c>
      <c r="G252" s="15"/>
      <c r="H252" s="15" t="str">
        <f>IFERROR(__xludf.DUMMYFUNCTION("""COMPUTED_VALUE"""),"Coffee")</f>
        <v>Coffee</v>
      </c>
      <c r="I252" s="14">
        <f>IFERROR(__xludf.DUMMYFUNCTION("""COMPUTED_VALUE"""),1.25)</f>
        <v>1.25</v>
      </c>
      <c r="J252" s="15" t="str">
        <f>IFERROR(__xludf.DUMMYFUNCTION("""COMPUTED_VALUE"""),"Coffee")</f>
        <v>Coffee</v>
      </c>
      <c r="K252" s="14">
        <f>IFERROR(__xludf.DUMMYFUNCTION("""COMPUTED_VALUE"""),1.5)</f>
        <v>1.5</v>
      </c>
      <c r="L252" s="15"/>
      <c r="M252" s="15"/>
      <c r="N252" s="15"/>
      <c r="O252" s="15"/>
      <c r="P252" s="15"/>
      <c r="Q252" s="15"/>
      <c r="R252" s="15"/>
      <c r="S252" s="15"/>
      <c r="T252" s="15"/>
      <c r="U252" s="15"/>
    </row>
    <row r="253" ht="15.75" customHeight="1">
      <c r="A253" s="7">
        <v>6721.0</v>
      </c>
      <c r="B253" s="8" t="s">
        <v>27</v>
      </c>
      <c r="C253" s="9">
        <v>42783.0</v>
      </c>
      <c r="D253" s="10">
        <v>0.6085</v>
      </c>
      <c r="E253" s="3" t="s">
        <v>14</v>
      </c>
      <c r="F253" s="11">
        <v>1.5</v>
      </c>
      <c r="G253" s="15"/>
      <c r="H253" s="15" t="str">
        <f>IFERROR(__xludf.DUMMYFUNCTION("""COMPUTED_VALUE"""),"Tea")</f>
        <v>Tea</v>
      </c>
      <c r="I253" s="14">
        <f>IFERROR(__xludf.DUMMYFUNCTION("""COMPUTED_VALUE"""),1.5)</f>
        <v>1.5</v>
      </c>
      <c r="J253" s="15" t="str">
        <f>IFERROR(__xludf.DUMMYFUNCTION("""COMPUTED_VALUE"""),"Coffee")</f>
        <v>Coffee</v>
      </c>
      <c r="K253" s="14">
        <f>IFERROR(__xludf.DUMMYFUNCTION("""COMPUTED_VALUE"""),1.5)</f>
        <v>1.5</v>
      </c>
      <c r="L253" s="15"/>
      <c r="M253" s="15"/>
      <c r="N253" s="15"/>
      <c r="O253" s="15"/>
      <c r="P253" s="15"/>
      <c r="Q253" s="15"/>
      <c r="R253" s="15"/>
      <c r="S253" s="15"/>
      <c r="T253" s="15"/>
      <c r="U253" s="15"/>
    </row>
    <row r="254" ht="15.75" customHeight="1">
      <c r="A254" s="7">
        <v>6722.0</v>
      </c>
      <c r="B254" s="8" t="s">
        <v>27</v>
      </c>
      <c r="C254" s="9">
        <v>42783.0</v>
      </c>
      <c r="D254" s="10">
        <v>0.6127</v>
      </c>
      <c r="E254" s="3" t="s">
        <v>26</v>
      </c>
      <c r="F254" s="11">
        <v>2.6</v>
      </c>
      <c r="G254" s="15"/>
      <c r="H254" s="15" t="str">
        <f>IFERROR(__xludf.DUMMYFUNCTION("""COMPUTED_VALUE"""),"Muffin")</f>
        <v>Muffin</v>
      </c>
      <c r="I254" s="14">
        <f>IFERROR(__xludf.DUMMYFUNCTION("""COMPUTED_VALUE"""),2.6)</f>
        <v>2.6</v>
      </c>
      <c r="J254" s="15" t="str">
        <f>IFERROR(__xludf.DUMMYFUNCTION("""COMPUTED_VALUE"""),"Coffee")</f>
        <v>Coffee</v>
      </c>
      <c r="K254" s="14">
        <f>IFERROR(__xludf.DUMMYFUNCTION("""COMPUTED_VALUE"""),1.5)</f>
        <v>1.5</v>
      </c>
      <c r="L254" s="15"/>
      <c r="M254" s="15"/>
      <c r="N254" s="15"/>
      <c r="O254" s="15"/>
      <c r="P254" s="15"/>
      <c r="Q254" s="15"/>
      <c r="R254" s="15"/>
      <c r="S254" s="15"/>
      <c r="T254" s="15"/>
      <c r="U254" s="15"/>
    </row>
    <row r="255" ht="15.75" customHeight="1">
      <c r="A255" s="7">
        <v>6723.0</v>
      </c>
      <c r="B255" s="8" t="s">
        <v>27</v>
      </c>
      <c r="C255" s="9">
        <v>42783.0</v>
      </c>
      <c r="D255" s="10">
        <v>0.6147</v>
      </c>
      <c r="E255" s="3" t="s">
        <v>19</v>
      </c>
      <c r="F255" s="11">
        <v>5.5</v>
      </c>
      <c r="G255" s="15"/>
      <c r="H255" s="15" t="str">
        <f>IFERROR(__xludf.DUMMYFUNCTION("""COMPUTED_VALUE"""),"Sandwich")</f>
        <v>Sandwich</v>
      </c>
      <c r="I255" s="14">
        <f>IFERROR(__xludf.DUMMYFUNCTION("""COMPUTED_VALUE"""),5.5)</f>
        <v>5.5</v>
      </c>
      <c r="J255" s="15" t="str">
        <f>IFERROR(__xludf.DUMMYFUNCTION("""COMPUTED_VALUE"""),"Soup")</f>
        <v>Soup</v>
      </c>
      <c r="K255" s="14">
        <f>IFERROR(__xludf.DUMMYFUNCTION("""COMPUTED_VALUE"""),3.4)</f>
        <v>3.4</v>
      </c>
      <c r="L255" s="15"/>
      <c r="M255" s="15"/>
      <c r="N255" s="15"/>
      <c r="O255" s="15"/>
      <c r="P255" s="15"/>
      <c r="Q255" s="15"/>
      <c r="R255" s="15"/>
      <c r="S255" s="15"/>
      <c r="T255" s="15"/>
      <c r="U255" s="15"/>
    </row>
    <row r="256" ht="15.75" customHeight="1">
      <c r="A256" s="7">
        <v>6723.0</v>
      </c>
      <c r="B256" s="8" t="s">
        <v>27</v>
      </c>
      <c r="C256" s="9">
        <v>42783.0</v>
      </c>
      <c r="D256" s="10">
        <v>0.6147</v>
      </c>
      <c r="E256" s="3" t="s">
        <v>18</v>
      </c>
      <c r="F256" s="11">
        <v>5.5</v>
      </c>
      <c r="G256" s="15"/>
      <c r="H256" s="15" t="str">
        <f>IFERROR(__xludf.DUMMYFUNCTION("""COMPUTED_VALUE"""),"Truffles")</f>
        <v>Truffles</v>
      </c>
      <c r="I256" s="14">
        <f>IFERROR(__xludf.DUMMYFUNCTION("""COMPUTED_VALUE"""),5.5)</f>
        <v>5.5</v>
      </c>
      <c r="J256" s="15" t="str">
        <f>IFERROR(__xludf.DUMMYFUNCTION("""COMPUTED_VALUE"""),"Tea")</f>
        <v>Tea</v>
      </c>
      <c r="K256" s="14">
        <f>IFERROR(__xludf.DUMMYFUNCTION("""COMPUTED_VALUE"""),1.8)</f>
        <v>1.8</v>
      </c>
      <c r="L256" s="15"/>
      <c r="M256" s="15"/>
      <c r="N256" s="15"/>
      <c r="O256" s="15"/>
      <c r="P256" s="15"/>
      <c r="Q256" s="15"/>
      <c r="R256" s="15"/>
      <c r="S256" s="15"/>
      <c r="T256" s="15"/>
      <c r="U256" s="15"/>
    </row>
    <row r="257" ht="15.75" customHeight="1">
      <c r="A257" s="7">
        <v>6724.0</v>
      </c>
      <c r="B257" s="8" t="s">
        <v>27</v>
      </c>
      <c r="C257" s="9">
        <v>42783.0</v>
      </c>
      <c r="D257" s="10">
        <v>0.6155</v>
      </c>
      <c r="E257" s="3" t="s">
        <v>23</v>
      </c>
      <c r="F257" s="11">
        <v>2.5</v>
      </c>
      <c r="G257" s="15"/>
      <c r="H257" s="15" t="str">
        <f>IFERROR(__xludf.DUMMYFUNCTION("""COMPUTED_VALUE"""),"Baguette")</f>
        <v>Baguette</v>
      </c>
      <c r="I257" s="14">
        <f>IFERROR(__xludf.DUMMYFUNCTION("""COMPUTED_VALUE"""),2.5)</f>
        <v>2.5</v>
      </c>
      <c r="J257" s="15" t="str">
        <f>IFERROR(__xludf.DUMMYFUNCTION("""COMPUTED_VALUE"""),"Soup")</f>
        <v>Soup</v>
      </c>
      <c r="K257" s="14">
        <f>IFERROR(__xludf.DUMMYFUNCTION("""COMPUTED_VALUE"""),3.4)</f>
        <v>3.4</v>
      </c>
      <c r="L257" s="15"/>
      <c r="M257" s="15"/>
      <c r="N257" s="15"/>
      <c r="O257" s="15"/>
      <c r="P257" s="15"/>
      <c r="Q257" s="15"/>
      <c r="R257" s="15"/>
      <c r="S257" s="15"/>
      <c r="T257" s="15"/>
      <c r="U257" s="15"/>
    </row>
    <row r="258" ht="15.75" customHeight="1">
      <c r="A258" s="7">
        <v>6725.0</v>
      </c>
      <c r="B258" s="8" t="s">
        <v>27</v>
      </c>
      <c r="C258" s="9">
        <v>42783.0</v>
      </c>
      <c r="D258" s="10">
        <v>0.6479</v>
      </c>
      <c r="E258" s="3" t="s">
        <v>15</v>
      </c>
      <c r="F258" s="11">
        <v>3.25</v>
      </c>
      <c r="G258" s="15"/>
      <c r="H258" s="15" t="str">
        <f>IFERROR(__xludf.DUMMYFUNCTION("""COMPUTED_VALUE"""),"Brownie")</f>
        <v>Brownie</v>
      </c>
      <c r="I258" s="14">
        <f>IFERROR(__xludf.DUMMYFUNCTION("""COMPUTED_VALUE"""),3.25)</f>
        <v>3.25</v>
      </c>
      <c r="J258" s="15" t="str">
        <f>IFERROR(__xludf.DUMMYFUNCTION("""COMPUTED_VALUE"""),"Sandwich")</f>
        <v>Sandwich</v>
      </c>
      <c r="K258" s="14">
        <f>IFERROR(__xludf.DUMMYFUNCTION("""COMPUTED_VALUE"""),4.4)</f>
        <v>4.4</v>
      </c>
      <c r="L258" s="15"/>
      <c r="M258" s="15"/>
      <c r="N258" s="15"/>
      <c r="O258" s="15"/>
      <c r="P258" s="15"/>
      <c r="Q258" s="15"/>
      <c r="R258" s="15"/>
      <c r="S258" s="15"/>
      <c r="T258" s="15"/>
      <c r="U258" s="15"/>
    </row>
    <row r="259" ht="15.75" customHeight="1">
      <c r="A259" s="7">
        <v>6726.0</v>
      </c>
      <c r="B259" s="8" t="s">
        <v>27</v>
      </c>
      <c r="C259" s="9">
        <v>42783.0</v>
      </c>
      <c r="D259" s="10">
        <v>0.6545</v>
      </c>
      <c r="E259" s="3" t="s">
        <v>7</v>
      </c>
      <c r="F259" s="11">
        <v>1.25</v>
      </c>
      <c r="G259" s="15"/>
      <c r="H259" s="15" t="str">
        <f>IFERROR(__xludf.DUMMYFUNCTION("""COMPUTED_VALUE"""),"Coffee")</f>
        <v>Coffee</v>
      </c>
      <c r="I259" s="14">
        <f>IFERROR(__xludf.DUMMYFUNCTION("""COMPUTED_VALUE"""),1.25)</f>
        <v>1.25</v>
      </c>
      <c r="J259" s="15" t="str">
        <f>IFERROR(__xludf.DUMMYFUNCTION("""COMPUTED_VALUE"""),"Tea")</f>
        <v>Tea</v>
      </c>
      <c r="K259" s="14">
        <f>IFERROR(__xludf.DUMMYFUNCTION("""COMPUTED_VALUE"""),1.8)</f>
        <v>1.8</v>
      </c>
      <c r="L259" s="15"/>
      <c r="M259" s="15"/>
      <c r="N259" s="15"/>
      <c r="O259" s="15"/>
      <c r="P259" s="15"/>
      <c r="Q259" s="15"/>
      <c r="R259" s="15"/>
      <c r="S259" s="15"/>
      <c r="T259" s="15"/>
      <c r="U259" s="15"/>
    </row>
    <row r="260" ht="15.75" customHeight="1">
      <c r="A260" s="7">
        <v>6726.0</v>
      </c>
      <c r="B260" s="8" t="s">
        <v>27</v>
      </c>
      <c r="C260" s="9">
        <v>42783.0</v>
      </c>
      <c r="D260" s="10">
        <v>0.6545</v>
      </c>
      <c r="E260" s="3" t="s">
        <v>11</v>
      </c>
      <c r="F260" s="11">
        <v>2.1</v>
      </c>
      <c r="G260" s="15"/>
      <c r="H260" s="15" t="str">
        <f>IFERROR(__xludf.DUMMYFUNCTION("""COMPUTED_VALUE"""),"Hot chocolate")</f>
        <v>Hot chocolate</v>
      </c>
      <c r="I260" s="14">
        <f>IFERROR(__xludf.DUMMYFUNCTION("""COMPUTED_VALUE"""),2.1)</f>
        <v>2.1</v>
      </c>
      <c r="J260" s="15" t="str">
        <f>IFERROR(__xludf.DUMMYFUNCTION("""COMPUTED_VALUE"""),"Bread")</f>
        <v>Bread</v>
      </c>
      <c r="K260" s="14">
        <f>IFERROR(__xludf.DUMMYFUNCTION("""COMPUTED_VALUE"""),0.855)</f>
        <v>0.855</v>
      </c>
      <c r="L260" s="15"/>
      <c r="M260" s="15"/>
      <c r="N260" s="15"/>
      <c r="O260" s="15"/>
      <c r="P260" s="15"/>
      <c r="Q260" s="15"/>
      <c r="R260" s="15"/>
      <c r="S260" s="15"/>
      <c r="T260" s="15"/>
      <c r="U260" s="15"/>
    </row>
    <row r="261" ht="15.75" customHeight="1">
      <c r="A261" s="7">
        <v>6727.0</v>
      </c>
      <c r="B261" s="8" t="s">
        <v>27</v>
      </c>
      <c r="C261" s="9">
        <v>42783.0</v>
      </c>
      <c r="D261" s="10">
        <v>0.6564</v>
      </c>
      <c r="E261" s="3" t="s">
        <v>17</v>
      </c>
      <c r="F261" s="11">
        <v>3.75</v>
      </c>
      <c r="G261" s="15"/>
      <c r="H261" s="15" t="str">
        <f>IFERROR(__xludf.DUMMYFUNCTION("""COMPUTED_VALUE"""),"Cake")</f>
        <v>Cake</v>
      </c>
      <c r="I261" s="14">
        <f>IFERROR(__xludf.DUMMYFUNCTION("""COMPUTED_VALUE"""),3.75)</f>
        <v>3.75</v>
      </c>
      <c r="J261" s="15" t="str">
        <f>IFERROR(__xludf.DUMMYFUNCTION("""COMPUTED_VALUE"""),"Bread")</f>
        <v>Bread</v>
      </c>
      <c r="K261" s="14">
        <f>IFERROR(__xludf.DUMMYFUNCTION("""COMPUTED_VALUE"""),0.855)</f>
        <v>0.855</v>
      </c>
      <c r="L261" s="15"/>
      <c r="M261" s="15"/>
      <c r="N261" s="15"/>
      <c r="O261" s="15"/>
      <c r="P261" s="15"/>
      <c r="Q261" s="15"/>
      <c r="R261" s="15"/>
      <c r="S261" s="15"/>
      <c r="T261" s="15"/>
      <c r="U261" s="15"/>
    </row>
    <row r="262" ht="15.75" customHeight="1">
      <c r="A262" s="7">
        <v>6727.0</v>
      </c>
      <c r="B262" s="8" t="s">
        <v>27</v>
      </c>
      <c r="C262" s="9">
        <v>42783.0</v>
      </c>
      <c r="D262" s="10">
        <v>0.6564</v>
      </c>
      <c r="E262" s="3" t="s">
        <v>19</v>
      </c>
      <c r="F262" s="11">
        <v>5.5</v>
      </c>
      <c r="G262" s="15"/>
      <c r="H262" s="15" t="str">
        <f>IFERROR(__xludf.DUMMYFUNCTION("""COMPUTED_VALUE"""),"Sandwich")</f>
        <v>Sandwich</v>
      </c>
      <c r="I262" s="14">
        <f>IFERROR(__xludf.DUMMYFUNCTION("""COMPUTED_VALUE"""),5.5)</f>
        <v>5.5</v>
      </c>
      <c r="J262" s="15" t="str">
        <f>IFERROR(__xludf.DUMMYFUNCTION("""COMPUTED_VALUE"""),"Coffee")</f>
        <v>Coffee</v>
      </c>
      <c r="K262" s="14">
        <f>IFERROR(__xludf.DUMMYFUNCTION("""COMPUTED_VALUE"""),1.5)</f>
        <v>1.5</v>
      </c>
      <c r="L262" s="15"/>
      <c r="M262" s="15"/>
      <c r="N262" s="15"/>
      <c r="O262" s="15"/>
      <c r="P262" s="15"/>
      <c r="Q262" s="15"/>
      <c r="R262" s="15"/>
      <c r="S262" s="15"/>
      <c r="T262" s="15"/>
      <c r="U262" s="15"/>
    </row>
    <row r="263" ht="15.75" customHeight="1">
      <c r="A263" s="7">
        <v>6729.0</v>
      </c>
      <c r="B263" s="8" t="s">
        <v>27</v>
      </c>
      <c r="C263" s="9">
        <v>42783.0</v>
      </c>
      <c r="D263" s="10">
        <v>0.6894</v>
      </c>
      <c r="E263" s="3" t="s">
        <v>7</v>
      </c>
      <c r="F263" s="11">
        <v>1.25</v>
      </c>
      <c r="G263" s="15"/>
      <c r="H263" s="15" t="str">
        <f>IFERROR(__xludf.DUMMYFUNCTION("""COMPUTED_VALUE"""),"Coffee")</f>
        <v>Coffee</v>
      </c>
      <c r="I263" s="14">
        <f>IFERROR(__xludf.DUMMYFUNCTION("""COMPUTED_VALUE"""),1.25)</f>
        <v>1.25</v>
      </c>
      <c r="J263" s="15" t="str">
        <f>IFERROR(__xludf.DUMMYFUNCTION("""COMPUTED_VALUE"""),"Juice")</f>
        <v>Juice</v>
      </c>
      <c r="K263" s="14">
        <f>IFERROR(__xludf.DUMMYFUNCTION("""COMPUTED_VALUE"""),2.34)</f>
        <v>2.34</v>
      </c>
      <c r="L263" s="15"/>
      <c r="M263" s="15"/>
      <c r="N263" s="15"/>
      <c r="O263" s="15"/>
      <c r="P263" s="15"/>
      <c r="Q263" s="15"/>
      <c r="R263" s="15"/>
      <c r="S263" s="15"/>
      <c r="T263" s="15"/>
      <c r="U263" s="15"/>
    </row>
    <row r="264" ht="15.75" customHeight="1">
      <c r="A264" s="7">
        <v>6730.0</v>
      </c>
      <c r="B264" s="8" t="s">
        <v>27</v>
      </c>
      <c r="C264" s="9">
        <v>42783.0</v>
      </c>
      <c r="D264" s="10">
        <v>0.6931</v>
      </c>
      <c r="E264" s="3" t="s">
        <v>9</v>
      </c>
      <c r="F264" s="11">
        <v>0.95</v>
      </c>
      <c r="G264" s="15"/>
      <c r="H264" s="15" t="str">
        <f>IFERROR(__xludf.DUMMYFUNCTION("""COMPUTED_VALUE"""),"Bread")</f>
        <v>Bread</v>
      </c>
      <c r="I264" s="14">
        <f>IFERROR(__xludf.DUMMYFUNCTION("""COMPUTED_VALUE"""),0.95)</f>
        <v>0.95</v>
      </c>
      <c r="J264" s="15" t="str">
        <f>IFERROR(__xludf.DUMMYFUNCTION("""COMPUTED_VALUE"""),"Coffee")</f>
        <v>Coffee</v>
      </c>
      <c r="K264" s="14">
        <f>IFERROR(__xludf.DUMMYFUNCTION("""COMPUTED_VALUE"""),1.5)</f>
        <v>1.5</v>
      </c>
      <c r="L264" s="15"/>
      <c r="M264" s="15"/>
      <c r="N264" s="15"/>
      <c r="O264" s="15"/>
      <c r="P264" s="15"/>
      <c r="Q264" s="15"/>
      <c r="R264" s="15"/>
      <c r="S264" s="15"/>
      <c r="T264" s="15"/>
      <c r="U264" s="15"/>
    </row>
    <row r="265" ht="15.75" customHeight="1">
      <c r="A265" s="7">
        <v>6730.0</v>
      </c>
      <c r="B265" s="8" t="s">
        <v>27</v>
      </c>
      <c r="C265" s="9">
        <v>42783.0</v>
      </c>
      <c r="D265" s="10">
        <v>0.6931</v>
      </c>
      <c r="E265" s="3" t="s">
        <v>7</v>
      </c>
      <c r="F265" s="11">
        <v>1.25</v>
      </c>
      <c r="G265" s="15"/>
      <c r="H265" s="15" t="str">
        <f>IFERROR(__xludf.DUMMYFUNCTION("""COMPUTED_VALUE"""),"Coffee")</f>
        <v>Coffee</v>
      </c>
      <c r="I265" s="14">
        <f>IFERROR(__xludf.DUMMYFUNCTION("""COMPUTED_VALUE"""),1.25)</f>
        <v>1.25</v>
      </c>
      <c r="J265" s="15" t="str">
        <f>IFERROR(__xludf.DUMMYFUNCTION("""COMPUTED_VALUE"""),"Cake")</f>
        <v>Cake</v>
      </c>
      <c r="K265" s="14">
        <f>IFERROR(__xludf.DUMMYFUNCTION("""COMPUTED_VALUE"""),3.375)</f>
        <v>3.375</v>
      </c>
      <c r="L265" s="15"/>
      <c r="M265" s="15"/>
      <c r="N265" s="15"/>
      <c r="O265" s="15"/>
      <c r="P265" s="15"/>
      <c r="Q265" s="15"/>
      <c r="R265" s="15"/>
      <c r="S265" s="15"/>
      <c r="T265" s="15"/>
      <c r="U265" s="15"/>
    </row>
    <row r="266" ht="15.75" customHeight="1">
      <c r="A266" s="7">
        <v>6730.0</v>
      </c>
      <c r="B266" s="8" t="s">
        <v>27</v>
      </c>
      <c r="C266" s="9">
        <v>42783.0</v>
      </c>
      <c r="D266" s="10">
        <v>0.6931</v>
      </c>
      <c r="E266" s="3" t="s">
        <v>15</v>
      </c>
      <c r="F266" s="11">
        <v>3.25</v>
      </c>
      <c r="G266" s="15"/>
      <c r="H266" s="15" t="str">
        <f>IFERROR(__xludf.DUMMYFUNCTION("""COMPUTED_VALUE"""),"Brownie")</f>
        <v>Brownie</v>
      </c>
      <c r="I266" s="14">
        <f>IFERROR(__xludf.DUMMYFUNCTION("""COMPUTED_VALUE"""),3.25)</f>
        <v>3.25</v>
      </c>
      <c r="J266" s="15" t="str">
        <f>IFERROR(__xludf.DUMMYFUNCTION("""COMPUTED_VALUE"""),"Coffee")</f>
        <v>Coffee</v>
      </c>
      <c r="K266" s="14">
        <f>IFERROR(__xludf.DUMMYFUNCTION("""COMPUTED_VALUE"""),1.5)</f>
        <v>1.5</v>
      </c>
      <c r="L266" s="15"/>
      <c r="M266" s="15"/>
      <c r="N266" s="15"/>
      <c r="O266" s="15"/>
      <c r="P266" s="15"/>
      <c r="Q266" s="15"/>
      <c r="R266" s="15"/>
      <c r="S266" s="15"/>
      <c r="T266" s="15"/>
      <c r="U266" s="15"/>
    </row>
    <row r="267" ht="15.75" customHeight="1">
      <c r="A267" s="7">
        <v>6730.0</v>
      </c>
      <c r="B267" s="8" t="s">
        <v>27</v>
      </c>
      <c r="C267" s="9">
        <v>42783.0</v>
      </c>
      <c r="D267" s="10">
        <v>0.6931</v>
      </c>
      <c r="E267" s="3" t="s">
        <v>10</v>
      </c>
      <c r="F267" s="11">
        <v>2.95</v>
      </c>
      <c r="G267" s="15"/>
      <c r="H267" s="15" t="str">
        <f>IFERROR(__xludf.DUMMYFUNCTION("""COMPUTED_VALUE"""),"Alfajores")</f>
        <v>Alfajores</v>
      </c>
      <c r="I267" s="14">
        <f>IFERROR(__xludf.DUMMYFUNCTION("""COMPUTED_VALUE"""),2.95)</f>
        <v>2.95</v>
      </c>
      <c r="J267" s="15" t="str">
        <f>IFERROR(__xludf.DUMMYFUNCTION("""COMPUTED_VALUE"""),"Soup")</f>
        <v>Soup</v>
      </c>
      <c r="K267" s="14">
        <f>IFERROR(__xludf.DUMMYFUNCTION("""COMPUTED_VALUE"""),3.4)</f>
        <v>3.4</v>
      </c>
      <c r="L267" s="15"/>
      <c r="M267" s="15"/>
      <c r="N267" s="15"/>
      <c r="O267" s="15"/>
      <c r="P267" s="15"/>
      <c r="Q267" s="15"/>
      <c r="R267" s="15"/>
      <c r="S267" s="15"/>
      <c r="T267" s="15"/>
      <c r="U267" s="15"/>
    </row>
    <row r="268" ht="15.75" customHeight="1">
      <c r="A268" s="7">
        <v>6731.0</v>
      </c>
      <c r="B268" s="8" t="s">
        <v>27</v>
      </c>
      <c r="C268" s="9">
        <v>42783.0</v>
      </c>
      <c r="D268" s="10">
        <v>0.6989</v>
      </c>
      <c r="E268" s="3" t="s">
        <v>9</v>
      </c>
      <c r="F268" s="11">
        <v>0.95</v>
      </c>
      <c r="G268" s="15"/>
      <c r="H268" s="15" t="str">
        <f>IFERROR(__xludf.DUMMYFUNCTION("""COMPUTED_VALUE"""),"Bread")</f>
        <v>Bread</v>
      </c>
      <c r="I268" s="14">
        <f>IFERROR(__xludf.DUMMYFUNCTION("""COMPUTED_VALUE"""),0.95)</f>
        <v>0.95</v>
      </c>
      <c r="J268" s="15" t="str">
        <f>IFERROR(__xludf.DUMMYFUNCTION("""COMPUTED_VALUE"""),"Coffee")</f>
        <v>Coffee</v>
      </c>
      <c r="K268" s="14">
        <f>IFERROR(__xludf.DUMMYFUNCTION("""COMPUTED_VALUE"""),1.5)</f>
        <v>1.5</v>
      </c>
      <c r="L268" s="15"/>
      <c r="M268" s="15"/>
      <c r="N268" s="15"/>
      <c r="O268" s="15"/>
      <c r="P268" s="15"/>
      <c r="Q268" s="15"/>
      <c r="R268" s="15"/>
      <c r="S268" s="15"/>
      <c r="T268" s="15"/>
      <c r="U268" s="15"/>
    </row>
    <row r="269" ht="15.75" customHeight="1">
      <c r="A269" s="7">
        <v>6731.0</v>
      </c>
      <c r="B269" s="8" t="s">
        <v>27</v>
      </c>
      <c r="C269" s="9">
        <v>42783.0</v>
      </c>
      <c r="D269" s="10">
        <v>0.6989</v>
      </c>
      <c r="E269" s="3" t="s">
        <v>7</v>
      </c>
      <c r="F269" s="11">
        <v>1.25</v>
      </c>
      <c r="G269" s="15"/>
      <c r="H269" s="15" t="str">
        <f>IFERROR(__xludf.DUMMYFUNCTION("""COMPUTED_VALUE"""),"Coffee")</f>
        <v>Coffee</v>
      </c>
      <c r="I269" s="14">
        <f>IFERROR(__xludf.DUMMYFUNCTION("""COMPUTED_VALUE"""),1.25)</f>
        <v>1.25</v>
      </c>
      <c r="J269" s="15" t="str">
        <f>IFERROR(__xludf.DUMMYFUNCTION("""COMPUTED_VALUE"""),"Scone")</f>
        <v>Scone</v>
      </c>
      <c r="K269" s="14">
        <f>IFERROR(__xludf.DUMMYFUNCTION("""COMPUTED_VALUE"""),2.475)</f>
        <v>2.475</v>
      </c>
      <c r="L269" s="15"/>
      <c r="M269" s="15"/>
      <c r="N269" s="15"/>
      <c r="O269" s="15"/>
      <c r="P269" s="15"/>
      <c r="Q269" s="15"/>
      <c r="R269" s="15"/>
      <c r="S269" s="15"/>
      <c r="T269" s="15"/>
      <c r="U269" s="15"/>
    </row>
    <row r="270" ht="15.75" customHeight="1">
      <c r="A270" s="7">
        <v>6733.0</v>
      </c>
      <c r="B270" s="8" t="s">
        <v>27</v>
      </c>
      <c r="C270" s="9">
        <v>42783.0</v>
      </c>
      <c r="D270" s="10">
        <v>0.7091</v>
      </c>
      <c r="E270" s="3" t="s">
        <v>17</v>
      </c>
      <c r="F270" s="11">
        <v>3.75</v>
      </c>
      <c r="G270" s="15"/>
      <c r="H270" s="15" t="str">
        <f>IFERROR(__xludf.DUMMYFUNCTION("""COMPUTED_VALUE"""),"Cake")</f>
        <v>Cake</v>
      </c>
      <c r="I270" s="14">
        <f>IFERROR(__xludf.DUMMYFUNCTION("""COMPUTED_VALUE"""),3.75)</f>
        <v>3.75</v>
      </c>
      <c r="J270" s="15" t="str">
        <f>IFERROR(__xludf.DUMMYFUNCTION("""COMPUTED_VALUE"""),"Tea")</f>
        <v>Tea</v>
      </c>
      <c r="K270" s="14">
        <f>IFERROR(__xludf.DUMMYFUNCTION("""COMPUTED_VALUE"""),1.8)</f>
        <v>1.8</v>
      </c>
      <c r="L270" s="15"/>
      <c r="M270" s="15"/>
      <c r="N270" s="15"/>
      <c r="O270" s="15"/>
      <c r="P270" s="15"/>
      <c r="Q270" s="15"/>
      <c r="R270" s="15"/>
      <c r="S270" s="15"/>
      <c r="T270" s="15"/>
      <c r="U270" s="15"/>
    </row>
    <row r="271" ht="15.75" customHeight="1">
      <c r="A271" s="7">
        <v>6734.0</v>
      </c>
      <c r="B271" s="8" t="s">
        <v>27</v>
      </c>
      <c r="C271" s="9">
        <v>42783.0</v>
      </c>
      <c r="D271" s="10">
        <v>0.7141</v>
      </c>
      <c r="E271" s="3" t="s">
        <v>26</v>
      </c>
      <c r="F271" s="11">
        <v>2.6</v>
      </c>
      <c r="G271" s="15"/>
      <c r="H271" s="15" t="str">
        <f>IFERROR(__xludf.DUMMYFUNCTION("""COMPUTED_VALUE"""),"Muffin")</f>
        <v>Muffin</v>
      </c>
      <c r="I271" s="14">
        <f>IFERROR(__xludf.DUMMYFUNCTION("""COMPUTED_VALUE"""),2.6)</f>
        <v>2.6</v>
      </c>
      <c r="J271" s="15" t="str">
        <f>IFERROR(__xludf.DUMMYFUNCTION("""COMPUTED_VALUE"""),"Scone")</f>
        <v>Scone</v>
      </c>
      <c r="K271" s="14">
        <f>IFERROR(__xludf.DUMMYFUNCTION("""COMPUTED_VALUE"""),2.475)</f>
        <v>2.475</v>
      </c>
      <c r="L271" s="15"/>
      <c r="M271" s="15"/>
      <c r="N271" s="15"/>
      <c r="O271" s="15"/>
      <c r="P271" s="15"/>
      <c r="Q271" s="15"/>
      <c r="R271" s="15"/>
      <c r="S271" s="15"/>
      <c r="T271" s="15"/>
      <c r="U271" s="15"/>
    </row>
    <row r="272" ht="15.75" customHeight="1">
      <c r="A272" s="7">
        <v>6734.0</v>
      </c>
      <c r="B272" s="8" t="s">
        <v>27</v>
      </c>
      <c r="C272" s="9">
        <v>42783.0</v>
      </c>
      <c r="D272" s="10">
        <v>0.7141</v>
      </c>
      <c r="E272" s="3" t="s">
        <v>17</v>
      </c>
      <c r="F272" s="11">
        <v>3.75</v>
      </c>
      <c r="G272" s="15"/>
      <c r="H272" s="15" t="str">
        <f>IFERROR(__xludf.DUMMYFUNCTION("""COMPUTED_VALUE"""),"Cake")</f>
        <v>Cake</v>
      </c>
      <c r="I272" s="14">
        <f>IFERROR(__xludf.DUMMYFUNCTION("""COMPUTED_VALUE"""),3.75)</f>
        <v>3.75</v>
      </c>
      <c r="J272" s="15" t="str">
        <f>IFERROR(__xludf.DUMMYFUNCTION("""COMPUTED_VALUE"""),"Cake")</f>
        <v>Cake</v>
      </c>
      <c r="K272" s="14">
        <f>IFERROR(__xludf.DUMMYFUNCTION("""COMPUTED_VALUE"""),3.375)</f>
        <v>3.375</v>
      </c>
      <c r="L272" s="15"/>
      <c r="M272" s="15"/>
      <c r="N272" s="15"/>
      <c r="O272" s="15"/>
      <c r="P272" s="15"/>
      <c r="Q272" s="15"/>
      <c r="R272" s="15"/>
      <c r="S272" s="15"/>
      <c r="T272" s="15"/>
      <c r="U272" s="15"/>
    </row>
    <row r="273" ht="15.75" customHeight="1">
      <c r="A273" s="7">
        <v>6734.0</v>
      </c>
      <c r="B273" s="8" t="s">
        <v>27</v>
      </c>
      <c r="C273" s="9">
        <v>42783.0</v>
      </c>
      <c r="D273" s="10">
        <v>0.7141</v>
      </c>
      <c r="E273" s="3" t="s">
        <v>14</v>
      </c>
      <c r="F273" s="11">
        <v>1.5</v>
      </c>
      <c r="G273" s="15"/>
      <c r="H273" s="15" t="str">
        <f>IFERROR(__xludf.DUMMYFUNCTION("""COMPUTED_VALUE"""),"Tea")</f>
        <v>Tea</v>
      </c>
      <c r="I273" s="14">
        <f>IFERROR(__xludf.DUMMYFUNCTION("""COMPUTED_VALUE"""),1.5)</f>
        <v>1.5</v>
      </c>
      <c r="J273" s="15" t="str">
        <f>IFERROR(__xludf.DUMMYFUNCTION("""COMPUTED_VALUE"""),"Bread")</f>
        <v>Bread</v>
      </c>
      <c r="K273" s="14">
        <f>IFERROR(__xludf.DUMMYFUNCTION("""COMPUTED_VALUE"""),0.855)</f>
        <v>0.855</v>
      </c>
      <c r="L273" s="15"/>
      <c r="M273" s="15"/>
      <c r="N273" s="15"/>
      <c r="O273" s="15"/>
      <c r="P273" s="15"/>
      <c r="Q273" s="15"/>
      <c r="R273" s="15"/>
      <c r="S273" s="15"/>
      <c r="T273" s="15"/>
      <c r="U273" s="15"/>
    </row>
    <row r="274" ht="15.75" customHeight="1">
      <c r="A274" s="7">
        <v>6735.0</v>
      </c>
      <c r="B274" s="8" t="s">
        <v>29</v>
      </c>
      <c r="C274" s="9">
        <v>42784.0</v>
      </c>
      <c r="D274" s="10">
        <v>0.3589</v>
      </c>
      <c r="E274" s="3" t="s">
        <v>23</v>
      </c>
      <c r="F274" s="11">
        <v>2.5</v>
      </c>
      <c r="G274" s="15"/>
      <c r="H274" s="15" t="str">
        <f>IFERROR(__xludf.DUMMYFUNCTION("""COMPUTED_VALUE"""),"Baguette")</f>
        <v>Baguette</v>
      </c>
      <c r="I274" s="14">
        <f>IFERROR(__xludf.DUMMYFUNCTION("""COMPUTED_VALUE"""),2.5)</f>
        <v>2.5</v>
      </c>
      <c r="J274" s="15" t="str">
        <f>IFERROR(__xludf.DUMMYFUNCTION("""COMPUTED_VALUE"""),"Coffee")</f>
        <v>Coffee</v>
      </c>
      <c r="K274" s="14">
        <f>IFERROR(__xludf.DUMMYFUNCTION("""COMPUTED_VALUE"""),1.5)</f>
        <v>1.5</v>
      </c>
      <c r="L274" s="15"/>
      <c r="M274" s="15"/>
      <c r="N274" s="15"/>
      <c r="O274" s="15"/>
      <c r="P274" s="15"/>
      <c r="Q274" s="15"/>
      <c r="R274" s="15"/>
      <c r="S274" s="15"/>
      <c r="T274" s="15"/>
      <c r="U274" s="15"/>
    </row>
    <row r="275" ht="15.75" customHeight="1">
      <c r="A275" s="7">
        <v>6737.0</v>
      </c>
      <c r="B275" s="8" t="s">
        <v>29</v>
      </c>
      <c r="C275" s="9">
        <v>42784.0</v>
      </c>
      <c r="D275" s="10">
        <v>0.371</v>
      </c>
      <c r="E275" s="3" t="s">
        <v>9</v>
      </c>
      <c r="F275" s="11">
        <v>0.95</v>
      </c>
      <c r="G275" s="15"/>
      <c r="H275" s="15" t="str">
        <f>IFERROR(__xludf.DUMMYFUNCTION("""COMPUTED_VALUE"""),"Bread")</f>
        <v>Bread</v>
      </c>
      <c r="I275" s="14">
        <f>IFERROR(__xludf.DUMMYFUNCTION("""COMPUTED_VALUE"""),0.95)</f>
        <v>0.95</v>
      </c>
      <c r="J275" s="15" t="str">
        <f>IFERROR(__xludf.DUMMYFUNCTION("""COMPUTED_VALUE"""),"Cake")</f>
        <v>Cake</v>
      </c>
      <c r="K275" s="14">
        <f>IFERROR(__xludf.DUMMYFUNCTION("""COMPUTED_VALUE"""),3.375)</f>
        <v>3.375</v>
      </c>
      <c r="L275" s="15"/>
      <c r="M275" s="15"/>
      <c r="N275" s="15"/>
      <c r="O275" s="15"/>
      <c r="P275" s="15"/>
      <c r="Q275" s="15"/>
      <c r="R275" s="15"/>
      <c r="S275" s="15"/>
      <c r="T275" s="15"/>
      <c r="U275" s="15"/>
    </row>
    <row r="276" ht="15.75" customHeight="1">
      <c r="A276" s="7">
        <v>6739.0</v>
      </c>
      <c r="B276" s="8" t="s">
        <v>29</v>
      </c>
      <c r="C276" s="9">
        <v>42784.0</v>
      </c>
      <c r="D276" s="10">
        <v>0.3794</v>
      </c>
      <c r="E276" s="3" t="s">
        <v>14</v>
      </c>
      <c r="F276" s="11">
        <v>1.5</v>
      </c>
      <c r="G276" s="15"/>
      <c r="H276" s="15" t="str">
        <f>IFERROR(__xludf.DUMMYFUNCTION("""COMPUTED_VALUE"""),"Tea")</f>
        <v>Tea</v>
      </c>
      <c r="I276" s="14">
        <f>IFERROR(__xludf.DUMMYFUNCTION("""COMPUTED_VALUE"""),1.5)</f>
        <v>1.5</v>
      </c>
      <c r="J276" s="15" t="str">
        <f>IFERROR(__xludf.DUMMYFUNCTION("""COMPUTED_VALUE"""),"Coffee")</f>
        <v>Coffee</v>
      </c>
      <c r="K276" s="14">
        <f>IFERROR(__xludf.DUMMYFUNCTION("""COMPUTED_VALUE"""),1.5)</f>
        <v>1.5</v>
      </c>
      <c r="L276" s="15"/>
      <c r="M276" s="15"/>
      <c r="N276" s="15"/>
      <c r="O276" s="15"/>
      <c r="P276" s="15"/>
      <c r="Q276" s="15"/>
      <c r="R276" s="15"/>
      <c r="S276" s="15"/>
      <c r="T276" s="15"/>
      <c r="U276" s="15"/>
    </row>
    <row r="277" ht="15.75" customHeight="1">
      <c r="A277" s="7">
        <v>6740.0</v>
      </c>
      <c r="B277" s="8" t="s">
        <v>29</v>
      </c>
      <c r="C277" s="9">
        <v>42784.0</v>
      </c>
      <c r="D277" s="10">
        <v>0.3811</v>
      </c>
      <c r="E277" s="3" t="s">
        <v>14</v>
      </c>
      <c r="F277" s="11">
        <v>1.5</v>
      </c>
      <c r="G277" s="15"/>
      <c r="H277" s="15" t="str">
        <f>IFERROR(__xludf.DUMMYFUNCTION("""COMPUTED_VALUE"""),"Tea")</f>
        <v>Tea</v>
      </c>
      <c r="I277" s="14">
        <f>IFERROR(__xludf.DUMMYFUNCTION("""COMPUTED_VALUE"""),1.5)</f>
        <v>1.5</v>
      </c>
      <c r="J277" s="15" t="str">
        <f>IFERROR(__xludf.DUMMYFUNCTION("""COMPUTED_VALUE"""),"Bread")</f>
        <v>Bread</v>
      </c>
      <c r="K277" s="14">
        <f>IFERROR(__xludf.DUMMYFUNCTION("""COMPUTED_VALUE"""),0.855)</f>
        <v>0.855</v>
      </c>
      <c r="L277" s="15"/>
      <c r="M277" s="15"/>
      <c r="N277" s="15"/>
      <c r="O277" s="15"/>
      <c r="P277" s="15"/>
      <c r="Q277" s="15"/>
      <c r="R277" s="15"/>
      <c r="S277" s="15"/>
      <c r="T277" s="15"/>
      <c r="U277" s="15"/>
    </row>
    <row r="278" ht="15.75" customHeight="1">
      <c r="A278" s="7">
        <v>6742.0</v>
      </c>
      <c r="B278" s="8" t="s">
        <v>29</v>
      </c>
      <c r="C278" s="9">
        <v>42784.0</v>
      </c>
      <c r="D278" s="10">
        <v>0.3924</v>
      </c>
      <c r="E278" s="3" t="s">
        <v>28</v>
      </c>
      <c r="F278" s="11">
        <v>2.75</v>
      </c>
      <c r="G278" s="15"/>
      <c r="H278" s="15" t="str">
        <f>IFERROR(__xludf.DUMMYFUNCTION("""COMPUTED_VALUE"""),"Scone")</f>
        <v>Scone</v>
      </c>
      <c r="I278" s="14">
        <f>IFERROR(__xludf.DUMMYFUNCTION("""COMPUTED_VALUE"""),2.75)</f>
        <v>2.75</v>
      </c>
      <c r="J278" s="15" t="str">
        <f>IFERROR(__xludf.DUMMYFUNCTION("""COMPUTED_VALUE"""),"Cake")</f>
        <v>Cake</v>
      </c>
      <c r="K278" s="14">
        <f>IFERROR(__xludf.DUMMYFUNCTION("""COMPUTED_VALUE"""),3.375)</f>
        <v>3.375</v>
      </c>
      <c r="L278" s="15"/>
      <c r="M278" s="15"/>
      <c r="N278" s="15"/>
      <c r="O278" s="15"/>
      <c r="P278" s="15"/>
      <c r="Q278" s="15"/>
      <c r="R278" s="15"/>
      <c r="S278" s="15"/>
      <c r="T278" s="15"/>
      <c r="U278" s="15"/>
    </row>
    <row r="279" ht="15.75" customHeight="1">
      <c r="A279" s="7">
        <v>6743.0</v>
      </c>
      <c r="B279" s="8" t="s">
        <v>29</v>
      </c>
      <c r="C279" s="9">
        <v>42784.0</v>
      </c>
      <c r="D279" s="10">
        <v>0.3937</v>
      </c>
      <c r="E279" s="3" t="s">
        <v>17</v>
      </c>
      <c r="F279" s="11">
        <v>3.75</v>
      </c>
      <c r="G279" s="15"/>
      <c r="H279" s="15" t="str">
        <f>IFERROR(__xludf.DUMMYFUNCTION("""COMPUTED_VALUE"""),"Cake")</f>
        <v>Cake</v>
      </c>
      <c r="I279" s="14">
        <f>IFERROR(__xludf.DUMMYFUNCTION("""COMPUTED_VALUE"""),3.75)</f>
        <v>3.75</v>
      </c>
      <c r="J279" s="15" t="str">
        <f>IFERROR(__xludf.DUMMYFUNCTION("""COMPUTED_VALUE"""),"Coffee")</f>
        <v>Coffee</v>
      </c>
      <c r="K279" s="14">
        <f>IFERROR(__xludf.DUMMYFUNCTION("""COMPUTED_VALUE"""),1.5)</f>
        <v>1.5</v>
      </c>
      <c r="L279" s="15"/>
      <c r="M279" s="15"/>
      <c r="N279" s="15"/>
      <c r="O279" s="15"/>
      <c r="P279" s="15"/>
      <c r="Q279" s="15"/>
      <c r="R279" s="15"/>
      <c r="S279" s="15"/>
      <c r="T279" s="15"/>
      <c r="U279" s="15"/>
    </row>
    <row r="280" ht="15.75" customHeight="1">
      <c r="A280" s="7">
        <v>6745.0</v>
      </c>
      <c r="B280" s="8" t="s">
        <v>29</v>
      </c>
      <c r="C280" s="9">
        <v>42784.0</v>
      </c>
      <c r="D280" s="10">
        <v>0.3955</v>
      </c>
      <c r="E280" s="3" t="s">
        <v>9</v>
      </c>
      <c r="F280" s="11">
        <v>0.95</v>
      </c>
      <c r="G280" s="15"/>
      <c r="H280" s="15" t="str">
        <f>IFERROR(__xludf.DUMMYFUNCTION("""COMPUTED_VALUE"""),"Bread")</f>
        <v>Bread</v>
      </c>
      <c r="I280" s="14">
        <f>IFERROR(__xludf.DUMMYFUNCTION("""COMPUTED_VALUE"""),0.95)</f>
        <v>0.95</v>
      </c>
      <c r="J280" s="15" t="str">
        <f>IFERROR(__xludf.DUMMYFUNCTION("""COMPUTED_VALUE"""),"Hot chocolate")</f>
        <v>Hot chocolate</v>
      </c>
      <c r="K280" s="14">
        <f>IFERROR(__xludf.DUMMYFUNCTION("""COMPUTED_VALUE"""),2.52)</f>
        <v>2.52</v>
      </c>
      <c r="L280" s="15"/>
      <c r="M280" s="15"/>
      <c r="N280" s="15"/>
      <c r="O280" s="15"/>
      <c r="P280" s="15"/>
      <c r="Q280" s="15"/>
      <c r="R280" s="15"/>
      <c r="S280" s="15"/>
      <c r="T280" s="15"/>
      <c r="U280" s="15"/>
    </row>
    <row r="281" ht="15.75" customHeight="1">
      <c r="A281" s="7">
        <v>6746.0</v>
      </c>
      <c r="B281" s="8" t="s">
        <v>29</v>
      </c>
      <c r="C281" s="9">
        <v>42784.0</v>
      </c>
      <c r="D281" s="10">
        <v>0.4038</v>
      </c>
      <c r="E281" s="3" t="s">
        <v>23</v>
      </c>
      <c r="F281" s="11">
        <v>2.5</v>
      </c>
      <c r="G281" s="15"/>
      <c r="H281" s="15" t="str">
        <f>IFERROR(__xludf.DUMMYFUNCTION("""COMPUTED_VALUE"""),"Baguette")</f>
        <v>Baguette</v>
      </c>
      <c r="I281" s="14">
        <f>IFERROR(__xludf.DUMMYFUNCTION("""COMPUTED_VALUE"""),2.5)</f>
        <v>2.5</v>
      </c>
      <c r="J281" s="15" t="str">
        <f>IFERROR(__xludf.DUMMYFUNCTION("""COMPUTED_VALUE"""),"Hot chocolate")</f>
        <v>Hot chocolate</v>
      </c>
      <c r="K281" s="14">
        <f>IFERROR(__xludf.DUMMYFUNCTION("""COMPUTED_VALUE"""),2.52)</f>
        <v>2.52</v>
      </c>
      <c r="L281" s="15"/>
      <c r="M281" s="15"/>
      <c r="N281" s="15"/>
      <c r="O281" s="15"/>
      <c r="P281" s="15"/>
      <c r="Q281" s="15"/>
      <c r="R281" s="15"/>
      <c r="S281" s="15"/>
      <c r="T281" s="15"/>
      <c r="U281" s="15"/>
    </row>
    <row r="282" ht="15.75" customHeight="1">
      <c r="A282" s="7">
        <v>6747.0</v>
      </c>
      <c r="B282" s="8" t="s">
        <v>29</v>
      </c>
      <c r="C282" s="9">
        <v>42784.0</v>
      </c>
      <c r="D282" s="10">
        <v>0.4058</v>
      </c>
      <c r="E282" s="3" t="s">
        <v>19</v>
      </c>
      <c r="F282" s="11">
        <v>5.5</v>
      </c>
      <c r="G282" s="15"/>
      <c r="H282" s="15" t="str">
        <f>IFERROR(__xludf.DUMMYFUNCTION("""COMPUTED_VALUE"""),"Sandwich")</f>
        <v>Sandwich</v>
      </c>
      <c r="I282" s="14">
        <f>IFERROR(__xludf.DUMMYFUNCTION("""COMPUTED_VALUE"""),5.5)</f>
        <v>5.5</v>
      </c>
      <c r="J282" s="15" t="str">
        <f>IFERROR(__xludf.DUMMYFUNCTION("""COMPUTED_VALUE"""),"Coffee")</f>
        <v>Coffee</v>
      </c>
      <c r="K282" s="14">
        <f>IFERROR(__xludf.DUMMYFUNCTION("""COMPUTED_VALUE"""),1.5)</f>
        <v>1.5</v>
      </c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ht="15.75" customHeight="1">
      <c r="A283" s="7">
        <v>6748.0</v>
      </c>
      <c r="B283" s="8" t="s">
        <v>29</v>
      </c>
      <c r="C283" s="9">
        <v>42784.0</v>
      </c>
      <c r="D283" s="10">
        <v>0.407</v>
      </c>
      <c r="E283" s="3" t="s">
        <v>14</v>
      </c>
      <c r="F283" s="11">
        <v>1.5</v>
      </c>
      <c r="G283" s="15"/>
      <c r="H283" s="15" t="str">
        <f>IFERROR(__xludf.DUMMYFUNCTION("""COMPUTED_VALUE"""),"Tea")</f>
        <v>Tea</v>
      </c>
      <c r="I283" s="14">
        <f>IFERROR(__xludf.DUMMYFUNCTION("""COMPUTED_VALUE"""),1.5)</f>
        <v>1.5</v>
      </c>
      <c r="J283" s="15" t="str">
        <f>IFERROR(__xludf.DUMMYFUNCTION("""COMPUTED_VALUE"""),"Bread")</f>
        <v>Bread</v>
      </c>
      <c r="K283" s="14">
        <f>IFERROR(__xludf.DUMMYFUNCTION("""COMPUTED_VALUE"""),0.855)</f>
        <v>0.855</v>
      </c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ht="15.75" customHeight="1">
      <c r="A284" s="7">
        <v>6749.0</v>
      </c>
      <c r="B284" s="8" t="s">
        <v>29</v>
      </c>
      <c r="C284" s="9">
        <v>42784.0</v>
      </c>
      <c r="D284" s="10">
        <v>0.4111</v>
      </c>
      <c r="E284" s="3" t="s">
        <v>9</v>
      </c>
      <c r="F284" s="11">
        <v>0.95</v>
      </c>
      <c r="G284" s="15"/>
      <c r="H284" s="15" t="str">
        <f>IFERROR(__xludf.DUMMYFUNCTION("""COMPUTED_VALUE"""),"Bread")</f>
        <v>Bread</v>
      </c>
      <c r="I284" s="14">
        <f>IFERROR(__xludf.DUMMYFUNCTION("""COMPUTED_VALUE"""),0.95)</f>
        <v>0.95</v>
      </c>
      <c r="J284" s="15" t="str">
        <f>IFERROR(__xludf.DUMMYFUNCTION("""COMPUTED_VALUE"""),"Fudge")</f>
        <v>Fudge</v>
      </c>
      <c r="K284" s="14">
        <f>IFERROR(__xludf.DUMMYFUNCTION("""COMPUTED_VALUE"""),2.79)</f>
        <v>2.79</v>
      </c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ht="15.75" customHeight="1">
      <c r="A285" s="7">
        <v>6751.0</v>
      </c>
      <c r="B285" s="8" t="s">
        <v>29</v>
      </c>
      <c r="C285" s="9">
        <v>42784.0</v>
      </c>
      <c r="D285" s="10">
        <v>0.4147</v>
      </c>
      <c r="E285" s="3" t="s">
        <v>28</v>
      </c>
      <c r="F285" s="11">
        <v>2.75</v>
      </c>
      <c r="G285" s="15"/>
      <c r="H285" s="15" t="str">
        <f>IFERROR(__xludf.DUMMYFUNCTION("""COMPUTED_VALUE"""),"Scone")</f>
        <v>Scone</v>
      </c>
      <c r="I285" s="14">
        <f>IFERROR(__xludf.DUMMYFUNCTION("""COMPUTED_VALUE"""),2.75)</f>
        <v>2.75</v>
      </c>
      <c r="J285" s="15" t="str">
        <f>IFERROR(__xludf.DUMMYFUNCTION("""COMPUTED_VALUE"""),"Coffee")</f>
        <v>Coffee</v>
      </c>
      <c r="K285" s="14">
        <f>IFERROR(__xludf.DUMMYFUNCTION("""COMPUTED_VALUE"""),1.5)</f>
        <v>1.5</v>
      </c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ht="15.75" customHeight="1">
      <c r="A286" s="7">
        <v>6751.0</v>
      </c>
      <c r="B286" s="8" t="s">
        <v>29</v>
      </c>
      <c r="C286" s="9">
        <v>42784.0</v>
      </c>
      <c r="D286" s="10">
        <v>0.4147</v>
      </c>
      <c r="E286" s="3" t="s">
        <v>7</v>
      </c>
      <c r="F286" s="11">
        <v>1.25</v>
      </c>
      <c r="G286" s="15"/>
      <c r="H286" s="15" t="str">
        <f>IFERROR(__xludf.DUMMYFUNCTION("""COMPUTED_VALUE"""),"Coffee")</f>
        <v>Coffee</v>
      </c>
      <c r="I286" s="14">
        <f>IFERROR(__xludf.DUMMYFUNCTION("""COMPUTED_VALUE"""),1.25)</f>
        <v>1.25</v>
      </c>
      <c r="J286" s="15" t="str">
        <f>IFERROR(__xludf.DUMMYFUNCTION("""COMPUTED_VALUE"""),"Scone")</f>
        <v>Scone</v>
      </c>
      <c r="K286" s="14">
        <f>IFERROR(__xludf.DUMMYFUNCTION("""COMPUTED_VALUE"""),2.475)</f>
        <v>2.475</v>
      </c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ht="15.75" customHeight="1">
      <c r="A287" s="7">
        <v>6753.0</v>
      </c>
      <c r="B287" s="8" t="s">
        <v>29</v>
      </c>
      <c r="C287" s="9">
        <v>42784.0</v>
      </c>
      <c r="D287" s="10">
        <v>0.4281</v>
      </c>
      <c r="E287" s="3" t="s">
        <v>9</v>
      </c>
      <c r="F287" s="11">
        <v>0.95</v>
      </c>
      <c r="G287" s="15"/>
      <c r="H287" s="15" t="str">
        <f>IFERROR(__xludf.DUMMYFUNCTION("""COMPUTED_VALUE"""),"Bread")</f>
        <v>Bread</v>
      </c>
      <c r="I287" s="14">
        <f>IFERROR(__xludf.DUMMYFUNCTION("""COMPUTED_VALUE"""),0.95)</f>
        <v>0.95</v>
      </c>
      <c r="J287" s="15" t="str">
        <f>IFERROR(__xludf.DUMMYFUNCTION("""COMPUTED_VALUE"""),"Coffee")</f>
        <v>Coffee</v>
      </c>
      <c r="K287" s="14">
        <f>IFERROR(__xludf.DUMMYFUNCTION("""COMPUTED_VALUE"""),1.5)</f>
        <v>1.5</v>
      </c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ht="15.75" customHeight="1">
      <c r="A288" s="7">
        <v>6754.0</v>
      </c>
      <c r="B288" s="8" t="s">
        <v>29</v>
      </c>
      <c r="C288" s="9">
        <v>42784.0</v>
      </c>
      <c r="D288" s="10">
        <v>0.43</v>
      </c>
      <c r="E288" s="3" t="s">
        <v>7</v>
      </c>
      <c r="F288" s="11">
        <v>1.25</v>
      </c>
      <c r="G288" s="15"/>
      <c r="H288" s="15" t="str">
        <f>IFERROR(__xludf.DUMMYFUNCTION("""COMPUTED_VALUE"""),"Coffee")</f>
        <v>Coffee</v>
      </c>
      <c r="I288" s="14">
        <f>IFERROR(__xludf.DUMMYFUNCTION("""COMPUTED_VALUE"""),1.25)</f>
        <v>1.25</v>
      </c>
      <c r="J288" s="15" t="str">
        <f>IFERROR(__xludf.DUMMYFUNCTION("""COMPUTED_VALUE"""),"Coffee")</f>
        <v>Coffee</v>
      </c>
      <c r="K288" s="14">
        <f>IFERROR(__xludf.DUMMYFUNCTION("""COMPUTED_VALUE"""),1.5)</f>
        <v>1.5</v>
      </c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ht="15.75" customHeight="1">
      <c r="A289" s="7">
        <v>6755.0</v>
      </c>
      <c r="B289" s="8" t="s">
        <v>29</v>
      </c>
      <c r="C289" s="9">
        <v>42784.0</v>
      </c>
      <c r="D289" s="10">
        <v>0.4375</v>
      </c>
      <c r="E289" s="3" t="s">
        <v>9</v>
      </c>
      <c r="F289" s="11">
        <v>0.95</v>
      </c>
      <c r="G289" s="15"/>
      <c r="H289" s="15" t="str">
        <f>IFERROR(__xludf.DUMMYFUNCTION("""COMPUTED_VALUE"""),"Bread")</f>
        <v>Bread</v>
      </c>
      <c r="I289" s="14">
        <f>IFERROR(__xludf.DUMMYFUNCTION("""COMPUTED_VALUE"""),0.95)</f>
        <v>0.95</v>
      </c>
      <c r="J289" s="15" t="str">
        <f>IFERROR(__xludf.DUMMYFUNCTION("""COMPUTED_VALUE"""),"Juice")</f>
        <v>Juice</v>
      </c>
      <c r="K289" s="14">
        <f>IFERROR(__xludf.DUMMYFUNCTION("""COMPUTED_VALUE"""),2.34)</f>
        <v>2.34</v>
      </c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ht="15.75" customHeight="1">
      <c r="A290" s="7">
        <v>6756.0</v>
      </c>
      <c r="B290" s="8" t="s">
        <v>29</v>
      </c>
      <c r="C290" s="9">
        <v>42784.0</v>
      </c>
      <c r="D290" s="10">
        <v>0.4387</v>
      </c>
      <c r="E290" s="3" t="s">
        <v>9</v>
      </c>
      <c r="F290" s="11">
        <v>0.95</v>
      </c>
      <c r="G290" s="15"/>
      <c r="H290" s="15" t="str">
        <f>IFERROR(__xludf.DUMMYFUNCTION("""COMPUTED_VALUE"""),"Bread")</f>
        <v>Bread</v>
      </c>
      <c r="I290" s="14">
        <f>IFERROR(__xludf.DUMMYFUNCTION("""COMPUTED_VALUE"""),0.95)</f>
        <v>0.95</v>
      </c>
      <c r="J290" s="15" t="str">
        <f>IFERROR(__xludf.DUMMYFUNCTION("""COMPUTED_VALUE"""),"Coffee")</f>
        <v>Coffee</v>
      </c>
      <c r="K290" s="14">
        <f>IFERROR(__xludf.DUMMYFUNCTION("""COMPUTED_VALUE"""),1.5)</f>
        <v>1.5</v>
      </c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ht="15.75" customHeight="1">
      <c r="A291" s="7">
        <v>6757.0</v>
      </c>
      <c r="B291" s="8" t="s">
        <v>29</v>
      </c>
      <c r="C291" s="9">
        <v>42784.0</v>
      </c>
      <c r="D291" s="10">
        <v>0.4418</v>
      </c>
      <c r="E291" s="3" t="s">
        <v>9</v>
      </c>
      <c r="F291" s="11">
        <v>0.95</v>
      </c>
      <c r="G291" s="15"/>
      <c r="H291" s="15" t="str">
        <f>IFERROR(__xludf.DUMMYFUNCTION("""COMPUTED_VALUE"""),"Bread")</f>
        <v>Bread</v>
      </c>
      <c r="I291" s="14">
        <f>IFERROR(__xludf.DUMMYFUNCTION("""COMPUTED_VALUE"""),0.95)</f>
        <v>0.95</v>
      </c>
      <c r="J291" s="15" t="str">
        <f>IFERROR(__xludf.DUMMYFUNCTION("""COMPUTED_VALUE"""),"Tea")</f>
        <v>Tea</v>
      </c>
      <c r="K291" s="14">
        <f>IFERROR(__xludf.DUMMYFUNCTION("""COMPUTED_VALUE"""),1.8)</f>
        <v>1.8</v>
      </c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ht="15.75" customHeight="1">
      <c r="A292" s="7">
        <v>6759.0</v>
      </c>
      <c r="B292" s="8" t="s">
        <v>29</v>
      </c>
      <c r="C292" s="9">
        <v>42784.0</v>
      </c>
      <c r="D292" s="10">
        <v>0.4441</v>
      </c>
      <c r="E292" s="3" t="s">
        <v>7</v>
      </c>
      <c r="F292" s="11">
        <v>1.25</v>
      </c>
      <c r="G292" s="15"/>
      <c r="H292" s="15" t="str">
        <f>IFERROR(__xludf.DUMMYFUNCTION("""COMPUTED_VALUE"""),"Coffee")</f>
        <v>Coffee</v>
      </c>
      <c r="I292" s="14">
        <f>IFERROR(__xludf.DUMMYFUNCTION("""COMPUTED_VALUE"""),1.25)</f>
        <v>1.25</v>
      </c>
      <c r="J292" s="15" t="str">
        <f>IFERROR(__xludf.DUMMYFUNCTION("""COMPUTED_VALUE"""),"Coffee")</f>
        <v>Coffee</v>
      </c>
      <c r="K292" s="14">
        <f>IFERROR(__xludf.DUMMYFUNCTION("""COMPUTED_VALUE"""),1.5)</f>
        <v>1.5</v>
      </c>
      <c r="L292" s="15"/>
      <c r="M292" s="15"/>
      <c r="N292" s="15"/>
      <c r="O292" s="15"/>
      <c r="P292" s="15"/>
      <c r="Q292" s="15"/>
      <c r="R292" s="15"/>
      <c r="S292" s="15"/>
      <c r="T292" s="15"/>
      <c r="U292" s="15"/>
    </row>
    <row r="293" ht="15.75" customHeight="1">
      <c r="A293" s="7">
        <v>6760.0</v>
      </c>
      <c r="B293" s="8" t="s">
        <v>29</v>
      </c>
      <c r="C293" s="9">
        <v>42784.0</v>
      </c>
      <c r="D293" s="10">
        <v>0.445</v>
      </c>
      <c r="E293" s="3" t="s">
        <v>14</v>
      </c>
      <c r="F293" s="11">
        <v>1.5</v>
      </c>
      <c r="G293" s="15"/>
      <c r="H293" s="15" t="str">
        <f>IFERROR(__xludf.DUMMYFUNCTION("""COMPUTED_VALUE"""),"Tea")</f>
        <v>Tea</v>
      </c>
      <c r="I293" s="14">
        <f>IFERROR(__xludf.DUMMYFUNCTION("""COMPUTED_VALUE"""),1.5)</f>
        <v>1.5</v>
      </c>
      <c r="J293" s="15" t="str">
        <f>IFERROR(__xludf.DUMMYFUNCTION("""COMPUTED_VALUE"""),"Toast")</f>
        <v>Toast</v>
      </c>
      <c r="K293" s="14">
        <f>IFERROR(__xludf.DUMMYFUNCTION("""COMPUTED_VALUE"""),1.26)</f>
        <v>1.26</v>
      </c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ht="15.75" customHeight="1">
      <c r="A294" s="7">
        <v>6761.0</v>
      </c>
      <c r="B294" s="8" t="s">
        <v>29</v>
      </c>
      <c r="C294" s="9">
        <v>42784.0</v>
      </c>
      <c r="D294" s="10">
        <v>0.448</v>
      </c>
      <c r="E294" s="3" t="s">
        <v>14</v>
      </c>
      <c r="F294" s="11">
        <v>1.5</v>
      </c>
      <c r="G294" s="15"/>
      <c r="H294" s="15" t="str">
        <f>IFERROR(__xludf.DUMMYFUNCTION("""COMPUTED_VALUE"""),"Tea")</f>
        <v>Tea</v>
      </c>
      <c r="I294" s="14">
        <f>IFERROR(__xludf.DUMMYFUNCTION("""COMPUTED_VALUE"""),1.5)</f>
        <v>1.5</v>
      </c>
      <c r="J294" s="15" t="str">
        <f>IFERROR(__xludf.DUMMYFUNCTION("""COMPUTED_VALUE"""),"Cake")</f>
        <v>Cake</v>
      </c>
      <c r="K294" s="14">
        <f>IFERROR(__xludf.DUMMYFUNCTION("""COMPUTED_VALUE"""),3.375)</f>
        <v>3.375</v>
      </c>
      <c r="L294" s="15"/>
      <c r="M294" s="15"/>
      <c r="N294" s="15"/>
      <c r="O294" s="15"/>
      <c r="P294" s="15"/>
      <c r="Q294" s="15"/>
      <c r="R294" s="15"/>
      <c r="S294" s="15"/>
      <c r="T294" s="15"/>
      <c r="U294" s="15"/>
    </row>
    <row r="295" ht="15.75" customHeight="1">
      <c r="A295" s="7">
        <v>6763.0</v>
      </c>
      <c r="B295" s="8" t="s">
        <v>29</v>
      </c>
      <c r="C295" s="9">
        <v>42784.0</v>
      </c>
      <c r="D295" s="10">
        <v>0.4499</v>
      </c>
      <c r="E295" s="3" t="s">
        <v>14</v>
      </c>
      <c r="F295" s="11">
        <v>1.5</v>
      </c>
      <c r="G295" s="15"/>
      <c r="H295" s="15" t="str">
        <f>IFERROR(__xludf.DUMMYFUNCTION("""COMPUTED_VALUE"""),"Tea")</f>
        <v>Tea</v>
      </c>
      <c r="I295" s="14">
        <f>IFERROR(__xludf.DUMMYFUNCTION("""COMPUTED_VALUE"""),1.5)</f>
        <v>1.5</v>
      </c>
      <c r="J295" s="15" t="str">
        <f>IFERROR(__xludf.DUMMYFUNCTION("""COMPUTED_VALUE"""),"Bread")</f>
        <v>Bread</v>
      </c>
      <c r="K295" s="14">
        <f>IFERROR(__xludf.DUMMYFUNCTION("""COMPUTED_VALUE"""),0.855)</f>
        <v>0.855</v>
      </c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ht="15.75" customHeight="1">
      <c r="A296" s="7">
        <v>6766.0</v>
      </c>
      <c r="B296" s="8" t="s">
        <v>29</v>
      </c>
      <c r="C296" s="9">
        <v>42784.0</v>
      </c>
      <c r="D296" s="10">
        <v>0.4562</v>
      </c>
      <c r="E296" s="3" t="s">
        <v>9</v>
      </c>
      <c r="F296" s="11">
        <v>0.95</v>
      </c>
      <c r="G296" s="15"/>
      <c r="H296" s="15" t="str">
        <f>IFERROR(__xludf.DUMMYFUNCTION("""COMPUTED_VALUE"""),"Bread")</f>
        <v>Bread</v>
      </c>
      <c r="I296" s="14">
        <f>IFERROR(__xludf.DUMMYFUNCTION("""COMPUTED_VALUE"""),0.95)</f>
        <v>0.95</v>
      </c>
      <c r="J296" s="15" t="str">
        <f>IFERROR(__xludf.DUMMYFUNCTION("""COMPUTED_VALUE"""),"Bread")</f>
        <v>Bread</v>
      </c>
      <c r="K296" s="14">
        <f>IFERROR(__xludf.DUMMYFUNCTION("""COMPUTED_VALUE"""),0.855)</f>
        <v>0.855</v>
      </c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ht="15.75" customHeight="1">
      <c r="A297" s="7">
        <v>6769.0</v>
      </c>
      <c r="B297" s="8" t="s">
        <v>29</v>
      </c>
      <c r="C297" s="9">
        <v>42784.0</v>
      </c>
      <c r="D297" s="10">
        <v>0.4608</v>
      </c>
      <c r="E297" s="3" t="s">
        <v>7</v>
      </c>
      <c r="F297" s="11">
        <v>1.25</v>
      </c>
      <c r="G297" s="15"/>
      <c r="H297" s="15" t="str">
        <f>IFERROR(__xludf.DUMMYFUNCTION("""COMPUTED_VALUE"""),"Coffee")</f>
        <v>Coffee</v>
      </c>
      <c r="I297" s="14">
        <f>IFERROR(__xludf.DUMMYFUNCTION("""COMPUTED_VALUE"""),1.25)</f>
        <v>1.25</v>
      </c>
      <c r="J297" s="15" t="str">
        <f>IFERROR(__xludf.DUMMYFUNCTION("""COMPUTED_VALUE"""),"Scone")</f>
        <v>Scone</v>
      </c>
      <c r="K297" s="14">
        <f>IFERROR(__xludf.DUMMYFUNCTION("""COMPUTED_VALUE"""),2.475)</f>
        <v>2.475</v>
      </c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 ht="15.75" customHeight="1">
      <c r="A298" s="7">
        <v>6769.0</v>
      </c>
      <c r="B298" s="8" t="s">
        <v>29</v>
      </c>
      <c r="C298" s="9">
        <v>42784.0</v>
      </c>
      <c r="D298" s="10">
        <v>0.4608</v>
      </c>
      <c r="E298" s="3" t="s">
        <v>12</v>
      </c>
      <c r="F298" s="11">
        <v>1.95</v>
      </c>
      <c r="G298" s="15"/>
      <c r="H298" s="15" t="str">
        <f>IFERROR(__xludf.DUMMYFUNCTION("""COMPUTED_VALUE"""),"Juice")</f>
        <v>Juice</v>
      </c>
      <c r="I298" s="14">
        <f>IFERROR(__xludf.DUMMYFUNCTION("""COMPUTED_VALUE"""),1.95)</f>
        <v>1.95</v>
      </c>
      <c r="J298" s="15" t="str">
        <f>IFERROR(__xludf.DUMMYFUNCTION("""COMPUTED_VALUE"""),"Bread")</f>
        <v>Bread</v>
      </c>
      <c r="K298" s="14">
        <f>IFERROR(__xludf.DUMMYFUNCTION("""COMPUTED_VALUE"""),0.855)</f>
        <v>0.855</v>
      </c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ht="15.75" customHeight="1">
      <c r="A299" s="7">
        <v>6770.0</v>
      </c>
      <c r="B299" s="8" t="s">
        <v>29</v>
      </c>
      <c r="C299" s="9">
        <v>42784.0</v>
      </c>
      <c r="D299" s="10">
        <v>0.4615</v>
      </c>
      <c r="E299" s="3" t="s">
        <v>19</v>
      </c>
      <c r="F299" s="11">
        <v>5.5</v>
      </c>
      <c r="G299" s="15"/>
      <c r="H299" s="15" t="str">
        <f>IFERROR(__xludf.DUMMYFUNCTION("""COMPUTED_VALUE"""),"Sandwich")</f>
        <v>Sandwich</v>
      </c>
      <c r="I299" s="14">
        <f>IFERROR(__xludf.DUMMYFUNCTION("""COMPUTED_VALUE"""),5.5)</f>
        <v>5.5</v>
      </c>
      <c r="J299" s="15" t="str">
        <f>IFERROR(__xludf.DUMMYFUNCTION("""COMPUTED_VALUE"""),"Bread")</f>
        <v>Bread</v>
      </c>
      <c r="K299" s="14">
        <f>IFERROR(__xludf.DUMMYFUNCTION("""COMPUTED_VALUE"""),0.855)</f>
        <v>0.855</v>
      </c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 ht="15.75" customHeight="1">
      <c r="A300" s="7">
        <v>6771.0</v>
      </c>
      <c r="B300" s="8" t="s">
        <v>29</v>
      </c>
      <c r="C300" s="9">
        <v>42784.0</v>
      </c>
      <c r="D300" s="10">
        <v>0.4627</v>
      </c>
      <c r="E300" s="3" t="s">
        <v>7</v>
      </c>
      <c r="F300" s="11">
        <v>1.25</v>
      </c>
      <c r="G300" s="15"/>
      <c r="H300" s="15" t="str">
        <f>IFERROR(__xludf.DUMMYFUNCTION("""COMPUTED_VALUE"""),"Coffee")</f>
        <v>Coffee</v>
      </c>
      <c r="I300" s="14">
        <f>IFERROR(__xludf.DUMMYFUNCTION("""COMPUTED_VALUE"""),1.25)</f>
        <v>1.25</v>
      </c>
      <c r="J300" s="15" t="str">
        <f>IFERROR(__xludf.DUMMYFUNCTION("""COMPUTED_VALUE"""),"Coffee")</f>
        <v>Coffee</v>
      </c>
      <c r="K300" s="14">
        <f>IFERROR(__xludf.DUMMYFUNCTION("""COMPUTED_VALUE"""),1.5)</f>
        <v>1.5</v>
      </c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ht="15.75" customHeight="1">
      <c r="A301" s="7">
        <v>6773.0</v>
      </c>
      <c r="B301" s="8" t="s">
        <v>29</v>
      </c>
      <c r="C301" s="9">
        <v>42784.0</v>
      </c>
      <c r="D301" s="10">
        <v>0.4644</v>
      </c>
      <c r="E301" s="3" t="s">
        <v>13</v>
      </c>
      <c r="F301" s="11">
        <v>3.0</v>
      </c>
      <c r="G301" s="15"/>
      <c r="H301" s="15" t="str">
        <f>IFERROR(__xludf.DUMMYFUNCTION("""COMPUTED_VALUE"""),"Pastry")</f>
        <v>Pastry</v>
      </c>
      <c r="I301" s="14">
        <f>IFERROR(__xludf.DUMMYFUNCTION("""COMPUTED_VALUE"""),3.0)</f>
        <v>3</v>
      </c>
      <c r="J301" s="15" t="str">
        <f>IFERROR(__xludf.DUMMYFUNCTION("""COMPUTED_VALUE"""),"Coffee")</f>
        <v>Coffee</v>
      </c>
      <c r="K301" s="14">
        <f>IFERROR(__xludf.DUMMYFUNCTION("""COMPUTED_VALUE"""),1.5)</f>
        <v>1.5</v>
      </c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 ht="15.75" customHeight="1">
      <c r="A302" s="7">
        <v>6773.0</v>
      </c>
      <c r="B302" s="8" t="s">
        <v>29</v>
      </c>
      <c r="C302" s="9">
        <v>42784.0</v>
      </c>
      <c r="D302" s="10">
        <v>0.4644</v>
      </c>
      <c r="E302" s="3" t="s">
        <v>9</v>
      </c>
      <c r="F302" s="11">
        <v>0.95</v>
      </c>
      <c r="G302" s="15"/>
      <c r="H302" s="15" t="str">
        <f>IFERROR(__xludf.DUMMYFUNCTION("""COMPUTED_VALUE"""),"Bread")</f>
        <v>Bread</v>
      </c>
      <c r="I302" s="14">
        <f>IFERROR(__xludf.DUMMYFUNCTION("""COMPUTED_VALUE"""),0.95)</f>
        <v>0.95</v>
      </c>
      <c r="J302" s="15" t="str">
        <f>IFERROR(__xludf.DUMMYFUNCTION("""COMPUTED_VALUE"""),"Sandwich")</f>
        <v>Sandwich</v>
      </c>
      <c r="K302" s="14">
        <f>IFERROR(__xludf.DUMMYFUNCTION("""COMPUTED_VALUE"""),4.4)</f>
        <v>4.4</v>
      </c>
      <c r="L302" s="15"/>
      <c r="M302" s="15"/>
      <c r="N302" s="15"/>
      <c r="O302" s="15"/>
      <c r="P302" s="15"/>
      <c r="Q302" s="15"/>
      <c r="R302" s="15"/>
      <c r="S302" s="15"/>
      <c r="T302" s="15"/>
      <c r="U302" s="15"/>
    </row>
    <row r="303" ht="15.75" customHeight="1">
      <c r="A303" s="7">
        <v>6775.0</v>
      </c>
      <c r="B303" s="8" t="s">
        <v>29</v>
      </c>
      <c r="C303" s="9">
        <v>42784.0</v>
      </c>
      <c r="D303" s="10">
        <v>0.4685</v>
      </c>
      <c r="E303" s="3" t="s">
        <v>7</v>
      </c>
      <c r="F303" s="11">
        <v>1.25</v>
      </c>
      <c r="G303" s="15"/>
      <c r="H303" s="15" t="str">
        <f>IFERROR(__xludf.DUMMYFUNCTION("""COMPUTED_VALUE"""),"Coffee")</f>
        <v>Coffee</v>
      </c>
      <c r="I303" s="14">
        <f>IFERROR(__xludf.DUMMYFUNCTION("""COMPUTED_VALUE"""),1.25)</f>
        <v>1.25</v>
      </c>
      <c r="J303" s="15" t="str">
        <f>IFERROR(__xludf.DUMMYFUNCTION("""COMPUTED_VALUE"""),"Alfajores")</f>
        <v>Alfajores</v>
      </c>
      <c r="K303" s="14">
        <f>IFERROR(__xludf.DUMMYFUNCTION("""COMPUTED_VALUE"""),2.655)</f>
        <v>2.655</v>
      </c>
      <c r="L303" s="15"/>
      <c r="M303" s="15"/>
      <c r="N303" s="15"/>
      <c r="O303" s="15"/>
      <c r="P303" s="15"/>
      <c r="Q303" s="15"/>
      <c r="R303" s="15"/>
      <c r="S303" s="15"/>
      <c r="T303" s="15"/>
      <c r="U303" s="15"/>
    </row>
    <row r="304" ht="15.75" customHeight="1">
      <c r="A304" s="7">
        <v>6776.0</v>
      </c>
      <c r="B304" s="8" t="s">
        <v>29</v>
      </c>
      <c r="C304" s="9">
        <v>42784.0</v>
      </c>
      <c r="D304" s="10">
        <v>0.4701</v>
      </c>
      <c r="E304" s="3" t="s">
        <v>9</v>
      </c>
      <c r="F304" s="11">
        <v>0.95</v>
      </c>
      <c r="G304" s="15"/>
      <c r="H304" s="15" t="str">
        <f>IFERROR(__xludf.DUMMYFUNCTION("""COMPUTED_VALUE"""),"Bread")</f>
        <v>Bread</v>
      </c>
      <c r="I304" s="14">
        <f>IFERROR(__xludf.DUMMYFUNCTION("""COMPUTED_VALUE"""),0.95)</f>
        <v>0.95</v>
      </c>
      <c r="J304" s="15" t="str">
        <f>IFERROR(__xludf.DUMMYFUNCTION("""COMPUTED_VALUE"""),"Baguette")</f>
        <v>Baguette</v>
      </c>
      <c r="K304" s="14">
        <f>IFERROR(__xludf.DUMMYFUNCTION("""COMPUTED_VALUE"""),2.25)</f>
        <v>2.25</v>
      </c>
      <c r="L304" s="15"/>
      <c r="M304" s="15"/>
      <c r="N304" s="15"/>
      <c r="O304" s="15"/>
      <c r="P304" s="15"/>
      <c r="Q304" s="15"/>
      <c r="R304" s="15"/>
      <c r="S304" s="15"/>
      <c r="T304" s="15"/>
      <c r="U304" s="15"/>
    </row>
    <row r="305" ht="15.75" customHeight="1">
      <c r="A305" s="7">
        <v>6776.0</v>
      </c>
      <c r="B305" s="8" t="s">
        <v>29</v>
      </c>
      <c r="C305" s="9">
        <v>42784.0</v>
      </c>
      <c r="D305" s="10">
        <v>0.4701</v>
      </c>
      <c r="E305" s="3" t="s">
        <v>13</v>
      </c>
      <c r="F305" s="11">
        <v>3.0</v>
      </c>
      <c r="G305" s="15"/>
      <c r="H305" s="15" t="str">
        <f>IFERROR(__xludf.DUMMYFUNCTION("""COMPUTED_VALUE"""),"Pastry")</f>
        <v>Pastry</v>
      </c>
      <c r="I305" s="14">
        <f>IFERROR(__xludf.DUMMYFUNCTION("""COMPUTED_VALUE"""),3.0)</f>
        <v>3</v>
      </c>
      <c r="J305" s="15" t="str">
        <f>IFERROR(__xludf.DUMMYFUNCTION("""COMPUTED_VALUE"""),"Coffee")</f>
        <v>Coffee</v>
      </c>
      <c r="K305" s="14">
        <f>IFERROR(__xludf.DUMMYFUNCTION("""COMPUTED_VALUE"""),1.5)</f>
        <v>1.5</v>
      </c>
      <c r="L305" s="15"/>
      <c r="M305" s="15"/>
      <c r="N305" s="15"/>
      <c r="O305" s="15"/>
      <c r="P305" s="15"/>
      <c r="Q305" s="15"/>
      <c r="R305" s="15"/>
      <c r="S305" s="15"/>
      <c r="T305" s="15"/>
      <c r="U305" s="15"/>
    </row>
    <row r="306" ht="15.75" customHeight="1">
      <c r="A306" s="7">
        <v>6778.0</v>
      </c>
      <c r="B306" s="8" t="s">
        <v>29</v>
      </c>
      <c r="C306" s="9">
        <v>42784.0</v>
      </c>
      <c r="D306" s="10">
        <v>0.4734</v>
      </c>
      <c r="E306" s="3" t="s">
        <v>9</v>
      </c>
      <c r="F306" s="11">
        <v>0.95</v>
      </c>
      <c r="G306" s="15"/>
      <c r="H306" s="15" t="str">
        <f>IFERROR(__xludf.DUMMYFUNCTION("""COMPUTED_VALUE"""),"Bread")</f>
        <v>Bread</v>
      </c>
      <c r="I306" s="14">
        <f>IFERROR(__xludf.DUMMYFUNCTION("""COMPUTED_VALUE"""),0.95)</f>
        <v>0.95</v>
      </c>
      <c r="J306" s="15" t="str">
        <f>IFERROR(__xludf.DUMMYFUNCTION("""COMPUTED_VALUE"""),"Tea")</f>
        <v>Tea</v>
      </c>
      <c r="K306" s="14">
        <f>IFERROR(__xludf.DUMMYFUNCTION("""COMPUTED_VALUE"""),1.8)</f>
        <v>1.8</v>
      </c>
      <c r="L306" s="15"/>
      <c r="M306" s="15"/>
      <c r="N306" s="15"/>
      <c r="O306" s="15"/>
      <c r="P306" s="15"/>
      <c r="Q306" s="15"/>
      <c r="R306" s="15"/>
      <c r="S306" s="15"/>
      <c r="T306" s="15"/>
      <c r="U306" s="15"/>
    </row>
    <row r="307" ht="15.75" customHeight="1">
      <c r="A307" s="7">
        <v>6778.0</v>
      </c>
      <c r="B307" s="8" t="s">
        <v>29</v>
      </c>
      <c r="C307" s="9">
        <v>42784.0</v>
      </c>
      <c r="D307" s="10">
        <v>0.4734</v>
      </c>
      <c r="E307" s="3" t="s">
        <v>15</v>
      </c>
      <c r="F307" s="11">
        <v>3.25</v>
      </c>
      <c r="G307" s="15"/>
      <c r="H307" s="15" t="str">
        <f>IFERROR(__xludf.DUMMYFUNCTION("""COMPUTED_VALUE"""),"Brownie")</f>
        <v>Brownie</v>
      </c>
      <c r="I307" s="14">
        <f>IFERROR(__xludf.DUMMYFUNCTION("""COMPUTED_VALUE"""),3.25)</f>
        <v>3.25</v>
      </c>
      <c r="J307" s="15" t="str">
        <f>IFERROR(__xludf.DUMMYFUNCTION("""COMPUTED_VALUE"""),"Coffee")</f>
        <v>Coffee</v>
      </c>
      <c r="K307" s="14">
        <f>IFERROR(__xludf.DUMMYFUNCTION("""COMPUTED_VALUE"""),1.5)</f>
        <v>1.5</v>
      </c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ht="15.75" customHeight="1">
      <c r="A308" s="7">
        <v>6778.0</v>
      </c>
      <c r="B308" s="8" t="s">
        <v>29</v>
      </c>
      <c r="C308" s="9">
        <v>42784.0</v>
      </c>
      <c r="D308" s="10">
        <v>0.4734</v>
      </c>
      <c r="E308" s="3" t="s">
        <v>17</v>
      </c>
      <c r="F308" s="11">
        <v>3.75</v>
      </c>
      <c r="G308" s="15"/>
      <c r="H308" s="15" t="str">
        <f>IFERROR(__xludf.DUMMYFUNCTION("""COMPUTED_VALUE"""),"Cake")</f>
        <v>Cake</v>
      </c>
      <c r="I308" s="14">
        <f>IFERROR(__xludf.DUMMYFUNCTION("""COMPUTED_VALUE"""),3.75)</f>
        <v>3.75</v>
      </c>
      <c r="J308" s="15" t="str">
        <f>IFERROR(__xludf.DUMMYFUNCTION("""COMPUTED_VALUE"""),"Alfajores")</f>
        <v>Alfajores</v>
      </c>
      <c r="K308" s="14">
        <f>IFERROR(__xludf.DUMMYFUNCTION("""COMPUTED_VALUE"""),2.655)</f>
        <v>2.655</v>
      </c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ht="15.75" customHeight="1">
      <c r="A309" s="7">
        <v>6779.0</v>
      </c>
      <c r="B309" s="8" t="s">
        <v>29</v>
      </c>
      <c r="C309" s="9">
        <v>42784.0</v>
      </c>
      <c r="D309" s="10">
        <v>0.4744</v>
      </c>
      <c r="E309" s="3" t="s">
        <v>9</v>
      </c>
      <c r="F309" s="11">
        <v>0.95</v>
      </c>
      <c r="G309" s="15"/>
      <c r="H309" s="15" t="str">
        <f>IFERROR(__xludf.DUMMYFUNCTION("""COMPUTED_VALUE"""),"Bread")</f>
        <v>Bread</v>
      </c>
      <c r="I309" s="14">
        <f>IFERROR(__xludf.DUMMYFUNCTION("""COMPUTED_VALUE"""),0.95)</f>
        <v>0.95</v>
      </c>
      <c r="J309" s="15" t="str">
        <f>IFERROR(__xludf.DUMMYFUNCTION("""COMPUTED_VALUE"""),"Sandwich")</f>
        <v>Sandwich</v>
      </c>
      <c r="K309" s="14">
        <f>IFERROR(__xludf.DUMMYFUNCTION("""COMPUTED_VALUE"""),4.4)</f>
        <v>4.4</v>
      </c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ht="15.75" customHeight="1">
      <c r="A310" s="7">
        <v>6779.0</v>
      </c>
      <c r="B310" s="8" t="s">
        <v>29</v>
      </c>
      <c r="C310" s="9">
        <v>42784.0</v>
      </c>
      <c r="D310" s="10">
        <v>0.4744</v>
      </c>
      <c r="E310" s="3" t="s">
        <v>13</v>
      </c>
      <c r="F310" s="11">
        <v>3.0</v>
      </c>
      <c r="G310" s="15"/>
      <c r="H310" s="15" t="str">
        <f>IFERROR(__xludf.DUMMYFUNCTION("""COMPUTED_VALUE"""),"Pastry")</f>
        <v>Pastry</v>
      </c>
      <c r="I310" s="14">
        <f>IFERROR(__xludf.DUMMYFUNCTION("""COMPUTED_VALUE"""),3.0)</f>
        <v>3</v>
      </c>
      <c r="J310" s="15" t="str">
        <f>IFERROR(__xludf.DUMMYFUNCTION("""COMPUTED_VALUE"""),"Coffee")</f>
        <v>Coffee</v>
      </c>
      <c r="K310" s="14">
        <f>IFERROR(__xludf.DUMMYFUNCTION("""COMPUTED_VALUE"""),1.5)</f>
        <v>1.5</v>
      </c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ht="15.75" customHeight="1">
      <c r="A311" s="7">
        <v>6781.0</v>
      </c>
      <c r="B311" s="8" t="s">
        <v>29</v>
      </c>
      <c r="C311" s="9">
        <v>42784.0</v>
      </c>
      <c r="D311" s="10">
        <v>0.4818</v>
      </c>
      <c r="E311" s="3" t="s">
        <v>7</v>
      </c>
      <c r="F311" s="11">
        <v>1.25</v>
      </c>
      <c r="G311" s="15"/>
      <c r="H311" s="15" t="str">
        <f>IFERROR(__xludf.DUMMYFUNCTION("""COMPUTED_VALUE"""),"Coffee")</f>
        <v>Coffee</v>
      </c>
      <c r="I311" s="14">
        <f>IFERROR(__xludf.DUMMYFUNCTION("""COMPUTED_VALUE"""),1.25)</f>
        <v>1.25</v>
      </c>
      <c r="J311" s="15" t="str">
        <f>IFERROR(__xludf.DUMMYFUNCTION("""COMPUTED_VALUE"""),"Bread")</f>
        <v>Bread</v>
      </c>
      <c r="K311" s="14">
        <f>IFERROR(__xludf.DUMMYFUNCTION("""COMPUTED_VALUE"""),0.855)</f>
        <v>0.855</v>
      </c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ht="15.75" customHeight="1">
      <c r="A312" s="7">
        <v>6782.0</v>
      </c>
      <c r="B312" s="8" t="s">
        <v>29</v>
      </c>
      <c r="C312" s="9">
        <v>42784.0</v>
      </c>
      <c r="D312" s="10">
        <v>0.4832</v>
      </c>
      <c r="E312" s="3" t="s">
        <v>7</v>
      </c>
      <c r="F312" s="11">
        <v>1.25</v>
      </c>
      <c r="G312" s="15"/>
      <c r="H312" s="15" t="str">
        <f>IFERROR(__xludf.DUMMYFUNCTION("""COMPUTED_VALUE"""),"Coffee")</f>
        <v>Coffee</v>
      </c>
      <c r="I312" s="14">
        <f>IFERROR(__xludf.DUMMYFUNCTION("""COMPUTED_VALUE"""),1.25)</f>
        <v>1.25</v>
      </c>
      <c r="J312" s="15" t="str">
        <f>IFERROR(__xludf.DUMMYFUNCTION("""COMPUTED_VALUE"""),"Cake")</f>
        <v>Cake</v>
      </c>
      <c r="K312" s="14">
        <f>IFERROR(__xludf.DUMMYFUNCTION("""COMPUTED_VALUE"""),3.375)</f>
        <v>3.375</v>
      </c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ht="15.75" customHeight="1">
      <c r="A313" s="7">
        <v>6784.0</v>
      </c>
      <c r="B313" s="8" t="s">
        <v>29</v>
      </c>
      <c r="C313" s="9">
        <v>42784.0</v>
      </c>
      <c r="D313" s="10">
        <v>0.493</v>
      </c>
      <c r="E313" s="3" t="s">
        <v>9</v>
      </c>
      <c r="F313" s="11">
        <v>0.95</v>
      </c>
      <c r="G313" s="15"/>
      <c r="H313" s="15" t="str">
        <f>IFERROR(__xludf.DUMMYFUNCTION("""COMPUTED_VALUE"""),"Bread")</f>
        <v>Bread</v>
      </c>
      <c r="I313" s="14">
        <f>IFERROR(__xludf.DUMMYFUNCTION("""COMPUTED_VALUE"""),0.95)</f>
        <v>0.95</v>
      </c>
      <c r="J313" s="15" t="str">
        <f>IFERROR(__xludf.DUMMYFUNCTION("""COMPUTED_VALUE"""),"Bread")</f>
        <v>Bread</v>
      </c>
      <c r="K313" s="14">
        <f>IFERROR(__xludf.DUMMYFUNCTION("""COMPUTED_VALUE"""),0.855)</f>
        <v>0.855</v>
      </c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ht="15.75" customHeight="1">
      <c r="A314" s="7">
        <v>6784.0</v>
      </c>
      <c r="B314" s="8" t="s">
        <v>29</v>
      </c>
      <c r="C314" s="9">
        <v>42784.0</v>
      </c>
      <c r="D314" s="10">
        <v>0.493</v>
      </c>
      <c r="E314" s="3" t="s">
        <v>7</v>
      </c>
      <c r="F314" s="11">
        <v>1.25</v>
      </c>
      <c r="G314" s="15"/>
      <c r="H314" s="15" t="str">
        <f>IFERROR(__xludf.DUMMYFUNCTION("""COMPUTED_VALUE"""),"Coffee")</f>
        <v>Coffee</v>
      </c>
      <c r="I314" s="14">
        <f>IFERROR(__xludf.DUMMYFUNCTION("""COMPUTED_VALUE"""),1.25)</f>
        <v>1.25</v>
      </c>
      <c r="J314" s="15" t="str">
        <f>IFERROR(__xludf.DUMMYFUNCTION("""COMPUTED_VALUE"""),"Tea")</f>
        <v>Tea</v>
      </c>
      <c r="K314" s="14">
        <f>IFERROR(__xludf.DUMMYFUNCTION("""COMPUTED_VALUE"""),1.8)</f>
        <v>1.8</v>
      </c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ht="15.75" customHeight="1">
      <c r="A315" s="7">
        <v>6785.0</v>
      </c>
      <c r="B315" s="8" t="s">
        <v>29</v>
      </c>
      <c r="C315" s="9">
        <v>42784.0</v>
      </c>
      <c r="D315" s="10">
        <v>0.4941</v>
      </c>
      <c r="E315" s="3" t="s">
        <v>7</v>
      </c>
      <c r="F315" s="11">
        <v>1.25</v>
      </c>
      <c r="G315" s="15"/>
      <c r="H315" s="15" t="str">
        <f>IFERROR(__xludf.DUMMYFUNCTION("""COMPUTED_VALUE"""),"Coffee")</f>
        <v>Coffee</v>
      </c>
      <c r="I315" s="14">
        <f>IFERROR(__xludf.DUMMYFUNCTION("""COMPUTED_VALUE"""),1.25)</f>
        <v>1.25</v>
      </c>
      <c r="J315" s="15" t="str">
        <f>IFERROR(__xludf.DUMMYFUNCTION("""COMPUTED_VALUE"""),"Coffee")</f>
        <v>Coffee</v>
      </c>
      <c r="K315" s="14">
        <f>IFERROR(__xludf.DUMMYFUNCTION("""COMPUTED_VALUE"""),1.5)</f>
        <v>1.5</v>
      </c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ht="15.75" customHeight="1">
      <c r="A316" s="7">
        <v>6787.0</v>
      </c>
      <c r="B316" s="8" t="s">
        <v>29</v>
      </c>
      <c r="C316" s="9">
        <v>42784.0</v>
      </c>
      <c r="D316" s="10">
        <v>0.5073</v>
      </c>
      <c r="E316" s="3" t="s">
        <v>7</v>
      </c>
      <c r="F316" s="11">
        <v>1.25</v>
      </c>
      <c r="G316" s="15"/>
      <c r="H316" s="15" t="str">
        <f>IFERROR(__xludf.DUMMYFUNCTION("""COMPUTED_VALUE"""),"Coffee")</f>
        <v>Coffee</v>
      </c>
      <c r="I316" s="14">
        <f>IFERROR(__xludf.DUMMYFUNCTION("""COMPUTED_VALUE"""),1.25)</f>
        <v>1.25</v>
      </c>
      <c r="J316" s="15" t="str">
        <f>IFERROR(__xludf.DUMMYFUNCTION("""COMPUTED_VALUE"""),"Coffee")</f>
        <v>Coffee</v>
      </c>
      <c r="K316" s="14">
        <f>IFERROR(__xludf.DUMMYFUNCTION("""COMPUTED_VALUE"""),1.5)</f>
        <v>1.5</v>
      </c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ht="15.75" customHeight="1">
      <c r="A317" s="7">
        <v>6787.0</v>
      </c>
      <c r="B317" s="8" t="s">
        <v>29</v>
      </c>
      <c r="C317" s="9">
        <v>42784.0</v>
      </c>
      <c r="D317" s="10">
        <v>0.5073</v>
      </c>
      <c r="E317" s="3" t="s">
        <v>10</v>
      </c>
      <c r="F317" s="11">
        <v>2.95</v>
      </c>
      <c r="G317" s="15"/>
      <c r="H317" s="15" t="str">
        <f>IFERROR(__xludf.DUMMYFUNCTION("""COMPUTED_VALUE"""),"Alfajores")</f>
        <v>Alfajores</v>
      </c>
      <c r="I317" s="14">
        <f>IFERROR(__xludf.DUMMYFUNCTION("""COMPUTED_VALUE"""),2.95)</f>
        <v>2.95</v>
      </c>
      <c r="J317" s="15" t="str">
        <f>IFERROR(__xludf.DUMMYFUNCTION("""COMPUTED_VALUE"""),"Coffee")</f>
        <v>Coffee</v>
      </c>
      <c r="K317" s="14">
        <f>IFERROR(__xludf.DUMMYFUNCTION("""COMPUTED_VALUE"""),1.5)</f>
        <v>1.5</v>
      </c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ht="15.75" customHeight="1">
      <c r="A318" s="7">
        <v>6788.0</v>
      </c>
      <c r="B318" s="8" t="s">
        <v>29</v>
      </c>
      <c r="C318" s="9">
        <v>42784.0</v>
      </c>
      <c r="D318" s="10">
        <v>0.5125</v>
      </c>
      <c r="E318" s="3" t="s">
        <v>11</v>
      </c>
      <c r="F318" s="11">
        <v>2.1</v>
      </c>
      <c r="G318" s="15"/>
      <c r="H318" s="15" t="str">
        <f>IFERROR(__xludf.DUMMYFUNCTION("""COMPUTED_VALUE"""),"Hot chocolate")</f>
        <v>Hot chocolate</v>
      </c>
      <c r="I318" s="14">
        <f>IFERROR(__xludf.DUMMYFUNCTION("""COMPUTED_VALUE"""),2.1)</f>
        <v>2.1</v>
      </c>
      <c r="J318" s="15" t="str">
        <f>IFERROR(__xludf.DUMMYFUNCTION("""COMPUTED_VALUE"""),"Sandwich")</f>
        <v>Sandwich</v>
      </c>
      <c r="K318" s="14">
        <f>IFERROR(__xludf.DUMMYFUNCTION("""COMPUTED_VALUE"""),4.4)</f>
        <v>4.4</v>
      </c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ht="15.75" customHeight="1">
      <c r="A319" s="7">
        <v>6789.0</v>
      </c>
      <c r="B319" s="8" t="s">
        <v>29</v>
      </c>
      <c r="C319" s="9">
        <v>42784.0</v>
      </c>
      <c r="D319" s="10">
        <v>0.5182</v>
      </c>
      <c r="E319" s="3" t="s">
        <v>7</v>
      </c>
      <c r="F319" s="11">
        <v>1.25</v>
      </c>
      <c r="G319" s="15"/>
      <c r="H319" s="15" t="str">
        <f>IFERROR(__xludf.DUMMYFUNCTION("""COMPUTED_VALUE"""),"Coffee")</f>
        <v>Coffee</v>
      </c>
      <c r="I319" s="14">
        <f>IFERROR(__xludf.DUMMYFUNCTION("""COMPUTED_VALUE"""),1.25)</f>
        <v>1.25</v>
      </c>
      <c r="J319" s="15" t="str">
        <f>IFERROR(__xludf.DUMMYFUNCTION("""COMPUTED_VALUE"""),"Cookies")</f>
        <v>Cookies</v>
      </c>
      <c r="K319" s="14">
        <f>IFERROR(__xludf.DUMMYFUNCTION("""COMPUTED_VALUE"""),2.025)</f>
        <v>2.025</v>
      </c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ht="15.75" customHeight="1">
      <c r="A320" s="7">
        <v>6789.0</v>
      </c>
      <c r="B320" s="8" t="s">
        <v>29</v>
      </c>
      <c r="C320" s="9">
        <v>42784.0</v>
      </c>
      <c r="D320" s="10">
        <v>0.5182</v>
      </c>
      <c r="E320" s="3" t="s">
        <v>8</v>
      </c>
      <c r="F320" s="11">
        <v>1.4</v>
      </c>
      <c r="G320" s="15"/>
      <c r="H320" s="15" t="str">
        <f>IFERROR(__xludf.DUMMYFUNCTION("""COMPUTED_VALUE"""),"Toast")</f>
        <v>Toast</v>
      </c>
      <c r="I320" s="14">
        <f>IFERROR(__xludf.DUMMYFUNCTION("""COMPUTED_VALUE"""),1.4)</f>
        <v>1.4</v>
      </c>
      <c r="J320" s="15" t="str">
        <f>IFERROR(__xludf.DUMMYFUNCTION("""COMPUTED_VALUE"""),"Coffee")</f>
        <v>Coffee</v>
      </c>
      <c r="K320" s="14">
        <f>IFERROR(__xludf.DUMMYFUNCTION("""COMPUTED_VALUE"""),1.5)</f>
        <v>1.5</v>
      </c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ht="15.75" customHeight="1">
      <c r="A321" s="7">
        <v>6789.0</v>
      </c>
      <c r="B321" s="8" t="s">
        <v>29</v>
      </c>
      <c r="C321" s="9">
        <v>42784.0</v>
      </c>
      <c r="D321" s="10">
        <v>0.5182</v>
      </c>
      <c r="E321" s="3" t="s">
        <v>9</v>
      </c>
      <c r="F321" s="11">
        <v>0.95</v>
      </c>
      <c r="G321" s="15"/>
      <c r="H321" s="15" t="str">
        <f>IFERROR(__xludf.DUMMYFUNCTION("""COMPUTED_VALUE"""),"Bread")</f>
        <v>Bread</v>
      </c>
      <c r="I321" s="14">
        <f>IFERROR(__xludf.DUMMYFUNCTION("""COMPUTED_VALUE"""),0.95)</f>
        <v>0.95</v>
      </c>
      <c r="J321" s="15" t="str">
        <f>IFERROR(__xludf.DUMMYFUNCTION("""COMPUTED_VALUE"""),"Juice")</f>
        <v>Juice</v>
      </c>
      <c r="K321" s="14">
        <f>IFERROR(__xludf.DUMMYFUNCTION("""COMPUTED_VALUE"""),2.34)</f>
        <v>2.34</v>
      </c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ht="15.75" customHeight="1">
      <c r="A322" s="7">
        <v>6790.0</v>
      </c>
      <c r="B322" s="8" t="s">
        <v>29</v>
      </c>
      <c r="C322" s="9">
        <v>42784.0</v>
      </c>
      <c r="D322" s="10">
        <v>0.5187</v>
      </c>
      <c r="E322" s="3" t="s">
        <v>7</v>
      </c>
      <c r="F322" s="11">
        <v>1.25</v>
      </c>
      <c r="G322" s="15"/>
      <c r="H322" s="15" t="str">
        <f>IFERROR(__xludf.DUMMYFUNCTION("""COMPUTED_VALUE"""),"Coffee")</f>
        <v>Coffee</v>
      </c>
      <c r="I322" s="14">
        <f>IFERROR(__xludf.DUMMYFUNCTION("""COMPUTED_VALUE"""),1.25)</f>
        <v>1.25</v>
      </c>
      <c r="J322" s="15" t="str">
        <f>IFERROR(__xludf.DUMMYFUNCTION("""COMPUTED_VALUE"""),"Coffee")</f>
        <v>Coffee</v>
      </c>
      <c r="K322" s="14">
        <f>IFERROR(__xludf.DUMMYFUNCTION("""COMPUTED_VALUE"""),1.5)</f>
        <v>1.5</v>
      </c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ht="15.75" customHeight="1">
      <c r="A323" s="7">
        <v>6791.0</v>
      </c>
      <c r="B323" s="8" t="s">
        <v>29</v>
      </c>
      <c r="C323" s="9">
        <v>42784.0</v>
      </c>
      <c r="D323" s="10">
        <v>0.5212</v>
      </c>
      <c r="E323" s="3" t="s">
        <v>7</v>
      </c>
      <c r="F323" s="11">
        <v>1.25</v>
      </c>
      <c r="G323" s="15"/>
      <c r="H323" s="15" t="str">
        <f>IFERROR(__xludf.DUMMYFUNCTION("""COMPUTED_VALUE"""),"Coffee")</f>
        <v>Coffee</v>
      </c>
      <c r="I323" s="14">
        <f>IFERROR(__xludf.DUMMYFUNCTION("""COMPUTED_VALUE"""),1.25)</f>
        <v>1.25</v>
      </c>
      <c r="J323" s="15" t="str">
        <f>IFERROR(__xludf.DUMMYFUNCTION("""COMPUTED_VALUE"""),"Cake")</f>
        <v>Cake</v>
      </c>
      <c r="K323" s="14">
        <f>IFERROR(__xludf.DUMMYFUNCTION("""COMPUTED_VALUE"""),3.375)</f>
        <v>3.375</v>
      </c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ht="15.75" customHeight="1">
      <c r="A324" s="7">
        <v>6792.0</v>
      </c>
      <c r="B324" s="8" t="s">
        <v>29</v>
      </c>
      <c r="C324" s="9">
        <v>42784.0</v>
      </c>
      <c r="D324" s="10">
        <v>0.5255</v>
      </c>
      <c r="E324" s="3" t="s">
        <v>9</v>
      </c>
      <c r="F324" s="11">
        <v>0.95</v>
      </c>
      <c r="G324" s="15"/>
      <c r="H324" s="15" t="str">
        <f>IFERROR(__xludf.DUMMYFUNCTION("""COMPUTED_VALUE"""),"Bread")</f>
        <v>Bread</v>
      </c>
      <c r="I324" s="14">
        <f>IFERROR(__xludf.DUMMYFUNCTION("""COMPUTED_VALUE"""),0.95)</f>
        <v>0.95</v>
      </c>
      <c r="J324" s="15" t="str">
        <f>IFERROR(__xludf.DUMMYFUNCTION("""COMPUTED_VALUE"""),"Coffee")</f>
        <v>Coffee</v>
      </c>
      <c r="K324" s="14">
        <f>IFERROR(__xludf.DUMMYFUNCTION("""COMPUTED_VALUE"""),1.5)</f>
        <v>1.5</v>
      </c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ht="15.75" customHeight="1">
      <c r="A325" s="7">
        <v>6794.0</v>
      </c>
      <c r="B325" s="8" t="s">
        <v>29</v>
      </c>
      <c r="C325" s="9">
        <v>42784.0</v>
      </c>
      <c r="D325" s="10">
        <v>0.5322</v>
      </c>
      <c r="E325" s="3" t="s">
        <v>19</v>
      </c>
      <c r="F325" s="11">
        <v>5.5</v>
      </c>
      <c r="G325" s="15"/>
      <c r="H325" s="15" t="str">
        <f>IFERROR(__xludf.DUMMYFUNCTION("""COMPUTED_VALUE"""),"Sandwich")</f>
        <v>Sandwich</v>
      </c>
      <c r="I325" s="14">
        <f>IFERROR(__xludf.DUMMYFUNCTION("""COMPUTED_VALUE"""),5.5)</f>
        <v>5.5</v>
      </c>
      <c r="J325" s="15" t="str">
        <f>IFERROR(__xludf.DUMMYFUNCTION("""COMPUTED_VALUE"""),"Pastry")</f>
        <v>Pastry</v>
      </c>
      <c r="K325" s="14">
        <f>IFERROR(__xludf.DUMMYFUNCTION("""COMPUTED_VALUE"""),2.7)</f>
        <v>2.7</v>
      </c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ht="15.75" customHeight="1">
      <c r="A326" s="7">
        <v>6795.0</v>
      </c>
      <c r="B326" s="8" t="s">
        <v>29</v>
      </c>
      <c r="C326" s="9">
        <v>42784.0</v>
      </c>
      <c r="D326" s="10">
        <v>0.5392</v>
      </c>
      <c r="E326" s="3" t="s">
        <v>7</v>
      </c>
      <c r="F326" s="11">
        <v>1.25</v>
      </c>
      <c r="G326" s="15"/>
      <c r="H326" s="15" t="str">
        <f>IFERROR(__xludf.DUMMYFUNCTION("""COMPUTED_VALUE"""),"Coffee")</f>
        <v>Coffee</v>
      </c>
      <c r="I326" s="14">
        <f>IFERROR(__xludf.DUMMYFUNCTION("""COMPUTED_VALUE"""),1.25)</f>
        <v>1.25</v>
      </c>
      <c r="J326" s="15" t="str">
        <f>IFERROR(__xludf.DUMMYFUNCTION("""COMPUTED_VALUE"""),"Toast")</f>
        <v>Toast</v>
      </c>
      <c r="K326" s="14">
        <f>IFERROR(__xludf.DUMMYFUNCTION("""COMPUTED_VALUE"""),1.26)</f>
        <v>1.26</v>
      </c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ht="15.75" customHeight="1">
      <c r="A327" s="7">
        <v>6795.0</v>
      </c>
      <c r="B327" s="8" t="s">
        <v>29</v>
      </c>
      <c r="C327" s="9">
        <v>42784.0</v>
      </c>
      <c r="D327" s="10">
        <v>0.5392</v>
      </c>
      <c r="E327" s="3" t="s">
        <v>19</v>
      </c>
      <c r="F327" s="11">
        <v>5.5</v>
      </c>
      <c r="G327" s="15"/>
      <c r="H327" s="15" t="str">
        <f>IFERROR(__xludf.DUMMYFUNCTION("""COMPUTED_VALUE"""),"Sandwich")</f>
        <v>Sandwich</v>
      </c>
      <c r="I327" s="14">
        <f>IFERROR(__xludf.DUMMYFUNCTION("""COMPUTED_VALUE"""),5.5)</f>
        <v>5.5</v>
      </c>
      <c r="J327" s="15" t="str">
        <f>IFERROR(__xludf.DUMMYFUNCTION("""COMPUTED_VALUE"""),"Bread")</f>
        <v>Bread</v>
      </c>
      <c r="K327" s="14">
        <f>IFERROR(__xludf.DUMMYFUNCTION("""COMPUTED_VALUE"""),0.855)</f>
        <v>0.855</v>
      </c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ht="15.75" customHeight="1">
      <c r="A328" s="7">
        <v>6797.0</v>
      </c>
      <c r="B328" s="8" t="s">
        <v>29</v>
      </c>
      <c r="C328" s="9">
        <v>42784.0</v>
      </c>
      <c r="D328" s="10">
        <v>0.5456</v>
      </c>
      <c r="E328" s="3" t="s">
        <v>30</v>
      </c>
      <c r="F328" s="11">
        <v>4.0</v>
      </c>
      <c r="G328" s="15"/>
      <c r="H328" s="15" t="str">
        <f>IFERROR(__xludf.DUMMYFUNCTION("""COMPUTED_VALUE"""),"Smoothies")</f>
        <v>Smoothies</v>
      </c>
      <c r="I328" s="14">
        <f>IFERROR(__xludf.DUMMYFUNCTION("""COMPUTED_VALUE"""),4.0)</f>
        <v>4</v>
      </c>
      <c r="J328" s="15" t="str">
        <f>IFERROR(__xludf.DUMMYFUNCTION("""COMPUTED_VALUE"""),"Soup")</f>
        <v>Soup</v>
      </c>
      <c r="K328" s="14">
        <f>IFERROR(__xludf.DUMMYFUNCTION("""COMPUTED_VALUE"""),3.4)</f>
        <v>3.4</v>
      </c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ht="15.75" customHeight="1">
      <c r="A329" s="7">
        <v>6797.0</v>
      </c>
      <c r="B329" s="8" t="s">
        <v>29</v>
      </c>
      <c r="C329" s="9">
        <v>42784.0</v>
      </c>
      <c r="D329" s="10">
        <v>0.5456</v>
      </c>
      <c r="E329" s="3" t="s">
        <v>21</v>
      </c>
      <c r="F329" s="11">
        <v>5.25</v>
      </c>
      <c r="G329" s="15"/>
      <c r="H329" s="15" t="str">
        <f>IFERROR(__xludf.DUMMYFUNCTION("""COMPUTED_VALUE"""),"Chicken Stew")</f>
        <v>Chicken Stew</v>
      </c>
      <c r="I329" s="14">
        <f>IFERROR(__xludf.DUMMYFUNCTION("""COMPUTED_VALUE"""),5.25)</f>
        <v>5.25</v>
      </c>
      <c r="J329" s="15" t="str">
        <f>IFERROR(__xludf.DUMMYFUNCTION("""COMPUTED_VALUE"""),"Tea")</f>
        <v>Tea</v>
      </c>
      <c r="K329" s="14">
        <f>IFERROR(__xludf.DUMMYFUNCTION("""COMPUTED_VALUE"""),1.8)</f>
        <v>1.8</v>
      </c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ht="15.75" customHeight="1">
      <c r="A330" s="7">
        <v>6798.0</v>
      </c>
      <c r="B330" s="8" t="s">
        <v>29</v>
      </c>
      <c r="C330" s="9">
        <v>42784.0</v>
      </c>
      <c r="D330" s="10">
        <v>0.5459</v>
      </c>
      <c r="E330" s="3" t="s">
        <v>7</v>
      </c>
      <c r="F330" s="11">
        <v>1.25</v>
      </c>
      <c r="G330" s="15"/>
      <c r="H330" s="15" t="str">
        <f>IFERROR(__xludf.DUMMYFUNCTION("""COMPUTED_VALUE"""),"Coffee")</f>
        <v>Coffee</v>
      </c>
      <c r="I330" s="14">
        <f>IFERROR(__xludf.DUMMYFUNCTION("""COMPUTED_VALUE"""),1.25)</f>
        <v>1.25</v>
      </c>
      <c r="J330" s="15" t="str">
        <f>IFERROR(__xludf.DUMMYFUNCTION("""COMPUTED_VALUE"""),"Coffee")</f>
        <v>Coffee</v>
      </c>
      <c r="K330" s="14">
        <f>IFERROR(__xludf.DUMMYFUNCTION("""COMPUTED_VALUE"""),1.5)</f>
        <v>1.5</v>
      </c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ht="15.75" customHeight="1">
      <c r="A331" s="7">
        <v>6799.0</v>
      </c>
      <c r="B331" s="8" t="s">
        <v>29</v>
      </c>
      <c r="C331" s="9">
        <v>42784.0</v>
      </c>
      <c r="D331" s="10">
        <v>0.5466</v>
      </c>
      <c r="E331" s="3" t="s">
        <v>7</v>
      </c>
      <c r="F331" s="11">
        <v>1.25</v>
      </c>
      <c r="G331" s="15"/>
      <c r="H331" s="15" t="str">
        <f>IFERROR(__xludf.DUMMYFUNCTION("""COMPUTED_VALUE"""),"Coffee")</f>
        <v>Coffee</v>
      </c>
      <c r="I331" s="14">
        <f>IFERROR(__xludf.DUMMYFUNCTION("""COMPUTED_VALUE"""),1.25)</f>
        <v>1.25</v>
      </c>
      <c r="J331" s="15" t="str">
        <f>IFERROR(__xludf.DUMMYFUNCTION("""COMPUTED_VALUE"""),"Soup")</f>
        <v>Soup</v>
      </c>
      <c r="K331" s="14">
        <f>IFERROR(__xludf.DUMMYFUNCTION("""COMPUTED_VALUE"""),3.4)</f>
        <v>3.4</v>
      </c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ht="15.75" customHeight="1">
      <c r="A332" s="7">
        <v>6800.0</v>
      </c>
      <c r="B332" s="8" t="s">
        <v>29</v>
      </c>
      <c r="C332" s="9">
        <v>42784.0</v>
      </c>
      <c r="D332" s="10">
        <v>0.5475</v>
      </c>
      <c r="E332" s="3" t="s">
        <v>12</v>
      </c>
      <c r="F332" s="11">
        <v>1.95</v>
      </c>
      <c r="G332" s="15"/>
      <c r="H332" s="15" t="str">
        <f>IFERROR(__xludf.DUMMYFUNCTION("""COMPUTED_VALUE"""),"Juice")</f>
        <v>Juice</v>
      </c>
      <c r="I332" s="14">
        <f>IFERROR(__xludf.DUMMYFUNCTION("""COMPUTED_VALUE"""),1.95)</f>
        <v>1.95</v>
      </c>
      <c r="J332" s="15" t="str">
        <f>IFERROR(__xludf.DUMMYFUNCTION("""COMPUTED_VALUE"""),"Sandwich")</f>
        <v>Sandwich</v>
      </c>
      <c r="K332" s="14">
        <f>IFERROR(__xludf.DUMMYFUNCTION("""COMPUTED_VALUE"""),4.4)</f>
        <v>4.4</v>
      </c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ht="15.75" customHeight="1">
      <c r="A333" s="7">
        <v>6800.0</v>
      </c>
      <c r="B333" s="8" t="s">
        <v>29</v>
      </c>
      <c r="C333" s="9">
        <v>42784.0</v>
      </c>
      <c r="D333" s="10">
        <v>0.5475</v>
      </c>
      <c r="E333" s="3" t="s">
        <v>7</v>
      </c>
      <c r="F333" s="11">
        <v>1.25</v>
      </c>
      <c r="G333" s="15"/>
      <c r="H333" s="15" t="str">
        <f>IFERROR(__xludf.DUMMYFUNCTION("""COMPUTED_VALUE"""),"Coffee")</f>
        <v>Coffee</v>
      </c>
      <c r="I333" s="14">
        <f>IFERROR(__xludf.DUMMYFUNCTION("""COMPUTED_VALUE"""),1.25)</f>
        <v>1.25</v>
      </c>
      <c r="J333" s="15" t="str">
        <f>IFERROR(__xludf.DUMMYFUNCTION("""COMPUTED_VALUE"""),"Cookies")</f>
        <v>Cookies</v>
      </c>
      <c r="K333" s="14">
        <f>IFERROR(__xludf.DUMMYFUNCTION("""COMPUTED_VALUE"""),2.025)</f>
        <v>2.025</v>
      </c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ht="15.75" customHeight="1">
      <c r="A334" s="7">
        <v>6801.0</v>
      </c>
      <c r="B334" s="8" t="s">
        <v>29</v>
      </c>
      <c r="C334" s="9">
        <v>42784.0</v>
      </c>
      <c r="D334" s="10">
        <v>0.5634</v>
      </c>
      <c r="E334" s="3" t="s">
        <v>31</v>
      </c>
      <c r="F334" s="11">
        <v>0.75</v>
      </c>
      <c r="G334" s="15"/>
      <c r="H334" s="15" t="str">
        <f>IFERROR(__xludf.DUMMYFUNCTION("""COMPUTED_VALUE"""),"Jam")</f>
        <v>Jam</v>
      </c>
      <c r="I334" s="14">
        <f>IFERROR(__xludf.DUMMYFUNCTION("""COMPUTED_VALUE"""),0.75)</f>
        <v>0.75</v>
      </c>
      <c r="J334" s="15" t="str">
        <f>IFERROR(__xludf.DUMMYFUNCTION("""COMPUTED_VALUE"""),"Cake")</f>
        <v>Cake</v>
      </c>
      <c r="K334" s="14">
        <f>IFERROR(__xludf.DUMMYFUNCTION("""COMPUTED_VALUE"""),3.375)</f>
        <v>3.375</v>
      </c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ht="15.75" customHeight="1">
      <c r="A335" s="7">
        <v>6803.0</v>
      </c>
      <c r="B335" s="8" t="s">
        <v>29</v>
      </c>
      <c r="C335" s="9">
        <v>42784.0</v>
      </c>
      <c r="D335" s="10">
        <v>0.5689</v>
      </c>
      <c r="E335" s="3" t="s">
        <v>7</v>
      </c>
      <c r="F335" s="11">
        <v>1.25</v>
      </c>
      <c r="G335" s="15"/>
      <c r="H335" s="15" t="str">
        <f>IFERROR(__xludf.DUMMYFUNCTION("""COMPUTED_VALUE"""),"Coffee")</f>
        <v>Coffee</v>
      </c>
      <c r="I335" s="14">
        <f>IFERROR(__xludf.DUMMYFUNCTION("""COMPUTED_VALUE"""),1.25)</f>
        <v>1.25</v>
      </c>
      <c r="J335" s="15" t="str">
        <f>IFERROR(__xludf.DUMMYFUNCTION("""COMPUTED_VALUE"""),"Soup")</f>
        <v>Soup</v>
      </c>
      <c r="K335" s="14">
        <f>IFERROR(__xludf.DUMMYFUNCTION("""COMPUTED_VALUE"""),3.4)</f>
        <v>3.4</v>
      </c>
      <c r="L335" s="15"/>
      <c r="M335" s="15"/>
      <c r="N335" s="15"/>
      <c r="O335" s="15"/>
      <c r="P335" s="15"/>
      <c r="Q335" s="15"/>
      <c r="R335" s="15"/>
      <c r="S335" s="15"/>
      <c r="T335" s="15"/>
      <c r="U335" s="15"/>
    </row>
    <row r="336" ht="15.75" customHeight="1">
      <c r="A336" s="7">
        <v>6804.0</v>
      </c>
      <c r="B336" s="8" t="s">
        <v>29</v>
      </c>
      <c r="C336" s="9">
        <v>42784.0</v>
      </c>
      <c r="D336" s="10">
        <v>0.5723</v>
      </c>
      <c r="E336" s="3" t="s">
        <v>19</v>
      </c>
      <c r="F336" s="11">
        <v>5.5</v>
      </c>
      <c r="G336" s="15"/>
      <c r="H336" s="15" t="str">
        <f>IFERROR(__xludf.DUMMYFUNCTION("""COMPUTED_VALUE"""),"Sandwich")</f>
        <v>Sandwich</v>
      </c>
      <c r="I336" s="14">
        <f>IFERROR(__xludf.DUMMYFUNCTION("""COMPUTED_VALUE"""),5.5)</f>
        <v>5.5</v>
      </c>
      <c r="J336" s="15" t="str">
        <f>IFERROR(__xludf.DUMMYFUNCTION("""COMPUTED_VALUE"""),"Coffee")</f>
        <v>Coffee</v>
      </c>
      <c r="K336" s="14">
        <f>IFERROR(__xludf.DUMMYFUNCTION("""COMPUTED_VALUE"""),1.5)</f>
        <v>1.5</v>
      </c>
      <c r="L336" s="15"/>
      <c r="M336" s="15"/>
      <c r="N336" s="15"/>
      <c r="O336" s="15"/>
      <c r="P336" s="15"/>
      <c r="Q336" s="15"/>
      <c r="R336" s="15"/>
      <c r="S336" s="15"/>
      <c r="T336" s="15"/>
      <c r="U336" s="15"/>
    </row>
    <row r="337" ht="15.75" customHeight="1">
      <c r="A337" s="7">
        <v>6805.0</v>
      </c>
      <c r="B337" s="8" t="s">
        <v>29</v>
      </c>
      <c r="C337" s="9">
        <v>42784.0</v>
      </c>
      <c r="D337" s="10">
        <v>0.5793</v>
      </c>
      <c r="E337" s="3" t="s">
        <v>12</v>
      </c>
      <c r="F337" s="11">
        <v>1.95</v>
      </c>
      <c r="G337" s="15"/>
      <c r="H337" s="15" t="str">
        <f>IFERROR(__xludf.DUMMYFUNCTION("""COMPUTED_VALUE"""),"Juice")</f>
        <v>Juice</v>
      </c>
      <c r="I337" s="14">
        <f>IFERROR(__xludf.DUMMYFUNCTION("""COMPUTED_VALUE"""),1.95)</f>
        <v>1.95</v>
      </c>
      <c r="J337" s="15" t="str">
        <f>IFERROR(__xludf.DUMMYFUNCTION("""COMPUTED_VALUE"""),"Coffee")</f>
        <v>Coffee</v>
      </c>
      <c r="K337" s="14">
        <f>IFERROR(__xludf.DUMMYFUNCTION("""COMPUTED_VALUE"""),1.5)</f>
        <v>1.5</v>
      </c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ht="15.75" customHeight="1">
      <c r="A338" s="7">
        <v>6806.0</v>
      </c>
      <c r="B338" s="8" t="s">
        <v>29</v>
      </c>
      <c r="C338" s="9">
        <v>42784.0</v>
      </c>
      <c r="D338" s="10">
        <v>0.5933</v>
      </c>
      <c r="E338" s="3" t="s">
        <v>19</v>
      </c>
      <c r="F338" s="11">
        <v>5.5</v>
      </c>
      <c r="G338" s="15"/>
      <c r="H338" s="15" t="str">
        <f>IFERROR(__xludf.DUMMYFUNCTION("""COMPUTED_VALUE"""),"Sandwich")</f>
        <v>Sandwich</v>
      </c>
      <c r="I338" s="14">
        <f>IFERROR(__xludf.DUMMYFUNCTION("""COMPUTED_VALUE"""),5.5)</f>
        <v>5.5</v>
      </c>
      <c r="J338" s="15" t="str">
        <f>IFERROR(__xludf.DUMMYFUNCTION("""COMPUTED_VALUE"""),"Scone")</f>
        <v>Scone</v>
      </c>
      <c r="K338" s="14">
        <f>IFERROR(__xludf.DUMMYFUNCTION("""COMPUTED_VALUE"""),2.475)</f>
        <v>2.475</v>
      </c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ht="15.75" customHeight="1">
      <c r="A339" s="7">
        <v>6806.0</v>
      </c>
      <c r="B339" s="8" t="s">
        <v>29</v>
      </c>
      <c r="C339" s="9">
        <v>42784.0</v>
      </c>
      <c r="D339" s="10">
        <v>0.5933</v>
      </c>
      <c r="E339" s="3" t="s">
        <v>7</v>
      </c>
      <c r="F339" s="11">
        <v>1.25</v>
      </c>
      <c r="G339" s="15"/>
      <c r="H339" s="15" t="str">
        <f>IFERROR(__xludf.DUMMYFUNCTION("""COMPUTED_VALUE"""),"Coffee")</f>
        <v>Coffee</v>
      </c>
      <c r="I339" s="14">
        <f>IFERROR(__xludf.DUMMYFUNCTION("""COMPUTED_VALUE"""),1.25)</f>
        <v>1.25</v>
      </c>
      <c r="J339" s="15" t="str">
        <f>IFERROR(__xludf.DUMMYFUNCTION("""COMPUTED_VALUE"""),"Coffee")</f>
        <v>Coffee</v>
      </c>
      <c r="K339" s="14">
        <f>IFERROR(__xludf.DUMMYFUNCTION("""COMPUTED_VALUE"""),1.5)</f>
        <v>1.5</v>
      </c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ht="15.75" customHeight="1">
      <c r="A340" s="7">
        <v>6806.0</v>
      </c>
      <c r="B340" s="8" t="s">
        <v>29</v>
      </c>
      <c r="C340" s="9">
        <v>42784.0</v>
      </c>
      <c r="D340" s="10">
        <v>0.5933</v>
      </c>
      <c r="E340" s="3" t="s">
        <v>13</v>
      </c>
      <c r="F340" s="11">
        <v>3.0</v>
      </c>
      <c r="G340" s="15"/>
      <c r="H340" s="15" t="str">
        <f>IFERROR(__xludf.DUMMYFUNCTION("""COMPUTED_VALUE"""),"Pastry")</f>
        <v>Pastry</v>
      </c>
      <c r="I340" s="14">
        <f>IFERROR(__xludf.DUMMYFUNCTION("""COMPUTED_VALUE"""),3.0)</f>
        <v>3</v>
      </c>
      <c r="J340" s="15" t="str">
        <f>IFERROR(__xludf.DUMMYFUNCTION("""COMPUTED_VALUE"""),"Scone")</f>
        <v>Scone</v>
      </c>
      <c r="K340" s="14">
        <f>IFERROR(__xludf.DUMMYFUNCTION("""COMPUTED_VALUE"""),2.475)</f>
        <v>2.475</v>
      </c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ht="15.75" customHeight="1">
      <c r="A341" s="7">
        <v>6808.0</v>
      </c>
      <c r="B341" s="8" t="s">
        <v>29</v>
      </c>
      <c r="C341" s="9">
        <v>42784.0</v>
      </c>
      <c r="D341" s="10">
        <v>0.6003</v>
      </c>
      <c r="E341" s="3" t="s">
        <v>17</v>
      </c>
      <c r="F341" s="11">
        <v>3.75</v>
      </c>
      <c r="G341" s="15"/>
      <c r="H341" s="15" t="str">
        <f>IFERROR(__xludf.DUMMYFUNCTION("""COMPUTED_VALUE"""),"Cake")</f>
        <v>Cake</v>
      </c>
      <c r="I341" s="14">
        <f>IFERROR(__xludf.DUMMYFUNCTION("""COMPUTED_VALUE"""),3.75)</f>
        <v>3.75</v>
      </c>
      <c r="J341" s="15" t="str">
        <f>IFERROR(__xludf.DUMMYFUNCTION("""COMPUTED_VALUE"""),"Coffee")</f>
        <v>Coffee</v>
      </c>
      <c r="K341" s="14">
        <f>IFERROR(__xludf.DUMMYFUNCTION("""COMPUTED_VALUE"""),1.5)</f>
        <v>1.5</v>
      </c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ht="15.75" customHeight="1">
      <c r="A342" s="7">
        <v>6810.0</v>
      </c>
      <c r="B342" s="8" t="s">
        <v>29</v>
      </c>
      <c r="C342" s="9">
        <v>42784.0</v>
      </c>
      <c r="D342" s="10">
        <v>0.6053</v>
      </c>
      <c r="E342" s="3" t="s">
        <v>17</v>
      </c>
      <c r="F342" s="11">
        <v>3.75</v>
      </c>
      <c r="G342" s="15"/>
      <c r="H342" s="15" t="str">
        <f>IFERROR(__xludf.DUMMYFUNCTION("""COMPUTED_VALUE"""),"Cake")</f>
        <v>Cake</v>
      </c>
      <c r="I342" s="14">
        <f>IFERROR(__xludf.DUMMYFUNCTION("""COMPUTED_VALUE"""),3.75)</f>
        <v>3.75</v>
      </c>
      <c r="J342" s="15" t="str">
        <f>IFERROR(__xludf.DUMMYFUNCTION("""COMPUTED_VALUE"""),"Cake")</f>
        <v>Cake</v>
      </c>
      <c r="K342" s="14">
        <f>IFERROR(__xludf.DUMMYFUNCTION("""COMPUTED_VALUE"""),3.375)</f>
        <v>3.375</v>
      </c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ht="15.75" customHeight="1">
      <c r="A343" s="7">
        <v>6810.0</v>
      </c>
      <c r="B343" s="8" t="s">
        <v>29</v>
      </c>
      <c r="C343" s="9">
        <v>42784.0</v>
      </c>
      <c r="D343" s="10">
        <v>0.6053</v>
      </c>
      <c r="E343" s="3" t="s">
        <v>21</v>
      </c>
      <c r="F343" s="11">
        <v>5.25</v>
      </c>
      <c r="G343" s="15"/>
      <c r="H343" s="15" t="str">
        <f>IFERROR(__xludf.DUMMYFUNCTION("""COMPUTED_VALUE"""),"Chicken Stew")</f>
        <v>Chicken Stew</v>
      </c>
      <c r="I343" s="14">
        <f>IFERROR(__xludf.DUMMYFUNCTION("""COMPUTED_VALUE"""),5.25)</f>
        <v>5.25</v>
      </c>
      <c r="J343" s="15" t="str">
        <f>IFERROR(__xludf.DUMMYFUNCTION("""COMPUTED_VALUE"""),"Coffee")</f>
        <v>Coffee</v>
      </c>
      <c r="K343" s="14">
        <f>IFERROR(__xludf.DUMMYFUNCTION("""COMPUTED_VALUE"""),1.5)</f>
        <v>1.5</v>
      </c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ht="15.75" customHeight="1">
      <c r="A344" s="7">
        <v>6811.0</v>
      </c>
      <c r="B344" s="8" t="s">
        <v>29</v>
      </c>
      <c r="C344" s="9">
        <v>42784.0</v>
      </c>
      <c r="D344" s="10">
        <v>0.6059</v>
      </c>
      <c r="E344" s="3" t="s">
        <v>18</v>
      </c>
      <c r="F344" s="11">
        <v>5.5</v>
      </c>
      <c r="G344" s="15"/>
      <c r="H344" s="15" t="str">
        <f>IFERROR(__xludf.DUMMYFUNCTION("""COMPUTED_VALUE"""),"Truffles")</f>
        <v>Truffles</v>
      </c>
      <c r="I344" s="14">
        <f>IFERROR(__xludf.DUMMYFUNCTION("""COMPUTED_VALUE"""),5.5)</f>
        <v>5.5</v>
      </c>
      <c r="J344" s="15" t="str">
        <f>IFERROR(__xludf.DUMMYFUNCTION("""COMPUTED_VALUE"""),"Cake")</f>
        <v>Cake</v>
      </c>
      <c r="K344" s="14">
        <f>IFERROR(__xludf.DUMMYFUNCTION("""COMPUTED_VALUE"""),3.375)</f>
        <v>3.375</v>
      </c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ht="15.75" customHeight="1">
      <c r="A345" s="7">
        <v>6813.0</v>
      </c>
      <c r="B345" s="8" t="s">
        <v>29</v>
      </c>
      <c r="C345" s="9">
        <v>42784.0</v>
      </c>
      <c r="D345" s="10">
        <v>0.621</v>
      </c>
      <c r="E345" s="3" t="s">
        <v>28</v>
      </c>
      <c r="F345" s="11">
        <v>2.75</v>
      </c>
      <c r="G345" s="15"/>
      <c r="H345" s="15" t="str">
        <f>IFERROR(__xludf.DUMMYFUNCTION("""COMPUTED_VALUE"""),"Scone")</f>
        <v>Scone</v>
      </c>
      <c r="I345" s="14">
        <f>IFERROR(__xludf.DUMMYFUNCTION("""COMPUTED_VALUE"""),2.75)</f>
        <v>2.75</v>
      </c>
      <c r="J345" s="15" t="str">
        <f>IFERROR(__xludf.DUMMYFUNCTION("""COMPUTED_VALUE"""),"Hot chocolate")</f>
        <v>Hot chocolate</v>
      </c>
      <c r="K345" s="14">
        <f>IFERROR(__xludf.DUMMYFUNCTION("""COMPUTED_VALUE"""),2.52)</f>
        <v>2.52</v>
      </c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ht="15.75" customHeight="1">
      <c r="A346" s="7">
        <v>6814.0</v>
      </c>
      <c r="B346" s="8" t="s">
        <v>29</v>
      </c>
      <c r="C346" s="9">
        <v>42784.0</v>
      </c>
      <c r="D346" s="10">
        <v>0.6283</v>
      </c>
      <c r="E346" s="3" t="s">
        <v>9</v>
      </c>
      <c r="F346" s="11">
        <v>0.95</v>
      </c>
      <c r="G346" s="15"/>
      <c r="H346" s="15" t="str">
        <f>IFERROR(__xludf.DUMMYFUNCTION("""COMPUTED_VALUE"""),"Bread")</f>
        <v>Bread</v>
      </c>
      <c r="I346" s="14">
        <f>IFERROR(__xludf.DUMMYFUNCTION("""COMPUTED_VALUE"""),0.95)</f>
        <v>0.95</v>
      </c>
      <c r="J346" s="15" t="str">
        <f>IFERROR(__xludf.DUMMYFUNCTION("""COMPUTED_VALUE"""),"Sandwich")</f>
        <v>Sandwich</v>
      </c>
      <c r="K346" s="14">
        <f>IFERROR(__xludf.DUMMYFUNCTION("""COMPUTED_VALUE"""),4.4)</f>
        <v>4.4</v>
      </c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ht="15.75" customHeight="1">
      <c r="A347" s="7">
        <v>6814.0</v>
      </c>
      <c r="B347" s="8" t="s">
        <v>29</v>
      </c>
      <c r="C347" s="9">
        <v>42784.0</v>
      </c>
      <c r="D347" s="10">
        <v>0.6283</v>
      </c>
      <c r="E347" s="3" t="s">
        <v>26</v>
      </c>
      <c r="F347" s="11">
        <v>2.6</v>
      </c>
      <c r="G347" s="15"/>
      <c r="H347" s="15" t="str">
        <f>IFERROR(__xludf.DUMMYFUNCTION("""COMPUTED_VALUE"""),"Muffin")</f>
        <v>Muffin</v>
      </c>
      <c r="I347" s="14">
        <f>IFERROR(__xludf.DUMMYFUNCTION("""COMPUTED_VALUE"""),2.6)</f>
        <v>2.6</v>
      </c>
      <c r="J347" s="15" t="str">
        <f>IFERROR(__xludf.DUMMYFUNCTION("""COMPUTED_VALUE"""),"Coffee")</f>
        <v>Coffee</v>
      </c>
      <c r="K347" s="14">
        <f>IFERROR(__xludf.DUMMYFUNCTION("""COMPUTED_VALUE"""),1.5)</f>
        <v>1.5</v>
      </c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ht="15.75" customHeight="1">
      <c r="A348" s="7">
        <v>6816.0</v>
      </c>
      <c r="B348" s="8" t="s">
        <v>29</v>
      </c>
      <c r="C348" s="9">
        <v>42784.0</v>
      </c>
      <c r="D348" s="10">
        <v>0.6444</v>
      </c>
      <c r="E348" s="3" t="s">
        <v>9</v>
      </c>
      <c r="F348" s="11">
        <v>0.95</v>
      </c>
      <c r="G348" s="15"/>
      <c r="H348" s="15" t="str">
        <f>IFERROR(__xludf.DUMMYFUNCTION("""COMPUTED_VALUE"""),"Bread")</f>
        <v>Bread</v>
      </c>
      <c r="I348" s="14">
        <f>IFERROR(__xludf.DUMMYFUNCTION("""COMPUTED_VALUE"""),0.95)</f>
        <v>0.95</v>
      </c>
      <c r="J348" s="15" t="str">
        <f>IFERROR(__xludf.DUMMYFUNCTION("""COMPUTED_VALUE"""),"Sandwich")</f>
        <v>Sandwich</v>
      </c>
      <c r="K348" s="14">
        <f>IFERROR(__xludf.DUMMYFUNCTION("""COMPUTED_VALUE"""),4.4)</f>
        <v>4.4</v>
      </c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ht="15.75" customHeight="1">
      <c r="A349" s="7">
        <v>6818.0</v>
      </c>
      <c r="B349" s="8" t="s">
        <v>29</v>
      </c>
      <c r="C349" s="9">
        <v>42784.0</v>
      </c>
      <c r="D349" s="10">
        <v>0.6457</v>
      </c>
      <c r="E349" s="3" t="s">
        <v>20</v>
      </c>
      <c r="F349" s="11">
        <v>4.25</v>
      </c>
      <c r="G349" s="15"/>
      <c r="H349" s="15" t="str">
        <f>IFERROR(__xludf.DUMMYFUNCTION("""COMPUTED_VALUE"""),"Soup")</f>
        <v>Soup</v>
      </c>
      <c r="I349" s="14">
        <f>IFERROR(__xludf.DUMMYFUNCTION("""COMPUTED_VALUE"""),4.25)</f>
        <v>4.25</v>
      </c>
      <c r="J349" s="15" t="str">
        <f>IFERROR(__xludf.DUMMYFUNCTION("""COMPUTED_VALUE"""),"Coffee")</f>
        <v>Coffee</v>
      </c>
      <c r="K349" s="14">
        <f>IFERROR(__xludf.DUMMYFUNCTION("""COMPUTED_VALUE"""),1.5)</f>
        <v>1.5</v>
      </c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ht="15.75" customHeight="1">
      <c r="A350" s="7">
        <v>6818.0</v>
      </c>
      <c r="B350" s="8" t="s">
        <v>29</v>
      </c>
      <c r="C350" s="9">
        <v>42784.0</v>
      </c>
      <c r="D350" s="10">
        <v>0.6457</v>
      </c>
      <c r="E350" s="3" t="s">
        <v>7</v>
      </c>
      <c r="F350" s="11">
        <v>1.25</v>
      </c>
      <c r="G350" s="15"/>
      <c r="H350" s="15" t="str">
        <f>IFERROR(__xludf.DUMMYFUNCTION("""COMPUTED_VALUE"""),"Coffee")</f>
        <v>Coffee</v>
      </c>
      <c r="I350" s="14">
        <f>IFERROR(__xludf.DUMMYFUNCTION("""COMPUTED_VALUE"""),1.25)</f>
        <v>1.25</v>
      </c>
      <c r="J350" s="15" t="str">
        <f>IFERROR(__xludf.DUMMYFUNCTION("""COMPUTED_VALUE"""),"Bread")</f>
        <v>Bread</v>
      </c>
      <c r="K350" s="14">
        <f>IFERROR(__xludf.DUMMYFUNCTION("""COMPUTED_VALUE"""),0.855)</f>
        <v>0.855</v>
      </c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ht="15.75" customHeight="1">
      <c r="A351" s="7">
        <v>6819.0</v>
      </c>
      <c r="B351" s="8" t="s">
        <v>29</v>
      </c>
      <c r="C351" s="9">
        <v>42784.0</v>
      </c>
      <c r="D351" s="10">
        <v>0.6506</v>
      </c>
      <c r="E351" s="3" t="s">
        <v>21</v>
      </c>
      <c r="F351" s="11">
        <v>5.25</v>
      </c>
      <c r="G351" s="15"/>
      <c r="H351" s="15" t="str">
        <f>IFERROR(__xludf.DUMMYFUNCTION("""COMPUTED_VALUE"""),"Chicken Stew")</f>
        <v>Chicken Stew</v>
      </c>
      <c r="I351" s="14">
        <f>IFERROR(__xludf.DUMMYFUNCTION("""COMPUTED_VALUE"""),5.25)</f>
        <v>5.25</v>
      </c>
      <c r="J351" s="15" t="str">
        <f>IFERROR(__xludf.DUMMYFUNCTION("""COMPUTED_VALUE"""),"Cookies")</f>
        <v>Cookies</v>
      </c>
      <c r="K351" s="14">
        <f>IFERROR(__xludf.DUMMYFUNCTION("""COMPUTED_VALUE"""),2.025)</f>
        <v>2.025</v>
      </c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ht="15.75" customHeight="1">
      <c r="A352" s="7">
        <v>6819.0</v>
      </c>
      <c r="B352" s="8" t="s">
        <v>29</v>
      </c>
      <c r="C352" s="9">
        <v>42784.0</v>
      </c>
      <c r="D352" s="10">
        <v>0.6506</v>
      </c>
      <c r="E352" s="3" t="s">
        <v>14</v>
      </c>
      <c r="F352" s="11">
        <v>1.5</v>
      </c>
      <c r="G352" s="15"/>
      <c r="H352" s="15" t="str">
        <f>IFERROR(__xludf.DUMMYFUNCTION("""COMPUTED_VALUE"""),"Tea")</f>
        <v>Tea</v>
      </c>
      <c r="I352" s="14">
        <f>IFERROR(__xludf.DUMMYFUNCTION("""COMPUTED_VALUE"""),1.5)</f>
        <v>1.5</v>
      </c>
      <c r="J352" s="15" t="str">
        <f>IFERROR(__xludf.DUMMYFUNCTION("""COMPUTED_VALUE"""),"Coffee")</f>
        <v>Coffee</v>
      </c>
      <c r="K352" s="14">
        <f>IFERROR(__xludf.DUMMYFUNCTION("""COMPUTED_VALUE"""),1.5)</f>
        <v>1.5</v>
      </c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ht="15.75" customHeight="1">
      <c r="A353" s="7">
        <v>6820.0</v>
      </c>
      <c r="B353" s="8" t="s">
        <v>29</v>
      </c>
      <c r="C353" s="9">
        <v>42784.0</v>
      </c>
      <c r="D353" s="10">
        <v>0.6554</v>
      </c>
      <c r="E353" s="3" t="s">
        <v>21</v>
      </c>
      <c r="F353" s="11">
        <v>5.25</v>
      </c>
      <c r="G353" s="15"/>
      <c r="H353" s="15" t="str">
        <f>IFERROR(__xludf.DUMMYFUNCTION("""COMPUTED_VALUE"""),"Chicken Stew")</f>
        <v>Chicken Stew</v>
      </c>
      <c r="I353" s="14">
        <f>IFERROR(__xludf.DUMMYFUNCTION("""COMPUTED_VALUE"""),5.25)</f>
        <v>5.25</v>
      </c>
      <c r="J353" s="15" t="str">
        <f>IFERROR(__xludf.DUMMYFUNCTION("""COMPUTED_VALUE"""),"Coffee")</f>
        <v>Coffee</v>
      </c>
      <c r="K353" s="14">
        <f>IFERROR(__xludf.DUMMYFUNCTION("""COMPUTED_VALUE"""),1.5)</f>
        <v>1.5</v>
      </c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ht="15.75" customHeight="1">
      <c r="A354" s="7">
        <v>6820.0</v>
      </c>
      <c r="B354" s="8" t="s">
        <v>29</v>
      </c>
      <c r="C354" s="9">
        <v>42784.0</v>
      </c>
      <c r="D354" s="10">
        <v>0.6554</v>
      </c>
      <c r="E354" s="3" t="s">
        <v>7</v>
      </c>
      <c r="F354" s="11">
        <v>1.25</v>
      </c>
      <c r="G354" s="15"/>
      <c r="H354" s="15" t="str">
        <f>IFERROR(__xludf.DUMMYFUNCTION("""COMPUTED_VALUE"""),"Coffee")</f>
        <v>Coffee</v>
      </c>
      <c r="I354" s="14">
        <f>IFERROR(__xludf.DUMMYFUNCTION("""COMPUTED_VALUE"""),1.25)</f>
        <v>1.25</v>
      </c>
      <c r="J354" s="15" t="str">
        <f>IFERROR(__xludf.DUMMYFUNCTION("""COMPUTED_VALUE"""),"Coffee")</f>
        <v>Coffee</v>
      </c>
      <c r="K354" s="14">
        <f>IFERROR(__xludf.DUMMYFUNCTION("""COMPUTED_VALUE"""),1.5)</f>
        <v>1.5</v>
      </c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ht="15.75" customHeight="1">
      <c r="A355" s="7">
        <v>6820.0</v>
      </c>
      <c r="B355" s="8" t="s">
        <v>29</v>
      </c>
      <c r="C355" s="9">
        <v>42784.0</v>
      </c>
      <c r="D355" s="10">
        <v>0.6554</v>
      </c>
      <c r="E355" s="3" t="s">
        <v>12</v>
      </c>
      <c r="F355" s="11">
        <v>1.95</v>
      </c>
      <c r="G355" s="15"/>
      <c r="H355" s="15" t="str">
        <f>IFERROR(__xludf.DUMMYFUNCTION("""COMPUTED_VALUE"""),"Juice")</f>
        <v>Juice</v>
      </c>
      <c r="I355" s="14">
        <f>IFERROR(__xludf.DUMMYFUNCTION("""COMPUTED_VALUE"""),1.95)</f>
        <v>1.95</v>
      </c>
      <c r="J355" s="15" t="str">
        <f>IFERROR(__xludf.DUMMYFUNCTION("""COMPUTED_VALUE"""),"Cake")</f>
        <v>Cake</v>
      </c>
      <c r="K355" s="14">
        <f>IFERROR(__xludf.DUMMYFUNCTION("""COMPUTED_VALUE"""),3.375)</f>
        <v>3.375</v>
      </c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ht="15.75" customHeight="1">
      <c r="A356" s="7">
        <v>6823.0</v>
      </c>
      <c r="B356" s="8" t="s">
        <v>29</v>
      </c>
      <c r="C356" s="9">
        <v>42784.0</v>
      </c>
      <c r="D356" s="10">
        <v>0.6741</v>
      </c>
      <c r="E356" s="3" t="s">
        <v>28</v>
      </c>
      <c r="F356" s="11">
        <v>2.75</v>
      </c>
      <c r="G356" s="15"/>
      <c r="H356" s="15" t="str">
        <f>IFERROR(__xludf.DUMMYFUNCTION("""COMPUTED_VALUE"""),"Scone")</f>
        <v>Scone</v>
      </c>
      <c r="I356" s="14">
        <f>IFERROR(__xludf.DUMMYFUNCTION("""COMPUTED_VALUE"""),2.75)</f>
        <v>2.75</v>
      </c>
      <c r="J356" s="15" t="str">
        <f>IFERROR(__xludf.DUMMYFUNCTION("""COMPUTED_VALUE"""),"Tea")</f>
        <v>Tea</v>
      </c>
      <c r="K356" s="14">
        <f>IFERROR(__xludf.DUMMYFUNCTION("""COMPUTED_VALUE"""),1.8)</f>
        <v>1.8</v>
      </c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ht="15.75" customHeight="1">
      <c r="A357" s="7">
        <v>6824.0</v>
      </c>
      <c r="B357" s="8" t="s">
        <v>29</v>
      </c>
      <c r="C357" s="9">
        <v>42784.0</v>
      </c>
      <c r="D357" s="10">
        <v>0.678</v>
      </c>
      <c r="E357" s="3" t="s">
        <v>7</v>
      </c>
      <c r="F357" s="11">
        <v>1.25</v>
      </c>
      <c r="G357" s="15"/>
      <c r="H357" s="15" t="str">
        <f>IFERROR(__xludf.DUMMYFUNCTION("""COMPUTED_VALUE"""),"Coffee")</f>
        <v>Coffee</v>
      </c>
      <c r="I357" s="14">
        <f>IFERROR(__xludf.DUMMYFUNCTION("""COMPUTED_VALUE"""),1.25)</f>
        <v>1.25</v>
      </c>
      <c r="J357" s="15" t="str">
        <f>IFERROR(__xludf.DUMMYFUNCTION("""COMPUTED_VALUE"""),"Fudge")</f>
        <v>Fudge</v>
      </c>
      <c r="K357" s="14">
        <f>IFERROR(__xludf.DUMMYFUNCTION("""COMPUTED_VALUE"""),2.79)</f>
        <v>2.79</v>
      </c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ht="15.75" customHeight="1">
      <c r="A358" s="7">
        <v>6825.0</v>
      </c>
      <c r="B358" s="8" t="s">
        <v>29</v>
      </c>
      <c r="C358" s="9">
        <v>42784.0</v>
      </c>
      <c r="D358" s="10">
        <v>0.6822</v>
      </c>
      <c r="E358" s="3" t="s">
        <v>26</v>
      </c>
      <c r="F358" s="11">
        <v>2.6</v>
      </c>
      <c r="G358" s="15"/>
      <c r="H358" s="15" t="str">
        <f>IFERROR(__xludf.DUMMYFUNCTION("""COMPUTED_VALUE"""),"Muffin")</f>
        <v>Muffin</v>
      </c>
      <c r="I358" s="14">
        <f>IFERROR(__xludf.DUMMYFUNCTION("""COMPUTED_VALUE"""),2.6)</f>
        <v>2.6</v>
      </c>
      <c r="J358" s="15" t="str">
        <f>IFERROR(__xludf.DUMMYFUNCTION("""COMPUTED_VALUE"""),"Truffles")</f>
        <v>Truffles</v>
      </c>
      <c r="K358" s="14">
        <f>IFERROR(__xludf.DUMMYFUNCTION("""COMPUTED_VALUE"""),4.95)</f>
        <v>4.95</v>
      </c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ht="15.75" customHeight="1">
      <c r="A359" s="7">
        <v>6826.0</v>
      </c>
      <c r="B359" s="8" t="s">
        <v>29</v>
      </c>
      <c r="C359" s="9">
        <v>42784.0</v>
      </c>
      <c r="D359" s="10">
        <v>0.6841</v>
      </c>
      <c r="E359" s="3" t="s">
        <v>9</v>
      </c>
      <c r="F359" s="11">
        <v>0.95</v>
      </c>
      <c r="G359" s="15"/>
      <c r="H359" s="15" t="str">
        <f>IFERROR(__xludf.DUMMYFUNCTION("""COMPUTED_VALUE"""),"Bread")</f>
        <v>Bread</v>
      </c>
      <c r="I359" s="14">
        <f>IFERROR(__xludf.DUMMYFUNCTION("""COMPUTED_VALUE"""),0.95)</f>
        <v>0.95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ht="15.75" customHeight="1">
      <c r="A360" s="7">
        <v>6827.0</v>
      </c>
      <c r="B360" s="8" t="s">
        <v>29</v>
      </c>
      <c r="C360" s="9">
        <v>42784.0</v>
      </c>
      <c r="D360" s="10">
        <v>0.6865</v>
      </c>
      <c r="E360" s="3" t="s">
        <v>9</v>
      </c>
      <c r="F360" s="11">
        <v>0.95</v>
      </c>
      <c r="G360" s="15"/>
      <c r="H360" s="15" t="str">
        <f>IFERROR(__xludf.DUMMYFUNCTION("""COMPUTED_VALUE"""),"Bread")</f>
        <v>Bread</v>
      </c>
      <c r="I360" s="14">
        <f>IFERROR(__xludf.DUMMYFUNCTION("""COMPUTED_VALUE"""),0.95)</f>
        <v>0.95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ht="15.75" customHeight="1">
      <c r="A361" s="7">
        <v>6827.0</v>
      </c>
      <c r="B361" s="8" t="s">
        <v>29</v>
      </c>
      <c r="C361" s="9">
        <v>42784.0</v>
      </c>
      <c r="D361" s="10">
        <v>0.6865</v>
      </c>
      <c r="E361" s="3" t="s">
        <v>10</v>
      </c>
      <c r="F361" s="11">
        <v>2.95</v>
      </c>
      <c r="G361" s="15"/>
      <c r="H361" s="15" t="str">
        <f>IFERROR(__xludf.DUMMYFUNCTION("""COMPUTED_VALUE"""),"Alfajores")</f>
        <v>Alfajores</v>
      </c>
      <c r="I361" s="14">
        <f>IFERROR(__xludf.DUMMYFUNCTION("""COMPUTED_VALUE"""),2.95)</f>
        <v>2.95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ht="15.75" customHeight="1">
      <c r="A362" s="7">
        <v>6828.0</v>
      </c>
      <c r="B362" s="8" t="s">
        <v>29</v>
      </c>
      <c r="C362" s="9">
        <v>42784.0</v>
      </c>
      <c r="D362" s="10">
        <v>0.6873</v>
      </c>
      <c r="E362" s="3" t="s">
        <v>7</v>
      </c>
      <c r="F362" s="11">
        <v>1.25</v>
      </c>
      <c r="G362" s="15"/>
      <c r="H362" s="15" t="str">
        <f>IFERROR(__xludf.DUMMYFUNCTION("""COMPUTED_VALUE"""),"Coffee")</f>
        <v>Coffee</v>
      </c>
      <c r="I362" s="14">
        <f>IFERROR(__xludf.DUMMYFUNCTION("""COMPUTED_VALUE"""),1.25)</f>
        <v>1.25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ht="15.75" customHeight="1">
      <c r="A363" s="7">
        <v>6829.0</v>
      </c>
      <c r="B363" s="8" t="s">
        <v>29</v>
      </c>
      <c r="C363" s="9">
        <v>42784.0</v>
      </c>
      <c r="D363" s="10">
        <v>0.6958</v>
      </c>
      <c r="E363" s="3" t="s">
        <v>7</v>
      </c>
      <c r="F363" s="11">
        <v>1.25</v>
      </c>
      <c r="G363" s="15"/>
      <c r="H363" s="15" t="str">
        <f>IFERROR(__xludf.DUMMYFUNCTION("""COMPUTED_VALUE"""),"Coffee")</f>
        <v>Coffee</v>
      </c>
      <c r="I363" s="14">
        <f>IFERROR(__xludf.DUMMYFUNCTION("""COMPUTED_VALUE"""),1.25)</f>
        <v>1.25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ht="15.75" customHeight="1">
      <c r="A364" s="7">
        <v>6829.0</v>
      </c>
      <c r="B364" s="8" t="s">
        <v>29</v>
      </c>
      <c r="C364" s="9">
        <v>42784.0</v>
      </c>
      <c r="D364" s="10">
        <v>0.6958</v>
      </c>
      <c r="E364" s="3" t="s">
        <v>15</v>
      </c>
      <c r="F364" s="11">
        <v>3.25</v>
      </c>
      <c r="G364" s="15"/>
      <c r="H364" s="15" t="str">
        <f>IFERROR(__xludf.DUMMYFUNCTION("""COMPUTED_VALUE"""),"Brownie")</f>
        <v>Brownie</v>
      </c>
      <c r="I364" s="14">
        <f>IFERROR(__xludf.DUMMYFUNCTION("""COMPUTED_VALUE"""),3.25)</f>
        <v>3.25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ht="15.75" customHeight="1">
      <c r="A365" s="7">
        <v>6829.0</v>
      </c>
      <c r="B365" s="8" t="s">
        <v>29</v>
      </c>
      <c r="C365" s="9">
        <v>42784.0</v>
      </c>
      <c r="D365" s="10">
        <v>0.6958</v>
      </c>
      <c r="E365" s="3" t="s">
        <v>26</v>
      </c>
      <c r="F365" s="11">
        <v>2.6</v>
      </c>
      <c r="G365" s="15"/>
      <c r="H365" s="15" t="str">
        <f>IFERROR(__xludf.DUMMYFUNCTION("""COMPUTED_VALUE"""),"Muffin")</f>
        <v>Muffin</v>
      </c>
      <c r="I365" s="14">
        <f>IFERROR(__xludf.DUMMYFUNCTION("""COMPUTED_VALUE"""),2.6)</f>
        <v>2.6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ht="15.75" customHeight="1">
      <c r="A366" s="7">
        <v>6830.0</v>
      </c>
      <c r="B366" s="8" t="s">
        <v>29</v>
      </c>
      <c r="C366" s="9">
        <v>42784.0</v>
      </c>
      <c r="D366" s="10">
        <v>0.6973</v>
      </c>
      <c r="E366" s="3" t="s">
        <v>16</v>
      </c>
      <c r="F366" s="11">
        <v>2.25</v>
      </c>
      <c r="G366" s="15"/>
      <c r="H366" s="15" t="str">
        <f>IFERROR(__xludf.DUMMYFUNCTION("""COMPUTED_VALUE"""),"Cookies")</f>
        <v>Cookies</v>
      </c>
      <c r="I366" s="14">
        <f>IFERROR(__xludf.DUMMYFUNCTION("""COMPUTED_VALUE"""),2.25)</f>
        <v>2.25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ht="15.75" customHeight="1">
      <c r="A367" s="7">
        <v>6831.0</v>
      </c>
      <c r="B367" s="8" t="s">
        <v>29</v>
      </c>
      <c r="C367" s="9">
        <v>42784.0</v>
      </c>
      <c r="D367" s="10">
        <v>0.7173</v>
      </c>
      <c r="E367" s="3" t="s">
        <v>7</v>
      </c>
      <c r="F367" s="11">
        <v>1.25</v>
      </c>
      <c r="G367" s="15"/>
      <c r="H367" s="15" t="str">
        <f>IFERROR(__xludf.DUMMYFUNCTION("""COMPUTED_VALUE"""),"Coffee")</f>
        <v>Coffee</v>
      </c>
      <c r="I367" s="14">
        <f>IFERROR(__xludf.DUMMYFUNCTION("""COMPUTED_VALUE"""),1.25)</f>
        <v>1.25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ht="15.75" customHeight="1">
      <c r="A368" s="7">
        <v>6832.0</v>
      </c>
      <c r="B368" s="8" t="s">
        <v>32</v>
      </c>
      <c r="C368" s="9">
        <v>42785.0</v>
      </c>
      <c r="D368" s="10">
        <v>0.4064</v>
      </c>
      <c r="E368" s="3" t="s">
        <v>17</v>
      </c>
      <c r="F368" s="11">
        <v>3.75</v>
      </c>
      <c r="G368" s="15"/>
      <c r="H368" s="15" t="str">
        <f>IFERROR(__xludf.DUMMYFUNCTION("""COMPUTED_VALUE"""),"Cake")</f>
        <v>Cake</v>
      </c>
      <c r="I368" s="14">
        <f>IFERROR(__xludf.DUMMYFUNCTION("""COMPUTED_VALUE"""),3.75)</f>
        <v>3.75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ht="15.75" customHeight="1">
      <c r="A369" s="7">
        <v>6833.0</v>
      </c>
      <c r="B369" s="8" t="s">
        <v>32</v>
      </c>
      <c r="C369" s="9">
        <v>42785.0</v>
      </c>
      <c r="D369" s="10">
        <v>0.4137</v>
      </c>
      <c r="E369" s="3" t="s">
        <v>7</v>
      </c>
      <c r="F369" s="11">
        <v>1.25</v>
      </c>
      <c r="G369" s="15"/>
      <c r="H369" s="15" t="str">
        <f>IFERROR(__xludf.DUMMYFUNCTION("""COMPUTED_VALUE"""),"Coffee")</f>
        <v>Coffee</v>
      </c>
      <c r="I369" s="14">
        <f>IFERROR(__xludf.DUMMYFUNCTION("""COMPUTED_VALUE"""),1.25)</f>
        <v>1.25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ht="15.75" customHeight="1">
      <c r="A370" s="7">
        <v>6834.0</v>
      </c>
      <c r="B370" s="8" t="s">
        <v>32</v>
      </c>
      <c r="C370" s="9">
        <v>42785.0</v>
      </c>
      <c r="D370" s="10">
        <v>0.4162</v>
      </c>
      <c r="E370" s="3" t="s">
        <v>12</v>
      </c>
      <c r="F370" s="11">
        <v>1.95</v>
      </c>
      <c r="G370" s="15"/>
      <c r="H370" s="15" t="str">
        <f>IFERROR(__xludf.DUMMYFUNCTION("""COMPUTED_VALUE"""),"Juice")</f>
        <v>Juice</v>
      </c>
      <c r="I370" s="14">
        <f>IFERROR(__xludf.DUMMYFUNCTION("""COMPUTED_VALUE"""),1.95)</f>
        <v>1.95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ht="15.75" customHeight="1">
      <c r="A371" s="7">
        <v>6834.0</v>
      </c>
      <c r="B371" s="8" t="s">
        <v>32</v>
      </c>
      <c r="C371" s="9">
        <v>42785.0</v>
      </c>
      <c r="D371" s="10">
        <v>0.4162</v>
      </c>
      <c r="E371" s="3" t="s">
        <v>10</v>
      </c>
      <c r="F371" s="11">
        <v>2.95</v>
      </c>
      <c r="G371" s="15"/>
      <c r="H371" s="15" t="str">
        <f>IFERROR(__xludf.DUMMYFUNCTION("""COMPUTED_VALUE"""),"Alfajores")</f>
        <v>Alfajores</v>
      </c>
      <c r="I371" s="14">
        <f>IFERROR(__xludf.DUMMYFUNCTION("""COMPUTED_VALUE"""),2.95)</f>
        <v>2.95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ht="15.75" customHeight="1">
      <c r="A372" s="7">
        <v>6835.0</v>
      </c>
      <c r="B372" s="8" t="s">
        <v>32</v>
      </c>
      <c r="C372" s="9">
        <v>42785.0</v>
      </c>
      <c r="D372" s="10">
        <v>0.4278</v>
      </c>
      <c r="E372" s="3" t="s">
        <v>13</v>
      </c>
      <c r="F372" s="11">
        <v>3.0</v>
      </c>
      <c r="G372" s="15"/>
      <c r="H372" s="15" t="str">
        <f>IFERROR(__xludf.DUMMYFUNCTION("""COMPUTED_VALUE"""),"Pastry")</f>
        <v>Pastry</v>
      </c>
      <c r="I372" s="14">
        <f>IFERROR(__xludf.DUMMYFUNCTION("""COMPUTED_VALUE"""),3.0)</f>
        <v>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ht="15.75" customHeight="1">
      <c r="A373" s="7">
        <v>6836.0</v>
      </c>
      <c r="B373" s="8" t="s">
        <v>32</v>
      </c>
      <c r="C373" s="9">
        <v>42785.0</v>
      </c>
      <c r="D373" s="10">
        <v>0.4281</v>
      </c>
      <c r="E373" s="3" t="s">
        <v>16</v>
      </c>
      <c r="F373" s="11">
        <v>2.25</v>
      </c>
      <c r="G373" s="15"/>
      <c r="H373" s="15" t="str">
        <f>IFERROR(__xludf.DUMMYFUNCTION("""COMPUTED_VALUE"""),"Cookies")</f>
        <v>Cookies</v>
      </c>
      <c r="I373" s="14">
        <f>IFERROR(__xludf.DUMMYFUNCTION("""COMPUTED_VALUE"""),2.25)</f>
        <v>2.25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ht="15.75" customHeight="1">
      <c r="A374" s="7">
        <v>6837.0</v>
      </c>
      <c r="B374" s="8" t="s">
        <v>32</v>
      </c>
      <c r="C374" s="9">
        <v>42785.0</v>
      </c>
      <c r="D374" s="10">
        <v>0.4433</v>
      </c>
      <c r="E374" s="3" t="s">
        <v>7</v>
      </c>
      <c r="F374" s="11">
        <v>1.25</v>
      </c>
      <c r="G374" s="15"/>
      <c r="H374" s="15" t="str">
        <f>IFERROR(__xludf.DUMMYFUNCTION("""COMPUTED_VALUE"""),"Coffee")</f>
        <v>Coffee</v>
      </c>
      <c r="I374" s="14">
        <f>IFERROR(__xludf.DUMMYFUNCTION("""COMPUTED_VALUE"""),1.25)</f>
        <v>1.25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ht="15.75" customHeight="1">
      <c r="A375" s="7">
        <v>6838.0</v>
      </c>
      <c r="B375" s="8" t="s">
        <v>32</v>
      </c>
      <c r="C375" s="9">
        <v>42785.0</v>
      </c>
      <c r="D375" s="10">
        <v>0.4441</v>
      </c>
      <c r="E375" s="3" t="s">
        <v>30</v>
      </c>
      <c r="F375" s="11">
        <v>4.0</v>
      </c>
      <c r="G375" s="15"/>
      <c r="H375" s="15" t="str">
        <f>IFERROR(__xludf.DUMMYFUNCTION("""COMPUTED_VALUE"""),"Smoothies")</f>
        <v>Smoothies</v>
      </c>
      <c r="I375" s="14">
        <f>IFERROR(__xludf.DUMMYFUNCTION("""COMPUTED_VALUE"""),4.0)</f>
        <v>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ht="15.75" customHeight="1">
      <c r="A376" s="7">
        <v>6838.0</v>
      </c>
      <c r="B376" s="8" t="s">
        <v>32</v>
      </c>
      <c r="C376" s="9">
        <v>42785.0</v>
      </c>
      <c r="D376" s="10">
        <v>0.4441</v>
      </c>
      <c r="E376" s="3" t="s">
        <v>9</v>
      </c>
      <c r="F376" s="11">
        <v>0.95</v>
      </c>
      <c r="G376" s="15"/>
      <c r="H376" s="15" t="str">
        <f>IFERROR(__xludf.DUMMYFUNCTION("""COMPUTED_VALUE"""),"Bread")</f>
        <v>Bread</v>
      </c>
      <c r="I376" s="14">
        <f>IFERROR(__xludf.DUMMYFUNCTION("""COMPUTED_VALUE"""),0.95)</f>
        <v>0.95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ht="15.75" customHeight="1">
      <c r="A377" s="7">
        <v>6839.0</v>
      </c>
      <c r="B377" s="8" t="s">
        <v>32</v>
      </c>
      <c r="C377" s="9">
        <v>42785.0</v>
      </c>
      <c r="D377" s="10">
        <v>0.4484</v>
      </c>
      <c r="E377" s="3" t="s">
        <v>17</v>
      </c>
      <c r="F377" s="11">
        <v>3.75</v>
      </c>
      <c r="G377" s="15"/>
      <c r="H377" s="15" t="str">
        <f>IFERROR(__xludf.DUMMYFUNCTION("""COMPUTED_VALUE"""),"Cake")</f>
        <v>Cake</v>
      </c>
      <c r="I377" s="14">
        <f>IFERROR(__xludf.DUMMYFUNCTION("""COMPUTED_VALUE"""),3.75)</f>
        <v>3.75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ht="15.75" customHeight="1">
      <c r="A378" s="7">
        <v>6840.0</v>
      </c>
      <c r="B378" s="8" t="s">
        <v>32</v>
      </c>
      <c r="C378" s="9">
        <v>42785.0</v>
      </c>
      <c r="D378" s="10">
        <v>0.4503</v>
      </c>
      <c r="E378" s="3" t="s">
        <v>7</v>
      </c>
      <c r="F378" s="11">
        <v>1.25</v>
      </c>
      <c r="G378" s="15"/>
      <c r="H378" s="15" t="str">
        <f>IFERROR(__xludf.DUMMYFUNCTION("""COMPUTED_VALUE"""),"Coffee")</f>
        <v>Coffee</v>
      </c>
      <c r="I378" s="14">
        <f>IFERROR(__xludf.DUMMYFUNCTION("""COMPUTED_VALUE"""),1.25)</f>
        <v>1.25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ht="15.75" customHeight="1">
      <c r="A379" s="7">
        <v>6840.0</v>
      </c>
      <c r="B379" s="8" t="s">
        <v>32</v>
      </c>
      <c r="C379" s="9">
        <v>42785.0</v>
      </c>
      <c r="D379" s="10">
        <v>0.4503</v>
      </c>
      <c r="E379" s="3" t="s">
        <v>12</v>
      </c>
      <c r="F379" s="11">
        <v>1.95</v>
      </c>
      <c r="G379" s="15"/>
      <c r="H379" s="15" t="str">
        <f>IFERROR(__xludf.DUMMYFUNCTION("""COMPUTED_VALUE"""),"Juice")</f>
        <v>Juice</v>
      </c>
      <c r="I379" s="14">
        <f>IFERROR(__xludf.DUMMYFUNCTION("""COMPUTED_VALUE"""),1.95)</f>
        <v>1.95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ht="15.75" customHeight="1">
      <c r="A380" s="7">
        <v>6841.0</v>
      </c>
      <c r="B380" s="8" t="s">
        <v>32</v>
      </c>
      <c r="C380" s="9">
        <v>42785.0</v>
      </c>
      <c r="D380" s="10">
        <v>0.4613</v>
      </c>
      <c r="E380" s="3" t="s">
        <v>7</v>
      </c>
      <c r="F380" s="11">
        <v>1.25</v>
      </c>
      <c r="G380" s="15"/>
      <c r="H380" s="15" t="str">
        <f>IFERROR(__xludf.DUMMYFUNCTION("""COMPUTED_VALUE"""),"Coffee")</f>
        <v>Coffee</v>
      </c>
      <c r="I380" s="14">
        <f>IFERROR(__xludf.DUMMYFUNCTION("""COMPUTED_VALUE"""),1.25)</f>
        <v>1.25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ht="15.75" customHeight="1">
      <c r="A381" s="7">
        <v>6841.0</v>
      </c>
      <c r="B381" s="8" t="s">
        <v>32</v>
      </c>
      <c r="C381" s="9">
        <v>42785.0</v>
      </c>
      <c r="D381" s="10">
        <v>0.4613</v>
      </c>
      <c r="E381" s="3" t="s">
        <v>13</v>
      </c>
      <c r="F381" s="11">
        <v>3.0</v>
      </c>
      <c r="G381" s="15"/>
      <c r="H381" s="15" t="str">
        <f>IFERROR(__xludf.DUMMYFUNCTION("""COMPUTED_VALUE"""),"Pastry")</f>
        <v>Pastry</v>
      </c>
      <c r="I381" s="14">
        <f>IFERROR(__xludf.DUMMYFUNCTION("""COMPUTED_VALUE"""),3.0)</f>
        <v>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ht="15.75" customHeight="1">
      <c r="A382" s="7">
        <v>6842.0</v>
      </c>
      <c r="B382" s="8" t="s">
        <v>32</v>
      </c>
      <c r="C382" s="9">
        <v>42785.0</v>
      </c>
      <c r="D382" s="10">
        <v>0.463</v>
      </c>
      <c r="E382" s="3" t="s">
        <v>11</v>
      </c>
      <c r="F382" s="11">
        <v>2.1</v>
      </c>
      <c r="G382" s="15"/>
      <c r="H382" s="15" t="str">
        <f>IFERROR(__xludf.DUMMYFUNCTION("""COMPUTED_VALUE"""),"Hot chocolate")</f>
        <v>Hot chocolate</v>
      </c>
      <c r="I382" s="14">
        <f>IFERROR(__xludf.DUMMYFUNCTION("""COMPUTED_VALUE"""),2.1)</f>
        <v>2.1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ht="15.75" customHeight="1">
      <c r="A383" s="7">
        <v>6842.0</v>
      </c>
      <c r="B383" s="8" t="s">
        <v>32</v>
      </c>
      <c r="C383" s="9">
        <v>42785.0</v>
      </c>
      <c r="D383" s="10">
        <v>0.463</v>
      </c>
      <c r="E383" s="3" t="s">
        <v>9</v>
      </c>
      <c r="F383" s="11">
        <v>0.95</v>
      </c>
      <c r="G383" s="15"/>
      <c r="H383" s="15" t="str">
        <f>IFERROR(__xludf.DUMMYFUNCTION("""COMPUTED_VALUE"""),"Bread")</f>
        <v>Bread</v>
      </c>
      <c r="I383" s="14">
        <f>IFERROR(__xludf.DUMMYFUNCTION("""COMPUTED_VALUE"""),0.95)</f>
        <v>0.95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ht="15.75" customHeight="1">
      <c r="A384" s="7">
        <v>6843.0</v>
      </c>
      <c r="B384" s="8" t="s">
        <v>32</v>
      </c>
      <c r="C384" s="9">
        <v>42785.0</v>
      </c>
      <c r="D384" s="10">
        <v>0.4716</v>
      </c>
      <c r="E384" s="3" t="s">
        <v>9</v>
      </c>
      <c r="F384" s="11">
        <v>0.95</v>
      </c>
      <c r="G384" s="15"/>
      <c r="H384" s="15" t="str">
        <f>IFERROR(__xludf.DUMMYFUNCTION("""COMPUTED_VALUE"""),"Bread")</f>
        <v>Bread</v>
      </c>
      <c r="I384" s="14">
        <f>IFERROR(__xludf.DUMMYFUNCTION("""COMPUTED_VALUE"""),0.95)</f>
        <v>0.95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ht="15.75" customHeight="1">
      <c r="A385" s="7">
        <v>6844.0</v>
      </c>
      <c r="B385" s="8" t="s">
        <v>32</v>
      </c>
      <c r="C385" s="9">
        <v>42785.0</v>
      </c>
      <c r="D385" s="10">
        <v>0.4781</v>
      </c>
      <c r="E385" s="3" t="s">
        <v>15</v>
      </c>
      <c r="F385" s="11">
        <v>3.25</v>
      </c>
      <c r="G385" s="15"/>
      <c r="H385" s="15" t="str">
        <f>IFERROR(__xludf.DUMMYFUNCTION("""COMPUTED_VALUE"""),"Brownie")</f>
        <v>Brownie</v>
      </c>
      <c r="I385" s="14">
        <f>IFERROR(__xludf.DUMMYFUNCTION("""COMPUTED_VALUE"""),3.25)</f>
        <v>3.25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ht="15.75" customHeight="1">
      <c r="A386" s="7">
        <v>6845.0</v>
      </c>
      <c r="B386" s="8" t="s">
        <v>32</v>
      </c>
      <c r="C386" s="9">
        <v>42785.0</v>
      </c>
      <c r="D386" s="10">
        <v>0.4788</v>
      </c>
      <c r="E386" s="3" t="s">
        <v>17</v>
      </c>
      <c r="F386" s="11">
        <v>3.75</v>
      </c>
      <c r="G386" s="15"/>
      <c r="H386" s="15" t="str">
        <f>IFERROR(__xludf.DUMMYFUNCTION("""COMPUTED_VALUE"""),"Cake")</f>
        <v>Cake</v>
      </c>
      <c r="I386" s="14">
        <f>IFERROR(__xludf.DUMMYFUNCTION("""COMPUTED_VALUE"""),3.75)</f>
        <v>3.75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ht="15.75" customHeight="1">
      <c r="A387" s="7">
        <v>6846.0</v>
      </c>
      <c r="B387" s="8" t="s">
        <v>32</v>
      </c>
      <c r="C387" s="9">
        <v>42785.0</v>
      </c>
      <c r="D387" s="10">
        <v>0.4799</v>
      </c>
      <c r="E387" s="3" t="s">
        <v>30</v>
      </c>
      <c r="F387" s="11">
        <v>4.0</v>
      </c>
      <c r="G387" s="15"/>
      <c r="H387" s="15" t="str">
        <f>IFERROR(__xludf.DUMMYFUNCTION("""COMPUTED_VALUE"""),"Smoothies")</f>
        <v>Smoothies</v>
      </c>
      <c r="I387" s="14">
        <f>IFERROR(__xludf.DUMMYFUNCTION("""COMPUTED_VALUE"""),4.0)</f>
        <v>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ht="15.75" customHeight="1">
      <c r="A388" s="7">
        <v>6846.0</v>
      </c>
      <c r="B388" s="8" t="s">
        <v>32</v>
      </c>
      <c r="C388" s="9">
        <v>42785.0</v>
      </c>
      <c r="D388" s="10">
        <v>0.4799</v>
      </c>
      <c r="E388" s="3" t="s">
        <v>10</v>
      </c>
      <c r="F388" s="11">
        <v>2.95</v>
      </c>
      <c r="G388" s="15"/>
      <c r="H388" s="15" t="str">
        <f>IFERROR(__xludf.DUMMYFUNCTION("""COMPUTED_VALUE"""),"Alfajores")</f>
        <v>Alfajores</v>
      </c>
      <c r="I388" s="14">
        <f>IFERROR(__xludf.DUMMYFUNCTION("""COMPUTED_VALUE"""),2.95)</f>
        <v>2.95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ht="15.75" customHeight="1">
      <c r="A389" s="7">
        <v>6847.0</v>
      </c>
      <c r="B389" s="8" t="s">
        <v>32</v>
      </c>
      <c r="C389" s="9">
        <v>42785.0</v>
      </c>
      <c r="D389" s="10">
        <v>0.4805</v>
      </c>
      <c r="E389" s="3" t="s">
        <v>7</v>
      </c>
      <c r="F389" s="11">
        <v>1.25</v>
      </c>
      <c r="G389" s="15"/>
      <c r="H389" s="15" t="str">
        <f>IFERROR(__xludf.DUMMYFUNCTION("""COMPUTED_VALUE"""),"Coffee")</f>
        <v>Coffee</v>
      </c>
      <c r="I389" s="14">
        <f>IFERROR(__xludf.DUMMYFUNCTION("""COMPUTED_VALUE"""),1.25)</f>
        <v>1.25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ht="15.75" customHeight="1">
      <c r="A390" s="7">
        <v>6848.0</v>
      </c>
      <c r="B390" s="8" t="s">
        <v>32</v>
      </c>
      <c r="C390" s="9">
        <v>42785.0</v>
      </c>
      <c r="D390" s="10">
        <v>0.4848</v>
      </c>
      <c r="E390" s="3" t="s">
        <v>14</v>
      </c>
      <c r="F390" s="11">
        <v>1.5</v>
      </c>
      <c r="G390" s="15"/>
      <c r="H390" s="15" t="str">
        <f>IFERROR(__xludf.DUMMYFUNCTION("""COMPUTED_VALUE"""),"Tea")</f>
        <v>Tea</v>
      </c>
      <c r="I390" s="14">
        <f>IFERROR(__xludf.DUMMYFUNCTION("""COMPUTED_VALUE"""),1.5)</f>
        <v>1.5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ht="15.75" customHeight="1">
      <c r="A391" s="7">
        <v>6849.0</v>
      </c>
      <c r="B391" s="8" t="s">
        <v>32</v>
      </c>
      <c r="C391" s="9">
        <v>42785.0</v>
      </c>
      <c r="D391" s="10">
        <v>0.4893</v>
      </c>
      <c r="E391" s="3" t="s">
        <v>7</v>
      </c>
      <c r="F391" s="11">
        <v>1.25</v>
      </c>
      <c r="G391" s="15"/>
      <c r="H391" s="15" t="str">
        <f>IFERROR(__xludf.DUMMYFUNCTION("""COMPUTED_VALUE"""),"Coffee")</f>
        <v>Coffee</v>
      </c>
      <c r="I391" s="14">
        <f>IFERROR(__xludf.DUMMYFUNCTION("""COMPUTED_VALUE"""),1.25)</f>
        <v>1.25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ht="15.75" customHeight="1">
      <c r="A392" s="7">
        <v>6849.0</v>
      </c>
      <c r="B392" s="8" t="s">
        <v>32</v>
      </c>
      <c r="C392" s="9">
        <v>42785.0</v>
      </c>
      <c r="D392" s="10">
        <v>0.4893</v>
      </c>
      <c r="E392" s="3" t="s">
        <v>15</v>
      </c>
      <c r="F392" s="11">
        <v>3.25</v>
      </c>
      <c r="G392" s="15"/>
      <c r="H392" s="15" t="str">
        <f>IFERROR(__xludf.DUMMYFUNCTION("""COMPUTED_VALUE"""),"Brownie")</f>
        <v>Brownie</v>
      </c>
      <c r="I392" s="14">
        <f>IFERROR(__xludf.DUMMYFUNCTION("""COMPUTED_VALUE"""),3.25)</f>
        <v>3.25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ht="15.75" customHeight="1">
      <c r="A393" s="7">
        <v>6850.0</v>
      </c>
      <c r="B393" s="8" t="s">
        <v>32</v>
      </c>
      <c r="C393" s="9">
        <v>42785.0</v>
      </c>
      <c r="D393" s="10">
        <v>0.4909</v>
      </c>
      <c r="E393" s="3" t="s">
        <v>7</v>
      </c>
      <c r="F393" s="11">
        <v>1.25</v>
      </c>
      <c r="G393" s="15"/>
      <c r="H393" s="15" t="str">
        <f>IFERROR(__xludf.DUMMYFUNCTION("""COMPUTED_VALUE"""),"Coffee")</f>
        <v>Coffee</v>
      </c>
      <c r="I393" s="14">
        <f>IFERROR(__xludf.DUMMYFUNCTION("""COMPUTED_VALUE"""),1.25)</f>
        <v>1.25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ht="15.75" customHeight="1">
      <c r="A394" s="7">
        <v>6850.0</v>
      </c>
      <c r="B394" s="8" t="s">
        <v>32</v>
      </c>
      <c r="C394" s="9">
        <v>42785.0</v>
      </c>
      <c r="D394" s="10">
        <v>0.4909</v>
      </c>
      <c r="E394" s="3" t="s">
        <v>7</v>
      </c>
      <c r="F394" s="11">
        <v>1.25</v>
      </c>
      <c r="G394" s="15"/>
      <c r="H394" s="15" t="str">
        <f>IFERROR(__xludf.DUMMYFUNCTION("""COMPUTED_VALUE"""),"Coffee")</f>
        <v>Coffee</v>
      </c>
      <c r="I394" s="14">
        <f>IFERROR(__xludf.DUMMYFUNCTION("""COMPUTED_VALUE"""),1.25)</f>
        <v>1.25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5" ht="15.75" customHeight="1">
      <c r="A395" s="7">
        <v>6851.0</v>
      </c>
      <c r="B395" s="8" t="s">
        <v>32</v>
      </c>
      <c r="C395" s="9">
        <v>42785.0</v>
      </c>
      <c r="D395" s="10">
        <v>0.4998</v>
      </c>
      <c r="E395" s="3" t="s">
        <v>9</v>
      </c>
      <c r="F395" s="11">
        <v>0.95</v>
      </c>
      <c r="G395" s="15"/>
      <c r="H395" s="15" t="str">
        <f>IFERROR(__xludf.DUMMYFUNCTION("""COMPUTED_VALUE"""),"Bread")</f>
        <v>Bread</v>
      </c>
      <c r="I395" s="14">
        <f>IFERROR(__xludf.DUMMYFUNCTION("""COMPUTED_VALUE"""),0.95)</f>
        <v>0.95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</row>
    <row r="396" ht="15.75" customHeight="1">
      <c r="A396" s="7">
        <v>6852.0</v>
      </c>
      <c r="B396" s="8" t="s">
        <v>32</v>
      </c>
      <c r="C396" s="9">
        <v>42785.0</v>
      </c>
      <c r="D396" s="10">
        <v>0.5022</v>
      </c>
      <c r="E396" s="3" t="s">
        <v>9</v>
      </c>
      <c r="F396" s="11">
        <v>0.95</v>
      </c>
      <c r="G396" s="15"/>
      <c r="H396" s="15" t="str">
        <f>IFERROR(__xludf.DUMMYFUNCTION("""COMPUTED_VALUE"""),"Bread")</f>
        <v>Bread</v>
      </c>
      <c r="I396" s="14">
        <f>IFERROR(__xludf.DUMMYFUNCTION("""COMPUTED_VALUE"""),0.95)</f>
        <v>0.95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ht="15.75" customHeight="1">
      <c r="A397" s="7">
        <v>6852.0</v>
      </c>
      <c r="B397" s="8" t="s">
        <v>32</v>
      </c>
      <c r="C397" s="9">
        <v>42785.0</v>
      </c>
      <c r="D397" s="10">
        <v>0.5022</v>
      </c>
      <c r="E397" s="3" t="s">
        <v>17</v>
      </c>
      <c r="F397" s="11">
        <v>3.75</v>
      </c>
      <c r="G397" s="15"/>
      <c r="H397" s="15" t="str">
        <f>IFERROR(__xludf.DUMMYFUNCTION("""COMPUTED_VALUE"""),"Cake")</f>
        <v>Cake</v>
      </c>
      <c r="I397" s="14">
        <f>IFERROR(__xludf.DUMMYFUNCTION("""COMPUTED_VALUE"""),3.75)</f>
        <v>3.75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ht="15.75" customHeight="1">
      <c r="A398" s="7">
        <v>6853.0</v>
      </c>
      <c r="B398" s="8" t="s">
        <v>32</v>
      </c>
      <c r="C398" s="9">
        <v>42785.0</v>
      </c>
      <c r="D398" s="10">
        <v>0.5103</v>
      </c>
      <c r="E398" s="3" t="s">
        <v>7</v>
      </c>
      <c r="F398" s="11">
        <v>1.25</v>
      </c>
      <c r="G398" s="15"/>
      <c r="H398" s="15" t="str">
        <f>IFERROR(__xludf.DUMMYFUNCTION("""COMPUTED_VALUE"""),"Coffee")</f>
        <v>Coffee</v>
      </c>
      <c r="I398" s="14">
        <f>IFERROR(__xludf.DUMMYFUNCTION("""COMPUTED_VALUE"""),1.25)</f>
        <v>1.25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ht="15.75" customHeight="1">
      <c r="A399" s="7">
        <v>6854.0</v>
      </c>
      <c r="B399" s="8" t="s">
        <v>32</v>
      </c>
      <c r="C399" s="9">
        <v>42785.0</v>
      </c>
      <c r="D399" s="10">
        <v>0.5131</v>
      </c>
      <c r="E399" s="3" t="s">
        <v>7</v>
      </c>
      <c r="F399" s="11">
        <v>1.25</v>
      </c>
      <c r="G399" s="15"/>
      <c r="H399" s="15" t="str">
        <f>IFERROR(__xludf.DUMMYFUNCTION("""COMPUTED_VALUE"""),"Coffee")</f>
        <v>Coffee</v>
      </c>
      <c r="I399" s="14">
        <f>IFERROR(__xludf.DUMMYFUNCTION("""COMPUTED_VALUE"""),1.25)</f>
        <v>1.25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ht="15.75" customHeight="1">
      <c r="A400" s="7">
        <v>6854.0</v>
      </c>
      <c r="B400" s="8" t="s">
        <v>32</v>
      </c>
      <c r="C400" s="9">
        <v>42785.0</v>
      </c>
      <c r="D400" s="10">
        <v>0.5131</v>
      </c>
      <c r="E400" s="3" t="s">
        <v>8</v>
      </c>
      <c r="F400" s="11">
        <v>1.4</v>
      </c>
      <c r="G400" s="15"/>
      <c r="H400" s="15" t="str">
        <f>IFERROR(__xludf.DUMMYFUNCTION("""COMPUTED_VALUE"""),"Toast")</f>
        <v>Toast</v>
      </c>
      <c r="I400" s="14">
        <f>IFERROR(__xludf.DUMMYFUNCTION("""COMPUTED_VALUE"""),1.4)</f>
        <v>1.4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ht="15.75" customHeight="1">
      <c r="A401" s="7">
        <v>6855.0</v>
      </c>
      <c r="B401" s="8" t="s">
        <v>32</v>
      </c>
      <c r="C401" s="9">
        <v>42785.0</v>
      </c>
      <c r="D401" s="10">
        <v>0.5175</v>
      </c>
      <c r="E401" s="3" t="s">
        <v>14</v>
      </c>
      <c r="F401" s="11">
        <v>1.5</v>
      </c>
      <c r="G401" s="15"/>
      <c r="H401" s="15" t="str">
        <f>IFERROR(__xludf.DUMMYFUNCTION("""COMPUTED_VALUE"""),"Tea")</f>
        <v>Tea</v>
      </c>
      <c r="I401" s="14">
        <f>IFERROR(__xludf.DUMMYFUNCTION("""COMPUTED_VALUE"""),1.5)</f>
        <v>1.5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ht="15.75" customHeight="1">
      <c r="A402" s="7">
        <v>6855.0</v>
      </c>
      <c r="B402" s="8" t="s">
        <v>32</v>
      </c>
      <c r="C402" s="9">
        <v>42785.0</v>
      </c>
      <c r="D402" s="10">
        <v>0.5175</v>
      </c>
      <c r="E402" s="3" t="s">
        <v>31</v>
      </c>
      <c r="F402" s="11">
        <v>0.75</v>
      </c>
      <c r="G402" s="15"/>
      <c r="H402" s="15" t="str">
        <f>IFERROR(__xludf.DUMMYFUNCTION("""COMPUTED_VALUE"""),"Jam")</f>
        <v>Jam</v>
      </c>
      <c r="I402" s="14">
        <f>IFERROR(__xludf.DUMMYFUNCTION("""COMPUTED_VALUE"""),0.75)</f>
        <v>0.75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ht="15.75" customHeight="1">
      <c r="A403" s="7">
        <v>6856.0</v>
      </c>
      <c r="B403" s="8" t="s">
        <v>32</v>
      </c>
      <c r="C403" s="9">
        <v>42785.0</v>
      </c>
      <c r="D403" s="10">
        <v>0.525</v>
      </c>
      <c r="E403" s="3" t="s">
        <v>9</v>
      </c>
      <c r="F403" s="11">
        <v>0.95</v>
      </c>
      <c r="G403" s="15"/>
      <c r="H403" s="15" t="str">
        <f>IFERROR(__xludf.DUMMYFUNCTION("""COMPUTED_VALUE"""),"Bread")</f>
        <v>Bread</v>
      </c>
      <c r="I403" s="14">
        <f>IFERROR(__xludf.DUMMYFUNCTION("""COMPUTED_VALUE"""),0.95)</f>
        <v>0.95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ht="15.75" customHeight="1">
      <c r="A404" s="7">
        <v>6857.0</v>
      </c>
      <c r="B404" s="8" t="s">
        <v>32</v>
      </c>
      <c r="C404" s="9">
        <v>42785.0</v>
      </c>
      <c r="D404" s="10">
        <v>0.5271</v>
      </c>
      <c r="E404" s="3" t="s">
        <v>7</v>
      </c>
      <c r="F404" s="11">
        <v>1.25</v>
      </c>
      <c r="G404" s="15"/>
      <c r="H404" s="15" t="str">
        <f>IFERROR(__xludf.DUMMYFUNCTION("""COMPUTED_VALUE"""),"Coffee")</f>
        <v>Coffee</v>
      </c>
      <c r="I404" s="14">
        <f>IFERROR(__xludf.DUMMYFUNCTION("""COMPUTED_VALUE"""),1.25)</f>
        <v>1.25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ht="15.75" customHeight="1">
      <c r="A405" s="7">
        <v>6858.0</v>
      </c>
      <c r="B405" s="8" t="s">
        <v>32</v>
      </c>
      <c r="C405" s="9">
        <v>42785.0</v>
      </c>
      <c r="D405" s="10">
        <v>0.5338</v>
      </c>
      <c r="E405" s="3" t="s">
        <v>7</v>
      </c>
      <c r="F405" s="11">
        <v>1.25</v>
      </c>
      <c r="G405" s="15"/>
      <c r="H405" s="15" t="str">
        <f>IFERROR(__xludf.DUMMYFUNCTION("""COMPUTED_VALUE"""),"Coffee")</f>
        <v>Coffee</v>
      </c>
      <c r="I405" s="14">
        <f>IFERROR(__xludf.DUMMYFUNCTION("""COMPUTED_VALUE"""),1.25)</f>
        <v>1.25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ht="15.75" customHeight="1">
      <c r="A406" s="7">
        <v>6858.0</v>
      </c>
      <c r="B406" s="8" t="s">
        <v>32</v>
      </c>
      <c r="C406" s="9">
        <v>42785.0</v>
      </c>
      <c r="D406" s="10">
        <v>0.5338</v>
      </c>
      <c r="E406" s="3" t="s">
        <v>10</v>
      </c>
      <c r="F406" s="11">
        <v>2.95</v>
      </c>
      <c r="G406" s="15"/>
      <c r="H406" s="15" t="str">
        <f>IFERROR(__xludf.DUMMYFUNCTION("""COMPUTED_VALUE"""),"Alfajores")</f>
        <v>Alfajores</v>
      </c>
      <c r="I406" s="14">
        <f>IFERROR(__xludf.DUMMYFUNCTION("""COMPUTED_VALUE"""),2.95)</f>
        <v>2.95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ht="15.75" customHeight="1">
      <c r="A407" s="7">
        <v>6859.0</v>
      </c>
      <c r="B407" s="8" t="s">
        <v>32</v>
      </c>
      <c r="C407" s="9">
        <v>42785.0</v>
      </c>
      <c r="D407" s="10">
        <v>0.5362</v>
      </c>
      <c r="E407" s="3" t="s">
        <v>9</v>
      </c>
      <c r="F407" s="11">
        <v>0.95</v>
      </c>
      <c r="G407" s="15"/>
      <c r="H407" s="15" t="str">
        <f>IFERROR(__xludf.DUMMYFUNCTION("""COMPUTED_VALUE"""),"Bread")</f>
        <v>Bread</v>
      </c>
      <c r="I407" s="14">
        <f>IFERROR(__xludf.DUMMYFUNCTION("""COMPUTED_VALUE"""),0.95)</f>
        <v>0.95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ht="15.75" customHeight="1">
      <c r="A408" s="7">
        <v>6859.0</v>
      </c>
      <c r="B408" s="8" t="s">
        <v>32</v>
      </c>
      <c r="C408" s="9">
        <v>42785.0</v>
      </c>
      <c r="D408" s="10">
        <v>0.5362</v>
      </c>
      <c r="E408" s="3" t="s">
        <v>14</v>
      </c>
      <c r="F408" s="11">
        <v>1.5</v>
      </c>
      <c r="G408" s="15"/>
      <c r="H408" s="15" t="str">
        <f>IFERROR(__xludf.DUMMYFUNCTION("""COMPUTED_VALUE"""),"Tea")</f>
        <v>Tea</v>
      </c>
      <c r="I408" s="14">
        <f>IFERROR(__xludf.DUMMYFUNCTION("""COMPUTED_VALUE"""),1.5)</f>
        <v>1.5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ht="15.75" customHeight="1">
      <c r="A409" s="7">
        <v>6860.0</v>
      </c>
      <c r="B409" s="8" t="s">
        <v>32</v>
      </c>
      <c r="C409" s="9">
        <v>42785.0</v>
      </c>
      <c r="D409" s="10">
        <v>0.5374</v>
      </c>
      <c r="E409" s="3" t="s">
        <v>17</v>
      </c>
      <c r="F409" s="11">
        <v>3.75</v>
      </c>
      <c r="G409" s="15"/>
      <c r="H409" s="15" t="str">
        <f>IFERROR(__xludf.DUMMYFUNCTION("""COMPUTED_VALUE"""),"Cake")</f>
        <v>Cake</v>
      </c>
      <c r="I409" s="14">
        <f>IFERROR(__xludf.DUMMYFUNCTION("""COMPUTED_VALUE"""),3.75)</f>
        <v>3.75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ht="15.75" customHeight="1">
      <c r="A410" s="7">
        <v>6861.0</v>
      </c>
      <c r="B410" s="8" t="s">
        <v>32</v>
      </c>
      <c r="C410" s="9">
        <v>42785.0</v>
      </c>
      <c r="D410" s="10">
        <v>0.5382</v>
      </c>
      <c r="E410" s="3" t="s">
        <v>13</v>
      </c>
      <c r="F410" s="11">
        <v>3.0</v>
      </c>
      <c r="G410" s="15"/>
      <c r="H410" s="15" t="str">
        <f>IFERROR(__xludf.DUMMYFUNCTION("""COMPUTED_VALUE"""),"Pastry")</f>
        <v>Pastry</v>
      </c>
      <c r="I410" s="14">
        <f>IFERROR(__xludf.DUMMYFUNCTION("""COMPUTED_VALUE"""),3.0)</f>
        <v>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ht="15.75" customHeight="1">
      <c r="A411" s="7">
        <v>6862.0</v>
      </c>
      <c r="B411" s="8" t="s">
        <v>32</v>
      </c>
      <c r="C411" s="9">
        <v>42785.0</v>
      </c>
      <c r="D411" s="10">
        <v>0.541</v>
      </c>
      <c r="E411" s="3" t="s">
        <v>9</v>
      </c>
      <c r="F411" s="11">
        <v>0.95</v>
      </c>
      <c r="G411" s="15"/>
      <c r="H411" s="15" t="str">
        <f>IFERROR(__xludf.DUMMYFUNCTION("""COMPUTED_VALUE"""),"Bread")</f>
        <v>Bread</v>
      </c>
      <c r="I411" s="14">
        <f>IFERROR(__xludf.DUMMYFUNCTION("""COMPUTED_VALUE"""),0.95)</f>
        <v>0.95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ht="15.75" customHeight="1">
      <c r="A412" s="7">
        <v>6863.0</v>
      </c>
      <c r="B412" s="8" t="s">
        <v>32</v>
      </c>
      <c r="C412" s="9">
        <v>42785.0</v>
      </c>
      <c r="D412" s="10">
        <v>0.5415</v>
      </c>
      <c r="E412" s="3" t="s">
        <v>9</v>
      </c>
      <c r="F412" s="11">
        <v>0.95</v>
      </c>
      <c r="G412" s="15"/>
      <c r="H412" s="15" t="str">
        <f>IFERROR(__xludf.DUMMYFUNCTION("""COMPUTED_VALUE"""),"Bread")</f>
        <v>Bread</v>
      </c>
      <c r="I412" s="14">
        <f>IFERROR(__xludf.DUMMYFUNCTION("""COMPUTED_VALUE"""),0.95)</f>
        <v>0.95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ht="15.75" customHeight="1">
      <c r="A413" s="7">
        <v>6863.0</v>
      </c>
      <c r="B413" s="8" t="s">
        <v>32</v>
      </c>
      <c r="C413" s="9">
        <v>42785.0</v>
      </c>
      <c r="D413" s="10">
        <v>0.5415</v>
      </c>
      <c r="E413" s="3" t="s">
        <v>17</v>
      </c>
      <c r="F413" s="11">
        <v>3.75</v>
      </c>
      <c r="G413" s="15"/>
      <c r="H413" s="15" t="str">
        <f>IFERROR(__xludf.DUMMYFUNCTION("""COMPUTED_VALUE"""),"Cake")</f>
        <v>Cake</v>
      </c>
      <c r="I413" s="14">
        <f>IFERROR(__xludf.DUMMYFUNCTION("""COMPUTED_VALUE"""),3.75)</f>
        <v>3.75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ht="15.75" customHeight="1">
      <c r="A414" s="7">
        <v>6865.0</v>
      </c>
      <c r="B414" s="8" t="s">
        <v>32</v>
      </c>
      <c r="C414" s="9">
        <v>42785.0</v>
      </c>
      <c r="D414" s="10">
        <v>0.5592</v>
      </c>
      <c r="E414" s="3" t="s">
        <v>7</v>
      </c>
      <c r="F414" s="11">
        <v>1.25</v>
      </c>
      <c r="G414" s="15"/>
      <c r="H414" s="15" t="str">
        <f>IFERROR(__xludf.DUMMYFUNCTION("""COMPUTED_VALUE"""),"Coffee")</f>
        <v>Coffee</v>
      </c>
      <c r="I414" s="14">
        <f>IFERROR(__xludf.DUMMYFUNCTION("""COMPUTED_VALUE"""),1.25)</f>
        <v>1.25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ht="15.75" customHeight="1">
      <c r="A415" s="7">
        <v>6867.0</v>
      </c>
      <c r="B415" s="8" t="s">
        <v>32</v>
      </c>
      <c r="C415" s="9">
        <v>42785.0</v>
      </c>
      <c r="D415" s="10">
        <v>0.5717</v>
      </c>
      <c r="E415" s="3" t="s">
        <v>7</v>
      </c>
      <c r="F415" s="11">
        <v>1.25</v>
      </c>
      <c r="G415" s="15"/>
      <c r="H415" s="15" t="str">
        <f>IFERROR(__xludf.DUMMYFUNCTION("""COMPUTED_VALUE"""),"Coffee")</f>
        <v>Coffee</v>
      </c>
      <c r="I415" s="14">
        <f>IFERROR(__xludf.DUMMYFUNCTION("""COMPUTED_VALUE"""),1.25)</f>
        <v>1.25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ht="15.75" customHeight="1">
      <c r="A416" s="7">
        <v>6868.0</v>
      </c>
      <c r="B416" s="8" t="s">
        <v>32</v>
      </c>
      <c r="C416" s="9">
        <v>42785.0</v>
      </c>
      <c r="D416" s="10">
        <v>0.5721</v>
      </c>
      <c r="E416" s="3" t="s">
        <v>7</v>
      </c>
      <c r="F416" s="11">
        <v>1.25</v>
      </c>
      <c r="G416" s="15"/>
      <c r="H416" s="15" t="str">
        <f>IFERROR(__xludf.DUMMYFUNCTION("""COMPUTED_VALUE"""),"Coffee")</f>
        <v>Coffee</v>
      </c>
      <c r="I416" s="14">
        <f>IFERROR(__xludf.DUMMYFUNCTION("""COMPUTED_VALUE"""),1.25)</f>
        <v>1.25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ht="15.75" customHeight="1">
      <c r="A417" s="7">
        <v>6869.0</v>
      </c>
      <c r="B417" s="8" t="s">
        <v>32</v>
      </c>
      <c r="C417" s="9">
        <v>42785.0</v>
      </c>
      <c r="D417" s="10">
        <v>0.5762</v>
      </c>
      <c r="E417" s="3" t="s">
        <v>7</v>
      </c>
      <c r="F417" s="11">
        <v>1.25</v>
      </c>
      <c r="G417" s="15"/>
      <c r="H417" s="15" t="str">
        <f>IFERROR(__xludf.DUMMYFUNCTION("""COMPUTED_VALUE"""),"Coffee")</f>
        <v>Coffee</v>
      </c>
      <c r="I417" s="14">
        <f>IFERROR(__xludf.DUMMYFUNCTION("""COMPUTED_VALUE"""),1.25)</f>
        <v>1.25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ht="15.75" customHeight="1">
      <c r="A418" s="7">
        <v>6869.0</v>
      </c>
      <c r="B418" s="8" t="s">
        <v>32</v>
      </c>
      <c r="C418" s="9">
        <v>42785.0</v>
      </c>
      <c r="D418" s="10">
        <v>0.5762</v>
      </c>
      <c r="E418" s="3" t="s">
        <v>19</v>
      </c>
      <c r="F418" s="11">
        <v>5.5</v>
      </c>
      <c r="G418" s="15"/>
      <c r="H418" s="15" t="str">
        <f>IFERROR(__xludf.DUMMYFUNCTION("""COMPUTED_VALUE"""),"Sandwich")</f>
        <v>Sandwich</v>
      </c>
      <c r="I418" s="14">
        <f>IFERROR(__xludf.DUMMYFUNCTION("""COMPUTED_VALUE"""),5.5)</f>
        <v>5.5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ht="15.75" customHeight="1">
      <c r="A419" s="7">
        <v>6869.0</v>
      </c>
      <c r="B419" s="8" t="s">
        <v>32</v>
      </c>
      <c r="C419" s="9">
        <v>42785.0</v>
      </c>
      <c r="D419" s="10">
        <v>0.5762</v>
      </c>
      <c r="E419" s="3" t="s">
        <v>10</v>
      </c>
      <c r="F419" s="11">
        <v>2.95</v>
      </c>
      <c r="G419" s="15"/>
      <c r="H419" s="15" t="str">
        <f>IFERROR(__xludf.DUMMYFUNCTION("""COMPUTED_VALUE"""),"Alfajores")</f>
        <v>Alfajores</v>
      </c>
      <c r="I419" s="14">
        <f>IFERROR(__xludf.DUMMYFUNCTION("""COMPUTED_VALUE"""),2.95)</f>
        <v>2.95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ht="15.75" customHeight="1">
      <c r="A420" s="7">
        <v>6870.0</v>
      </c>
      <c r="B420" s="8" t="s">
        <v>32</v>
      </c>
      <c r="C420" s="9">
        <v>42785.0</v>
      </c>
      <c r="D420" s="10">
        <v>0.5782</v>
      </c>
      <c r="E420" s="3" t="s">
        <v>7</v>
      </c>
      <c r="F420" s="11">
        <v>1.25</v>
      </c>
      <c r="G420" s="15"/>
      <c r="H420" s="15" t="str">
        <f>IFERROR(__xludf.DUMMYFUNCTION("""COMPUTED_VALUE"""),"Coffee")</f>
        <v>Coffee</v>
      </c>
      <c r="I420" s="14">
        <f>IFERROR(__xludf.DUMMYFUNCTION("""COMPUTED_VALUE"""),1.25)</f>
        <v>1.25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ht="15.75" customHeight="1">
      <c r="A421" s="7">
        <v>6871.0</v>
      </c>
      <c r="B421" s="8" t="s">
        <v>32</v>
      </c>
      <c r="C421" s="9">
        <v>42785.0</v>
      </c>
      <c r="D421" s="10">
        <v>0.5796</v>
      </c>
      <c r="E421" s="3" t="s">
        <v>9</v>
      </c>
      <c r="F421" s="11">
        <v>0.95</v>
      </c>
      <c r="G421" s="15"/>
      <c r="H421" s="15" t="str">
        <f>IFERROR(__xludf.DUMMYFUNCTION("""COMPUTED_VALUE"""),"Bread")</f>
        <v>Bread</v>
      </c>
      <c r="I421" s="14">
        <f>IFERROR(__xludf.DUMMYFUNCTION("""COMPUTED_VALUE"""),0.95)</f>
        <v>0.95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ht="15.75" customHeight="1">
      <c r="A422" s="7">
        <v>6871.0</v>
      </c>
      <c r="B422" s="8" t="s">
        <v>32</v>
      </c>
      <c r="C422" s="9">
        <v>42785.0</v>
      </c>
      <c r="D422" s="10">
        <v>0.5796</v>
      </c>
      <c r="E422" s="3" t="s">
        <v>28</v>
      </c>
      <c r="F422" s="11">
        <v>2.75</v>
      </c>
      <c r="G422" s="15"/>
      <c r="H422" s="15" t="str">
        <f>IFERROR(__xludf.DUMMYFUNCTION("""COMPUTED_VALUE"""),"Scone")</f>
        <v>Scone</v>
      </c>
      <c r="I422" s="14">
        <f>IFERROR(__xludf.DUMMYFUNCTION("""COMPUTED_VALUE"""),2.75)</f>
        <v>2.75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ht="15.75" customHeight="1">
      <c r="A423" s="7">
        <v>6871.0</v>
      </c>
      <c r="B423" s="8" t="s">
        <v>32</v>
      </c>
      <c r="C423" s="9">
        <v>42785.0</v>
      </c>
      <c r="D423" s="10">
        <v>0.5796</v>
      </c>
      <c r="E423" s="3" t="s">
        <v>10</v>
      </c>
      <c r="F423" s="11">
        <v>2.95</v>
      </c>
      <c r="G423" s="15"/>
      <c r="H423" s="15" t="str">
        <f>IFERROR(__xludf.DUMMYFUNCTION("""COMPUTED_VALUE"""),"Alfajores")</f>
        <v>Alfajores</v>
      </c>
      <c r="I423" s="14">
        <f>IFERROR(__xludf.DUMMYFUNCTION("""COMPUTED_VALUE"""),2.95)</f>
        <v>2.95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ht="15.75" customHeight="1">
      <c r="A424" s="7">
        <v>6872.0</v>
      </c>
      <c r="B424" s="8" t="s">
        <v>32</v>
      </c>
      <c r="C424" s="9">
        <v>42785.0</v>
      </c>
      <c r="D424" s="10">
        <v>0.5802</v>
      </c>
      <c r="E424" s="3" t="s">
        <v>7</v>
      </c>
      <c r="F424" s="11">
        <v>1.25</v>
      </c>
      <c r="G424" s="15"/>
      <c r="H424" s="15" t="str">
        <f>IFERROR(__xludf.DUMMYFUNCTION("""COMPUTED_VALUE"""),"Coffee")</f>
        <v>Coffee</v>
      </c>
      <c r="I424" s="14">
        <f>IFERROR(__xludf.DUMMYFUNCTION("""COMPUTED_VALUE"""),1.25)</f>
        <v>1.25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ht="15.75" customHeight="1">
      <c r="A425" s="7">
        <v>6873.0</v>
      </c>
      <c r="B425" s="8" t="s">
        <v>32</v>
      </c>
      <c r="C425" s="9">
        <v>42785.0</v>
      </c>
      <c r="D425" s="10">
        <v>0.5813</v>
      </c>
      <c r="E425" s="3" t="s">
        <v>23</v>
      </c>
      <c r="F425" s="11">
        <v>2.5</v>
      </c>
      <c r="G425" s="15"/>
      <c r="H425" s="15" t="str">
        <f>IFERROR(__xludf.DUMMYFUNCTION("""COMPUTED_VALUE"""),"Baguette")</f>
        <v>Baguette</v>
      </c>
      <c r="I425" s="14">
        <f>IFERROR(__xludf.DUMMYFUNCTION("""COMPUTED_VALUE"""),2.5)</f>
        <v>2.5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ht="15.75" customHeight="1">
      <c r="A426" s="7">
        <v>6875.0</v>
      </c>
      <c r="B426" s="8" t="s">
        <v>32</v>
      </c>
      <c r="C426" s="9">
        <v>42785.0</v>
      </c>
      <c r="D426" s="10">
        <v>0.5845</v>
      </c>
      <c r="E426" s="3" t="s">
        <v>17</v>
      </c>
      <c r="F426" s="11">
        <v>3.75</v>
      </c>
      <c r="G426" s="15"/>
      <c r="H426" s="15" t="str">
        <f>IFERROR(__xludf.DUMMYFUNCTION("""COMPUTED_VALUE"""),"Cake")</f>
        <v>Cake</v>
      </c>
      <c r="I426" s="14">
        <f>IFERROR(__xludf.DUMMYFUNCTION("""COMPUTED_VALUE"""),3.75)</f>
        <v>3.75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ht="15.75" customHeight="1">
      <c r="A427" s="7">
        <v>6876.0</v>
      </c>
      <c r="B427" s="8" t="s">
        <v>32</v>
      </c>
      <c r="C427" s="9">
        <v>42785.0</v>
      </c>
      <c r="D427" s="10">
        <v>0.5857</v>
      </c>
      <c r="E427" s="3" t="s">
        <v>17</v>
      </c>
      <c r="F427" s="11">
        <v>3.75</v>
      </c>
      <c r="G427" s="15"/>
      <c r="H427" s="15" t="str">
        <f>IFERROR(__xludf.DUMMYFUNCTION("""COMPUTED_VALUE"""),"Cake")</f>
        <v>Cake</v>
      </c>
      <c r="I427" s="14">
        <f>IFERROR(__xludf.DUMMYFUNCTION("""COMPUTED_VALUE"""),3.75)</f>
        <v>3.75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ht="15.75" customHeight="1">
      <c r="A428" s="7">
        <v>6878.0</v>
      </c>
      <c r="B428" s="8" t="s">
        <v>32</v>
      </c>
      <c r="C428" s="9">
        <v>42785.0</v>
      </c>
      <c r="D428" s="10">
        <v>0.5869</v>
      </c>
      <c r="E428" s="3" t="s">
        <v>19</v>
      </c>
      <c r="F428" s="11">
        <v>5.5</v>
      </c>
      <c r="G428" s="15"/>
      <c r="H428" s="15" t="str">
        <f>IFERROR(__xludf.DUMMYFUNCTION("""COMPUTED_VALUE"""),"Sandwich")</f>
        <v>Sandwich</v>
      </c>
      <c r="I428" s="14">
        <f>IFERROR(__xludf.DUMMYFUNCTION("""COMPUTED_VALUE"""),5.5)</f>
        <v>5.5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ht="15.75" customHeight="1">
      <c r="A429" s="7">
        <v>6878.0</v>
      </c>
      <c r="B429" s="8" t="s">
        <v>32</v>
      </c>
      <c r="C429" s="9">
        <v>42785.0</v>
      </c>
      <c r="D429" s="10">
        <v>0.5869</v>
      </c>
      <c r="E429" s="3" t="s">
        <v>17</v>
      </c>
      <c r="F429" s="11">
        <v>3.75</v>
      </c>
      <c r="G429" s="15"/>
      <c r="H429" s="15" t="str">
        <f>IFERROR(__xludf.DUMMYFUNCTION("""COMPUTED_VALUE"""),"Cake")</f>
        <v>Cake</v>
      </c>
      <c r="I429" s="14">
        <f>IFERROR(__xludf.DUMMYFUNCTION("""COMPUTED_VALUE"""),3.75)</f>
        <v>3.75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ht="15.75" customHeight="1">
      <c r="A430" s="7">
        <v>6879.0</v>
      </c>
      <c r="B430" s="8" t="s">
        <v>32</v>
      </c>
      <c r="C430" s="9">
        <v>42785.0</v>
      </c>
      <c r="D430" s="10">
        <v>0.5894</v>
      </c>
      <c r="E430" s="3" t="s">
        <v>17</v>
      </c>
      <c r="F430" s="11">
        <v>3.75</v>
      </c>
      <c r="G430" s="15"/>
      <c r="H430" s="15" t="str">
        <f>IFERROR(__xludf.DUMMYFUNCTION("""COMPUTED_VALUE"""),"Cake")</f>
        <v>Cake</v>
      </c>
      <c r="I430" s="14">
        <f>IFERROR(__xludf.DUMMYFUNCTION("""COMPUTED_VALUE"""),3.75)</f>
        <v>3.75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ht="15.75" customHeight="1">
      <c r="A431" s="7">
        <v>6879.0</v>
      </c>
      <c r="B431" s="8" t="s">
        <v>32</v>
      </c>
      <c r="C431" s="9">
        <v>42785.0</v>
      </c>
      <c r="D431" s="10">
        <v>0.5894</v>
      </c>
      <c r="E431" s="3" t="s">
        <v>16</v>
      </c>
      <c r="F431" s="11">
        <v>2.25</v>
      </c>
      <c r="G431" s="15"/>
      <c r="H431" s="15" t="str">
        <f>IFERROR(__xludf.DUMMYFUNCTION("""COMPUTED_VALUE"""),"Cookies")</f>
        <v>Cookies</v>
      </c>
      <c r="I431" s="14">
        <f>IFERROR(__xludf.DUMMYFUNCTION("""COMPUTED_VALUE"""),2.25)</f>
        <v>2.25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ht="15.75" customHeight="1">
      <c r="A432" s="7">
        <v>6881.0</v>
      </c>
      <c r="B432" s="8" t="s">
        <v>32</v>
      </c>
      <c r="C432" s="9">
        <v>42785.0</v>
      </c>
      <c r="D432" s="10">
        <v>0.5996</v>
      </c>
      <c r="E432" s="3" t="s">
        <v>9</v>
      </c>
      <c r="F432" s="11">
        <v>0.95</v>
      </c>
      <c r="G432" s="15"/>
      <c r="H432" s="15" t="str">
        <f>IFERROR(__xludf.DUMMYFUNCTION("""COMPUTED_VALUE"""),"Bread")</f>
        <v>Bread</v>
      </c>
      <c r="I432" s="14">
        <f>IFERROR(__xludf.DUMMYFUNCTION("""COMPUTED_VALUE"""),0.95)</f>
        <v>0.95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ht="15.75" customHeight="1">
      <c r="A433" s="7">
        <v>6882.0</v>
      </c>
      <c r="B433" s="8" t="s">
        <v>32</v>
      </c>
      <c r="C433" s="9">
        <v>42785.0</v>
      </c>
      <c r="D433" s="10">
        <v>0.6066</v>
      </c>
      <c r="E433" s="3" t="s">
        <v>17</v>
      </c>
      <c r="F433" s="11">
        <v>3.75</v>
      </c>
      <c r="G433" s="15"/>
      <c r="H433" s="15" t="str">
        <f>IFERROR(__xludf.DUMMYFUNCTION("""COMPUTED_VALUE"""),"Cake")</f>
        <v>Cake</v>
      </c>
      <c r="I433" s="14">
        <f>IFERROR(__xludf.DUMMYFUNCTION("""COMPUTED_VALUE"""),3.75)</f>
        <v>3.75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ht="15.75" customHeight="1">
      <c r="A434" s="7">
        <v>6883.0</v>
      </c>
      <c r="B434" s="8" t="s">
        <v>32</v>
      </c>
      <c r="C434" s="9">
        <v>42785.0</v>
      </c>
      <c r="D434" s="10">
        <v>0.608</v>
      </c>
      <c r="E434" s="3" t="s">
        <v>7</v>
      </c>
      <c r="F434" s="11">
        <v>1.25</v>
      </c>
      <c r="G434" s="15"/>
      <c r="H434" s="15" t="str">
        <f>IFERROR(__xludf.DUMMYFUNCTION("""COMPUTED_VALUE"""),"Coffee")</f>
        <v>Coffee</v>
      </c>
      <c r="I434" s="14">
        <f>IFERROR(__xludf.DUMMYFUNCTION("""COMPUTED_VALUE"""),1.25)</f>
        <v>1.25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ht="15.75" customHeight="1">
      <c r="A435" s="7">
        <v>6883.0</v>
      </c>
      <c r="B435" s="8" t="s">
        <v>32</v>
      </c>
      <c r="C435" s="9">
        <v>42785.0</v>
      </c>
      <c r="D435" s="10">
        <v>0.608</v>
      </c>
      <c r="E435" s="3" t="s">
        <v>17</v>
      </c>
      <c r="F435" s="11">
        <v>3.75</v>
      </c>
      <c r="G435" s="15"/>
      <c r="H435" s="15" t="str">
        <f>IFERROR(__xludf.DUMMYFUNCTION("""COMPUTED_VALUE"""),"Cake")</f>
        <v>Cake</v>
      </c>
      <c r="I435" s="14">
        <f>IFERROR(__xludf.DUMMYFUNCTION("""COMPUTED_VALUE"""),3.75)</f>
        <v>3.75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ht="15.75" customHeight="1">
      <c r="A436" s="7">
        <v>6884.0</v>
      </c>
      <c r="B436" s="8" t="s">
        <v>32</v>
      </c>
      <c r="C436" s="9">
        <v>42785.0</v>
      </c>
      <c r="D436" s="10">
        <v>0.6092</v>
      </c>
      <c r="E436" s="3" t="s">
        <v>7</v>
      </c>
      <c r="F436" s="11">
        <v>1.25</v>
      </c>
      <c r="G436" s="15"/>
      <c r="H436" s="15" t="str">
        <f>IFERROR(__xludf.DUMMYFUNCTION("""COMPUTED_VALUE"""),"Coffee")</f>
        <v>Coffee</v>
      </c>
      <c r="I436" s="14">
        <f>IFERROR(__xludf.DUMMYFUNCTION("""COMPUTED_VALUE"""),1.25)</f>
        <v>1.25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ht="15.75" customHeight="1">
      <c r="A437" s="7">
        <v>6885.0</v>
      </c>
      <c r="B437" s="8" t="s">
        <v>32</v>
      </c>
      <c r="C437" s="9">
        <v>42785.0</v>
      </c>
      <c r="D437" s="10">
        <v>0.6134</v>
      </c>
      <c r="E437" s="3" t="s">
        <v>14</v>
      </c>
      <c r="F437" s="11">
        <v>1.5</v>
      </c>
      <c r="G437" s="15"/>
      <c r="H437" s="15" t="str">
        <f>IFERROR(__xludf.DUMMYFUNCTION("""COMPUTED_VALUE"""),"Tea")</f>
        <v>Tea</v>
      </c>
      <c r="I437" s="14">
        <f>IFERROR(__xludf.DUMMYFUNCTION("""COMPUTED_VALUE"""),1.5)</f>
        <v>1.5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ht="15.75" customHeight="1">
      <c r="A438" s="7">
        <v>6885.0</v>
      </c>
      <c r="B438" s="8" t="s">
        <v>32</v>
      </c>
      <c r="C438" s="9">
        <v>42785.0</v>
      </c>
      <c r="D438" s="10">
        <v>0.6134</v>
      </c>
      <c r="E438" s="3" t="s">
        <v>12</v>
      </c>
      <c r="F438" s="11">
        <v>1.95</v>
      </c>
      <c r="G438" s="15"/>
      <c r="H438" s="15" t="str">
        <f>IFERROR(__xludf.DUMMYFUNCTION("""COMPUTED_VALUE"""),"Juice")</f>
        <v>Juice</v>
      </c>
      <c r="I438" s="14">
        <f>IFERROR(__xludf.DUMMYFUNCTION("""COMPUTED_VALUE"""),1.95)</f>
        <v>1.95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ht="15.75" customHeight="1">
      <c r="A439" s="7">
        <v>6887.0</v>
      </c>
      <c r="B439" s="8" t="s">
        <v>32</v>
      </c>
      <c r="C439" s="9">
        <v>42785.0</v>
      </c>
      <c r="D439" s="10">
        <v>0.6542</v>
      </c>
      <c r="E439" s="3" t="s">
        <v>7</v>
      </c>
      <c r="F439" s="11">
        <v>1.25</v>
      </c>
      <c r="G439" s="15"/>
      <c r="H439" s="15" t="str">
        <f>IFERROR(__xludf.DUMMYFUNCTION("""COMPUTED_VALUE"""),"Coffee")</f>
        <v>Coffee</v>
      </c>
      <c r="I439" s="14">
        <f>IFERROR(__xludf.DUMMYFUNCTION("""COMPUTED_VALUE"""),1.25)</f>
        <v>1.25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ht="15.75" customHeight="1">
      <c r="A440" s="7">
        <v>6887.0</v>
      </c>
      <c r="B440" s="8" t="s">
        <v>32</v>
      </c>
      <c r="C440" s="9">
        <v>42785.0</v>
      </c>
      <c r="D440" s="10">
        <v>0.6542</v>
      </c>
      <c r="E440" s="3" t="s">
        <v>7</v>
      </c>
      <c r="F440" s="11">
        <v>1.25</v>
      </c>
      <c r="G440" s="15"/>
      <c r="H440" s="15" t="str">
        <f>IFERROR(__xludf.DUMMYFUNCTION("""COMPUTED_VALUE"""),"Coffee")</f>
        <v>Coffee</v>
      </c>
      <c r="I440" s="14">
        <f>IFERROR(__xludf.DUMMYFUNCTION("""COMPUTED_VALUE"""),1.25)</f>
        <v>1.25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ht="15.75" customHeight="1">
      <c r="A441" s="7">
        <v>6887.0</v>
      </c>
      <c r="B441" s="8" t="s">
        <v>32</v>
      </c>
      <c r="C441" s="9">
        <v>42785.0</v>
      </c>
      <c r="D441" s="10">
        <v>0.6542</v>
      </c>
      <c r="E441" s="3" t="s">
        <v>17</v>
      </c>
      <c r="F441" s="11">
        <v>3.75</v>
      </c>
      <c r="G441" s="15"/>
      <c r="H441" s="15" t="str">
        <f>IFERROR(__xludf.DUMMYFUNCTION("""COMPUTED_VALUE"""),"Cake")</f>
        <v>Cake</v>
      </c>
      <c r="I441" s="14">
        <f>IFERROR(__xludf.DUMMYFUNCTION("""COMPUTED_VALUE"""),3.75)</f>
        <v>3.75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ht="15.75" customHeight="1">
      <c r="A442" s="7">
        <v>6890.0</v>
      </c>
      <c r="B442" s="8" t="s">
        <v>6</v>
      </c>
      <c r="C442" s="9">
        <v>42786.0</v>
      </c>
      <c r="D442" s="10">
        <v>0.3481</v>
      </c>
      <c r="E442" s="3" t="s">
        <v>15</v>
      </c>
      <c r="F442" s="11">
        <v>2.925</v>
      </c>
      <c r="G442" s="15"/>
      <c r="H442" s="15" t="str">
        <f>IFERROR(__xludf.DUMMYFUNCTION("""COMPUTED_VALUE"""),"Brownie")</f>
        <v>Brownie</v>
      </c>
      <c r="I442" s="14">
        <f>IFERROR(__xludf.DUMMYFUNCTION("""COMPUTED_VALUE"""),2.925)</f>
        <v>2.925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ht="15.75" customHeight="1">
      <c r="A443" s="7">
        <v>6892.0</v>
      </c>
      <c r="B443" s="8" t="s">
        <v>6</v>
      </c>
      <c r="C443" s="9">
        <v>42786.0</v>
      </c>
      <c r="D443" s="10">
        <v>0.4195</v>
      </c>
      <c r="E443" s="3" t="s">
        <v>7</v>
      </c>
      <c r="F443" s="11">
        <v>1.5</v>
      </c>
      <c r="G443" s="15"/>
      <c r="H443" s="15" t="str">
        <f>IFERROR(__xludf.DUMMYFUNCTION("""COMPUTED_VALUE"""),"Coffee")</f>
        <v>Coffee</v>
      </c>
      <c r="I443" s="14">
        <f>IFERROR(__xludf.DUMMYFUNCTION("""COMPUTED_VALUE"""),1.5)</f>
        <v>1.5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ht="15.75" customHeight="1">
      <c r="A444" s="7">
        <v>6894.0</v>
      </c>
      <c r="B444" s="8" t="s">
        <v>6</v>
      </c>
      <c r="C444" s="9">
        <v>42786.0</v>
      </c>
      <c r="D444" s="10">
        <v>0.4338</v>
      </c>
      <c r="E444" s="3" t="s">
        <v>7</v>
      </c>
      <c r="F444" s="11">
        <v>1.5</v>
      </c>
      <c r="G444" s="15"/>
      <c r="H444" s="15" t="str">
        <f>IFERROR(__xludf.DUMMYFUNCTION("""COMPUTED_VALUE"""),"Coffee")</f>
        <v>Coffee</v>
      </c>
      <c r="I444" s="14">
        <f>IFERROR(__xludf.DUMMYFUNCTION("""COMPUTED_VALUE"""),1.5)</f>
        <v>1.5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ht="15.75" customHeight="1">
      <c r="A445" s="7">
        <v>6895.0</v>
      </c>
      <c r="B445" s="8" t="s">
        <v>6</v>
      </c>
      <c r="C445" s="9">
        <v>42786.0</v>
      </c>
      <c r="D445" s="10">
        <v>0.4343</v>
      </c>
      <c r="E445" s="3" t="s">
        <v>7</v>
      </c>
      <c r="F445" s="11">
        <v>1.5</v>
      </c>
      <c r="G445" s="15"/>
      <c r="H445" s="15" t="str">
        <f>IFERROR(__xludf.DUMMYFUNCTION("""COMPUTED_VALUE"""),"Coffee")</f>
        <v>Coffee</v>
      </c>
      <c r="I445" s="14">
        <f>IFERROR(__xludf.DUMMYFUNCTION("""COMPUTED_VALUE"""),1.5)</f>
        <v>1.5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ht="15.75" customHeight="1">
      <c r="A446" s="7">
        <v>6897.0</v>
      </c>
      <c r="B446" s="8" t="s">
        <v>6</v>
      </c>
      <c r="C446" s="9">
        <v>42786.0</v>
      </c>
      <c r="D446" s="10">
        <v>0.4459</v>
      </c>
      <c r="E446" s="3" t="s">
        <v>33</v>
      </c>
      <c r="F446" s="11">
        <v>2.79</v>
      </c>
      <c r="G446" s="15"/>
      <c r="H446" s="15" t="str">
        <f>IFERROR(__xludf.DUMMYFUNCTION("""COMPUTED_VALUE"""),"Fudge")</f>
        <v>Fudge</v>
      </c>
      <c r="I446" s="14">
        <f>IFERROR(__xludf.DUMMYFUNCTION("""COMPUTED_VALUE"""),2.79)</f>
        <v>2.79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ht="15.75" customHeight="1">
      <c r="A447" s="7">
        <v>6898.0</v>
      </c>
      <c r="B447" s="8" t="s">
        <v>6</v>
      </c>
      <c r="C447" s="9">
        <v>42786.0</v>
      </c>
      <c r="D447" s="10">
        <v>0.4509</v>
      </c>
      <c r="E447" s="3" t="s">
        <v>7</v>
      </c>
      <c r="F447" s="11">
        <v>1.5</v>
      </c>
      <c r="G447" s="15"/>
      <c r="H447" s="15" t="str">
        <f>IFERROR(__xludf.DUMMYFUNCTION("""COMPUTED_VALUE"""),"Coffee")</f>
        <v>Coffee</v>
      </c>
      <c r="I447" s="14">
        <f>IFERROR(__xludf.DUMMYFUNCTION("""COMPUTED_VALUE"""),1.5)</f>
        <v>1.5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ht="15.75" customHeight="1">
      <c r="A448" s="7">
        <v>6899.0</v>
      </c>
      <c r="B448" s="8" t="s">
        <v>6</v>
      </c>
      <c r="C448" s="9">
        <v>42786.0</v>
      </c>
      <c r="D448" s="10">
        <v>0.4516</v>
      </c>
      <c r="E448" s="3" t="s">
        <v>7</v>
      </c>
      <c r="F448" s="11">
        <v>1.5</v>
      </c>
      <c r="G448" s="15"/>
      <c r="H448" s="15" t="str">
        <f>IFERROR(__xludf.DUMMYFUNCTION("""COMPUTED_VALUE"""),"Coffee")</f>
        <v>Coffee</v>
      </c>
      <c r="I448" s="14">
        <f>IFERROR(__xludf.DUMMYFUNCTION("""COMPUTED_VALUE"""),1.5)</f>
        <v>1.5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ht="15.75" customHeight="1">
      <c r="A449" s="7">
        <v>6899.0</v>
      </c>
      <c r="B449" s="8" t="s">
        <v>6</v>
      </c>
      <c r="C449" s="9">
        <v>42786.0</v>
      </c>
      <c r="D449" s="10">
        <v>0.4516</v>
      </c>
      <c r="E449" s="3" t="s">
        <v>9</v>
      </c>
      <c r="F449" s="11">
        <v>0.855</v>
      </c>
      <c r="G449" s="15"/>
      <c r="H449" s="15" t="str">
        <f>IFERROR(__xludf.DUMMYFUNCTION("""COMPUTED_VALUE"""),"Bread")</f>
        <v>Bread</v>
      </c>
      <c r="I449" s="14">
        <f>IFERROR(__xludf.DUMMYFUNCTION("""COMPUTED_VALUE"""),0.855)</f>
        <v>0.855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ht="15.75" customHeight="1">
      <c r="A450" s="7">
        <v>6900.0</v>
      </c>
      <c r="B450" s="8" t="s">
        <v>6</v>
      </c>
      <c r="C450" s="9">
        <v>42786.0</v>
      </c>
      <c r="D450" s="10">
        <v>0.4552</v>
      </c>
      <c r="E450" s="3" t="s">
        <v>9</v>
      </c>
      <c r="F450" s="11">
        <v>0.855</v>
      </c>
      <c r="G450" s="15"/>
      <c r="H450" s="15" t="str">
        <f>IFERROR(__xludf.DUMMYFUNCTION("""COMPUTED_VALUE"""),"Bread")</f>
        <v>Bread</v>
      </c>
      <c r="I450" s="14">
        <f>IFERROR(__xludf.DUMMYFUNCTION("""COMPUTED_VALUE"""),0.855)</f>
        <v>0.855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ht="15.75" customHeight="1">
      <c r="A451" s="7">
        <v>6900.0</v>
      </c>
      <c r="B451" s="8" t="s">
        <v>6</v>
      </c>
      <c r="C451" s="9">
        <v>42786.0</v>
      </c>
      <c r="D451" s="10">
        <v>0.4552</v>
      </c>
      <c r="E451" s="3" t="s">
        <v>7</v>
      </c>
      <c r="F451" s="11">
        <v>1.5</v>
      </c>
      <c r="G451" s="15"/>
      <c r="H451" s="15" t="str">
        <f>IFERROR(__xludf.DUMMYFUNCTION("""COMPUTED_VALUE"""),"Coffee")</f>
        <v>Coffee</v>
      </c>
      <c r="I451" s="14">
        <f>IFERROR(__xludf.DUMMYFUNCTION("""COMPUTED_VALUE"""),1.5)</f>
        <v>1.5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ht="15.75" customHeight="1">
      <c r="A452" s="7">
        <v>6902.0</v>
      </c>
      <c r="B452" s="8" t="s">
        <v>6</v>
      </c>
      <c r="C452" s="9">
        <v>42786.0</v>
      </c>
      <c r="D452" s="10">
        <v>0.4589</v>
      </c>
      <c r="E452" s="3" t="s">
        <v>7</v>
      </c>
      <c r="F452" s="11">
        <v>1.5</v>
      </c>
      <c r="G452" s="15"/>
      <c r="H452" s="15" t="str">
        <f>IFERROR(__xludf.DUMMYFUNCTION("""COMPUTED_VALUE"""),"Coffee")</f>
        <v>Coffee</v>
      </c>
      <c r="I452" s="14">
        <f>IFERROR(__xludf.DUMMYFUNCTION("""COMPUTED_VALUE"""),1.5)</f>
        <v>1.5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ht="15.75" customHeight="1">
      <c r="A453" s="7">
        <v>6904.0</v>
      </c>
      <c r="B453" s="8" t="s">
        <v>6</v>
      </c>
      <c r="C453" s="9">
        <v>42786.0</v>
      </c>
      <c r="D453" s="10">
        <v>0.476</v>
      </c>
      <c r="E453" s="3" t="s">
        <v>13</v>
      </c>
      <c r="F453" s="11">
        <v>2.7</v>
      </c>
      <c r="G453" s="15"/>
      <c r="H453" s="15" t="str">
        <f>IFERROR(__xludf.DUMMYFUNCTION("""COMPUTED_VALUE"""),"Pastry")</f>
        <v>Pastry</v>
      </c>
      <c r="I453" s="14">
        <f>IFERROR(__xludf.DUMMYFUNCTION("""COMPUTED_VALUE"""),2.7)</f>
        <v>2.7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ht="15.75" customHeight="1">
      <c r="A454" s="7">
        <v>6905.0</v>
      </c>
      <c r="B454" s="8" t="s">
        <v>6</v>
      </c>
      <c r="C454" s="9">
        <v>42786.0</v>
      </c>
      <c r="D454" s="10">
        <v>0.4775</v>
      </c>
      <c r="E454" s="3" t="s">
        <v>16</v>
      </c>
      <c r="F454" s="11">
        <v>2.025</v>
      </c>
      <c r="G454" s="15"/>
      <c r="H454" s="15" t="str">
        <f>IFERROR(__xludf.DUMMYFUNCTION("""COMPUTED_VALUE"""),"Cookies")</f>
        <v>Cookies</v>
      </c>
      <c r="I454" s="14">
        <f>IFERROR(__xludf.DUMMYFUNCTION("""COMPUTED_VALUE"""),2.025)</f>
        <v>2.025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ht="15.75" customHeight="1">
      <c r="A455" s="7">
        <v>6905.0</v>
      </c>
      <c r="B455" s="8" t="s">
        <v>6</v>
      </c>
      <c r="C455" s="9">
        <v>42786.0</v>
      </c>
      <c r="D455" s="10">
        <v>0.4775</v>
      </c>
      <c r="E455" s="3" t="s">
        <v>7</v>
      </c>
      <c r="F455" s="11">
        <v>1.5</v>
      </c>
      <c r="G455" s="15"/>
      <c r="H455" s="15" t="str">
        <f>IFERROR(__xludf.DUMMYFUNCTION("""COMPUTED_VALUE"""),"Coffee")</f>
        <v>Coffee</v>
      </c>
      <c r="I455" s="14">
        <f>IFERROR(__xludf.DUMMYFUNCTION("""COMPUTED_VALUE"""),1.5)</f>
        <v>1.5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ht="15.75" customHeight="1">
      <c r="A456" s="7">
        <v>6908.0</v>
      </c>
      <c r="B456" s="8" t="s">
        <v>6</v>
      </c>
      <c r="C456" s="9">
        <v>42786.0</v>
      </c>
      <c r="D456" s="10">
        <v>0.5</v>
      </c>
      <c r="E456" s="3" t="s">
        <v>7</v>
      </c>
      <c r="F456" s="11">
        <v>1.5</v>
      </c>
      <c r="G456" s="15"/>
      <c r="H456" s="15" t="str">
        <f>IFERROR(__xludf.DUMMYFUNCTION("""COMPUTED_VALUE"""),"Coffee")</f>
        <v>Coffee</v>
      </c>
      <c r="I456" s="14">
        <f>IFERROR(__xludf.DUMMYFUNCTION("""COMPUTED_VALUE"""),1.5)</f>
        <v>1.5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ht="15.75" customHeight="1">
      <c r="A457" s="7">
        <v>6908.0</v>
      </c>
      <c r="B457" s="8" t="s">
        <v>6</v>
      </c>
      <c r="C457" s="9">
        <v>42786.0</v>
      </c>
      <c r="D457" s="10">
        <v>0.5</v>
      </c>
      <c r="E457" s="3" t="s">
        <v>7</v>
      </c>
      <c r="F457" s="11">
        <v>1.5</v>
      </c>
      <c r="G457" s="15"/>
      <c r="H457" s="15" t="str">
        <f>IFERROR(__xludf.DUMMYFUNCTION("""COMPUTED_VALUE"""),"Coffee")</f>
        <v>Coffee</v>
      </c>
      <c r="I457" s="14">
        <f>IFERROR(__xludf.DUMMYFUNCTION("""COMPUTED_VALUE"""),1.5)</f>
        <v>1.5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ht="15.75" customHeight="1">
      <c r="A458" s="7">
        <v>6909.0</v>
      </c>
      <c r="B458" s="8" t="s">
        <v>6</v>
      </c>
      <c r="C458" s="9">
        <v>42786.0</v>
      </c>
      <c r="D458" s="10">
        <v>0.5055</v>
      </c>
      <c r="E458" s="3" t="s">
        <v>9</v>
      </c>
      <c r="F458" s="11">
        <v>0.855</v>
      </c>
      <c r="G458" s="15"/>
      <c r="H458" s="15" t="str">
        <f>IFERROR(__xludf.DUMMYFUNCTION("""COMPUTED_VALUE"""),"Bread")</f>
        <v>Bread</v>
      </c>
      <c r="I458" s="14">
        <f>IFERROR(__xludf.DUMMYFUNCTION("""COMPUTED_VALUE"""),0.855)</f>
        <v>0.855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ht="15.75" customHeight="1">
      <c r="A459" s="7">
        <v>6911.0</v>
      </c>
      <c r="B459" s="8" t="s">
        <v>6</v>
      </c>
      <c r="C459" s="9">
        <v>42786.0</v>
      </c>
      <c r="D459" s="10">
        <v>0.5108</v>
      </c>
      <c r="E459" s="3" t="s">
        <v>9</v>
      </c>
      <c r="F459" s="11">
        <v>0.855</v>
      </c>
      <c r="G459" s="15"/>
      <c r="H459" s="15" t="str">
        <f>IFERROR(__xludf.DUMMYFUNCTION("""COMPUTED_VALUE"""),"Bread")</f>
        <v>Bread</v>
      </c>
      <c r="I459" s="14">
        <f>IFERROR(__xludf.DUMMYFUNCTION("""COMPUTED_VALUE"""),0.855)</f>
        <v>0.855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ht="15.75" customHeight="1">
      <c r="A460" s="7">
        <v>6913.0</v>
      </c>
      <c r="B460" s="8" t="s">
        <v>6</v>
      </c>
      <c r="C460" s="9">
        <v>42786.0</v>
      </c>
      <c r="D460" s="10">
        <v>0.5128</v>
      </c>
      <c r="E460" s="3" t="s">
        <v>19</v>
      </c>
      <c r="F460" s="11">
        <v>4.4</v>
      </c>
      <c r="G460" s="15"/>
      <c r="H460" s="15" t="str">
        <f>IFERROR(__xludf.DUMMYFUNCTION("""COMPUTED_VALUE"""),"Sandwich")</f>
        <v>Sandwich</v>
      </c>
      <c r="I460" s="14">
        <f>IFERROR(__xludf.DUMMYFUNCTION("""COMPUTED_VALUE"""),4.4)</f>
        <v>4.4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ht="15.75" customHeight="1">
      <c r="A461" s="7">
        <v>6913.0</v>
      </c>
      <c r="B461" s="8" t="s">
        <v>6</v>
      </c>
      <c r="C461" s="9">
        <v>42786.0</v>
      </c>
      <c r="D461" s="10">
        <v>0.5128</v>
      </c>
      <c r="E461" s="3" t="s">
        <v>7</v>
      </c>
      <c r="F461" s="11">
        <v>1.5</v>
      </c>
      <c r="G461" s="15"/>
      <c r="H461" s="15" t="str">
        <f>IFERROR(__xludf.DUMMYFUNCTION("""COMPUTED_VALUE"""),"Coffee")</f>
        <v>Coffee</v>
      </c>
      <c r="I461" s="14">
        <f>IFERROR(__xludf.DUMMYFUNCTION("""COMPUTED_VALUE"""),1.5)</f>
        <v>1.5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ht="15.75" customHeight="1">
      <c r="A462" s="7">
        <v>6914.0</v>
      </c>
      <c r="B462" s="8" t="s">
        <v>6</v>
      </c>
      <c r="C462" s="9">
        <v>42786.0</v>
      </c>
      <c r="D462" s="10">
        <v>0.5159</v>
      </c>
      <c r="E462" s="3" t="s">
        <v>9</v>
      </c>
      <c r="F462" s="11">
        <v>0.855</v>
      </c>
      <c r="G462" s="15"/>
      <c r="H462" s="15" t="str">
        <f>IFERROR(__xludf.DUMMYFUNCTION("""COMPUTED_VALUE"""),"Bread")</f>
        <v>Bread</v>
      </c>
      <c r="I462" s="14">
        <f>IFERROR(__xludf.DUMMYFUNCTION("""COMPUTED_VALUE"""),0.855)</f>
        <v>0.855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ht="15.75" customHeight="1">
      <c r="A463" s="7">
        <v>6915.0</v>
      </c>
      <c r="B463" s="8" t="s">
        <v>6</v>
      </c>
      <c r="C463" s="9">
        <v>42786.0</v>
      </c>
      <c r="D463" s="10">
        <v>0.5199</v>
      </c>
      <c r="E463" s="3" t="s">
        <v>7</v>
      </c>
      <c r="F463" s="11">
        <v>1.5</v>
      </c>
      <c r="G463" s="15"/>
      <c r="H463" s="15" t="str">
        <f>IFERROR(__xludf.DUMMYFUNCTION("""COMPUTED_VALUE"""),"Coffee")</f>
        <v>Coffee</v>
      </c>
      <c r="I463" s="14">
        <f>IFERROR(__xludf.DUMMYFUNCTION("""COMPUTED_VALUE"""),1.5)</f>
        <v>1.5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ht="15.75" customHeight="1">
      <c r="A464" s="7">
        <v>6916.0</v>
      </c>
      <c r="B464" s="8" t="s">
        <v>6</v>
      </c>
      <c r="C464" s="9">
        <v>42786.0</v>
      </c>
      <c r="D464" s="10">
        <v>0.525</v>
      </c>
      <c r="E464" s="3" t="s">
        <v>19</v>
      </c>
      <c r="F464" s="11">
        <v>4.4</v>
      </c>
      <c r="G464" s="15"/>
      <c r="H464" s="15" t="str">
        <f>IFERROR(__xludf.DUMMYFUNCTION("""COMPUTED_VALUE"""),"Sandwich")</f>
        <v>Sandwich</v>
      </c>
      <c r="I464" s="14">
        <f>IFERROR(__xludf.DUMMYFUNCTION("""COMPUTED_VALUE"""),4.4)</f>
        <v>4.4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ht="15.75" customHeight="1">
      <c r="A465" s="7">
        <v>6916.0</v>
      </c>
      <c r="B465" s="8" t="s">
        <v>6</v>
      </c>
      <c r="C465" s="9">
        <v>42786.0</v>
      </c>
      <c r="D465" s="10">
        <v>0.525</v>
      </c>
      <c r="E465" s="3" t="s">
        <v>10</v>
      </c>
      <c r="F465" s="11">
        <v>2.655</v>
      </c>
      <c r="G465" s="15"/>
      <c r="H465" s="15" t="str">
        <f>IFERROR(__xludf.DUMMYFUNCTION("""COMPUTED_VALUE"""),"Alfajores")</f>
        <v>Alfajores</v>
      </c>
      <c r="I465" s="14">
        <f>IFERROR(__xludf.DUMMYFUNCTION("""COMPUTED_VALUE"""),2.655)</f>
        <v>2.655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ht="15.75" customHeight="1">
      <c r="A466" s="7">
        <v>6917.0</v>
      </c>
      <c r="B466" s="8" t="s">
        <v>6</v>
      </c>
      <c r="C466" s="9">
        <v>42786.0</v>
      </c>
      <c r="D466" s="10">
        <v>0.5282</v>
      </c>
      <c r="E466" s="3" t="s">
        <v>9</v>
      </c>
      <c r="F466" s="11">
        <v>0.855</v>
      </c>
      <c r="G466" s="15"/>
      <c r="H466" s="15" t="str">
        <f>IFERROR(__xludf.DUMMYFUNCTION("""COMPUTED_VALUE"""),"Bread")</f>
        <v>Bread</v>
      </c>
      <c r="I466" s="14">
        <f>IFERROR(__xludf.DUMMYFUNCTION("""COMPUTED_VALUE"""),0.855)</f>
        <v>0.855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ht="15.75" customHeight="1">
      <c r="A467" s="7">
        <v>6919.0</v>
      </c>
      <c r="B467" s="8" t="s">
        <v>6</v>
      </c>
      <c r="C467" s="9">
        <v>42786.0</v>
      </c>
      <c r="D467" s="10">
        <v>0.5415</v>
      </c>
      <c r="E467" s="3" t="s">
        <v>19</v>
      </c>
      <c r="F467" s="11">
        <v>4.4</v>
      </c>
      <c r="G467" s="15"/>
      <c r="H467" s="15" t="str">
        <f>IFERROR(__xludf.DUMMYFUNCTION("""COMPUTED_VALUE"""),"Sandwich")</f>
        <v>Sandwich</v>
      </c>
      <c r="I467" s="14">
        <f>IFERROR(__xludf.DUMMYFUNCTION("""COMPUTED_VALUE"""),4.4)</f>
        <v>4.4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ht="15.75" customHeight="1">
      <c r="A468" s="7">
        <v>6920.0</v>
      </c>
      <c r="B468" s="8" t="s">
        <v>6</v>
      </c>
      <c r="C468" s="9">
        <v>42786.0</v>
      </c>
      <c r="D468" s="10">
        <v>0.5506</v>
      </c>
      <c r="E468" s="3" t="s">
        <v>17</v>
      </c>
      <c r="F468" s="11">
        <v>3.375</v>
      </c>
      <c r="G468" s="15"/>
      <c r="H468" s="15" t="str">
        <f>IFERROR(__xludf.DUMMYFUNCTION("""COMPUTED_VALUE"""),"Cake")</f>
        <v>Cake</v>
      </c>
      <c r="I468" s="14">
        <f>IFERROR(__xludf.DUMMYFUNCTION("""COMPUTED_VALUE"""),3.375)</f>
        <v>3.375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ht="15.75" customHeight="1">
      <c r="A469" s="7">
        <v>6921.0</v>
      </c>
      <c r="B469" s="8" t="s">
        <v>6</v>
      </c>
      <c r="C469" s="9">
        <v>42786.0</v>
      </c>
      <c r="D469" s="10">
        <v>0.554</v>
      </c>
      <c r="E469" s="3" t="s">
        <v>15</v>
      </c>
      <c r="F469" s="11">
        <v>2.925</v>
      </c>
      <c r="G469" s="15"/>
      <c r="H469" s="15" t="str">
        <f>IFERROR(__xludf.DUMMYFUNCTION("""COMPUTED_VALUE"""),"Brownie")</f>
        <v>Brownie</v>
      </c>
      <c r="I469" s="14">
        <f>IFERROR(__xludf.DUMMYFUNCTION("""COMPUTED_VALUE"""),2.925)</f>
        <v>2.925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ht="15.75" customHeight="1">
      <c r="A470" s="7">
        <v>6921.0</v>
      </c>
      <c r="B470" s="8" t="s">
        <v>6</v>
      </c>
      <c r="C470" s="9">
        <v>42786.0</v>
      </c>
      <c r="D470" s="10">
        <v>0.554</v>
      </c>
      <c r="E470" s="3" t="s">
        <v>9</v>
      </c>
      <c r="F470" s="11">
        <v>0.855</v>
      </c>
      <c r="G470" s="15"/>
      <c r="H470" s="15" t="str">
        <f>IFERROR(__xludf.DUMMYFUNCTION("""COMPUTED_VALUE"""),"Bread")</f>
        <v>Bread</v>
      </c>
      <c r="I470" s="14">
        <f>IFERROR(__xludf.DUMMYFUNCTION("""COMPUTED_VALUE"""),0.855)</f>
        <v>0.855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ht="15.75" customHeight="1">
      <c r="A471" s="7">
        <v>6922.0</v>
      </c>
      <c r="B471" s="8" t="s">
        <v>6</v>
      </c>
      <c r="C471" s="9">
        <v>42786.0</v>
      </c>
      <c r="D471" s="10">
        <v>0.5678</v>
      </c>
      <c r="E471" s="3" t="s">
        <v>9</v>
      </c>
      <c r="F471" s="11">
        <v>0.855</v>
      </c>
      <c r="G471" s="15"/>
      <c r="H471" s="15" t="str">
        <f>IFERROR(__xludf.DUMMYFUNCTION("""COMPUTED_VALUE"""),"Bread")</f>
        <v>Bread</v>
      </c>
      <c r="I471" s="14">
        <f>IFERROR(__xludf.DUMMYFUNCTION("""COMPUTED_VALUE"""),0.855)</f>
        <v>0.855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ht="15.75" customHeight="1">
      <c r="A472" s="7">
        <v>6923.0</v>
      </c>
      <c r="B472" s="8" t="s">
        <v>6</v>
      </c>
      <c r="C472" s="9">
        <v>42786.0</v>
      </c>
      <c r="D472" s="10">
        <v>0.5801</v>
      </c>
      <c r="E472" s="3" t="s">
        <v>7</v>
      </c>
      <c r="F472" s="11">
        <v>1.5</v>
      </c>
      <c r="G472" s="15"/>
      <c r="H472" s="15" t="str">
        <f>IFERROR(__xludf.DUMMYFUNCTION("""COMPUTED_VALUE"""),"Coffee")</f>
        <v>Coffee</v>
      </c>
      <c r="I472" s="14">
        <f>IFERROR(__xludf.DUMMYFUNCTION("""COMPUTED_VALUE"""),1.5)</f>
        <v>1.5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ht="15.75" customHeight="1">
      <c r="A473" s="7">
        <v>6923.0</v>
      </c>
      <c r="B473" s="8" t="s">
        <v>6</v>
      </c>
      <c r="C473" s="9">
        <v>42786.0</v>
      </c>
      <c r="D473" s="10">
        <v>0.5801</v>
      </c>
      <c r="E473" s="3" t="s">
        <v>16</v>
      </c>
      <c r="F473" s="11">
        <v>2.025</v>
      </c>
      <c r="G473" s="15"/>
      <c r="H473" s="15" t="str">
        <f>IFERROR(__xludf.DUMMYFUNCTION("""COMPUTED_VALUE"""),"Cookies")</f>
        <v>Cookies</v>
      </c>
      <c r="I473" s="14">
        <f>IFERROR(__xludf.DUMMYFUNCTION("""COMPUTED_VALUE"""),2.025)</f>
        <v>2.025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ht="15.75" customHeight="1">
      <c r="A474" s="7">
        <v>6924.0</v>
      </c>
      <c r="B474" s="8" t="s">
        <v>6</v>
      </c>
      <c r="C474" s="9">
        <v>42786.0</v>
      </c>
      <c r="D474" s="10">
        <v>0.5891</v>
      </c>
      <c r="E474" s="3" t="s">
        <v>14</v>
      </c>
      <c r="F474" s="11">
        <v>1.8</v>
      </c>
      <c r="G474" s="15"/>
      <c r="H474" s="15" t="str">
        <f>IFERROR(__xludf.DUMMYFUNCTION("""COMPUTED_VALUE"""),"Tea")</f>
        <v>Tea</v>
      </c>
      <c r="I474" s="14">
        <f>IFERROR(__xludf.DUMMYFUNCTION("""COMPUTED_VALUE"""),1.8)</f>
        <v>1.8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ht="15.75" customHeight="1">
      <c r="A475" s="7">
        <v>6925.0</v>
      </c>
      <c r="B475" s="8" t="s">
        <v>6</v>
      </c>
      <c r="C475" s="9">
        <v>42786.0</v>
      </c>
      <c r="D475" s="10">
        <v>0.593</v>
      </c>
      <c r="E475" s="3" t="s">
        <v>9</v>
      </c>
      <c r="F475" s="11">
        <v>0.855</v>
      </c>
      <c r="G475" s="15"/>
      <c r="H475" s="15" t="str">
        <f>IFERROR(__xludf.DUMMYFUNCTION("""COMPUTED_VALUE"""),"Bread")</f>
        <v>Bread</v>
      </c>
      <c r="I475" s="14">
        <f>IFERROR(__xludf.DUMMYFUNCTION("""COMPUTED_VALUE"""),0.855)</f>
        <v>0.855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ht="15.75" customHeight="1">
      <c r="A476" s="7">
        <v>6925.0</v>
      </c>
      <c r="B476" s="8" t="s">
        <v>6</v>
      </c>
      <c r="C476" s="9">
        <v>42786.0</v>
      </c>
      <c r="D476" s="10">
        <v>0.593</v>
      </c>
      <c r="E476" s="3" t="s">
        <v>28</v>
      </c>
      <c r="F476" s="11">
        <v>2.475</v>
      </c>
      <c r="G476" s="15"/>
      <c r="H476" s="15" t="str">
        <f>IFERROR(__xludf.DUMMYFUNCTION("""COMPUTED_VALUE"""),"Scone")</f>
        <v>Scone</v>
      </c>
      <c r="I476" s="14">
        <f>IFERROR(__xludf.DUMMYFUNCTION("""COMPUTED_VALUE"""),2.475)</f>
        <v>2.475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ht="15.75" customHeight="1">
      <c r="A477" s="7">
        <v>6926.0</v>
      </c>
      <c r="B477" s="8" t="s">
        <v>6</v>
      </c>
      <c r="C477" s="9">
        <v>42786.0</v>
      </c>
      <c r="D477" s="10">
        <v>0.5977</v>
      </c>
      <c r="E477" s="3" t="s">
        <v>7</v>
      </c>
      <c r="F477" s="11">
        <v>1.5</v>
      </c>
      <c r="G477" s="15"/>
      <c r="H477" s="15" t="str">
        <f>IFERROR(__xludf.DUMMYFUNCTION("""COMPUTED_VALUE"""),"Coffee")</f>
        <v>Coffee</v>
      </c>
      <c r="I477" s="14">
        <f>IFERROR(__xludf.DUMMYFUNCTION("""COMPUTED_VALUE"""),1.5)</f>
        <v>1.5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ht="15.75" customHeight="1">
      <c r="A478" s="7">
        <v>6927.0</v>
      </c>
      <c r="B478" s="8" t="s">
        <v>6</v>
      </c>
      <c r="C478" s="9">
        <v>42786.0</v>
      </c>
      <c r="D478" s="10">
        <v>0.6386</v>
      </c>
      <c r="E478" s="3" t="s">
        <v>7</v>
      </c>
      <c r="F478" s="11">
        <v>1.5</v>
      </c>
      <c r="G478" s="15"/>
      <c r="H478" s="15" t="str">
        <f>IFERROR(__xludf.DUMMYFUNCTION("""COMPUTED_VALUE"""),"Coffee")</f>
        <v>Coffee</v>
      </c>
      <c r="I478" s="14">
        <f>IFERROR(__xludf.DUMMYFUNCTION("""COMPUTED_VALUE"""),1.5)</f>
        <v>1.5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ht="15.75" customHeight="1">
      <c r="A479" s="7">
        <v>6928.0</v>
      </c>
      <c r="B479" s="8" t="s">
        <v>6</v>
      </c>
      <c r="C479" s="9">
        <v>42786.0</v>
      </c>
      <c r="D479" s="10">
        <v>0.6505</v>
      </c>
      <c r="E479" s="3" t="s">
        <v>13</v>
      </c>
      <c r="F479" s="11">
        <v>2.7</v>
      </c>
      <c r="G479" s="15"/>
      <c r="H479" s="15" t="str">
        <f>IFERROR(__xludf.DUMMYFUNCTION("""COMPUTED_VALUE"""),"Pastry")</f>
        <v>Pastry</v>
      </c>
      <c r="I479" s="14">
        <f>IFERROR(__xludf.DUMMYFUNCTION("""COMPUTED_VALUE"""),2.7)</f>
        <v>2.7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ht="15.75" customHeight="1">
      <c r="A480" s="7">
        <v>6929.0</v>
      </c>
      <c r="B480" s="8" t="s">
        <v>6</v>
      </c>
      <c r="C480" s="9">
        <v>42786.0</v>
      </c>
      <c r="D480" s="10">
        <v>0.6524</v>
      </c>
      <c r="E480" s="3" t="s">
        <v>11</v>
      </c>
      <c r="F480" s="11">
        <v>2.52</v>
      </c>
      <c r="G480" s="15"/>
      <c r="H480" s="15" t="str">
        <f>IFERROR(__xludf.DUMMYFUNCTION("""COMPUTED_VALUE"""),"Hot chocolate")</f>
        <v>Hot chocolate</v>
      </c>
      <c r="I480" s="14">
        <f>IFERROR(__xludf.DUMMYFUNCTION("""COMPUTED_VALUE"""),2.52)</f>
        <v>2.52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ht="15.75" customHeight="1">
      <c r="A481" s="7">
        <v>6930.0</v>
      </c>
      <c r="B481" s="8" t="s">
        <v>6</v>
      </c>
      <c r="C481" s="9">
        <v>42786.0</v>
      </c>
      <c r="D481" s="10">
        <v>0.6527</v>
      </c>
      <c r="E481" s="3" t="s">
        <v>9</v>
      </c>
      <c r="F481" s="11">
        <v>0.855</v>
      </c>
      <c r="G481" s="15"/>
      <c r="H481" s="15" t="str">
        <f>IFERROR(__xludf.DUMMYFUNCTION("""COMPUTED_VALUE"""),"Bread")</f>
        <v>Bread</v>
      </c>
      <c r="I481" s="14">
        <f>IFERROR(__xludf.DUMMYFUNCTION("""COMPUTED_VALUE"""),0.855)</f>
        <v>0.855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ht="15.75" customHeight="1">
      <c r="A482" s="7">
        <v>6932.0</v>
      </c>
      <c r="B482" s="8" t="s">
        <v>6</v>
      </c>
      <c r="C482" s="9">
        <v>42786.0</v>
      </c>
      <c r="D482" s="10">
        <v>0.6554</v>
      </c>
      <c r="E482" s="3" t="s">
        <v>12</v>
      </c>
      <c r="F482" s="11">
        <v>2.34</v>
      </c>
      <c r="G482" s="15"/>
      <c r="H482" s="15" t="str">
        <f>IFERROR(__xludf.DUMMYFUNCTION("""COMPUTED_VALUE"""),"Juice")</f>
        <v>Juice</v>
      </c>
      <c r="I482" s="14">
        <f>IFERROR(__xludf.DUMMYFUNCTION("""COMPUTED_VALUE"""),2.34)</f>
        <v>2.34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ht="15.75" customHeight="1">
      <c r="A483" s="7">
        <v>6932.0</v>
      </c>
      <c r="B483" s="8" t="s">
        <v>6</v>
      </c>
      <c r="C483" s="9">
        <v>42786.0</v>
      </c>
      <c r="D483" s="10">
        <v>0.6554</v>
      </c>
      <c r="E483" s="3" t="s">
        <v>17</v>
      </c>
      <c r="F483" s="11">
        <v>3.375</v>
      </c>
      <c r="G483" s="15"/>
      <c r="H483" s="15" t="str">
        <f>IFERROR(__xludf.DUMMYFUNCTION("""COMPUTED_VALUE"""),"Cake")</f>
        <v>Cake</v>
      </c>
      <c r="I483" s="14">
        <f>IFERROR(__xludf.DUMMYFUNCTION("""COMPUTED_VALUE"""),3.375)</f>
        <v>3.375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ht="15.75" customHeight="1">
      <c r="A484" s="7">
        <v>6933.0</v>
      </c>
      <c r="B484" s="8" t="s">
        <v>6</v>
      </c>
      <c r="C484" s="9">
        <v>42786.0</v>
      </c>
      <c r="D484" s="10">
        <v>0.6579</v>
      </c>
      <c r="E484" s="3" t="s">
        <v>14</v>
      </c>
      <c r="F484" s="11">
        <v>1.8</v>
      </c>
      <c r="G484" s="15"/>
      <c r="H484" s="15" t="str">
        <f>IFERROR(__xludf.DUMMYFUNCTION("""COMPUTED_VALUE"""),"Tea")</f>
        <v>Tea</v>
      </c>
      <c r="I484" s="14">
        <f>IFERROR(__xludf.DUMMYFUNCTION("""COMPUTED_VALUE"""),1.8)</f>
        <v>1.8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ht="15.75" customHeight="1">
      <c r="A485" s="7">
        <v>6934.0</v>
      </c>
      <c r="B485" s="8" t="s">
        <v>6</v>
      </c>
      <c r="C485" s="9">
        <v>42786.0</v>
      </c>
      <c r="D485" s="10">
        <v>0.6588</v>
      </c>
      <c r="E485" s="3" t="s">
        <v>17</v>
      </c>
      <c r="F485" s="11">
        <v>3.375</v>
      </c>
      <c r="G485" s="15"/>
      <c r="H485" s="15" t="str">
        <f>IFERROR(__xludf.DUMMYFUNCTION("""COMPUTED_VALUE"""),"Cake")</f>
        <v>Cake</v>
      </c>
      <c r="I485" s="14">
        <f>IFERROR(__xludf.DUMMYFUNCTION("""COMPUTED_VALUE"""),3.375)</f>
        <v>3.375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ht="15.75" customHeight="1">
      <c r="A486" s="7">
        <v>6936.0</v>
      </c>
      <c r="B486" s="8" t="s">
        <v>6</v>
      </c>
      <c r="C486" s="9">
        <v>42786.0</v>
      </c>
      <c r="D486" s="10">
        <v>0.6713</v>
      </c>
      <c r="E486" s="3" t="s">
        <v>9</v>
      </c>
      <c r="F486" s="11">
        <v>0.855</v>
      </c>
      <c r="G486" s="15"/>
      <c r="H486" s="15" t="str">
        <f>IFERROR(__xludf.DUMMYFUNCTION("""COMPUTED_VALUE"""),"Bread")</f>
        <v>Bread</v>
      </c>
      <c r="I486" s="14">
        <f>IFERROR(__xludf.DUMMYFUNCTION("""COMPUTED_VALUE"""),0.855)</f>
        <v>0.855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ht="15.75" customHeight="1">
      <c r="A487" s="7">
        <v>6936.0</v>
      </c>
      <c r="B487" s="8" t="s">
        <v>6</v>
      </c>
      <c r="C487" s="9">
        <v>42786.0</v>
      </c>
      <c r="D487" s="10">
        <v>0.6713</v>
      </c>
      <c r="E487" s="3" t="s">
        <v>9</v>
      </c>
      <c r="F487" s="11">
        <v>0.855</v>
      </c>
      <c r="G487" s="15"/>
      <c r="H487" s="15" t="str">
        <f>IFERROR(__xludf.DUMMYFUNCTION("""COMPUTED_VALUE"""),"Bread")</f>
        <v>Bread</v>
      </c>
      <c r="I487" s="14">
        <f>IFERROR(__xludf.DUMMYFUNCTION("""COMPUTED_VALUE"""),0.855)</f>
        <v>0.855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ht="15.75" customHeight="1">
      <c r="A488" s="7">
        <v>6937.0</v>
      </c>
      <c r="B488" s="8" t="s">
        <v>6</v>
      </c>
      <c r="C488" s="9">
        <v>42786.0</v>
      </c>
      <c r="D488" s="10">
        <v>0.6803</v>
      </c>
      <c r="E488" s="3" t="s">
        <v>7</v>
      </c>
      <c r="F488" s="11">
        <v>1.5</v>
      </c>
      <c r="G488" s="15"/>
      <c r="H488" s="15" t="str">
        <f>IFERROR(__xludf.DUMMYFUNCTION("""COMPUTED_VALUE"""),"Coffee")</f>
        <v>Coffee</v>
      </c>
      <c r="I488" s="14">
        <f>IFERROR(__xludf.DUMMYFUNCTION("""COMPUTED_VALUE"""),1.5)</f>
        <v>1.5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ht="15.75" customHeight="1">
      <c r="A489" s="7">
        <v>6938.0</v>
      </c>
      <c r="B489" s="8" t="s">
        <v>6</v>
      </c>
      <c r="C489" s="9">
        <v>42786.0</v>
      </c>
      <c r="D489" s="10">
        <v>0.684</v>
      </c>
      <c r="E489" s="3" t="s">
        <v>9</v>
      </c>
      <c r="F489" s="11">
        <v>0.855</v>
      </c>
      <c r="G489" s="15"/>
      <c r="H489" s="15" t="str">
        <f>IFERROR(__xludf.DUMMYFUNCTION("""COMPUTED_VALUE"""),"Bread")</f>
        <v>Bread</v>
      </c>
      <c r="I489" s="14">
        <f>IFERROR(__xludf.DUMMYFUNCTION("""COMPUTED_VALUE"""),0.855)</f>
        <v>0.855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ht="15.75" customHeight="1">
      <c r="A490" s="7">
        <v>6939.0</v>
      </c>
      <c r="B490" s="8" t="s">
        <v>6</v>
      </c>
      <c r="C490" s="9">
        <v>42786.0</v>
      </c>
      <c r="D490" s="10">
        <v>0.6852</v>
      </c>
      <c r="E490" s="3" t="s">
        <v>9</v>
      </c>
      <c r="F490" s="11">
        <v>0.855</v>
      </c>
      <c r="G490" s="15"/>
      <c r="H490" s="15" t="str">
        <f>IFERROR(__xludf.DUMMYFUNCTION("""COMPUTED_VALUE"""),"Bread")</f>
        <v>Bread</v>
      </c>
      <c r="I490" s="14">
        <f>IFERROR(__xludf.DUMMYFUNCTION("""COMPUTED_VALUE"""),0.855)</f>
        <v>0.855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ht="15.75" customHeight="1">
      <c r="A491" s="7">
        <v>6940.0</v>
      </c>
      <c r="B491" s="8" t="s">
        <v>6</v>
      </c>
      <c r="C491" s="9">
        <v>42786.0</v>
      </c>
      <c r="D491" s="10">
        <v>0.6866</v>
      </c>
      <c r="E491" s="3" t="s">
        <v>10</v>
      </c>
      <c r="F491" s="11">
        <v>2.655</v>
      </c>
      <c r="G491" s="15"/>
      <c r="H491" s="6" t="str">
        <f>IFERROR(__xludf.DUMMYFUNCTION("""COMPUTED_VALUE"""),"Alfajores")</f>
        <v>Alfajores</v>
      </c>
      <c r="I491" s="14">
        <f>IFERROR(__xludf.DUMMYFUNCTION("""COMPUTED_VALUE"""),2.655)</f>
        <v>2.655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ht="15.75" customHeight="1">
      <c r="A492" s="7">
        <v>6942.0</v>
      </c>
      <c r="B492" s="8" t="s">
        <v>22</v>
      </c>
      <c r="C492" s="9">
        <v>42787.0</v>
      </c>
      <c r="D492" s="10">
        <v>0.3881</v>
      </c>
      <c r="E492" s="3" t="s">
        <v>7</v>
      </c>
      <c r="F492" s="11">
        <v>1.5</v>
      </c>
      <c r="G492" s="15"/>
      <c r="H492" s="6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ht="15.75" customHeight="1">
      <c r="A493" s="7">
        <v>6943.0</v>
      </c>
      <c r="B493" s="8" t="s">
        <v>22</v>
      </c>
      <c r="C493" s="9">
        <v>42787.0</v>
      </c>
      <c r="D493" s="10">
        <v>0.3889</v>
      </c>
      <c r="E493" s="3" t="s">
        <v>7</v>
      </c>
      <c r="F493" s="11">
        <v>1.5</v>
      </c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ht="15.75" customHeight="1">
      <c r="A494" s="7">
        <v>6945.0</v>
      </c>
      <c r="B494" s="8" t="s">
        <v>22</v>
      </c>
      <c r="C494" s="9">
        <v>42787.0</v>
      </c>
      <c r="D494" s="10">
        <v>0.4164</v>
      </c>
      <c r="E494" s="3" t="s">
        <v>9</v>
      </c>
      <c r="F494" s="11">
        <v>0.855</v>
      </c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ht="15.75" customHeight="1">
      <c r="A495" s="7">
        <v>6945.0</v>
      </c>
      <c r="B495" s="8" t="s">
        <v>22</v>
      </c>
      <c r="C495" s="9">
        <v>42787.0</v>
      </c>
      <c r="D495" s="10">
        <v>0.4164</v>
      </c>
      <c r="E495" s="3" t="s">
        <v>13</v>
      </c>
      <c r="F495" s="11">
        <v>2.7</v>
      </c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ht="15.75" customHeight="1">
      <c r="A496" s="7">
        <v>6948.0</v>
      </c>
      <c r="B496" s="8" t="s">
        <v>22</v>
      </c>
      <c r="C496" s="9">
        <v>42787.0</v>
      </c>
      <c r="D496" s="10">
        <v>0.4602</v>
      </c>
      <c r="E496" s="3" t="s">
        <v>7</v>
      </c>
      <c r="F496" s="11">
        <v>1.5</v>
      </c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ht="15.75" customHeight="1">
      <c r="A497" s="7">
        <v>6950.0</v>
      </c>
      <c r="B497" s="8" t="s">
        <v>22</v>
      </c>
      <c r="C497" s="9">
        <v>42787.0</v>
      </c>
      <c r="D497" s="10">
        <v>0.4804</v>
      </c>
      <c r="E497" s="3" t="s">
        <v>9</v>
      </c>
      <c r="F497" s="11">
        <v>0.855</v>
      </c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ht="15.75" customHeight="1">
      <c r="A498" s="7">
        <v>6951.0</v>
      </c>
      <c r="B498" s="8" t="s">
        <v>22</v>
      </c>
      <c r="C498" s="9">
        <v>42787.0</v>
      </c>
      <c r="D498" s="10">
        <v>0.4823</v>
      </c>
      <c r="E498" s="3" t="s">
        <v>31</v>
      </c>
      <c r="F498" s="11">
        <v>0.675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ht="15.75" customHeight="1">
      <c r="A499" s="7">
        <v>6951.0</v>
      </c>
      <c r="B499" s="8" t="s">
        <v>22</v>
      </c>
      <c r="C499" s="9">
        <v>42787.0</v>
      </c>
      <c r="D499" s="10">
        <v>0.4823</v>
      </c>
      <c r="E499" s="3" t="s">
        <v>9</v>
      </c>
      <c r="F499" s="11">
        <v>0.855</v>
      </c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ht="15.75" customHeight="1">
      <c r="A500" s="7">
        <v>6952.0</v>
      </c>
      <c r="B500" s="8" t="s">
        <v>22</v>
      </c>
      <c r="C500" s="9">
        <v>42787.0</v>
      </c>
      <c r="D500" s="10">
        <v>0.4857</v>
      </c>
      <c r="E500" s="3" t="s">
        <v>14</v>
      </c>
      <c r="F500" s="11">
        <v>1.8</v>
      </c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ht="15.75" customHeight="1">
      <c r="A501" s="7">
        <v>6953.0</v>
      </c>
      <c r="B501" s="8" t="s">
        <v>22</v>
      </c>
      <c r="C501" s="9">
        <v>42787.0</v>
      </c>
      <c r="D501" s="10">
        <v>0.5015</v>
      </c>
      <c r="E501" s="3" t="s">
        <v>7</v>
      </c>
      <c r="F501" s="11">
        <v>1.5</v>
      </c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ht="15.75" customHeight="1">
      <c r="A502" s="7">
        <v>6955.0</v>
      </c>
      <c r="B502" s="8" t="s">
        <v>22</v>
      </c>
      <c r="C502" s="9">
        <v>42787.0</v>
      </c>
      <c r="D502" s="10">
        <v>0.5092</v>
      </c>
      <c r="E502" s="3" t="s">
        <v>9</v>
      </c>
      <c r="F502" s="11">
        <v>0.855</v>
      </c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ht="15.75" customHeight="1">
      <c r="A503" s="7">
        <v>6956.0</v>
      </c>
      <c r="B503" s="8" t="s">
        <v>22</v>
      </c>
      <c r="C503" s="9">
        <v>42787.0</v>
      </c>
      <c r="D503" s="10">
        <v>0.5107</v>
      </c>
      <c r="E503" s="3" t="s">
        <v>23</v>
      </c>
      <c r="F503" s="11">
        <v>2.25</v>
      </c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ht="15.75" customHeight="1">
      <c r="A504" s="7">
        <v>6958.0</v>
      </c>
      <c r="B504" s="8" t="s">
        <v>22</v>
      </c>
      <c r="C504" s="9">
        <v>42787.0</v>
      </c>
      <c r="D504" s="10">
        <v>0.5308</v>
      </c>
      <c r="E504" s="3" t="s">
        <v>7</v>
      </c>
      <c r="F504" s="11">
        <v>1.5</v>
      </c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ht="15.75" customHeight="1">
      <c r="A505" s="7">
        <v>6958.0</v>
      </c>
      <c r="B505" s="8" t="s">
        <v>22</v>
      </c>
      <c r="C505" s="9">
        <v>42787.0</v>
      </c>
      <c r="D505" s="10">
        <v>0.5308</v>
      </c>
      <c r="E505" s="3" t="s">
        <v>9</v>
      </c>
      <c r="F505" s="11">
        <v>0.855</v>
      </c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ht="15.75" customHeight="1">
      <c r="A506" s="7">
        <v>6959.0</v>
      </c>
      <c r="B506" s="8" t="s">
        <v>22</v>
      </c>
      <c r="C506" s="9">
        <v>42787.0</v>
      </c>
      <c r="D506" s="10">
        <v>0.5334</v>
      </c>
      <c r="E506" s="3" t="s">
        <v>9</v>
      </c>
      <c r="F506" s="11">
        <v>0.855</v>
      </c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ht="15.75" customHeight="1">
      <c r="A507" s="7">
        <v>6960.0</v>
      </c>
      <c r="B507" s="8" t="s">
        <v>22</v>
      </c>
      <c r="C507" s="9">
        <v>42787.0</v>
      </c>
      <c r="D507" s="10">
        <v>0.5338</v>
      </c>
      <c r="E507" s="3" t="s">
        <v>7</v>
      </c>
      <c r="F507" s="11">
        <v>1.5</v>
      </c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ht="15.75" customHeight="1">
      <c r="A508" s="7">
        <v>6961.0</v>
      </c>
      <c r="B508" s="8" t="s">
        <v>22</v>
      </c>
      <c r="C508" s="9">
        <v>42787.0</v>
      </c>
      <c r="D508" s="10">
        <v>0.5419</v>
      </c>
      <c r="E508" s="3" t="s">
        <v>14</v>
      </c>
      <c r="F508" s="11">
        <v>1.8</v>
      </c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ht="15.75" customHeight="1">
      <c r="A509" s="7">
        <v>6962.0</v>
      </c>
      <c r="B509" s="8" t="s">
        <v>22</v>
      </c>
      <c r="C509" s="9">
        <v>42787.0</v>
      </c>
      <c r="D509" s="10">
        <v>0.5499</v>
      </c>
      <c r="E509" s="3" t="s">
        <v>7</v>
      </c>
      <c r="F509" s="11">
        <v>1.5</v>
      </c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ht="15.75" customHeight="1">
      <c r="A510" s="7">
        <v>6963.0</v>
      </c>
      <c r="B510" s="8" t="s">
        <v>22</v>
      </c>
      <c r="C510" s="9">
        <v>42787.0</v>
      </c>
      <c r="D510" s="10">
        <v>0.5541</v>
      </c>
      <c r="E510" s="3" t="s">
        <v>14</v>
      </c>
      <c r="F510" s="11">
        <v>1.8</v>
      </c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ht="15.75" customHeight="1">
      <c r="A511" s="7">
        <v>6965.0</v>
      </c>
      <c r="B511" s="8" t="s">
        <v>22</v>
      </c>
      <c r="C511" s="9">
        <v>42787.0</v>
      </c>
      <c r="D511" s="10">
        <v>0.5862</v>
      </c>
      <c r="E511" s="3" t="s">
        <v>7</v>
      </c>
      <c r="F511" s="11">
        <v>1.5</v>
      </c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ht="15.75" customHeight="1">
      <c r="A512" s="7">
        <v>6965.0</v>
      </c>
      <c r="B512" s="8" t="s">
        <v>22</v>
      </c>
      <c r="C512" s="9">
        <v>42787.0</v>
      </c>
      <c r="D512" s="10">
        <v>0.5862</v>
      </c>
      <c r="E512" s="3" t="s">
        <v>14</v>
      </c>
      <c r="F512" s="11">
        <v>1.8</v>
      </c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ht="15.75" customHeight="1">
      <c r="A513" s="7">
        <v>6966.0</v>
      </c>
      <c r="B513" s="8" t="s">
        <v>22</v>
      </c>
      <c r="C513" s="9">
        <v>42787.0</v>
      </c>
      <c r="D513" s="10">
        <v>0.5999</v>
      </c>
      <c r="E513" s="3" t="s">
        <v>14</v>
      </c>
      <c r="F513" s="11">
        <v>1.8</v>
      </c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ht="15.75" customHeight="1">
      <c r="A514" s="7">
        <v>6966.0</v>
      </c>
      <c r="B514" s="8" t="s">
        <v>22</v>
      </c>
      <c r="C514" s="9">
        <v>42787.0</v>
      </c>
      <c r="D514" s="10">
        <v>0.5999</v>
      </c>
      <c r="E514" s="3" t="s">
        <v>7</v>
      </c>
      <c r="F514" s="11">
        <v>1.5</v>
      </c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ht="15.75" customHeight="1">
      <c r="A515" s="7">
        <v>6967.0</v>
      </c>
      <c r="B515" s="8" t="s">
        <v>22</v>
      </c>
      <c r="C515" s="9">
        <v>42787.0</v>
      </c>
      <c r="D515" s="10">
        <v>0.6039</v>
      </c>
      <c r="E515" s="3" t="s">
        <v>9</v>
      </c>
      <c r="F515" s="11">
        <v>0.855</v>
      </c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ht="15.75" customHeight="1">
      <c r="A516" s="7">
        <v>6968.0</v>
      </c>
      <c r="B516" s="8" t="s">
        <v>22</v>
      </c>
      <c r="C516" s="9">
        <v>42787.0</v>
      </c>
      <c r="D516" s="10">
        <v>0.6157</v>
      </c>
      <c r="E516" s="3" t="s">
        <v>13</v>
      </c>
      <c r="F516" s="11">
        <v>2.7</v>
      </c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ht="15.75" customHeight="1">
      <c r="A517" s="7">
        <v>6970.0</v>
      </c>
      <c r="B517" s="8" t="s">
        <v>22</v>
      </c>
      <c r="C517" s="9">
        <v>42787.0</v>
      </c>
      <c r="D517" s="10">
        <v>0.6246</v>
      </c>
      <c r="E517" s="3" t="s">
        <v>7</v>
      </c>
      <c r="F517" s="11">
        <v>1.5</v>
      </c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ht="15.75" customHeight="1">
      <c r="A518" s="7">
        <v>6971.0</v>
      </c>
      <c r="B518" s="8" t="s">
        <v>22</v>
      </c>
      <c r="C518" s="9">
        <v>42787.0</v>
      </c>
      <c r="D518" s="10">
        <v>0.6294</v>
      </c>
      <c r="E518" s="3" t="s">
        <v>9</v>
      </c>
      <c r="F518" s="11">
        <v>0.855</v>
      </c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ht="15.75" customHeight="1">
      <c r="A519" s="7">
        <v>6973.0</v>
      </c>
      <c r="B519" s="8" t="s">
        <v>22</v>
      </c>
      <c r="C519" s="9">
        <v>42787.0</v>
      </c>
      <c r="D519" s="10">
        <v>0.6316</v>
      </c>
      <c r="E519" s="3" t="s">
        <v>31</v>
      </c>
      <c r="F519" s="11">
        <v>0.675</v>
      </c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ht="15.75" customHeight="1">
      <c r="A520" s="7">
        <v>6974.0</v>
      </c>
      <c r="B520" s="8" t="s">
        <v>22</v>
      </c>
      <c r="C520" s="9">
        <v>42787.0</v>
      </c>
      <c r="D520" s="10">
        <v>0.6334</v>
      </c>
      <c r="E520" s="3" t="s">
        <v>17</v>
      </c>
      <c r="F520" s="11">
        <v>3.375</v>
      </c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ht="15.75" customHeight="1">
      <c r="A521" s="7">
        <v>6975.0</v>
      </c>
      <c r="B521" s="8" t="s">
        <v>22</v>
      </c>
      <c r="C521" s="9">
        <v>42787.0</v>
      </c>
      <c r="D521" s="10">
        <v>0.6345</v>
      </c>
      <c r="E521" s="3" t="s">
        <v>7</v>
      </c>
      <c r="F521" s="11">
        <v>1.5</v>
      </c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ht="15.75" customHeight="1">
      <c r="A522" s="7">
        <v>6976.0</v>
      </c>
      <c r="B522" s="8" t="s">
        <v>22</v>
      </c>
      <c r="C522" s="9">
        <v>42787.0</v>
      </c>
      <c r="D522" s="10">
        <v>0.6441</v>
      </c>
      <c r="E522" s="3" t="s">
        <v>17</v>
      </c>
      <c r="F522" s="11">
        <v>3.375</v>
      </c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ht="15.75" customHeight="1">
      <c r="A523" s="7">
        <v>6977.0</v>
      </c>
      <c r="B523" s="8" t="s">
        <v>22</v>
      </c>
      <c r="C523" s="9">
        <v>42787.0</v>
      </c>
      <c r="D523" s="10">
        <v>0.6506</v>
      </c>
      <c r="E523" s="3" t="s">
        <v>18</v>
      </c>
      <c r="F523" s="11">
        <v>4.95</v>
      </c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ht="15.75" customHeight="1">
      <c r="A524" s="7">
        <v>6977.0</v>
      </c>
      <c r="B524" s="8" t="s">
        <v>22</v>
      </c>
      <c r="C524" s="9">
        <v>42787.0</v>
      </c>
      <c r="D524" s="10">
        <v>0.6506</v>
      </c>
      <c r="E524" s="3" t="s">
        <v>20</v>
      </c>
      <c r="F524" s="11">
        <v>3.4</v>
      </c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ht="15.75" customHeight="1">
      <c r="A525" s="7">
        <v>6978.0</v>
      </c>
      <c r="B525" s="8" t="s">
        <v>22</v>
      </c>
      <c r="C525" s="9">
        <v>42787.0</v>
      </c>
      <c r="D525" s="10">
        <v>0.6586</v>
      </c>
      <c r="E525" s="3" t="s">
        <v>10</v>
      </c>
      <c r="F525" s="11">
        <v>2.655</v>
      </c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ht="15.75" customHeight="1">
      <c r="A526" s="7">
        <v>6979.0</v>
      </c>
      <c r="B526" s="8" t="s">
        <v>22</v>
      </c>
      <c r="C526" s="9">
        <v>42787.0</v>
      </c>
      <c r="D526" s="10">
        <v>0.6684</v>
      </c>
      <c r="E526" s="3" t="s">
        <v>16</v>
      </c>
      <c r="F526" s="11">
        <v>2.025</v>
      </c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ht="15.75" customHeight="1">
      <c r="A527" s="7">
        <v>6979.0</v>
      </c>
      <c r="B527" s="8" t="s">
        <v>22</v>
      </c>
      <c r="C527" s="9">
        <v>42787.0</v>
      </c>
      <c r="D527" s="10">
        <v>0.6684</v>
      </c>
      <c r="E527" s="3" t="s">
        <v>10</v>
      </c>
      <c r="F527" s="11">
        <v>2.655</v>
      </c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ht="15.75" customHeight="1">
      <c r="A528" s="7">
        <v>6980.0</v>
      </c>
      <c r="B528" s="8" t="s">
        <v>22</v>
      </c>
      <c r="C528" s="9">
        <v>42787.0</v>
      </c>
      <c r="D528" s="10">
        <v>0.6715</v>
      </c>
      <c r="E528" s="3" t="s">
        <v>8</v>
      </c>
      <c r="F528" s="11">
        <v>1.26</v>
      </c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ht="15.75" customHeight="1">
      <c r="A529" s="7">
        <v>6980.0</v>
      </c>
      <c r="B529" s="8" t="s">
        <v>22</v>
      </c>
      <c r="C529" s="9">
        <v>42787.0</v>
      </c>
      <c r="D529" s="10">
        <v>0.6715</v>
      </c>
      <c r="E529" s="3" t="s">
        <v>16</v>
      </c>
      <c r="F529" s="11">
        <v>2.025</v>
      </c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ht="15.75" customHeight="1">
      <c r="A530" s="7">
        <v>6981.0</v>
      </c>
      <c r="B530" s="8" t="s">
        <v>22</v>
      </c>
      <c r="C530" s="9">
        <v>42787.0</v>
      </c>
      <c r="D530" s="10">
        <v>0.6834</v>
      </c>
      <c r="E530" s="3" t="s">
        <v>14</v>
      </c>
      <c r="F530" s="11">
        <v>1.8</v>
      </c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ht="15.75" customHeight="1">
      <c r="A531" s="7">
        <v>6982.0</v>
      </c>
      <c r="B531" s="8" t="s">
        <v>22</v>
      </c>
      <c r="C531" s="9">
        <v>42787.0</v>
      </c>
      <c r="D531" s="10">
        <v>0.6956</v>
      </c>
      <c r="E531" s="3" t="s">
        <v>16</v>
      </c>
      <c r="F531" s="11">
        <v>2.025</v>
      </c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ht="15.75" customHeight="1">
      <c r="A532" s="7">
        <v>6984.0</v>
      </c>
      <c r="B532" s="8" t="s">
        <v>22</v>
      </c>
      <c r="C532" s="9">
        <v>42787.0</v>
      </c>
      <c r="D532" s="10">
        <v>0.7106</v>
      </c>
      <c r="E532" s="3" t="s">
        <v>21</v>
      </c>
      <c r="F532" s="11">
        <v>4.2</v>
      </c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ht="15.75" customHeight="1">
      <c r="A533" s="7">
        <v>6985.0</v>
      </c>
      <c r="B533" s="8" t="s">
        <v>22</v>
      </c>
      <c r="C533" s="9">
        <v>42787.0</v>
      </c>
      <c r="D533" s="10">
        <v>0.7114</v>
      </c>
      <c r="E533" s="3" t="s">
        <v>16</v>
      </c>
      <c r="F533" s="11">
        <v>2.025</v>
      </c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ht="15.75" customHeight="1">
      <c r="A534" s="7">
        <v>6987.0</v>
      </c>
      <c r="B534" s="8" t="s">
        <v>24</v>
      </c>
      <c r="C534" s="9">
        <v>42788.0</v>
      </c>
      <c r="D534" s="10">
        <v>0.3715</v>
      </c>
      <c r="E534" s="3" t="s">
        <v>9</v>
      </c>
      <c r="F534" s="11">
        <v>0.855</v>
      </c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ht="15.75" customHeight="1">
      <c r="A535" s="7">
        <v>6988.0</v>
      </c>
      <c r="B535" s="8" t="s">
        <v>24</v>
      </c>
      <c r="C535" s="9">
        <v>42788.0</v>
      </c>
      <c r="D535" s="10">
        <v>0.3824</v>
      </c>
      <c r="E535" s="3" t="s">
        <v>13</v>
      </c>
      <c r="F535" s="11">
        <v>2.7</v>
      </c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ht="15.75" customHeight="1">
      <c r="A536" s="7">
        <v>6989.0</v>
      </c>
      <c r="B536" s="8" t="s">
        <v>24</v>
      </c>
      <c r="C536" s="9">
        <v>42788.0</v>
      </c>
      <c r="D536" s="10">
        <v>0.3925</v>
      </c>
      <c r="E536" s="3" t="s">
        <v>9</v>
      </c>
      <c r="F536" s="11">
        <v>0.855</v>
      </c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ht="15.75" customHeight="1">
      <c r="A537" s="7">
        <v>6991.0</v>
      </c>
      <c r="B537" s="8" t="s">
        <v>24</v>
      </c>
      <c r="C537" s="9">
        <v>42788.0</v>
      </c>
      <c r="D537" s="10">
        <v>0.4073</v>
      </c>
      <c r="E537" s="3" t="s">
        <v>10</v>
      </c>
      <c r="F537" s="11">
        <v>2.655</v>
      </c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ht="15.75" customHeight="1">
      <c r="A538" s="7">
        <v>6992.0</v>
      </c>
      <c r="B538" s="8" t="s">
        <v>24</v>
      </c>
      <c r="C538" s="9">
        <v>42788.0</v>
      </c>
      <c r="D538" s="10">
        <v>0.4204</v>
      </c>
      <c r="E538" s="3" t="s">
        <v>10</v>
      </c>
      <c r="F538" s="11">
        <v>2.655</v>
      </c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ht="15.75" customHeight="1">
      <c r="A539" s="7">
        <v>6993.0</v>
      </c>
      <c r="B539" s="8" t="s">
        <v>24</v>
      </c>
      <c r="C539" s="9">
        <v>42788.0</v>
      </c>
      <c r="D539" s="10">
        <v>0.4396</v>
      </c>
      <c r="E539" s="3" t="s">
        <v>7</v>
      </c>
      <c r="F539" s="11">
        <v>1.5</v>
      </c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ht="15.75" customHeight="1">
      <c r="A540" s="7">
        <v>6993.0</v>
      </c>
      <c r="B540" s="8" t="s">
        <v>24</v>
      </c>
      <c r="C540" s="9">
        <v>42788.0</v>
      </c>
      <c r="D540" s="10">
        <v>0.4396</v>
      </c>
      <c r="E540" s="3" t="s">
        <v>13</v>
      </c>
      <c r="F540" s="11">
        <v>2.7</v>
      </c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ht="15.75" customHeight="1">
      <c r="A541" s="7">
        <v>6994.0</v>
      </c>
      <c r="B541" s="8" t="s">
        <v>24</v>
      </c>
      <c r="C541" s="9">
        <v>42788.0</v>
      </c>
      <c r="D541" s="10">
        <v>0.4441</v>
      </c>
      <c r="E541" s="3" t="s">
        <v>7</v>
      </c>
      <c r="F541" s="11">
        <v>1.5</v>
      </c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ht="15.75" customHeight="1">
      <c r="A542" s="7">
        <v>6996.0</v>
      </c>
      <c r="B542" s="8" t="s">
        <v>24</v>
      </c>
      <c r="C542" s="9">
        <v>42788.0</v>
      </c>
      <c r="D542" s="10">
        <v>0.4794</v>
      </c>
      <c r="E542" s="3" t="s">
        <v>9</v>
      </c>
      <c r="F542" s="11">
        <v>0.855</v>
      </c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ht="15.75" customHeight="1">
      <c r="A543" s="7">
        <v>6997.0</v>
      </c>
      <c r="B543" s="8" t="s">
        <v>24</v>
      </c>
      <c r="C543" s="9">
        <v>42788.0</v>
      </c>
      <c r="D543" s="10">
        <v>0.4809</v>
      </c>
      <c r="E543" s="3" t="s">
        <v>7</v>
      </c>
      <c r="F543" s="11">
        <v>1.5</v>
      </c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ht="15.75" customHeight="1">
      <c r="A544" s="7">
        <v>6998.0</v>
      </c>
      <c r="B544" s="8" t="s">
        <v>24</v>
      </c>
      <c r="C544" s="9">
        <v>42788.0</v>
      </c>
      <c r="D544" s="10">
        <v>0.4912</v>
      </c>
      <c r="E544" s="3" t="s">
        <v>7</v>
      </c>
      <c r="F544" s="11">
        <v>1.5</v>
      </c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ht="15.75" customHeight="1">
      <c r="A545" s="7">
        <v>6998.0</v>
      </c>
      <c r="B545" s="8" t="s">
        <v>24</v>
      </c>
      <c r="C545" s="9">
        <v>42788.0</v>
      </c>
      <c r="D545" s="10">
        <v>0.4912</v>
      </c>
      <c r="E545" s="3" t="s">
        <v>13</v>
      </c>
      <c r="F545" s="11">
        <v>2.7</v>
      </c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ht="15.75" customHeight="1">
      <c r="A546" s="7">
        <v>7000.0</v>
      </c>
      <c r="B546" s="8" t="s">
        <v>24</v>
      </c>
      <c r="C546" s="9">
        <v>42788.0</v>
      </c>
      <c r="D546" s="10">
        <v>0.4961</v>
      </c>
      <c r="E546" s="3" t="s">
        <v>7</v>
      </c>
      <c r="F546" s="11">
        <v>1.5</v>
      </c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7" ht="15.75" customHeight="1">
      <c r="A547" s="7">
        <v>7001.0</v>
      </c>
      <c r="B547" s="8" t="s">
        <v>24</v>
      </c>
      <c r="C547" s="9">
        <v>42788.0</v>
      </c>
      <c r="D547" s="10">
        <v>0.4993</v>
      </c>
      <c r="E547" s="3" t="s">
        <v>14</v>
      </c>
      <c r="F547" s="11">
        <v>1.8</v>
      </c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</row>
    <row r="548" ht="15.75" customHeight="1">
      <c r="A548" s="7">
        <v>7002.0</v>
      </c>
      <c r="B548" s="8" t="s">
        <v>24</v>
      </c>
      <c r="C548" s="9">
        <v>42788.0</v>
      </c>
      <c r="D548" s="10">
        <v>0.5077</v>
      </c>
      <c r="E548" s="3" t="s">
        <v>7</v>
      </c>
      <c r="F548" s="11">
        <v>1.5</v>
      </c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</row>
    <row r="549" ht="15.75" customHeight="1">
      <c r="A549" s="7">
        <v>7002.0</v>
      </c>
      <c r="B549" s="8" t="s">
        <v>24</v>
      </c>
      <c r="C549" s="9">
        <v>42788.0</v>
      </c>
      <c r="D549" s="10">
        <v>0.5077</v>
      </c>
      <c r="E549" s="3" t="s">
        <v>13</v>
      </c>
      <c r="F549" s="11">
        <v>2.7</v>
      </c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</row>
    <row r="550" ht="15.75" customHeight="1">
      <c r="A550" s="7">
        <v>7003.0</v>
      </c>
      <c r="B550" s="8" t="s">
        <v>24</v>
      </c>
      <c r="C550" s="9">
        <v>42788.0</v>
      </c>
      <c r="D550" s="10">
        <v>0.5082</v>
      </c>
      <c r="E550" s="3" t="s">
        <v>7</v>
      </c>
      <c r="F550" s="11">
        <v>1.5</v>
      </c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</row>
    <row r="551" ht="15.75" customHeight="1">
      <c r="A551" s="7">
        <v>7005.0</v>
      </c>
      <c r="B551" s="8" t="s">
        <v>24</v>
      </c>
      <c r="C551" s="9">
        <v>42788.0</v>
      </c>
      <c r="D551" s="10">
        <v>0.5159</v>
      </c>
      <c r="E551" s="3" t="s">
        <v>8</v>
      </c>
      <c r="F551" s="11">
        <v>1.26</v>
      </c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</row>
    <row r="552" ht="15.75" customHeight="1">
      <c r="A552" s="7">
        <v>7007.0</v>
      </c>
      <c r="B552" s="8" t="s">
        <v>24</v>
      </c>
      <c r="C552" s="9">
        <v>42788.0</v>
      </c>
      <c r="D552" s="10">
        <v>0.5384</v>
      </c>
      <c r="E552" s="3" t="s">
        <v>28</v>
      </c>
      <c r="F552" s="11">
        <v>2.475</v>
      </c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</row>
    <row r="553" ht="15.75" customHeight="1">
      <c r="A553" s="7">
        <v>7007.0</v>
      </c>
      <c r="B553" s="8" t="s">
        <v>24</v>
      </c>
      <c r="C553" s="9">
        <v>42788.0</v>
      </c>
      <c r="D553" s="10">
        <v>0.5384</v>
      </c>
      <c r="E553" s="3" t="s">
        <v>23</v>
      </c>
      <c r="F553" s="11">
        <v>2.25</v>
      </c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</row>
    <row r="554" ht="15.75" customHeight="1">
      <c r="A554" s="7">
        <v>7008.0</v>
      </c>
      <c r="B554" s="8" t="s">
        <v>24</v>
      </c>
      <c r="C554" s="9">
        <v>42788.0</v>
      </c>
      <c r="D554" s="10">
        <v>0.5504</v>
      </c>
      <c r="E554" s="3" t="s">
        <v>9</v>
      </c>
      <c r="F554" s="11">
        <v>0.855</v>
      </c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</row>
    <row r="555" ht="15.75" customHeight="1">
      <c r="A555" s="7">
        <v>7008.0</v>
      </c>
      <c r="B555" s="8" t="s">
        <v>24</v>
      </c>
      <c r="C555" s="9">
        <v>42788.0</v>
      </c>
      <c r="D555" s="10">
        <v>0.5504</v>
      </c>
      <c r="E555" s="3" t="s">
        <v>33</v>
      </c>
      <c r="F555" s="11">
        <v>2.79</v>
      </c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</row>
    <row r="556" ht="15.75" customHeight="1">
      <c r="A556" s="7">
        <v>7009.0</v>
      </c>
      <c r="B556" s="8" t="s">
        <v>24</v>
      </c>
      <c r="C556" s="9">
        <v>42788.0</v>
      </c>
      <c r="D556" s="10">
        <v>0.5528</v>
      </c>
      <c r="E556" s="3" t="s">
        <v>19</v>
      </c>
      <c r="F556" s="11">
        <v>4.4</v>
      </c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</row>
    <row r="557" ht="15.75" customHeight="1">
      <c r="A557" s="7">
        <v>7011.0</v>
      </c>
      <c r="B557" s="8" t="s">
        <v>24</v>
      </c>
      <c r="C557" s="9">
        <v>42788.0</v>
      </c>
      <c r="D557" s="10">
        <v>0.556</v>
      </c>
      <c r="E557" s="3" t="s">
        <v>7</v>
      </c>
      <c r="F557" s="11">
        <v>1.5</v>
      </c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</row>
    <row r="558" ht="15.75" customHeight="1">
      <c r="A558" s="7">
        <v>7011.0</v>
      </c>
      <c r="B558" s="8" t="s">
        <v>24</v>
      </c>
      <c r="C558" s="9">
        <v>42788.0</v>
      </c>
      <c r="D558" s="10">
        <v>0.556</v>
      </c>
      <c r="E558" s="3" t="s">
        <v>9</v>
      </c>
      <c r="F558" s="11">
        <v>0.855</v>
      </c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</row>
    <row r="559" ht="15.75" customHeight="1">
      <c r="A559" s="7">
        <v>7012.0</v>
      </c>
      <c r="B559" s="8" t="s">
        <v>24</v>
      </c>
      <c r="C559" s="9">
        <v>42788.0</v>
      </c>
      <c r="D559" s="10">
        <v>0.5916</v>
      </c>
      <c r="E559" s="3" t="s">
        <v>7</v>
      </c>
      <c r="F559" s="11">
        <v>1.5</v>
      </c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</row>
    <row r="560" ht="15.75" customHeight="1">
      <c r="A560" s="7">
        <v>7012.0</v>
      </c>
      <c r="B560" s="8" t="s">
        <v>24</v>
      </c>
      <c r="C560" s="9">
        <v>42788.0</v>
      </c>
      <c r="D560" s="10">
        <v>0.5916</v>
      </c>
      <c r="E560" s="3" t="s">
        <v>19</v>
      </c>
      <c r="F560" s="11">
        <v>4.4</v>
      </c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</row>
    <row r="561" ht="15.75" customHeight="1">
      <c r="A561" s="7">
        <v>7014.0</v>
      </c>
      <c r="B561" s="8" t="s">
        <v>24</v>
      </c>
      <c r="C561" s="9">
        <v>42788.0</v>
      </c>
      <c r="D561" s="10">
        <v>0.6065</v>
      </c>
      <c r="E561" s="3" t="s">
        <v>14</v>
      </c>
      <c r="F561" s="11">
        <v>1.8</v>
      </c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</row>
    <row r="562" ht="15.75" customHeight="1">
      <c r="A562" s="7">
        <v>7014.0</v>
      </c>
      <c r="B562" s="8" t="s">
        <v>24</v>
      </c>
      <c r="C562" s="9">
        <v>42788.0</v>
      </c>
      <c r="D562" s="10">
        <v>0.6065</v>
      </c>
      <c r="E562" s="3" t="s">
        <v>15</v>
      </c>
      <c r="F562" s="11">
        <v>2.925</v>
      </c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</row>
    <row r="563" ht="15.75" customHeight="1">
      <c r="A563" s="7">
        <v>7014.0</v>
      </c>
      <c r="B563" s="8" t="s">
        <v>24</v>
      </c>
      <c r="C563" s="9">
        <v>42788.0</v>
      </c>
      <c r="D563" s="10">
        <v>0.6065</v>
      </c>
      <c r="E563" s="3" t="s">
        <v>10</v>
      </c>
      <c r="F563" s="11">
        <v>2.655</v>
      </c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</row>
    <row r="564" ht="15.75" customHeight="1">
      <c r="A564" s="7">
        <v>7015.0</v>
      </c>
      <c r="B564" s="8" t="s">
        <v>24</v>
      </c>
      <c r="C564" s="9">
        <v>42788.0</v>
      </c>
      <c r="D564" s="10">
        <v>0.6187</v>
      </c>
      <c r="E564" s="3" t="s">
        <v>9</v>
      </c>
      <c r="F564" s="11">
        <v>0.855</v>
      </c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</row>
    <row r="565" ht="15.75" customHeight="1">
      <c r="A565" s="7">
        <v>7016.0</v>
      </c>
      <c r="B565" s="8" t="s">
        <v>24</v>
      </c>
      <c r="C565" s="9">
        <v>42788.0</v>
      </c>
      <c r="D565" s="10">
        <v>0.619</v>
      </c>
      <c r="E565" s="3" t="s">
        <v>14</v>
      </c>
      <c r="F565" s="11">
        <v>1.8</v>
      </c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</row>
    <row r="566" ht="15.75" customHeight="1">
      <c r="A566" s="7">
        <v>7018.0</v>
      </c>
      <c r="B566" s="8" t="s">
        <v>24</v>
      </c>
      <c r="C566" s="9">
        <v>42788.0</v>
      </c>
      <c r="D566" s="10">
        <v>0.6206</v>
      </c>
      <c r="E566" s="3" t="s">
        <v>14</v>
      </c>
      <c r="F566" s="11">
        <v>1.8</v>
      </c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</row>
    <row r="567" ht="15.75" customHeight="1">
      <c r="A567" s="7">
        <v>7018.0</v>
      </c>
      <c r="B567" s="8" t="s">
        <v>24</v>
      </c>
      <c r="C567" s="9">
        <v>42788.0</v>
      </c>
      <c r="D567" s="10">
        <v>0.6206</v>
      </c>
      <c r="E567" s="3" t="s">
        <v>14</v>
      </c>
      <c r="F567" s="11">
        <v>1.8</v>
      </c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</row>
    <row r="568" ht="15.75" customHeight="1">
      <c r="A568" s="7">
        <v>7018.0</v>
      </c>
      <c r="B568" s="8" t="s">
        <v>24</v>
      </c>
      <c r="C568" s="9">
        <v>42788.0</v>
      </c>
      <c r="D568" s="10">
        <v>0.6206</v>
      </c>
      <c r="E568" s="3" t="s">
        <v>9</v>
      </c>
      <c r="F568" s="11">
        <v>0.855</v>
      </c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</row>
    <row r="569" ht="15.75" customHeight="1">
      <c r="A569" s="7">
        <v>7019.0</v>
      </c>
      <c r="B569" s="8" t="s">
        <v>24</v>
      </c>
      <c r="C569" s="9">
        <v>42788.0</v>
      </c>
      <c r="D569" s="10">
        <v>0.6295</v>
      </c>
      <c r="E569" s="3" t="s">
        <v>9</v>
      </c>
      <c r="F569" s="11">
        <v>0.855</v>
      </c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</row>
    <row r="570" ht="15.75" customHeight="1">
      <c r="A570" s="7">
        <v>7019.0</v>
      </c>
      <c r="B570" s="8" t="s">
        <v>24</v>
      </c>
      <c r="C570" s="9">
        <v>42788.0</v>
      </c>
      <c r="D570" s="10">
        <v>0.6295</v>
      </c>
      <c r="E570" s="3" t="s">
        <v>19</v>
      </c>
      <c r="F570" s="11">
        <v>4.4</v>
      </c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ht="15.75" customHeight="1">
      <c r="A571" s="7">
        <v>7021.0</v>
      </c>
      <c r="B571" s="8" t="s">
        <v>24</v>
      </c>
      <c r="C571" s="9">
        <v>42788.0</v>
      </c>
      <c r="D571" s="10">
        <v>0.6355</v>
      </c>
      <c r="E571" s="3" t="s">
        <v>7</v>
      </c>
      <c r="F571" s="11">
        <v>1.5</v>
      </c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</row>
    <row r="572" ht="15.75" customHeight="1">
      <c r="A572" s="7">
        <v>7022.0</v>
      </c>
      <c r="B572" s="8" t="s">
        <v>24</v>
      </c>
      <c r="C572" s="9">
        <v>42788.0</v>
      </c>
      <c r="D572" s="10">
        <v>0.639</v>
      </c>
      <c r="E572" s="3" t="s">
        <v>9</v>
      </c>
      <c r="F572" s="11">
        <v>0.855</v>
      </c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</row>
    <row r="573" ht="15.75" customHeight="1">
      <c r="A573" s="7">
        <v>7023.0</v>
      </c>
      <c r="B573" s="8" t="s">
        <v>24</v>
      </c>
      <c r="C573" s="9">
        <v>42788.0</v>
      </c>
      <c r="D573" s="10">
        <v>0.6433</v>
      </c>
      <c r="E573" s="3" t="s">
        <v>20</v>
      </c>
      <c r="F573" s="11">
        <v>3.4</v>
      </c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</row>
    <row r="574" ht="15.75" customHeight="1">
      <c r="A574" s="7">
        <v>7023.0</v>
      </c>
      <c r="B574" s="8" t="s">
        <v>24</v>
      </c>
      <c r="C574" s="9">
        <v>42788.0</v>
      </c>
      <c r="D574" s="10">
        <v>0.6433</v>
      </c>
      <c r="E574" s="3" t="s">
        <v>7</v>
      </c>
      <c r="F574" s="11">
        <v>1.5</v>
      </c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</row>
    <row r="575" ht="15.75" customHeight="1">
      <c r="A575" s="7">
        <v>7023.0</v>
      </c>
      <c r="B575" s="8" t="s">
        <v>24</v>
      </c>
      <c r="C575" s="9">
        <v>42788.0</v>
      </c>
      <c r="D575" s="10">
        <v>0.6433</v>
      </c>
      <c r="E575" s="3" t="s">
        <v>17</v>
      </c>
      <c r="F575" s="11">
        <v>3.375</v>
      </c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</row>
    <row r="576" ht="15.75" customHeight="1">
      <c r="A576" s="7">
        <v>7026.0</v>
      </c>
      <c r="B576" s="8" t="s">
        <v>24</v>
      </c>
      <c r="C576" s="9">
        <v>42788.0</v>
      </c>
      <c r="D576" s="10">
        <v>0.6534</v>
      </c>
      <c r="E576" s="3" t="s">
        <v>7</v>
      </c>
      <c r="F576" s="11">
        <v>1.5</v>
      </c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</row>
    <row r="577" ht="15.75" customHeight="1">
      <c r="A577" s="7">
        <v>7027.0</v>
      </c>
      <c r="B577" s="8" t="s">
        <v>24</v>
      </c>
      <c r="C577" s="9">
        <v>42788.0</v>
      </c>
      <c r="D577" s="10">
        <v>0.6642</v>
      </c>
      <c r="E577" s="3" t="s">
        <v>30</v>
      </c>
      <c r="F577" s="11">
        <v>4.8</v>
      </c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</row>
    <row r="578" ht="15.75" customHeight="1">
      <c r="A578" s="7">
        <v>7027.0</v>
      </c>
      <c r="B578" s="8" t="s">
        <v>24</v>
      </c>
      <c r="C578" s="9">
        <v>42788.0</v>
      </c>
      <c r="D578" s="10">
        <v>0.6642</v>
      </c>
      <c r="E578" s="3" t="s">
        <v>7</v>
      </c>
      <c r="F578" s="11">
        <v>1.5</v>
      </c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</row>
    <row r="579" ht="15.75" customHeight="1">
      <c r="A579" s="7">
        <v>7028.0</v>
      </c>
      <c r="B579" s="8" t="s">
        <v>24</v>
      </c>
      <c r="C579" s="9">
        <v>42788.0</v>
      </c>
      <c r="D579" s="10">
        <v>0.6753</v>
      </c>
      <c r="E579" s="3" t="s">
        <v>7</v>
      </c>
      <c r="F579" s="11">
        <v>1.5</v>
      </c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</row>
    <row r="580" ht="15.75" customHeight="1">
      <c r="A580" s="7">
        <v>7028.0</v>
      </c>
      <c r="B580" s="8" t="s">
        <v>24</v>
      </c>
      <c r="C580" s="9">
        <v>42788.0</v>
      </c>
      <c r="D580" s="10">
        <v>0.6753</v>
      </c>
      <c r="E580" s="3" t="s">
        <v>7</v>
      </c>
      <c r="F580" s="11">
        <v>1.5</v>
      </c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</row>
    <row r="581" ht="15.75" customHeight="1">
      <c r="A581" s="7">
        <v>7028.0</v>
      </c>
      <c r="B581" s="8" t="s">
        <v>24</v>
      </c>
      <c r="C581" s="9">
        <v>42788.0</v>
      </c>
      <c r="D581" s="10">
        <v>0.6753</v>
      </c>
      <c r="E581" s="3" t="s">
        <v>19</v>
      </c>
      <c r="F581" s="11">
        <v>4.4</v>
      </c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</row>
    <row r="582" ht="15.75" customHeight="1">
      <c r="A582" s="7">
        <v>7030.0</v>
      </c>
      <c r="B582" s="8" t="s">
        <v>24</v>
      </c>
      <c r="C582" s="9">
        <v>42788.0</v>
      </c>
      <c r="D582" s="10">
        <v>0.7081</v>
      </c>
      <c r="E582" s="3" t="s">
        <v>7</v>
      </c>
      <c r="F582" s="11">
        <v>1.5</v>
      </c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</row>
    <row r="583" ht="15.75" customHeight="1">
      <c r="A583" s="7">
        <v>7031.0</v>
      </c>
      <c r="B583" s="8" t="s">
        <v>24</v>
      </c>
      <c r="C583" s="9">
        <v>42788.0</v>
      </c>
      <c r="D583" s="10">
        <v>0.7133</v>
      </c>
      <c r="E583" s="3" t="s">
        <v>10</v>
      </c>
      <c r="F583" s="11">
        <v>2.655</v>
      </c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</row>
    <row r="584" ht="15.75" customHeight="1">
      <c r="A584" s="7">
        <v>7031.0</v>
      </c>
      <c r="B584" s="8" t="s">
        <v>24</v>
      </c>
      <c r="C584" s="9">
        <v>42788.0</v>
      </c>
      <c r="D584" s="10">
        <v>0.7133</v>
      </c>
      <c r="E584" s="3" t="s">
        <v>17</v>
      </c>
      <c r="F584" s="11">
        <v>3.375</v>
      </c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</row>
    <row r="585" ht="15.75" customHeight="1">
      <c r="A585" s="7">
        <v>7032.0</v>
      </c>
      <c r="B585" s="8" t="s">
        <v>24</v>
      </c>
      <c r="C585" s="9">
        <v>42788.0</v>
      </c>
      <c r="D585" s="10">
        <v>0.737</v>
      </c>
      <c r="E585" s="3" t="s">
        <v>7</v>
      </c>
      <c r="F585" s="11">
        <v>1.5</v>
      </c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</row>
    <row r="586" ht="15.75" customHeight="1">
      <c r="A586" s="7">
        <v>7033.0</v>
      </c>
      <c r="B586" s="8" t="s">
        <v>25</v>
      </c>
      <c r="C586" s="9">
        <v>42789.0</v>
      </c>
      <c r="D586" s="10">
        <v>0.3725</v>
      </c>
      <c r="E586" s="3" t="s">
        <v>9</v>
      </c>
      <c r="F586" s="11">
        <v>0.855</v>
      </c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</row>
    <row r="587" ht="15.75" customHeight="1">
      <c r="A587" s="7">
        <v>7034.0</v>
      </c>
      <c r="B587" s="8" t="s">
        <v>25</v>
      </c>
      <c r="C587" s="9">
        <v>42789.0</v>
      </c>
      <c r="D587" s="10">
        <v>0.3805</v>
      </c>
      <c r="E587" s="3" t="s">
        <v>15</v>
      </c>
      <c r="F587" s="11">
        <v>2.925</v>
      </c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</row>
    <row r="588" ht="15.75" customHeight="1">
      <c r="A588" s="7">
        <v>7035.0</v>
      </c>
      <c r="B588" s="8" t="s">
        <v>25</v>
      </c>
      <c r="C588" s="9">
        <v>42789.0</v>
      </c>
      <c r="D588" s="10">
        <v>0.3846</v>
      </c>
      <c r="E588" s="3" t="s">
        <v>17</v>
      </c>
      <c r="F588" s="11">
        <v>3.375</v>
      </c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</row>
    <row r="589" ht="15.75" customHeight="1">
      <c r="A589" s="7">
        <v>7036.0</v>
      </c>
      <c r="B589" s="8" t="s">
        <v>25</v>
      </c>
      <c r="C589" s="9">
        <v>42789.0</v>
      </c>
      <c r="D589" s="10">
        <v>0.3858</v>
      </c>
      <c r="E589" s="3" t="s">
        <v>7</v>
      </c>
      <c r="F589" s="11">
        <v>1.5</v>
      </c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</row>
    <row r="590" ht="15.75" customHeight="1">
      <c r="A590" s="7">
        <v>7036.0</v>
      </c>
      <c r="B590" s="8" t="s">
        <v>25</v>
      </c>
      <c r="C590" s="9">
        <v>42789.0</v>
      </c>
      <c r="D590" s="10">
        <v>0.3858</v>
      </c>
      <c r="E590" s="3" t="s">
        <v>9</v>
      </c>
      <c r="F590" s="11">
        <v>0.855</v>
      </c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</row>
    <row r="591" ht="15.75" customHeight="1">
      <c r="A591" s="7">
        <v>7037.0</v>
      </c>
      <c r="B591" s="8" t="s">
        <v>25</v>
      </c>
      <c r="C591" s="9">
        <v>42789.0</v>
      </c>
      <c r="D591" s="10">
        <v>0.3981</v>
      </c>
      <c r="E591" s="3" t="s">
        <v>7</v>
      </c>
      <c r="F591" s="11">
        <v>1.5</v>
      </c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</row>
    <row r="592" ht="15.75" customHeight="1">
      <c r="A592" s="7">
        <v>7038.0</v>
      </c>
      <c r="B592" s="8" t="s">
        <v>25</v>
      </c>
      <c r="C592" s="9">
        <v>42789.0</v>
      </c>
      <c r="D592" s="10">
        <v>0.4054</v>
      </c>
      <c r="E592" s="3" t="s">
        <v>9</v>
      </c>
      <c r="F592" s="11">
        <v>0.855</v>
      </c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ht="15.75" customHeight="1">
      <c r="A593" s="7">
        <v>7040.0</v>
      </c>
      <c r="B593" s="8" t="s">
        <v>25</v>
      </c>
      <c r="C593" s="9">
        <v>42789.0</v>
      </c>
      <c r="D593" s="10">
        <v>0.4113</v>
      </c>
      <c r="E593" s="3" t="s">
        <v>7</v>
      </c>
      <c r="F593" s="11">
        <v>1.5</v>
      </c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</row>
    <row r="594" ht="15.75" customHeight="1">
      <c r="A594" s="7">
        <v>7041.0</v>
      </c>
      <c r="B594" s="8" t="s">
        <v>25</v>
      </c>
      <c r="C594" s="9">
        <v>42789.0</v>
      </c>
      <c r="D594" s="10">
        <v>0.417</v>
      </c>
      <c r="E594" s="3" t="s">
        <v>7</v>
      </c>
      <c r="F594" s="11">
        <v>1.5</v>
      </c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</row>
    <row r="595" ht="15.75" customHeight="1">
      <c r="A595" s="7">
        <v>7042.0</v>
      </c>
      <c r="B595" s="8" t="s">
        <v>25</v>
      </c>
      <c r="C595" s="9">
        <v>42789.0</v>
      </c>
      <c r="D595" s="10">
        <v>0.4496</v>
      </c>
      <c r="E595" s="3" t="s">
        <v>9</v>
      </c>
      <c r="F595" s="11">
        <v>0.855</v>
      </c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</row>
    <row r="596" ht="15.75" customHeight="1">
      <c r="A596" s="7">
        <v>7043.0</v>
      </c>
      <c r="B596" s="8" t="s">
        <v>25</v>
      </c>
      <c r="C596" s="9">
        <v>42789.0</v>
      </c>
      <c r="D596" s="10">
        <v>0.4566</v>
      </c>
      <c r="E596" s="3" t="s">
        <v>7</v>
      </c>
      <c r="F596" s="11">
        <v>1.5</v>
      </c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</row>
    <row r="597" ht="15.75" customHeight="1">
      <c r="A597" s="7">
        <v>7043.0</v>
      </c>
      <c r="B597" s="8" t="s">
        <v>25</v>
      </c>
      <c r="C597" s="9">
        <v>42789.0</v>
      </c>
      <c r="D597" s="10">
        <v>0.4566</v>
      </c>
      <c r="E597" s="3" t="s">
        <v>9</v>
      </c>
      <c r="F597" s="11">
        <v>0.855</v>
      </c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</row>
    <row r="598" ht="15.75" customHeight="1">
      <c r="A598" s="7">
        <v>7045.0</v>
      </c>
      <c r="B598" s="8" t="s">
        <v>25</v>
      </c>
      <c r="C598" s="9">
        <v>42789.0</v>
      </c>
      <c r="D598" s="10">
        <v>0.4741</v>
      </c>
      <c r="E598" s="3" t="s">
        <v>7</v>
      </c>
      <c r="F598" s="11">
        <v>1.5</v>
      </c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</row>
    <row r="599" ht="15.75" customHeight="1">
      <c r="A599" s="7">
        <v>7046.0</v>
      </c>
      <c r="B599" s="8" t="s">
        <v>25</v>
      </c>
      <c r="C599" s="9">
        <v>42789.0</v>
      </c>
      <c r="D599" s="10">
        <v>0.475</v>
      </c>
      <c r="E599" s="3" t="s">
        <v>16</v>
      </c>
      <c r="F599" s="11">
        <v>2.025</v>
      </c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</row>
    <row r="600" ht="15.75" customHeight="1">
      <c r="A600" s="7">
        <v>7046.0</v>
      </c>
      <c r="B600" s="8" t="s">
        <v>25</v>
      </c>
      <c r="C600" s="9">
        <v>42789.0</v>
      </c>
      <c r="D600" s="10">
        <v>0.475</v>
      </c>
      <c r="E600" s="3" t="s">
        <v>12</v>
      </c>
      <c r="F600" s="11">
        <v>2.34</v>
      </c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</row>
    <row r="601" ht="15.75" customHeight="1">
      <c r="A601" s="7">
        <v>7047.0</v>
      </c>
      <c r="B601" s="8" t="s">
        <v>25</v>
      </c>
      <c r="C601" s="9">
        <v>42789.0</v>
      </c>
      <c r="D601" s="10">
        <v>0.4755</v>
      </c>
      <c r="E601" s="3" t="s">
        <v>12</v>
      </c>
      <c r="F601" s="11">
        <v>2.34</v>
      </c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</row>
    <row r="602" ht="15.75" customHeight="1">
      <c r="A602" s="7">
        <v>7047.0</v>
      </c>
      <c r="B602" s="8" t="s">
        <v>25</v>
      </c>
      <c r="C602" s="9">
        <v>42789.0</v>
      </c>
      <c r="D602" s="10">
        <v>0.4755</v>
      </c>
      <c r="E602" s="3" t="s">
        <v>9</v>
      </c>
      <c r="F602" s="11">
        <v>0.855</v>
      </c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</row>
    <row r="603" ht="15.75" customHeight="1">
      <c r="A603" s="7">
        <v>7048.0</v>
      </c>
      <c r="B603" s="8" t="s">
        <v>25</v>
      </c>
      <c r="C603" s="9">
        <v>42789.0</v>
      </c>
      <c r="D603" s="10">
        <v>0.4833</v>
      </c>
      <c r="E603" s="3" t="s">
        <v>7</v>
      </c>
      <c r="F603" s="11">
        <v>1.5</v>
      </c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</row>
    <row r="604" ht="15.75" customHeight="1">
      <c r="A604" s="7">
        <v>7048.0</v>
      </c>
      <c r="B604" s="8" t="s">
        <v>25</v>
      </c>
      <c r="C604" s="9">
        <v>42789.0</v>
      </c>
      <c r="D604" s="10">
        <v>0.4833</v>
      </c>
      <c r="E604" s="3" t="s">
        <v>8</v>
      </c>
      <c r="F604" s="11">
        <v>1.26</v>
      </c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</row>
    <row r="605" ht="15.75" customHeight="1">
      <c r="A605" s="7">
        <v>7049.0</v>
      </c>
      <c r="B605" s="8" t="s">
        <v>25</v>
      </c>
      <c r="C605" s="9">
        <v>42789.0</v>
      </c>
      <c r="D605" s="10">
        <v>0.4966</v>
      </c>
      <c r="E605" s="3" t="s">
        <v>23</v>
      </c>
      <c r="F605" s="11">
        <v>2.25</v>
      </c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</row>
    <row r="606" ht="15.75" customHeight="1">
      <c r="A606" s="7">
        <v>7050.0</v>
      </c>
      <c r="B606" s="8" t="s">
        <v>25</v>
      </c>
      <c r="C606" s="9">
        <v>42789.0</v>
      </c>
      <c r="D606" s="10">
        <v>0.5108</v>
      </c>
      <c r="E606" s="3" t="s">
        <v>23</v>
      </c>
      <c r="F606" s="11">
        <v>2.25</v>
      </c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ht="15.75" customHeight="1">
      <c r="A607" s="7">
        <v>7051.0</v>
      </c>
      <c r="B607" s="8" t="s">
        <v>25</v>
      </c>
      <c r="C607" s="9">
        <v>42789.0</v>
      </c>
      <c r="D607" s="10">
        <v>0.522</v>
      </c>
      <c r="E607" s="3" t="s">
        <v>7</v>
      </c>
      <c r="F607" s="11">
        <v>1.5</v>
      </c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</row>
    <row r="608" ht="15.75" customHeight="1">
      <c r="A608" s="7">
        <v>7053.0</v>
      </c>
      <c r="B608" s="8" t="s">
        <v>25</v>
      </c>
      <c r="C608" s="9">
        <v>42789.0</v>
      </c>
      <c r="D608" s="10">
        <v>0.5354</v>
      </c>
      <c r="E608" s="3" t="s">
        <v>7</v>
      </c>
      <c r="F608" s="11">
        <v>1.5</v>
      </c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</row>
    <row r="609" ht="15.75" customHeight="1">
      <c r="A609" s="7">
        <v>7055.0</v>
      </c>
      <c r="B609" s="8" t="s">
        <v>25</v>
      </c>
      <c r="C609" s="9">
        <v>42789.0</v>
      </c>
      <c r="D609" s="10">
        <v>0.5494</v>
      </c>
      <c r="E609" s="3" t="s">
        <v>17</v>
      </c>
      <c r="F609" s="11">
        <v>3.375</v>
      </c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</row>
    <row r="610" ht="15.75" customHeight="1">
      <c r="A610" s="7">
        <v>7055.0</v>
      </c>
      <c r="B610" s="8" t="s">
        <v>25</v>
      </c>
      <c r="C610" s="9">
        <v>42789.0</v>
      </c>
      <c r="D610" s="10">
        <v>0.5494</v>
      </c>
      <c r="E610" s="3" t="s">
        <v>14</v>
      </c>
      <c r="F610" s="11">
        <v>1.8</v>
      </c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</row>
    <row r="611" ht="15.75" customHeight="1">
      <c r="A611" s="7">
        <v>7056.0</v>
      </c>
      <c r="B611" s="8" t="s">
        <v>25</v>
      </c>
      <c r="C611" s="9">
        <v>42789.0</v>
      </c>
      <c r="D611" s="10">
        <v>0.5536</v>
      </c>
      <c r="E611" s="3" t="s">
        <v>14</v>
      </c>
      <c r="F611" s="11">
        <v>1.8</v>
      </c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</row>
    <row r="612" ht="15.75" customHeight="1">
      <c r="A612" s="7">
        <v>7057.0</v>
      </c>
      <c r="B612" s="8" t="s">
        <v>25</v>
      </c>
      <c r="C612" s="9">
        <v>42789.0</v>
      </c>
      <c r="D612" s="10">
        <v>0.5541</v>
      </c>
      <c r="E612" s="3" t="s">
        <v>28</v>
      </c>
      <c r="F612" s="11">
        <v>2.475</v>
      </c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</row>
    <row r="613" ht="15.75" customHeight="1">
      <c r="A613" s="7">
        <v>7058.0</v>
      </c>
      <c r="B613" s="8" t="s">
        <v>25</v>
      </c>
      <c r="C613" s="9">
        <v>42789.0</v>
      </c>
      <c r="D613" s="10">
        <v>0.5602</v>
      </c>
      <c r="E613" s="3" t="s">
        <v>7</v>
      </c>
      <c r="F613" s="11">
        <v>1.5</v>
      </c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</row>
    <row r="614" ht="15.75" customHeight="1">
      <c r="A614" s="7">
        <v>7058.0</v>
      </c>
      <c r="B614" s="8" t="s">
        <v>25</v>
      </c>
      <c r="C614" s="9">
        <v>42789.0</v>
      </c>
      <c r="D614" s="10">
        <v>0.5602</v>
      </c>
      <c r="E614" s="3" t="s">
        <v>17</v>
      </c>
      <c r="F614" s="11">
        <v>3.375</v>
      </c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ht="15.75" customHeight="1">
      <c r="A615" s="7">
        <v>7060.0</v>
      </c>
      <c r="B615" s="8" t="s">
        <v>25</v>
      </c>
      <c r="C615" s="9">
        <v>42789.0</v>
      </c>
      <c r="D615" s="10">
        <v>0.574</v>
      </c>
      <c r="E615" s="3" t="s">
        <v>7</v>
      </c>
      <c r="F615" s="11">
        <v>1.5</v>
      </c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</row>
    <row r="616" ht="15.75" customHeight="1">
      <c r="A616" s="7">
        <v>7061.0</v>
      </c>
      <c r="B616" s="8" t="s">
        <v>25</v>
      </c>
      <c r="C616" s="9">
        <v>42789.0</v>
      </c>
      <c r="D616" s="10">
        <v>0.5891</v>
      </c>
      <c r="E616" s="3" t="s">
        <v>9</v>
      </c>
      <c r="F616" s="11">
        <v>0.855</v>
      </c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</row>
    <row r="617" ht="15.75" customHeight="1">
      <c r="A617" s="7">
        <v>7063.0</v>
      </c>
      <c r="B617" s="8" t="s">
        <v>25</v>
      </c>
      <c r="C617" s="9">
        <v>42789.0</v>
      </c>
      <c r="D617" s="10">
        <v>0.6267</v>
      </c>
      <c r="E617" s="3" t="s">
        <v>20</v>
      </c>
      <c r="F617" s="11">
        <v>3.4</v>
      </c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</row>
    <row r="618" ht="15.75" customHeight="1">
      <c r="A618" s="7">
        <v>7064.0</v>
      </c>
      <c r="B618" s="8" t="s">
        <v>25</v>
      </c>
      <c r="C618" s="9">
        <v>42789.0</v>
      </c>
      <c r="D618" s="10">
        <v>0.6429</v>
      </c>
      <c r="E618" s="3" t="s">
        <v>26</v>
      </c>
      <c r="F618" s="11">
        <v>2.34</v>
      </c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</row>
    <row r="619" ht="15.75" customHeight="1">
      <c r="A619" s="7">
        <v>7066.0</v>
      </c>
      <c r="B619" s="8" t="s">
        <v>25</v>
      </c>
      <c r="C619" s="9">
        <v>42789.0</v>
      </c>
      <c r="D619" s="10">
        <v>0.6495</v>
      </c>
      <c r="E619" s="3" t="s">
        <v>9</v>
      </c>
      <c r="F619" s="11">
        <v>0.855</v>
      </c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</row>
    <row r="620" ht="15.75" customHeight="1">
      <c r="A620" s="7">
        <v>7067.0</v>
      </c>
      <c r="B620" s="8" t="s">
        <v>25</v>
      </c>
      <c r="C620" s="9">
        <v>42789.0</v>
      </c>
      <c r="D620" s="10">
        <v>0.6536</v>
      </c>
      <c r="E620" s="3" t="s">
        <v>16</v>
      </c>
      <c r="F620" s="11">
        <v>2.025</v>
      </c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</row>
    <row r="621" ht="15.75" customHeight="1">
      <c r="A621" s="7">
        <v>7069.0</v>
      </c>
      <c r="B621" s="8" t="s">
        <v>25</v>
      </c>
      <c r="C621" s="9">
        <v>42789.0</v>
      </c>
      <c r="D621" s="10">
        <v>0.6602</v>
      </c>
      <c r="E621" s="3" t="s">
        <v>7</v>
      </c>
      <c r="F621" s="11">
        <v>1.5</v>
      </c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</row>
    <row r="622" ht="15.75" customHeight="1">
      <c r="A622" s="7">
        <v>7070.0</v>
      </c>
      <c r="B622" s="8" t="s">
        <v>25</v>
      </c>
      <c r="C622" s="9">
        <v>42789.0</v>
      </c>
      <c r="D622" s="10">
        <v>0.6651</v>
      </c>
      <c r="E622" s="3" t="s">
        <v>7</v>
      </c>
      <c r="F622" s="11">
        <v>1.5</v>
      </c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</row>
    <row r="623" ht="15.75" customHeight="1">
      <c r="A623" s="7">
        <v>7070.0</v>
      </c>
      <c r="B623" s="8" t="s">
        <v>25</v>
      </c>
      <c r="C623" s="9">
        <v>42789.0</v>
      </c>
      <c r="D623" s="10">
        <v>0.6651</v>
      </c>
      <c r="E623" s="3" t="s">
        <v>7</v>
      </c>
      <c r="F623" s="11">
        <v>1.5</v>
      </c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</row>
    <row r="624" ht="15.75" customHeight="1">
      <c r="A624" s="7">
        <v>7070.0</v>
      </c>
      <c r="B624" s="8" t="s">
        <v>25</v>
      </c>
      <c r="C624" s="9">
        <v>42789.0</v>
      </c>
      <c r="D624" s="10">
        <v>0.6651</v>
      </c>
      <c r="E624" s="3" t="s">
        <v>17</v>
      </c>
      <c r="F624" s="11">
        <v>3.375</v>
      </c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</row>
    <row r="625" ht="15.75" customHeight="1">
      <c r="A625" s="7">
        <v>7071.0</v>
      </c>
      <c r="B625" s="8" t="s">
        <v>25</v>
      </c>
      <c r="C625" s="9">
        <v>42789.0</v>
      </c>
      <c r="D625" s="10">
        <v>0.6725</v>
      </c>
      <c r="E625" s="3" t="s">
        <v>7</v>
      </c>
      <c r="F625" s="11">
        <v>1.5</v>
      </c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</row>
    <row r="626" ht="15.75" customHeight="1">
      <c r="A626" s="7">
        <v>7072.0</v>
      </c>
      <c r="B626" s="8" t="s">
        <v>25</v>
      </c>
      <c r="C626" s="9">
        <v>42789.0</v>
      </c>
      <c r="D626" s="10">
        <v>0.6787</v>
      </c>
      <c r="E626" s="3" t="s">
        <v>11</v>
      </c>
      <c r="F626" s="11">
        <v>2.52</v>
      </c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</row>
    <row r="627" ht="15.75" customHeight="1">
      <c r="A627" s="7">
        <v>7072.0</v>
      </c>
      <c r="B627" s="8" t="s">
        <v>25</v>
      </c>
      <c r="C627" s="9">
        <v>42789.0</v>
      </c>
      <c r="D627" s="10">
        <v>0.6787</v>
      </c>
      <c r="E627" s="3" t="s">
        <v>26</v>
      </c>
      <c r="F627" s="11">
        <v>2.34</v>
      </c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</row>
    <row r="628" ht="15.75" customHeight="1">
      <c r="A628" s="7">
        <v>7073.0</v>
      </c>
      <c r="B628" s="8" t="s">
        <v>25</v>
      </c>
      <c r="C628" s="9">
        <v>42789.0</v>
      </c>
      <c r="D628" s="10">
        <v>0.6889</v>
      </c>
      <c r="E628" s="3" t="s">
        <v>9</v>
      </c>
      <c r="F628" s="11">
        <v>0.855</v>
      </c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</row>
    <row r="629" ht="15.75" customHeight="1">
      <c r="A629" s="7">
        <v>7074.0</v>
      </c>
      <c r="B629" s="8" t="s">
        <v>25</v>
      </c>
      <c r="C629" s="9">
        <v>42789.0</v>
      </c>
      <c r="D629" s="10">
        <v>0.6921</v>
      </c>
      <c r="E629" s="3" t="s">
        <v>14</v>
      </c>
      <c r="F629" s="11">
        <v>1.8</v>
      </c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</row>
    <row r="630" ht="15.75" customHeight="1">
      <c r="A630" s="7">
        <v>7075.0</v>
      </c>
      <c r="B630" s="8" t="s">
        <v>25</v>
      </c>
      <c r="C630" s="9">
        <v>42789.0</v>
      </c>
      <c r="D630" s="10">
        <v>0.7181</v>
      </c>
      <c r="E630" s="3" t="s">
        <v>7</v>
      </c>
      <c r="F630" s="11">
        <v>1.5</v>
      </c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ht="15.75" customHeight="1">
      <c r="A631" s="7">
        <v>7075.0</v>
      </c>
      <c r="B631" s="8" t="s">
        <v>25</v>
      </c>
      <c r="C631" s="9">
        <v>42789.0</v>
      </c>
      <c r="D631" s="10">
        <v>0.7181</v>
      </c>
      <c r="E631" s="3" t="s">
        <v>19</v>
      </c>
      <c r="F631" s="11">
        <v>4.4</v>
      </c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</row>
    <row r="632" ht="15.75" customHeight="1">
      <c r="A632" s="7">
        <v>7076.0</v>
      </c>
      <c r="B632" s="8" t="s">
        <v>25</v>
      </c>
      <c r="C632" s="9">
        <v>42789.0</v>
      </c>
      <c r="D632" s="10">
        <v>0.7185</v>
      </c>
      <c r="E632" s="3" t="s">
        <v>31</v>
      </c>
      <c r="F632" s="11">
        <v>0.675</v>
      </c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</row>
    <row r="633" ht="15.75" customHeight="1">
      <c r="A633" s="7">
        <v>7078.0</v>
      </c>
      <c r="B633" s="8" t="s">
        <v>27</v>
      </c>
      <c r="C633" s="9">
        <v>42790.0</v>
      </c>
      <c r="D633" s="10">
        <v>0.3528</v>
      </c>
      <c r="E633" s="3" t="s">
        <v>15</v>
      </c>
      <c r="F633" s="11">
        <v>2.925</v>
      </c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</row>
    <row r="634" ht="15.75" customHeight="1">
      <c r="A634" s="7">
        <v>7079.0</v>
      </c>
      <c r="B634" s="8" t="s">
        <v>27</v>
      </c>
      <c r="C634" s="9">
        <v>42790.0</v>
      </c>
      <c r="D634" s="10">
        <v>0.3755</v>
      </c>
      <c r="E634" s="3" t="s">
        <v>13</v>
      </c>
      <c r="F634" s="11">
        <v>2.7</v>
      </c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</row>
    <row r="635" ht="15.75" customHeight="1">
      <c r="A635" s="7">
        <v>7081.0</v>
      </c>
      <c r="B635" s="8" t="s">
        <v>27</v>
      </c>
      <c r="C635" s="9">
        <v>42790.0</v>
      </c>
      <c r="D635" s="10">
        <v>0.3936</v>
      </c>
      <c r="E635" s="3" t="s">
        <v>9</v>
      </c>
      <c r="F635" s="11">
        <v>0.855</v>
      </c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</row>
    <row r="636" ht="15.75" customHeight="1">
      <c r="A636" s="7">
        <v>7083.0</v>
      </c>
      <c r="B636" s="8" t="s">
        <v>27</v>
      </c>
      <c r="C636" s="9">
        <v>42790.0</v>
      </c>
      <c r="D636" s="10">
        <v>0.4046</v>
      </c>
      <c r="E636" s="3" t="s">
        <v>7</v>
      </c>
      <c r="F636" s="11">
        <v>1.5</v>
      </c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</row>
    <row r="637" ht="15.75" customHeight="1">
      <c r="A637" s="7">
        <v>7084.0</v>
      </c>
      <c r="B637" s="8" t="s">
        <v>27</v>
      </c>
      <c r="C637" s="9">
        <v>42790.0</v>
      </c>
      <c r="D637" s="10">
        <v>0.4055</v>
      </c>
      <c r="E637" s="3" t="s">
        <v>7</v>
      </c>
      <c r="F637" s="11">
        <v>1.5</v>
      </c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</row>
    <row r="638" ht="15.75" customHeight="1">
      <c r="A638" s="7">
        <v>7084.0</v>
      </c>
      <c r="B638" s="8" t="s">
        <v>27</v>
      </c>
      <c r="C638" s="9">
        <v>42790.0</v>
      </c>
      <c r="D638" s="10">
        <v>0.4055</v>
      </c>
      <c r="E638" s="3" t="s">
        <v>28</v>
      </c>
      <c r="F638" s="11">
        <v>2.475</v>
      </c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</row>
    <row r="639" ht="15.75" customHeight="1">
      <c r="A639" s="7">
        <v>7085.0</v>
      </c>
      <c r="B639" s="8" t="s">
        <v>27</v>
      </c>
      <c r="C639" s="9">
        <v>42790.0</v>
      </c>
      <c r="D639" s="10">
        <v>0.4234</v>
      </c>
      <c r="E639" s="3" t="s">
        <v>8</v>
      </c>
      <c r="F639" s="11">
        <v>1.26</v>
      </c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</row>
    <row r="640" ht="15.75" customHeight="1">
      <c r="A640" s="7">
        <v>7085.0</v>
      </c>
      <c r="B640" s="8" t="s">
        <v>27</v>
      </c>
      <c r="C640" s="9">
        <v>42790.0</v>
      </c>
      <c r="D640" s="10">
        <v>0.4234</v>
      </c>
      <c r="E640" s="3" t="s">
        <v>7</v>
      </c>
      <c r="F640" s="11">
        <v>1.5</v>
      </c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</row>
    <row r="641" ht="15.75" customHeight="1">
      <c r="A641" s="7">
        <v>7086.0</v>
      </c>
      <c r="B641" s="8" t="s">
        <v>27</v>
      </c>
      <c r="C641" s="9">
        <v>42790.0</v>
      </c>
      <c r="D641" s="10">
        <v>0.4279</v>
      </c>
      <c r="E641" s="3" t="s">
        <v>7</v>
      </c>
      <c r="F641" s="11">
        <v>1.5</v>
      </c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</row>
    <row r="642" ht="15.75" customHeight="1">
      <c r="A642" s="7">
        <v>7087.0</v>
      </c>
      <c r="B642" s="8" t="s">
        <v>27</v>
      </c>
      <c r="C642" s="9">
        <v>42790.0</v>
      </c>
      <c r="D642" s="10">
        <v>0.4399</v>
      </c>
      <c r="E642" s="3" t="s">
        <v>14</v>
      </c>
      <c r="F642" s="11">
        <v>1.8</v>
      </c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</row>
    <row r="643" ht="15.75" customHeight="1">
      <c r="A643" s="7">
        <v>7090.0</v>
      </c>
      <c r="B643" s="8" t="s">
        <v>27</v>
      </c>
      <c r="C643" s="9">
        <v>42790.0</v>
      </c>
      <c r="D643" s="10">
        <v>0.4439</v>
      </c>
      <c r="E643" s="3" t="s">
        <v>7</v>
      </c>
      <c r="F643" s="11">
        <v>1.5</v>
      </c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</row>
    <row r="644" ht="15.75" customHeight="1">
      <c r="A644" s="7">
        <v>7090.0</v>
      </c>
      <c r="B644" s="8" t="s">
        <v>27</v>
      </c>
      <c r="C644" s="9">
        <v>42790.0</v>
      </c>
      <c r="D644" s="10">
        <v>0.4439</v>
      </c>
      <c r="E644" s="3" t="s">
        <v>7</v>
      </c>
      <c r="F644" s="11">
        <v>1.5</v>
      </c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</row>
    <row r="645" ht="15.75" customHeight="1">
      <c r="A645" s="7">
        <v>7091.0</v>
      </c>
      <c r="B645" s="8" t="s">
        <v>27</v>
      </c>
      <c r="C645" s="9">
        <v>42790.0</v>
      </c>
      <c r="D645" s="10">
        <v>0.4487</v>
      </c>
      <c r="E645" s="3" t="s">
        <v>17</v>
      </c>
      <c r="F645" s="11">
        <v>3.375</v>
      </c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</row>
    <row r="646" ht="15.75" customHeight="1">
      <c r="A646" s="7">
        <v>7092.0</v>
      </c>
      <c r="B646" s="8" t="s">
        <v>27</v>
      </c>
      <c r="C646" s="9">
        <v>42790.0</v>
      </c>
      <c r="D646" s="10">
        <v>0.451</v>
      </c>
      <c r="E646" s="3" t="s">
        <v>7</v>
      </c>
      <c r="F646" s="11">
        <v>1.5</v>
      </c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</row>
    <row r="647" ht="15.75" customHeight="1">
      <c r="A647" s="7">
        <v>7092.0</v>
      </c>
      <c r="B647" s="8" t="s">
        <v>27</v>
      </c>
      <c r="C647" s="9">
        <v>42790.0</v>
      </c>
      <c r="D647" s="10">
        <v>0.451</v>
      </c>
      <c r="E647" s="3" t="s">
        <v>9</v>
      </c>
      <c r="F647" s="11">
        <v>0.855</v>
      </c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</row>
    <row r="648" ht="15.75" customHeight="1">
      <c r="A648" s="7">
        <v>7094.0</v>
      </c>
      <c r="B648" s="8" t="s">
        <v>27</v>
      </c>
      <c r="C648" s="9">
        <v>42790.0</v>
      </c>
      <c r="D648" s="10">
        <v>0.4668</v>
      </c>
      <c r="E648" s="3" t="s">
        <v>19</v>
      </c>
      <c r="F648" s="11">
        <v>4.4</v>
      </c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</row>
    <row r="649" ht="15.75" customHeight="1">
      <c r="A649" s="7">
        <v>7094.0</v>
      </c>
      <c r="B649" s="8" t="s">
        <v>27</v>
      </c>
      <c r="C649" s="9">
        <v>42790.0</v>
      </c>
      <c r="D649" s="10">
        <v>0.4668</v>
      </c>
      <c r="E649" s="3" t="s">
        <v>14</v>
      </c>
      <c r="F649" s="11">
        <v>1.8</v>
      </c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</row>
    <row r="650" ht="15.75" customHeight="1">
      <c r="A650" s="7">
        <v>7095.0</v>
      </c>
      <c r="B650" s="8" t="s">
        <v>27</v>
      </c>
      <c r="C650" s="9">
        <v>42790.0</v>
      </c>
      <c r="D650" s="10">
        <v>0.4706</v>
      </c>
      <c r="E650" s="3" t="s">
        <v>9</v>
      </c>
      <c r="F650" s="11">
        <v>0.855</v>
      </c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</row>
    <row r="651" ht="15.75" customHeight="1">
      <c r="A651" s="7">
        <v>7097.0</v>
      </c>
      <c r="B651" s="8" t="s">
        <v>27</v>
      </c>
      <c r="C651" s="9">
        <v>42790.0</v>
      </c>
      <c r="D651" s="10">
        <v>0.4854</v>
      </c>
      <c r="E651" s="3" t="s">
        <v>7</v>
      </c>
      <c r="F651" s="11">
        <v>1.5</v>
      </c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</row>
    <row r="652" ht="15.75" customHeight="1">
      <c r="A652" s="7">
        <v>7098.0</v>
      </c>
      <c r="B652" s="8" t="s">
        <v>27</v>
      </c>
      <c r="C652" s="9">
        <v>42790.0</v>
      </c>
      <c r="D652" s="10">
        <v>0.4891</v>
      </c>
      <c r="E652" s="3" t="s">
        <v>9</v>
      </c>
      <c r="F652" s="11">
        <v>0.855</v>
      </c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</row>
    <row r="653" ht="15.75" customHeight="1">
      <c r="A653" s="7">
        <v>7099.0</v>
      </c>
      <c r="B653" s="8" t="s">
        <v>27</v>
      </c>
      <c r="C653" s="9">
        <v>42790.0</v>
      </c>
      <c r="D653" s="10">
        <v>0.4975</v>
      </c>
      <c r="E653" s="3" t="s">
        <v>10</v>
      </c>
      <c r="F653" s="11">
        <v>2.655</v>
      </c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</row>
    <row r="654" ht="15.75" customHeight="1">
      <c r="A654" s="7">
        <v>7099.0</v>
      </c>
      <c r="B654" s="8" t="s">
        <v>27</v>
      </c>
      <c r="C654" s="9">
        <v>42790.0</v>
      </c>
      <c r="D654" s="10">
        <v>0.4975</v>
      </c>
      <c r="E654" s="3" t="s">
        <v>7</v>
      </c>
      <c r="F654" s="11">
        <v>1.5</v>
      </c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</row>
    <row r="655" ht="15.75" customHeight="1">
      <c r="A655" s="7">
        <v>7100.0</v>
      </c>
      <c r="B655" s="8" t="s">
        <v>27</v>
      </c>
      <c r="C655" s="9">
        <v>42790.0</v>
      </c>
      <c r="D655" s="10">
        <v>0.5204</v>
      </c>
      <c r="E655" s="3" t="s">
        <v>7</v>
      </c>
      <c r="F655" s="11">
        <v>1.5</v>
      </c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</row>
    <row r="656" ht="15.75" customHeight="1">
      <c r="A656" s="7">
        <v>7101.0</v>
      </c>
      <c r="B656" s="8" t="s">
        <v>27</v>
      </c>
      <c r="C656" s="9">
        <v>42790.0</v>
      </c>
      <c r="D656" s="10">
        <v>0.523</v>
      </c>
      <c r="E656" s="3" t="s">
        <v>9</v>
      </c>
      <c r="F656" s="11">
        <v>0.855</v>
      </c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</row>
    <row r="657" ht="15.75" customHeight="1">
      <c r="A657" s="7">
        <v>7103.0</v>
      </c>
      <c r="B657" s="8" t="s">
        <v>27</v>
      </c>
      <c r="C657" s="9">
        <v>42790.0</v>
      </c>
      <c r="D657" s="10">
        <v>0.5277</v>
      </c>
      <c r="E657" s="3" t="s">
        <v>9</v>
      </c>
      <c r="F657" s="11">
        <v>0.855</v>
      </c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</row>
    <row r="658" ht="15.75" customHeight="1">
      <c r="A658" s="7">
        <v>7105.0</v>
      </c>
      <c r="B658" s="8" t="s">
        <v>27</v>
      </c>
      <c r="C658" s="9">
        <v>42790.0</v>
      </c>
      <c r="D658" s="10">
        <v>0.5301</v>
      </c>
      <c r="E658" s="3" t="s">
        <v>9</v>
      </c>
      <c r="F658" s="11">
        <v>0.855</v>
      </c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</row>
    <row r="659" ht="15.75" customHeight="1">
      <c r="A659" s="7">
        <v>7105.0</v>
      </c>
      <c r="B659" s="8" t="s">
        <v>27</v>
      </c>
      <c r="C659" s="9">
        <v>42790.0</v>
      </c>
      <c r="D659" s="10">
        <v>0.5301</v>
      </c>
      <c r="E659" s="3" t="s">
        <v>7</v>
      </c>
      <c r="F659" s="11">
        <v>1.5</v>
      </c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</row>
    <row r="660" ht="15.75" customHeight="1">
      <c r="A660" s="7">
        <v>7105.0</v>
      </c>
      <c r="B660" s="8" t="s">
        <v>27</v>
      </c>
      <c r="C660" s="9">
        <v>42790.0</v>
      </c>
      <c r="D660" s="10">
        <v>0.5301</v>
      </c>
      <c r="E660" s="3" t="s">
        <v>7</v>
      </c>
      <c r="F660" s="11">
        <v>1.5</v>
      </c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</row>
    <row r="661" ht="15.75" customHeight="1">
      <c r="A661" s="7">
        <v>7106.0</v>
      </c>
      <c r="B661" s="8" t="s">
        <v>27</v>
      </c>
      <c r="C661" s="9">
        <v>42790.0</v>
      </c>
      <c r="D661" s="10">
        <v>0.5318</v>
      </c>
      <c r="E661" s="3" t="s">
        <v>7</v>
      </c>
      <c r="F661" s="11">
        <v>1.5</v>
      </c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</row>
    <row r="662" ht="15.75" customHeight="1">
      <c r="A662" s="7">
        <v>7106.0</v>
      </c>
      <c r="B662" s="8" t="s">
        <v>27</v>
      </c>
      <c r="C662" s="9">
        <v>42790.0</v>
      </c>
      <c r="D662" s="10">
        <v>0.5318</v>
      </c>
      <c r="E662" s="3" t="s">
        <v>19</v>
      </c>
      <c r="F662" s="11">
        <v>4.4</v>
      </c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</row>
    <row r="663" ht="15.75" customHeight="1">
      <c r="A663" s="7">
        <v>7107.0</v>
      </c>
      <c r="B663" s="8" t="s">
        <v>27</v>
      </c>
      <c r="C663" s="9">
        <v>42790.0</v>
      </c>
      <c r="D663" s="10">
        <v>0.5338</v>
      </c>
      <c r="E663" s="3" t="s">
        <v>14</v>
      </c>
      <c r="F663" s="11">
        <v>1.8</v>
      </c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</row>
    <row r="664" ht="15.75" customHeight="1">
      <c r="A664" s="7">
        <v>7107.0</v>
      </c>
      <c r="B664" s="8" t="s">
        <v>27</v>
      </c>
      <c r="C664" s="9">
        <v>42790.0</v>
      </c>
      <c r="D664" s="10">
        <v>0.5338</v>
      </c>
      <c r="E664" s="3" t="s">
        <v>19</v>
      </c>
      <c r="F664" s="11">
        <v>4.4</v>
      </c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</row>
    <row r="665" ht="15.75" customHeight="1">
      <c r="A665" s="7">
        <v>7108.0</v>
      </c>
      <c r="B665" s="8" t="s">
        <v>27</v>
      </c>
      <c r="C665" s="9">
        <v>42790.0</v>
      </c>
      <c r="D665" s="10">
        <v>0.5345</v>
      </c>
      <c r="E665" s="3" t="s">
        <v>17</v>
      </c>
      <c r="F665" s="11">
        <v>3.375</v>
      </c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</row>
    <row r="666" ht="15.75" customHeight="1">
      <c r="A666" s="7">
        <v>7108.0</v>
      </c>
      <c r="B666" s="8" t="s">
        <v>27</v>
      </c>
      <c r="C666" s="9">
        <v>42790.0</v>
      </c>
      <c r="D666" s="10">
        <v>0.5345</v>
      </c>
      <c r="E666" s="3" t="s">
        <v>7</v>
      </c>
      <c r="F666" s="11">
        <v>1.5</v>
      </c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</row>
    <row r="667" ht="15.75" customHeight="1">
      <c r="A667" s="7">
        <v>7109.0</v>
      </c>
      <c r="B667" s="8" t="s">
        <v>27</v>
      </c>
      <c r="C667" s="9">
        <v>42790.0</v>
      </c>
      <c r="D667" s="10">
        <v>0.5379</v>
      </c>
      <c r="E667" s="3" t="s">
        <v>20</v>
      </c>
      <c r="F667" s="11">
        <v>3.4</v>
      </c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</row>
    <row r="668" ht="15.75" customHeight="1">
      <c r="A668" s="7">
        <v>7109.0</v>
      </c>
      <c r="B668" s="8" t="s">
        <v>27</v>
      </c>
      <c r="C668" s="9">
        <v>42790.0</v>
      </c>
      <c r="D668" s="10">
        <v>0.5379</v>
      </c>
      <c r="E668" s="3" t="s">
        <v>7</v>
      </c>
      <c r="F668" s="11">
        <v>1.5</v>
      </c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</row>
    <row r="669" ht="15.75" customHeight="1">
      <c r="A669" s="7">
        <v>7111.0</v>
      </c>
      <c r="B669" s="8" t="s">
        <v>27</v>
      </c>
      <c r="C669" s="9">
        <v>42790.0</v>
      </c>
      <c r="D669" s="10">
        <v>0.5596</v>
      </c>
      <c r="E669" s="3" t="s">
        <v>17</v>
      </c>
      <c r="F669" s="11">
        <v>3.375</v>
      </c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</row>
    <row r="670" ht="15.75" customHeight="1">
      <c r="A670" s="7">
        <v>7112.0</v>
      </c>
      <c r="B670" s="8" t="s">
        <v>27</v>
      </c>
      <c r="C670" s="9">
        <v>42790.0</v>
      </c>
      <c r="D670" s="10">
        <v>0.5608</v>
      </c>
      <c r="E670" s="3" t="s">
        <v>7</v>
      </c>
      <c r="F670" s="11">
        <v>1.5</v>
      </c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</row>
    <row r="671" ht="15.75" customHeight="1">
      <c r="A671" s="7">
        <v>7112.0</v>
      </c>
      <c r="B671" s="8" t="s">
        <v>27</v>
      </c>
      <c r="C671" s="9">
        <v>42790.0</v>
      </c>
      <c r="D671" s="10">
        <v>0.5608</v>
      </c>
      <c r="E671" s="3" t="s">
        <v>15</v>
      </c>
      <c r="F671" s="11">
        <v>2.925</v>
      </c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</row>
    <row r="672" ht="15.75" customHeight="1">
      <c r="A672" s="7">
        <v>7114.0</v>
      </c>
      <c r="B672" s="8" t="s">
        <v>27</v>
      </c>
      <c r="C672" s="9">
        <v>42790.0</v>
      </c>
      <c r="D672" s="10">
        <v>0.5721</v>
      </c>
      <c r="E672" s="3" t="s">
        <v>15</v>
      </c>
      <c r="F672" s="11">
        <v>2.925</v>
      </c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</row>
    <row r="673" ht="15.75" customHeight="1">
      <c r="A673" s="7">
        <v>7115.0</v>
      </c>
      <c r="B673" s="8" t="s">
        <v>27</v>
      </c>
      <c r="C673" s="9">
        <v>42790.0</v>
      </c>
      <c r="D673" s="10">
        <v>0.5754</v>
      </c>
      <c r="E673" s="3" t="s">
        <v>7</v>
      </c>
      <c r="F673" s="11">
        <v>1.5</v>
      </c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</row>
    <row r="674" ht="15.75" customHeight="1">
      <c r="A674" s="7">
        <v>7115.0</v>
      </c>
      <c r="B674" s="8" t="s">
        <v>27</v>
      </c>
      <c r="C674" s="9">
        <v>42790.0</v>
      </c>
      <c r="D674" s="10">
        <v>0.5754</v>
      </c>
      <c r="E674" s="3" t="s">
        <v>26</v>
      </c>
      <c r="F674" s="11">
        <v>2.34</v>
      </c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</row>
    <row r="675" ht="15.75" customHeight="1">
      <c r="A675" s="7">
        <v>7115.0</v>
      </c>
      <c r="B675" s="8" t="s">
        <v>27</v>
      </c>
      <c r="C675" s="9">
        <v>42790.0</v>
      </c>
      <c r="D675" s="10">
        <v>0.5754</v>
      </c>
      <c r="E675" s="3" t="s">
        <v>7</v>
      </c>
      <c r="F675" s="11">
        <v>1.5</v>
      </c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</row>
    <row r="676" ht="15.75" customHeight="1">
      <c r="A676" s="7">
        <v>7116.0</v>
      </c>
      <c r="B676" s="8" t="s">
        <v>27</v>
      </c>
      <c r="C676" s="9">
        <v>42790.0</v>
      </c>
      <c r="D676" s="10">
        <v>0.5833</v>
      </c>
      <c r="E676" s="3" t="s">
        <v>14</v>
      </c>
      <c r="F676" s="11">
        <v>1.8</v>
      </c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</row>
    <row r="677" ht="15.75" customHeight="1">
      <c r="A677" s="7">
        <v>7117.0</v>
      </c>
      <c r="B677" s="8" t="s">
        <v>27</v>
      </c>
      <c r="C677" s="9">
        <v>42790.0</v>
      </c>
      <c r="D677" s="10">
        <v>0.5877</v>
      </c>
      <c r="E677" s="3" t="s">
        <v>28</v>
      </c>
      <c r="F677" s="11">
        <v>2.475</v>
      </c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</row>
    <row r="678" ht="15.75" customHeight="1">
      <c r="A678" s="7">
        <v>7118.0</v>
      </c>
      <c r="B678" s="8" t="s">
        <v>27</v>
      </c>
      <c r="C678" s="9">
        <v>42790.0</v>
      </c>
      <c r="D678" s="10">
        <v>0.5957</v>
      </c>
      <c r="E678" s="3" t="s">
        <v>9</v>
      </c>
      <c r="F678" s="11">
        <v>0.855</v>
      </c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</row>
    <row r="679" ht="15.75" customHeight="1">
      <c r="A679" s="7">
        <v>7120.0</v>
      </c>
      <c r="B679" s="8" t="s">
        <v>27</v>
      </c>
      <c r="C679" s="9">
        <v>42790.0</v>
      </c>
      <c r="D679" s="10">
        <v>0.5974</v>
      </c>
      <c r="E679" s="3" t="s">
        <v>10</v>
      </c>
      <c r="F679" s="11">
        <v>2.655</v>
      </c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</row>
    <row r="680" ht="15.75" customHeight="1">
      <c r="A680" s="7">
        <v>7120.0</v>
      </c>
      <c r="B680" s="8" t="s">
        <v>27</v>
      </c>
      <c r="C680" s="9">
        <v>42790.0</v>
      </c>
      <c r="D680" s="10">
        <v>0.5974</v>
      </c>
      <c r="E680" s="3" t="s">
        <v>9</v>
      </c>
      <c r="F680" s="11">
        <v>0.855</v>
      </c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</row>
    <row r="681" ht="15.75" customHeight="1">
      <c r="A681" s="7">
        <v>7121.0</v>
      </c>
      <c r="B681" s="8" t="s">
        <v>27</v>
      </c>
      <c r="C681" s="9">
        <v>42790.0</v>
      </c>
      <c r="D681" s="10">
        <v>0.6077</v>
      </c>
      <c r="E681" s="3" t="s">
        <v>30</v>
      </c>
      <c r="F681" s="11">
        <v>4.8</v>
      </c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</row>
    <row r="682" ht="15.75" customHeight="1">
      <c r="A682" s="7">
        <v>7122.0</v>
      </c>
      <c r="B682" s="8" t="s">
        <v>27</v>
      </c>
      <c r="C682" s="9">
        <v>42790.0</v>
      </c>
      <c r="D682" s="10">
        <v>0.6086</v>
      </c>
      <c r="E682" s="3" t="s">
        <v>20</v>
      </c>
      <c r="F682" s="11">
        <v>3.4</v>
      </c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</row>
    <row r="683" ht="15.75" customHeight="1">
      <c r="A683" s="7">
        <v>7123.0</v>
      </c>
      <c r="B683" s="8" t="s">
        <v>27</v>
      </c>
      <c r="C683" s="9">
        <v>42790.0</v>
      </c>
      <c r="D683" s="10">
        <v>0.6124</v>
      </c>
      <c r="E683" s="3" t="s">
        <v>19</v>
      </c>
      <c r="F683" s="11">
        <v>4.4</v>
      </c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</row>
    <row r="684" ht="15.75" customHeight="1">
      <c r="A684" s="7">
        <v>7124.0</v>
      </c>
      <c r="B684" s="8" t="s">
        <v>27</v>
      </c>
      <c r="C684" s="9">
        <v>42790.0</v>
      </c>
      <c r="D684" s="10">
        <v>0.6208</v>
      </c>
      <c r="E684" s="3" t="s">
        <v>14</v>
      </c>
      <c r="F684" s="11">
        <v>1.8</v>
      </c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</row>
    <row r="685" ht="15.75" customHeight="1">
      <c r="A685" s="7">
        <v>7127.0</v>
      </c>
      <c r="B685" s="8" t="s">
        <v>27</v>
      </c>
      <c r="C685" s="9">
        <v>42790.0</v>
      </c>
      <c r="D685" s="10">
        <v>0.6409</v>
      </c>
      <c r="E685" s="3" t="s">
        <v>7</v>
      </c>
      <c r="F685" s="11">
        <v>1.5</v>
      </c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</row>
    <row r="686" ht="15.75" customHeight="1">
      <c r="A686" s="7">
        <v>7128.0</v>
      </c>
      <c r="B686" s="8" t="s">
        <v>27</v>
      </c>
      <c r="C686" s="9">
        <v>42790.0</v>
      </c>
      <c r="D686" s="10">
        <v>0.6423</v>
      </c>
      <c r="E686" s="3" t="s">
        <v>7</v>
      </c>
      <c r="F686" s="11">
        <v>1.5</v>
      </c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</row>
    <row r="687" ht="15.75" customHeight="1">
      <c r="A687" s="7">
        <v>7129.0</v>
      </c>
      <c r="B687" s="8" t="s">
        <v>27</v>
      </c>
      <c r="C687" s="9">
        <v>42790.0</v>
      </c>
      <c r="D687" s="10">
        <v>0.6757</v>
      </c>
      <c r="E687" s="3" t="s">
        <v>7</v>
      </c>
      <c r="F687" s="11">
        <v>1.5</v>
      </c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</row>
    <row r="688" ht="15.75" customHeight="1">
      <c r="A688" s="7">
        <v>7130.0</v>
      </c>
      <c r="B688" s="8" t="s">
        <v>27</v>
      </c>
      <c r="C688" s="9">
        <v>42790.0</v>
      </c>
      <c r="D688" s="10">
        <v>0.68</v>
      </c>
      <c r="E688" s="3" t="s">
        <v>19</v>
      </c>
      <c r="F688" s="11">
        <v>4.4</v>
      </c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ht="15.75" customHeight="1">
      <c r="A689" s="7">
        <v>7130.0</v>
      </c>
      <c r="B689" s="8" t="s">
        <v>27</v>
      </c>
      <c r="C689" s="9">
        <v>42790.0</v>
      </c>
      <c r="D689" s="10">
        <v>0.68</v>
      </c>
      <c r="E689" s="3" t="s">
        <v>9</v>
      </c>
      <c r="F689" s="11">
        <v>0.855</v>
      </c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</row>
    <row r="690" ht="15.75" customHeight="1">
      <c r="A690" s="7">
        <v>7131.0</v>
      </c>
      <c r="B690" s="8" t="s">
        <v>27</v>
      </c>
      <c r="C690" s="9">
        <v>42790.0</v>
      </c>
      <c r="D690" s="10">
        <v>0.6832</v>
      </c>
      <c r="E690" s="3" t="s">
        <v>9</v>
      </c>
      <c r="F690" s="11">
        <v>0.855</v>
      </c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</row>
    <row r="691" ht="15.75" customHeight="1">
      <c r="A691" s="7">
        <v>7132.0</v>
      </c>
      <c r="B691" s="8" t="s">
        <v>27</v>
      </c>
      <c r="C691" s="9">
        <v>42790.0</v>
      </c>
      <c r="D691" s="10">
        <v>0.6844</v>
      </c>
      <c r="E691" s="3" t="s">
        <v>7</v>
      </c>
      <c r="F691" s="11">
        <v>1.5</v>
      </c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</row>
    <row r="692" ht="15.75" customHeight="1">
      <c r="A692" s="7">
        <v>7133.0</v>
      </c>
      <c r="B692" s="8" t="s">
        <v>27</v>
      </c>
      <c r="C692" s="9">
        <v>42790.0</v>
      </c>
      <c r="D692" s="10">
        <v>0.7014</v>
      </c>
      <c r="E692" s="3" t="s">
        <v>7</v>
      </c>
      <c r="F692" s="11">
        <v>1.5</v>
      </c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</row>
    <row r="693" ht="15.75" customHeight="1">
      <c r="A693" s="7">
        <v>7133.0</v>
      </c>
      <c r="B693" s="8" t="s">
        <v>27</v>
      </c>
      <c r="C693" s="9">
        <v>42790.0</v>
      </c>
      <c r="D693" s="10">
        <v>0.7014</v>
      </c>
      <c r="E693" s="3" t="s">
        <v>16</v>
      </c>
      <c r="F693" s="11">
        <v>2.025</v>
      </c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</row>
    <row r="694" ht="15.75" customHeight="1">
      <c r="A694" s="7">
        <v>7135.0</v>
      </c>
      <c r="B694" s="8" t="s">
        <v>27</v>
      </c>
      <c r="C694" s="9">
        <v>42790.0</v>
      </c>
      <c r="D694" s="10">
        <v>0.7033</v>
      </c>
      <c r="E694" s="3" t="s">
        <v>14</v>
      </c>
      <c r="F694" s="11">
        <v>1.8</v>
      </c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</row>
    <row r="695" ht="15.75" customHeight="1">
      <c r="A695" s="7">
        <v>7135.0</v>
      </c>
      <c r="B695" s="8" t="s">
        <v>27</v>
      </c>
      <c r="C695" s="9">
        <v>42790.0</v>
      </c>
      <c r="D695" s="10">
        <v>0.7033</v>
      </c>
      <c r="E695" s="3" t="s">
        <v>15</v>
      </c>
      <c r="F695" s="11">
        <v>2.925</v>
      </c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</row>
    <row r="696" ht="15.75" customHeight="1">
      <c r="A696" s="7">
        <v>7136.0</v>
      </c>
      <c r="B696" s="8" t="s">
        <v>27</v>
      </c>
      <c r="C696" s="9">
        <v>42790.0</v>
      </c>
      <c r="D696" s="10">
        <v>0.7239</v>
      </c>
      <c r="E696" s="3" t="s">
        <v>10</v>
      </c>
      <c r="F696" s="11">
        <v>2.655</v>
      </c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</row>
    <row r="697" ht="15.75" customHeight="1">
      <c r="A697" s="7">
        <v>7137.0</v>
      </c>
      <c r="B697" s="8" t="s">
        <v>29</v>
      </c>
      <c r="C697" s="9">
        <v>42791.0</v>
      </c>
      <c r="D697" s="10">
        <v>0.3367</v>
      </c>
      <c r="E697" s="3" t="s">
        <v>7</v>
      </c>
      <c r="F697" s="11">
        <v>1.5</v>
      </c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</row>
    <row r="698" ht="15.75" customHeight="1">
      <c r="A698" s="7">
        <v>7137.0</v>
      </c>
      <c r="B698" s="8" t="s">
        <v>29</v>
      </c>
      <c r="C698" s="9">
        <v>42791.0</v>
      </c>
      <c r="D698" s="10">
        <v>0.3367</v>
      </c>
      <c r="E698" s="3" t="s">
        <v>13</v>
      </c>
      <c r="F698" s="11">
        <v>2.7</v>
      </c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</row>
    <row r="699" ht="15.75" customHeight="1">
      <c r="A699" s="7">
        <v>7139.0</v>
      </c>
      <c r="B699" s="8" t="s">
        <v>29</v>
      </c>
      <c r="C699" s="9">
        <v>42791.0</v>
      </c>
      <c r="D699" s="10">
        <v>0.3647</v>
      </c>
      <c r="E699" s="3" t="s">
        <v>7</v>
      </c>
      <c r="F699" s="11">
        <v>1.5</v>
      </c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</row>
    <row r="700" ht="15.75" customHeight="1">
      <c r="A700" s="7">
        <v>7141.0</v>
      </c>
      <c r="B700" s="8" t="s">
        <v>29</v>
      </c>
      <c r="C700" s="9">
        <v>42791.0</v>
      </c>
      <c r="D700" s="10">
        <v>0.3754</v>
      </c>
      <c r="E700" s="3" t="s">
        <v>7</v>
      </c>
      <c r="F700" s="11">
        <v>1.5</v>
      </c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</row>
    <row r="701" ht="15.75" customHeight="1">
      <c r="A701" s="7">
        <v>7142.0</v>
      </c>
      <c r="B701" s="8" t="s">
        <v>29</v>
      </c>
      <c r="C701" s="9">
        <v>42791.0</v>
      </c>
      <c r="D701" s="10">
        <v>0.3779</v>
      </c>
      <c r="E701" s="3" t="s">
        <v>17</v>
      </c>
      <c r="F701" s="11">
        <v>3.375</v>
      </c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</row>
    <row r="702" ht="15.75" customHeight="1">
      <c r="A702" s="7">
        <v>7142.0</v>
      </c>
      <c r="B702" s="8" t="s">
        <v>29</v>
      </c>
      <c r="C702" s="9">
        <v>42791.0</v>
      </c>
      <c r="D702" s="10">
        <v>0.3779</v>
      </c>
      <c r="E702" s="3" t="s">
        <v>26</v>
      </c>
      <c r="F702" s="11">
        <v>2.34</v>
      </c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</row>
    <row r="703" ht="15.75" customHeight="1">
      <c r="A703" s="7">
        <v>7143.0</v>
      </c>
      <c r="B703" s="8" t="s">
        <v>29</v>
      </c>
      <c r="C703" s="9">
        <v>42791.0</v>
      </c>
      <c r="D703" s="10">
        <v>0.3785</v>
      </c>
      <c r="E703" s="3" t="s">
        <v>9</v>
      </c>
      <c r="F703" s="11">
        <v>0.855</v>
      </c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</row>
    <row r="704" ht="15.75" customHeight="1">
      <c r="A704" s="7">
        <v>7146.0</v>
      </c>
      <c r="B704" s="8" t="s">
        <v>29</v>
      </c>
      <c r="C704" s="9">
        <v>42791.0</v>
      </c>
      <c r="D704" s="10">
        <v>0.3981</v>
      </c>
      <c r="E704" s="3" t="s">
        <v>9</v>
      </c>
      <c r="F704" s="11">
        <v>0.855</v>
      </c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ht="15.75" customHeight="1">
      <c r="A705" s="7">
        <v>7146.0</v>
      </c>
      <c r="B705" s="8" t="s">
        <v>29</v>
      </c>
      <c r="C705" s="9">
        <v>42791.0</v>
      </c>
      <c r="D705" s="10">
        <v>0.3981</v>
      </c>
      <c r="E705" s="3" t="s">
        <v>13</v>
      </c>
      <c r="F705" s="11">
        <v>2.7</v>
      </c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</row>
    <row r="706" ht="15.75" customHeight="1">
      <c r="A706" s="7">
        <v>7147.0</v>
      </c>
      <c r="B706" s="8" t="s">
        <v>29</v>
      </c>
      <c r="C706" s="9">
        <v>42791.0</v>
      </c>
      <c r="D706" s="10">
        <v>0.404</v>
      </c>
      <c r="E706" s="3" t="s">
        <v>9</v>
      </c>
      <c r="F706" s="11">
        <v>0.855</v>
      </c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ht="15.75" customHeight="1">
      <c r="A707" s="7">
        <v>7149.0</v>
      </c>
      <c r="B707" s="8" t="s">
        <v>29</v>
      </c>
      <c r="C707" s="9">
        <v>42791.0</v>
      </c>
      <c r="D707" s="10">
        <v>0.4071</v>
      </c>
      <c r="E707" s="3" t="s">
        <v>23</v>
      </c>
      <c r="F707" s="11">
        <v>2.25</v>
      </c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</row>
    <row r="708" ht="15.75" customHeight="1">
      <c r="A708" s="7">
        <v>7150.0</v>
      </c>
      <c r="B708" s="8" t="s">
        <v>29</v>
      </c>
      <c r="C708" s="9">
        <v>42791.0</v>
      </c>
      <c r="D708" s="10">
        <v>0.4127</v>
      </c>
      <c r="E708" s="3" t="s">
        <v>9</v>
      </c>
      <c r="F708" s="11">
        <v>0.855</v>
      </c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</row>
    <row r="709" ht="15.75" customHeight="1">
      <c r="A709" s="7">
        <v>7151.0</v>
      </c>
      <c r="B709" s="8" t="s">
        <v>29</v>
      </c>
      <c r="C709" s="9">
        <v>42791.0</v>
      </c>
      <c r="D709" s="10">
        <v>0.4149</v>
      </c>
      <c r="E709" s="3" t="s">
        <v>7</v>
      </c>
      <c r="F709" s="11">
        <v>1.5</v>
      </c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</row>
    <row r="710" ht="15.75" customHeight="1">
      <c r="A710" s="7">
        <v>7151.0</v>
      </c>
      <c r="B710" s="8" t="s">
        <v>29</v>
      </c>
      <c r="C710" s="9">
        <v>42791.0</v>
      </c>
      <c r="D710" s="10">
        <v>0.4149</v>
      </c>
      <c r="E710" s="3" t="s">
        <v>17</v>
      </c>
      <c r="F710" s="11">
        <v>3.375</v>
      </c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</row>
    <row r="711" ht="15.75" customHeight="1">
      <c r="A711" s="7">
        <v>7153.0</v>
      </c>
      <c r="B711" s="8" t="s">
        <v>29</v>
      </c>
      <c r="C711" s="9">
        <v>42791.0</v>
      </c>
      <c r="D711" s="10">
        <v>0.4238</v>
      </c>
      <c r="E711" s="3" t="s">
        <v>13</v>
      </c>
      <c r="F711" s="11">
        <v>2.7</v>
      </c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</row>
    <row r="712" ht="15.75" customHeight="1">
      <c r="A712" s="7">
        <v>7153.0</v>
      </c>
      <c r="B712" s="8" t="s">
        <v>29</v>
      </c>
      <c r="C712" s="9">
        <v>42791.0</v>
      </c>
      <c r="D712" s="10">
        <v>0.4238</v>
      </c>
      <c r="E712" s="3" t="s">
        <v>9</v>
      </c>
      <c r="F712" s="11">
        <v>0.855</v>
      </c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</row>
    <row r="713" ht="15.75" customHeight="1">
      <c r="A713" s="7">
        <v>7154.0</v>
      </c>
      <c r="B713" s="8" t="s">
        <v>29</v>
      </c>
      <c r="C713" s="9">
        <v>42791.0</v>
      </c>
      <c r="D713" s="10">
        <v>0.4249</v>
      </c>
      <c r="E713" s="3" t="s">
        <v>13</v>
      </c>
      <c r="F713" s="11">
        <v>2.7</v>
      </c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</row>
    <row r="714" ht="15.75" customHeight="1">
      <c r="A714" s="7">
        <v>7155.0</v>
      </c>
      <c r="B714" s="8" t="s">
        <v>29</v>
      </c>
      <c r="C714" s="9">
        <v>42791.0</v>
      </c>
      <c r="D714" s="10">
        <v>0.4292</v>
      </c>
      <c r="E714" s="3" t="s">
        <v>28</v>
      </c>
      <c r="F714" s="11">
        <v>2.475</v>
      </c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</row>
    <row r="715" ht="15.75" customHeight="1">
      <c r="A715" s="7">
        <v>7156.0</v>
      </c>
      <c r="B715" s="8" t="s">
        <v>29</v>
      </c>
      <c r="C715" s="9">
        <v>42791.0</v>
      </c>
      <c r="D715" s="10">
        <v>0.4341</v>
      </c>
      <c r="E715" s="3" t="s">
        <v>7</v>
      </c>
      <c r="F715" s="11">
        <v>1.5</v>
      </c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</row>
    <row r="716" ht="15.75" customHeight="1">
      <c r="A716" s="7">
        <v>7157.0</v>
      </c>
      <c r="B716" s="8" t="s">
        <v>29</v>
      </c>
      <c r="C716" s="9">
        <v>42791.0</v>
      </c>
      <c r="D716" s="10">
        <v>0.4406</v>
      </c>
      <c r="E716" s="3" t="s">
        <v>28</v>
      </c>
      <c r="F716" s="11">
        <v>2.475</v>
      </c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</row>
    <row r="717" ht="15.75" customHeight="1">
      <c r="A717" s="7">
        <v>7158.0</v>
      </c>
      <c r="B717" s="8" t="s">
        <v>29</v>
      </c>
      <c r="C717" s="9">
        <v>42791.0</v>
      </c>
      <c r="D717" s="10">
        <v>0.4425</v>
      </c>
      <c r="E717" s="3" t="s">
        <v>13</v>
      </c>
      <c r="F717" s="11">
        <v>2.7</v>
      </c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</row>
    <row r="718" ht="15.75" customHeight="1">
      <c r="A718" s="7">
        <v>7160.0</v>
      </c>
      <c r="B718" s="8" t="s">
        <v>29</v>
      </c>
      <c r="C718" s="9">
        <v>42791.0</v>
      </c>
      <c r="D718" s="10">
        <v>0.4489</v>
      </c>
      <c r="E718" s="3" t="s">
        <v>9</v>
      </c>
      <c r="F718" s="11">
        <v>0.855</v>
      </c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</row>
    <row r="719" ht="15.75" customHeight="1">
      <c r="A719" s="7">
        <v>7160.0</v>
      </c>
      <c r="B719" s="8" t="s">
        <v>29</v>
      </c>
      <c r="C719" s="9">
        <v>42791.0</v>
      </c>
      <c r="D719" s="10">
        <v>0.4489</v>
      </c>
      <c r="E719" s="3" t="s">
        <v>9</v>
      </c>
      <c r="F719" s="11">
        <v>0.855</v>
      </c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</row>
    <row r="720" ht="15.75" customHeight="1">
      <c r="A720" s="7">
        <v>7161.0</v>
      </c>
      <c r="B720" s="8" t="s">
        <v>29</v>
      </c>
      <c r="C720" s="9">
        <v>42791.0</v>
      </c>
      <c r="D720" s="10">
        <v>0.4496</v>
      </c>
      <c r="E720" s="3" t="s">
        <v>7</v>
      </c>
      <c r="F720" s="11">
        <v>1.5</v>
      </c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</row>
    <row r="721" ht="15.75" customHeight="1">
      <c r="A721" s="7">
        <v>7161.0</v>
      </c>
      <c r="B721" s="8" t="s">
        <v>29</v>
      </c>
      <c r="C721" s="9">
        <v>42791.0</v>
      </c>
      <c r="D721" s="10">
        <v>0.4496</v>
      </c>
      <c r="E721" s="3" t="s">
        <v>7</v>
      </c>
      <c r="F721" s="11">
        <v>1.5</v>
      </c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</row>
    <row r="722" ht="15.75" customHeight="1">
      <c r="A722" s="7">
        <v>7163.0</v>
      </c>
      <c r="B722" s="8" t="s">
        <v>29</v>
      </c>
      <c r="C722" s="9">
        <v>42791.0</v>
      </c>
      <c r="D722" s="10">
        <v>0.455</v>
      </c>
      <c r="E722" s="3" t="s">
        <v>16</v>
      </c>
      <c r="F722" s="11">
        <v>2.025</v>
      </c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</row>
    <row r="723" ht="15.75" customHeight="1">
      <c r="A723" s="7">
        <v>7163.0</v>
      </c>
      <c r="B723" s="8" t="s">
        <v>29</v>
      </c>
      <c r="C723" s="9">
        <v>42791.0</v>
      </c>
      <c r="D723" s="10">
        <v>0.455</v>
      </c>
      <c r="E723" s="3" t="s">
        <v>7</v>
      </c>
      <c r="F723" s="11">
        <v>1.5</v>
      </c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</row>
    <row r="724" ht="15.75" customHeight="1">
      <c r="A724" s="7">
        <v>7165.0</v>
      </c>
      <c r="B724" s="8" t="s">
        <v>29</v>
      </c>
      <c r="C724" s="9">
        <v>42791.0</v>
      </c>
      <c r="D724" s="10">
        <v>0.4849</v>
      </c>
      <c r="E724" s="3" t="s">
        <v>7</v>
      </c>
      <c r="F724" s="11">
        <v>1.5</v>
      </c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</row>
    <row r="725" ht="15.75" customHeight="1">
      <c r="A725" s="7">
        <v>7165.0</v>
      </c>
      <c r="B725" s="8" t="s">
        <v>29</v>
      </c>
      <c r="C725" s="9">
        <v>42791.0</v>
      </c>
      <c r="D725" s="10">
        <v>0.4849</v>
      </c>
      <c r="E725" s="3" t="s">
        <v>16</v>
      </c>
      <c r="F725" s="11">
        <v>2.025</v>
      </c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</row>
    <row r="726" ht="15.75" customHeight="1">
      <c r="A726" s="7">
        <v>7166.0</v>
      </c>
      <c r="B726" s="8" t="s">
        <v>29</v>
      </c>
      <c r="C726" s="9">
        <v>42791.0</v>
      </c>
      <c r="D726" s="10">
        <v>0.4866</v>
      </c>
      <c r="E726" s="3" t="s">
        <v>7</v>
      </c>
      <c r="F726" s="11">
        <v>1.5</v>
      </c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</row>
    <row r="727" ht="15.75" customHeight="1">
      <c r="A727" s="7">
        <v>7166.0</v>
      </c>
      <c r="B727" s="8" t="s">
        <v>29</v>
      </c>
      <c r="C727" s="9">
        <v>42791.0</v>
      </c>
      <c r="D727" s="10">
        <v>0.4866</v>
      </c>
      <c r="E727" s="3" t="s">
        <v>13</v>
      </c>
      <c r="F727" s="11">
        <v>2.7</v>
      </c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</row>
    <row r="728" ht="15.75" customHeight="1">
      <c r="A728" s="7">
        <v>7167.0</v>
      </c>
      <c r="B728" s="8" t="s">
        <v>29</v>
      </c>
      <c r="C728" s="9">
        <v>42791.0</v>
      </c>
      <c r="D728" s="10">
        <v>0.4869</v>
      </c>
      <c r="E728" s="3" t="s">
        <v>7</v>
      </c>
      <c r="F728" s="11">
        <v>1.5</v>
      </c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</row>
    <row r="729" ht="15.75" customHeight="1">
      <c r="A729" s="7">
        <v>7170.0</v>
      </c>
      <c r="B729" s="8" t="s">
        <v>29</v>
      </c>
      <c r="C729" s="9">
        <v>42791.0</v>
      </c>
      <c r="D729" s="10">
        <v>0.497</v>
      </c>
      <c r="E729" s="3" t="s">
        <v>7</v>
      </c>
      <c r="F729" s="11">
        <v>1.5</v>
      </c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</row>
    <row r="730" ht="15.75" customHeight="1">
      <c r="A730" s="7">
        <v>7171.0</v>
      </c>
      <c r="B730" s="8" t="s">
        <v>29</v>
      </c>
      <c r="C730" s="9">
        <v>42791.0</v>
      </c>
      <c r="D730" s="10">
        <v>0.4992</v>
      </c>
      <c r="E730" s="3" t="s">
        <v>14</v>
      </c>
      <c r="F730" s="11">
        <v>1.8</v>
      </c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</row>
    <row r="731" ht="15.75" customHeight="1">
      <c r="A731" s="7">
        <v>7171.0</v>
      </c>
      <c r="B731" s="8" t="s">
        <v>29</v>
      </c>
      <c r="C731" s="9">
        <v>42791.0</v>
      </c>
      <c r="D731" s="10">
        <v>0.4992</v>
      </c>
      <c r="E731" s="3" t="s">
        <v>7</v>
      </c>
      <c r="F731" s="11">
        <v>1.5</v>
      </c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</row>
    <row r="732" ht="15.75" customHeight="1">
      <c r="A732" s="7">
        <v>7172.0</v>
      </c>
      <c r="B732" s="8" t="s">
        <v>29</v>
      </c>
      <c r="C732" s="9">
        <v>42791.0</v>
      </c>
      <c r="D732" s="10">
        <v>0.4997</v>
      </c>
      <c r="E732" s="3" t="s">
        <v>7</v>
      </c>
      <c r="F732" s="11">
        <v>1.5</v>
      </c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</row>
    <row r="733" ht="15.75" customHeight="1">
      <c r="A733" s="7">
        <v>7174.0</v>
      </c>
      <c r="B733" s="8" t="s">
        <v>29</v>
      </c>
      <c r="C733" s="9">
        <v>42791.0</v>
      </c>
      <c r="D733" s="10">
        <v>0.5043</v>
      </c>
      <c r="E733" s="3" t="s">
        <v>10</v>
      </c>
      <c r="F733" s="11">
        <v>2.655</v>
      </c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</row>
    <row r="734" ht="15.75" customHeight="1">
      <c r="A734" s="7">
        <v>7174.0</v>
      </c>
      <c r="B734" s="8" t="s">
        <v>29</v>
      </c>
      <c r="C734" s="9">
        <v>42791.0</v>
      </c>
      <c r="D734" s="10">
        <v>0.5043</v>
      </c>
      <c r="E734" s="3" t="s">
        <v>9</v>
      </c>
      <c r="F734" s="11">
        <v>0.855</v>
      </c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</row>
    <row r="735" ht="15.75" customHeight="1">
      <c r="A735" s="7">
        <v>7175.0</v>
      </c>
      <c r="B735" s="8" t="s">
        <v>29</v>
      </c>
      <c r="C735" s="9">
        <v>42791.0</v>
      </c>
      <c r="D735" s="10">
        <v>0.5062</v>
      </c>
      <c r="E735" s="3" t="s">
        <v>7</v>
      </c>
      <c r="F735" s="11">
        <v>1.5</v>
      </c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</row>
    <row r="736" ht="15.75" customHeight="1">
      <c r="A736" s="7">
        <v>7175.0</v>
      </c>
      <c r="B736" s="8" t="s">
        <v>29</v>
      </c>
      <c r="C736" s="9">
        <v>42791.0</v>
      </c>
      <c r="D736" s="10">
        <v>0.5062</v>
      </c>
      <c r="E736" s="3" t="s">
        <v>10</v>
      </c>
      <c r="F736" s="11">
        <v>2.655</v>
      </c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</row>
    <row r="737" ht="15.75" customHeight="1">
      <c r="A737" s="7">
        <v>7175.0</v>
      </c>
      <c r="B737" s="8" t="s">
        <v>29</v>
      </c>
      <c r="C737" s="9">
        <v>42791.0</v>
      </c>
      <c r="D737" s="10">
        <v>0.5062</v>
      </c>
      <c r="E737" s="3" t="s">
        <v>14</v>
      </c>
      <c r="F737" s="11">
        <v>1.8</v>
      </c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</row>
    <row r="738" ht="15.75" customHeight="1">
      <c r="A738" s="7">
        <v>7176.0</v>
      </c>
      <c r="B738" s="8" t="s">
        <v>29</v>
      </c>
      <c r="C738" s="9">
        <v>42791.0</v>
      </c>
      <c r="D738" s="10">
        <v>0.5068</v>
      </c>
      <c r="E738" s="3" t="s">
        <v>17</v>
      </c>
      <c r="F738" s="11">
        <v>3.375</v>
      </c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</row>
    <row r="739" ht="15.75" customHeight="1">
      <c r="A739" s="7">
        <v>7177.0</v>
      </c>
      <c r="B739" s="8" t="s">
        <v>29</v>
      </c>
      <c r="C739" s="9">
        <v>42791.0</v>
      </c>
      <c r="D739" s="10">
        <v>0.5124</v>
      </c>
      <c r="E739" s="3" t="s">
        <v>17</v>
      </c>
      <c r="F739" s="11">
        <v>3.375</v>
      </c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</row>
    <row r="740" ht="15.75" customHeight="1">
      <c r="A740" s="7">
        <v>7177.0</v>
      </c>
      <c r="B740" s="8" t="s">
        <v>29</v>
      </c>
      <c r="C740" s="9">
        <v>42791.0</v>
      </c>
      <c r="D740" s="10">
        <v>0.5124</v>
      </c>
      <c r="E740" s="3" t="s">
        <v>7</v>
      </c>
      <c r="F740" s="11">
        <v>1.5</v>
      </c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</row>
    <row r="741" ht="15.75" customHeight="1">
      <c r="A741" s="7">
        <v>7178.0</v>
      </c>
      <c r="B741" s="8" t="s">
        <v>29</v>
      </c>
      <c r="C741" s="9">
        <v>42791.0</v>
      </c>
      <c r="D741" s="10">
        <v>0.5159</v>
      </c>
      <c r="E741" s="3" t="s">
        <v>15</v>
      </c>
      <c r="F741" s="11">
        <v>2.925</v>
      </c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</row>
    <row r="742" ht="15.75" customHeight="1">
      <c r="A742" s="7">
        <v>7180.0</v>
      </c>
      <c r="B742" s="8" t="s">
        <v>29</v>
      </c>
      <c r="C742" s="9">
        <v>42791.0</v>
      </c>
      <c r="D742" s="10">
        <v>0.5228</v>
      </c>
      <c r="E742" s="3" t="s">
        <v>7</v>
      </c>
      <c r="F742" s="11">
        <v>1.5</v>
      </c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</row>
    <row r="743" ht="15.75" customHeight="1">
      <c r="A743" s="7">
        <v>7182.0</v>
      </c>
      <c r="B743" s="8" t="s">
        <v>29</v>
      </c>
      <c r="C743" s="9">
        <v>42791.0</v>
      </c>
      <c r="D743" s="10">
        <v>0.5463</v>
      </c>
      <c r="E743" s="3" t="s">
        <v>7</v>
      </c>
      <c r="F743" s="11">
        <v>1.5</v>
      </c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</row>
    <row r="744" ht="15.75" customHeight="1">
      <c r="A744" s="7">
        <v>7184.0</v>
      </c>
      <c r="B744" s="8" t="s">
        <v>29</v>
      </c>
      <c r="C744" s="9">
        <v>42791.0</v>
      </c>
      <c r="D744" s="10">
        <v>0.5613</v>
      </c>
      <c r="E744" s="3" t="s">
        <v>7</v>
      </c>
      <c r="F744" s="11">
        <v>1.5</v>
      </c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</row>
    <row r="745" ht="15.75" customHeight="1">
      <c r="A745" s="7">
        <v>7186.0</v>
      </c>
      <c r="B745" s="8" t="s">
        <v>29</v>
      </c>
      <c r="C745" s="9">
        <v>42791.0</v>
      </c>
      <c r="D745" s="10">
        <v>0.5882</v>
      </c>
      <c r="E745" s="3" t="s">
        <v>20</v>
      </c>
      <c r="F745" s="11">
        <v>3.4</v>
      </c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</row>
    <row r="746" ht="15.75" customHeight="1">
      <c r="A746" s="7">
        <v>7187.0</v>
      </c>
      <c r="B746" s="8" t="s">
        <v>29</v>
      </c>
      <c r="C746" s="9">
        <v>42791.0</v>
      </c>
      <c r="D746" s="10">
        <v>0.5914</v>
      </c>
      <c r="E746" s="3" t="s">
        <v>14</v>
      </c>
      <c r="F746" s="11">
        <v>1.8</v>
      </c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</row>
    <row r="747" ht="15.75" customHeight="1">
      <c r="A747" s="7">
        <v>7188.0</v>
      </c>
      <c r="B747" s="8" t="s">
        <v>29</v>
      </c>
      <c r="C747" s="9">
        <v>42791.0</v>
      </c>
      <c r="D747" s="10">
        <v>0.5917</v>
      </c>
      <c r="E747" s="3" t="s">
        <v>20</v>
      </c>
      <c r="F747" s="11">
        <v>3.4</v>
      </c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</row>
    <row r="748" ht="15.75" customHeight="1">
      <c r="A748" s="7">
        <v>7189.0</v>
      </c>
      <c r="B748" s="8" t="s">
        <v>29</v>
      </c>
      <c r="C748" s="9">
        <v>42791.0</v>
      </c>
      <c r="D748" s="10">
        <v>0.5921</v>
      </c>
      <c r="E748" s="3" t="s">
        <v>19</v>
      </c>
      <c r="F748" s="11">
        <v>4.4</v>
      </c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</row>
    <row r="749" ht="15.75" customHeight="1">
      <c r="A749" s="7">
        <v>7190.0</v>
      </c>
      <c r="B749" s="8" t="s">
        <v>29</v>
      </c>
      <c r="C749" s="9">
        <v>42791.0</v>
      </c>
      <c r="D749" s="10">
        <v>0.5927</v>
      </c>
      <c r="E749" s="3" t="s">
        <v>14</v>
      </c>
      <c r="F749" s="11">
        <v>1.8</v>
      </c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</row>
    <row r="750" ht="15.75" customHeight="1">
      <c r="A750" s="7">
        <v>7191.0</v>
      </c>
      <c r="B750" s="8" t="s">
        <v>29</v>
      </c>
      <c r="C750" s="9">
        <v>42791.0</v>
      </c>
      <c r="D750" s="10">
        <v>0.5939</v>
      </c>
      <c r="E750" s="3" t="s">
        <v>9</v>
      </c>
      <c r="F750" s="11">
        <v>0.855</v>
      </c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</row>
    <row r="751" ht="15.75" customHeight="1">
      <c r="A751" s="7">
        <v>7192.0</v>
      </c>
      <c r="B751" s="8" t="s">
        <v>29</v>
      </c>
      <c r="C751" s="9">
        <v>42791.0</v>
      </c>
      <c r="D751" s="10">
        <v>0.5942</v>
      </c>
      <c r="E751" s="3" t="s">
        <v>9</v>
      </c>
      <c r="F751" s="11">
        <v>0.855</v>
      </c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</row>
    <row r="752" ht="15.75" customHeight="1">
      <c r="A752" s="7">
        <v>7193.0</v>
      </c>
      <c r="B752" s="8" t="s">
        <v>29</v>
      </c>
      <c r="C752" s="9">
        <v>42791.0</v>
      </c>
      <c r="D752" s="10">
        <v>0.6161</v>
      </c>
      <c r="E752" s="3" t="s">
        <v>7</v>
      </c>
      <c r="F752" s="11">
        <v>1.5</v>
      </c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</row>
    <row r="753" ht="15.75" customHeight="1">
      <c r="A753" s="7">
        <v>7194.0</v>
      </c>
      <c r="B753" s="8" t="s">
        <v>29</v>
      </c>
      <c r="C753" s="9">
        <v>42791.0</v>
      </c>
      <c r="D753" s="10">
        <v>0.6186</v>
      </c>
      <c r="E753" s="3" t="s">
        <v>12</v>
      </c>
      <c r="F753" s="11">
        <v>2.34</v>
      </c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</row>
    <row r="754" ht="15.75" customHeight="1">
      <c r="A754" s="7">
        <v>7195.0</v>
      </c>
      <c r="B754" s="8" t="s">
        <v>29</v>
      </c>
      <c r="C754" s="9">
        <v>42791.0</v>
      </c>
      <c r="D754" s="10">
        <v>0.6217</v>
      </c>
      <c r="E754" s="3" t="s">
        <v>7</v>
      </c>
      <c r="F754" s="11">
        <v>1.5</v>
      </c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</row>
    <row r="755" ht="15.75" customHeight="1">
      <c r="A755" s="7">
        <v>7196.0</v>
      </c>
      <c r="B755" s="8" t="s">
        <v>29</v>
      </c>
      <c r="C755" s="9">
        <v>42791.0</v>
      </c>
      <c r="D755" s="10">
        <v>0.6295</v>
      </c>
      <c r="E755" s="3" t="s">
        <v>17</v>
      </c>
      <c r="F755" s="11">
        <v>3.375</v>
      </c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</row>
    <row r="756" ht="15.75" customHeight="1">
      <c r="A756" s="7">
        <v>7197.0</v>
      </c>
      <c r="B756" s="8" t="s">
        <v>29</v>
      </c>
      <c r="C756" s="9">
        <v>42791.0</v>
      </c>
      <c r="D756" s="10">
        <v>0.6327</v>
      </c>
      <c r="E756" s="3" t="s">
        <v>7</v>
      </c>
      <c r="F756" s="11">
        <v>1.5</v>
      </c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</row>
    <row r="757" ht="15.75" customHeight="1">
      <c r="A757" s="7">
        <v>7198.0</v>
      </c>
      <c r="B757" s="8" t="s">
        <v>29</v>
      </c>
      <c r="C757" s="9">
        <v>42791.0</v>
      </c>
      <c r="D757" s="10">
        <v>0.6381</v>
      </c>
      <c r="E757" s="3" t="s">
        <v>20</v>
      </c>
      <c r="F757" s="11">
        <v>3.4</v>
      </c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</row>
    <row r="758" ht="15.75" customHeight="1">
      <c r="A758" s="7">
        <v>7198.0</v>
      </c>
      <c r="B758" s="8" t="s">
        <v>29</v>
      </c>
      <c r="C758" s="9">
        <v>42791.0</v>
      </c>
      <c r="D758" s="10">
        <v>0.6381</v>
      </c>
      <c r="E758" s="3" t="s">
        <v>7</v>
      </c>
      <c r="F758" s="11">
        <v>1.5</v>
      </c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</row>
    <row r="759" ht="15.75" customHeight="1">
      <c r="A759" s="7">
        <v>7198.0</v>
      </c>
      <c r="B759" s="8" t="s">
        <v>29</v>
      </c>
      <c r="C759" s="9">
        <v>42791.0</v>
      </c>
      <c r="D759" s="10">
        <v>0.6381</v>
      </c>
      <c r="E759" s="3" t="s">
        <v>28</v>
      </c>
      <c r="F759" s="11">
        <v>2.475</v>
      </c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</row>
    <row r="760" ht="15.75" customHeight="1">
      <c r="A760" s="7">
        <v>7199.0</v>
      </c>
      <c r="B760" s="8" t="s">
        <v>29</v>
      </c>
      <c r="C760" s="9">
        <v>42791.0</v>
      </c>
      <c r="D760" s="10">
        <v>0.653</v>
      </c>
      <c r="E760" s="3" t="s">
        <v>14</v>
      </c>
      <c r="F760" s="11">
        <v>1.8</v>
      </c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</row>
    <row r="761" ht="15.75" customHeight="1">
      <c r="A761" s="7">
        <v>7200.0</v>
      </c>
      <c r="B761" s="8" t="s">
        <v>29</v>
      </c>
      <c r="C761" s="9">
        <v>42791.0</v>
      </c>
      <c r="D761" s="10">
        <v>0.6543</v>
      </c>
      <c r="E761" s="3" t="s">
        <v>28</v>
      </c>
      <c r="F761" s="11">
        <v>2.475</v>
      </c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</row>
    <row r="762" ht="15.75" customHeight="1">
      <c r="A762" s="7">
        <v>7200.0</v>
      </c>
      <c r="B762" s="8" t="s">
        <v>29</v>
      </c>
      <c r="C762" s="9">
        <v>42791.0</v>
      </c>
      <c r="D762" s="10">
        <v>0.6543</v>
      </c>
      <c r="E762" s="3" t="s">
        <v>17</v>
      </c>
      <c r="F762" s="11">
        <v>3.375</v>
      </c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</row>
    <row r="763" ht="15.75" customHeight="1">
      <c r="A763" s="7">
        <v>7200.0</v>
      </c>
      <c r="B763" s="8" t="s">
        <v>29</v>
      </c>
      <c r="C763" s="9">
        <v>42791.0</v>
      </c>
      <c r="D763" s="10">
        <v>0.6543</v>
      </c>
      <c r="E763" s="3" t="s">
        <v>9</v>
      </c>
      <c r="F763" s="11">
        <v>0.855</v>
      </c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</row>
    <row r="764" ht="15.75" customHeight="1">
      <c r="A764" s="7">
        <v>7203.0</v>
      </c>
      <c r="B764" s="8" t="s">
        <v>29</v>
      </c>
      <c r="C764" s="9">
        <v>42791.0</v>
      </c>
      <c r="D764" s="10">
        <v>0.6947</v>
      </c>
      <c r="E764" s="3" t="s">
        <v>7</v>
      </c>
      <c r="F764" s="11">
        <v>1.5</v>
      </c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</row>
    <row r="765" ht="15.75" customHeight="1">
      <c r="A765" s="7">
        <v>7203.0</v>
      </c>
      <c r="B765" s="8" t="s">
        <v>29</v>
      </c>
      <c r="C765" s="9">
        <v>42791.0</v>
      </c>
      <c r="D765" s="10">
        <v>0.6947</v>
      </c>
      <c r="E765" s="3" t="s">
        <v>17</v>
      </c>
      <c r="F765" s="11">
        <v>3.375</v>
      </c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</row>
    <row r="766" ht="15.75" customHeight="1">
      <c r="A766" s="7">
        <v>7204.0</v>
      </c>
      <c r="B766" s="8" t="s">
        <v>29</v>
      </c>
      <c r="C766" s="9">
        <v>42791.0</v>
      </c>
      <c r="D766" s="10">
        <v>0.6954</v>
      </c>
      <c r="E766" s="3" t="s">
        <v>7</v>
      </c>
      <c r="F766" s="11">
        <v>1.5</v>
      </c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</row>
    <row r="767" ht="15.75" customHeight="1">
      <c r="A767" s="7">
        <v>7205.0</v>
      </c>
      <c r="B767" s="8" t="s">
        <v>29</v>
      </c>
      <c r="C767" s="9">
        <v>42791.0</v>
      </c>
      <c r="D767" s="10">
        <v>0.6957</v>
      </c>
      <c r="E767" s="3" t="s">
        <v>9</v>
      </c>
      <c r="F767" s="11">
        <v>0.855</v>
      </c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</row>
    <row r="768" ht="15.75" customHeight="1">
      <c r="A768" s="7">
        <v>7206.0</v>
      </c>
      <c r="B768" s="8" t="s">
        <v>29</v>
      </c>
      <c r="C768" s="9">
        <v>42791.0</v>
      </c>
      <c r="D768" s="10">
        <v>0.7027</v>
      </c>
      <c r="E768" s="3" t="s">
        <v>17</v>
      </c>
      <c r="F768" s="11">
        <v>3.375</v>
      </c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</row>
    <row r="769" ht="15.75" customHeight="1">
      <c r="A769" s="7">
        <v>7207.0</v>
      </c>
      <c r="B769" s="8" t="s">
        <v>29</v>
      </c>
      <c r="C769" s="9">
        <v>42791.0</v>
      </c>
      <c r="D769" s="10">
        <v>0.7072</v>
      </c>
      <c r="E769" s="3" t="s">
        <v>7</v>
      </c>
      <c r="F769" s="11">
        <v>1.5</v>
      </c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</row>
    <row r="770" ht="15.75" customHeight="1">
      <c r="A770" s="7">
        <v>7208.0</v>
      </c>
      <c r="B770" s="8" t="s">
        <v>29</v>
      </c>
      <c r="C770" s="9">
        <v>42791.0</v>
      </c>
      <c r="D770" s="10">
        <v>0.7188</v>
      </c>
      <c r="E770" s="3" t="s">
        <v>11</v>
      </c>
      <c r="F770" s="11">
        <v>2.52</v>
      </c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</row>
    <row r="771" ht="15.75" customHeight="1">
      <c r="A771" s="7">
        <v>7209.0</v>
      </c>
      <c r="B771" s="8" t="s">
        <v>29</v>
      </c>
      <c r="C771" s="9">
        <v>42791.0</v>
      </c>
      <c r="D771" s="10">
        <v>0.7193</v>
      </c>
      <c r="E771" s="3" t="s">
        <v>11</v>
      </c>
      <c r="F771" s="11">
        <v>2.52</v>
      </c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</row>
    <row r="772" ht="15.75" customHeight="1">
      <c r="A772" s="7">
        <v>7210.0</v>
      </c>
      <c r="B772" s="8" t="s">
        <v>32</v>
      </c>
      <c r="C772" s="9">
        <v>42792.0</v>
      </c>
      <c r="D772" s="10">
        <v>0.3799</v>
      </c>
      <c r="E772" s="3" t="s">
        <v>7</v>
      </c>
      <c r="F772" s="11">
        <v>1.5</v>
      </c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</row>
    <row r="773" ht="15.75" customHeight="1">
      <c r="A773" s="7">
        <v>7211.0</v>
      </c>
      <c r="B773" s="8" t="s">
        <v>32</v>
      </c>
      <c r="C773" s="9">
        <v>42792.0</v>
      </c>
      <c r="D773" s="10">
        <v>0.3932</v>
      </c>
      <c r="E773" s="3" t="s">
        <v>9</v>
      </c>
      <c r="F773" s="11">
        <v>0.855</v>
      </c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</row>
    <row r="774" ht="15.75" customHeight="1">
      <c r="A774" s="7">
        <v>7212.0</v>
      </c>
      <c r="B774" s="8" t="s">
        <v>32</v>
      </c>
      <c r="C774" s="9">
        <v>42792.0</v>
      </c>
      <c r="D774" s="10">
        <v>0.3935</v>
      </c>
      <c r="E774" s="3" t="s">
        <v>33</v>
      </c>
      <c r="F774" s="11">
        <v>2.79</v>
      </c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</row>
    <row r="775" ht="15.75" customHeight="1">
      <c r="A775" s="7">
        <v>7214.0</v>
      </c>
      <c r="B775" s="8" t="s">
        <v>32</v>
      </c>
      <c r="C775" s="9">
        <v>42792.0</v>
      </c>
      <c r="D775" s="10">
        <v>0.3991</v>
      </c>
      <c r="E775" s="3" t="s">
        <v>7</v>
      </c>
      <c r="F775" s="11">
        <v>1.5</v>
      </c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</row>
    <row r="776" ht="15.75" customHeight="1">
      <c r="A776" s="7">
        <v>7214.0</v>
      </c>
      <c r="B776" s="8" t="s">
        <v>32</v>
      </c>
      <c r="C776" s="9">
        <v>42792.0</v>
      </c>
      <c r="D776" s="10">
        <v>0.3991</v>
      </c>
      <c r="E776" s="3" t="s">
        <v>28</v>
      </c>
      <c r="F776" s="11">
        <v>2.475</v>
      </c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</row>
    <row r="777" ht="15.75" customHeight="1">
      <c r="A777" s="7">
        <v>7217.0</v>
      </c>
      <c r="B777" s="8" t="s">
        <v>32</v>
      </c>
      <c r="C777" s="9">
        <v>42792.0</v>
      </c>
      <c r="D777" s="10">
        <v>0.4214</v>
      </c>
      <c r="E777" s="3" t="s">
        <v>7</v>
      </c>
      <c r="F777" s="11">
        <v>1.5</v>
      </c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</row>
    <row r="778" ht="15.75" customHeight="1">
      <c r="A778" s="7">
        <v>7218.0</v>
      </c>
      <c r="B778" s="8" t="s">
        <v>32</v>
      </c>
      <c r="C778" s="9">
        <v>42792.0</v>
      </c>
      <c r="D778" s="10">
        <v>0.4289</v>
      </c>
      <c r="E778" s="3" t="s">
        <v>7</v>
      </c>
      <c r="F778" s="11">
        <v>1.5</v>
      </c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</row>
    <row r="779" ht="15.75" customHeight="1">
      <c r="A779" s="7">
        <v>7218.0</v>
      </c>
      <c r="B779" s="8" t="s">
        <v>32</v>
      </c>
      <c r="C779" s="9">
        <v>42792.0</v>
      </c>
      <c r="D779" s="10">
        <v>0.4289</v>
      </c>
      <c r="E779" s="3" t="s">
        <v>12</v>
      </c>
      <c r="F779" s="11">
        <v>2.34</v>
      </c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</row>
    <row r="780" ht="15.75" customHeight="1">
      <c r="A780" s="7">
        <v>7219.0</v>
      </c>
      <c r="B780" s="8" t="s">
        <v>32</v>
      </c>
      <c r="C780" s="9">
        <v>42792.0</v>
      </c>
      <c r="D780" s="10">
        <v>0.4292</v>
      </c>
      <c r="E780" s="3" t="s">
        <v>7</v>
      </c>
      <c r="F780" s="11">
        <v>1.5</v>
      </c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</row>
    <row r="781" ht="15.75" customHeight="1">
      <c r="A781" s="7">
        <v>7221.0</v>
      </c>
      <c r="B781" s="8" t="s">
        <v>32</v>
      </c>
      <c r="C781" s="9">
        <v>42792.0</v>
      </c>
      <c r="D781" s="10">
        <v>0.431</v>
      </c>
      <c r="E781" s="3" t="s">
        <v>14</v>
      </c>
      <c r="F781" s="11">
        <v>1.8</v>
      </c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</row>
    <row r="782" ht="15.75" customHeight="1">
      <c r="A782" s="7">
        <v>7222.0</v>
      </c>
      <c r="B782" s="8" t="s">
        <v>32</v>
      </c>
      <c r="C782" s="9">
        <v>42792.0</v>
      </c>
      <c r="D782" s="10">
        <v>0.4348</v>
      </c>
      <c r="E782" s="3" t="s">
        <v>7</v>
      </c>
      <c r="F782" s="11">
        <v>1.5</v>
      </c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</row>
    <row r="783" ht="15.75" customHeight="1">
      <c r="A783" s="7">
        <v>7223.0</v>
      </c>
      <c r="B783" s="8" t="s">
        <v>32</v>
      </c>
      <c r="C783" s="9">
        <v>42792.0</v>
      </c>
      <c r="D783" s="10">
        <v>0.444</v>
      </c>
      <c r="E783" s="3" t="s">
        <v>8</v>
      </c>
      <c r="F783" s="11">
        <v>1.26</v>
      </c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</row>
    <row r="784" ht="15.75" customHeight="1">
      <c r="A784" s="7">
        <v>7224.0</v>
      </c>
      <c r="B784" s="8" t="s">
        <v>32</v>
      </c>
      <c r="C784" s="9">
        <v>42792.0</v>
      </c>
      <c r="D784" s="10">
        <v>0.452</v>
      </c>
      <c r="E784" s="3" t="s">
        <v>17</v>
      </c>
      <c r="F784" s="11">
        <v>3.375</v>
      </c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</row>
    <row r="785" ht="15.75" customHeight="1">
      <c r="A785" s="7">
        <v>7225.0</v>
      </c>
      <c r="B785" s="8" t="s">
        <v>32</v>
      </c>
      <c r="C785" s="9">
        <v>42792.0</v>
      </c>
      <c r="D785" s="10">
        <v>0.4585</v>
      </c>
      <c r="E785" s="3" t="s">
        <v>9</v>
      </c>
      <c r="F785" s="11">
        <v>0.855</v>
      </c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</row>
    <row r="786" ht="15.75" customHeight="1">
      <c r="A786" s="7">
        <v>7228.0</v>
      </c>
      <c r="B786" s="8" t="s">
        <v>32</v>
      </c>
      <c r="C786" s="9">
        <v>42792.0</v>
      </c>
      <c r="D786" s="10">
        <v>0.4796</v>
      </c>
      <c r="E786" s="3" t="s">
        <v>9</v>
      </c>
      <c r="F786" s="11">
        <v>0.855</v>
      </c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</row>
    <row r="787" ht="15.75" customHeight="1">
      <c r="A787" s="7">
        <v>7229.0</v>
      </c>
      <c r="B787" s="8" t="s">
        <v>32</v>
      </c>
      <c r="C787" s="9">
        <v>42792.0</v>
      </c>
      <c r="D787" s="10">
        <v>0.4802</v>
      </c>
      <c r="E787" s="3" t="s">
        <v>28</v>
      </c>
      <c r="F787" s="11">
        <v>2.475</v>
      </c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</row>
    <row r="788" ht="15.75" customHeight="1">
      <c r="A788" s="7">
        <v>7230.0</v>
      </c>
      <c r="B788" s="8" t="s">
        <v>32</v>
      </c>
      <c r="C788" s="9">
        <v>42792.0</v>
      </c>
      <c r="D788" s="10">
        <v>0.484</v>
      </c>
      <c r="E788" s="3" t="s">
        <v>9</v>
      </c>
      <c r="F788" s="11">
        <v>0.855</v>
      </c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</row>
    <row r="789" ht="15.75" customHeight="1">
      <c r="A789" s="7">
        <v>7231.0</v>
      </c>
      <c r="B789" s="8" t="s">
        <v>32</v>
      </c>
      <c r="C789" s="9">
        <v>42792.0</v>
      </c>
      <c r="D789" s="10">
        <v>0.4846</v>
      </c>
      <c r="E789" s="3" t="s">
        <v>9</v>
      </c>
      <c r="F789" s="11">
        <v>0.855</v>
      </c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</row>
    <row r="790" ht="15.75" customHeight="1">
      <c r="A790" s="7">
        <v>7232.0</v>
      </c>
      <c r="B790" s="8" t="s">
        <v>32</v>
      </c>
      <c r="C790" s="9">
        <v>42792.0</v>
      </c>
      <c r="D790" s="10">
        <v>0.4882</v>
      </c>
      <c r="E790" s="3" t="s">
        <v>7</v>
      </c>
      <c r="F790" s="11">
        <v>1.5</v>
      </c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</row>
    <row r="791" ht="15.75" customHeight="1">
      <c r="A791" s="7">
        <v>7233.0</v>
      </c>
      <c r="B791" s="8" t="s">
        <v>32</v>
      </c>
      <c r="C791" s="9">
        <v>42792.0</v>
      </c>
      <c r="D791" s="10">
        <v>0.4938</v>
      </c>
      <c r="E791" s="3" t="s">
        <v>7</v>
      </c>
      <c r="F791" s="11">
        <v>1.5</v>
      </c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</row>
    <row r="792" ht="15.75" customHeight="1">
      <c r="A792" s="7">
        <v>7233.0</v>
      </c>
      <c r="B792" s="8" t="s">
        <v>32</v>
      </c>
      <c r="C792" s="9">
        <v>42792.0</v>
      </c>
      <c r="D792" s="10">
        <v>0.4938</v>
      </c>
      <c r="E792" s="3" t="s">
        <v>19</v>
      </c>
      <c r="F792" s="11">
        <v>4.4</v>
      </c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</row>
    <row r="793" ht="15.75" customHeight="1">
      <c r="A793" s="7">
        <v>7234.0</v>
      </c>
      <c r="B793" s="8" t="s">
        <v>32</v>
      </c>
      <c r="C793" s="9">
        <v>42792.0</v>
      </c>
      <c r="D793" s="10">
        <v>0.497</v>
      </c>
      <c r="E793" s="3" t="s">
        <v>10</v>
      </c>
      <c r="F793" s="11">
        <v>2.655</v>
      </c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</row>
    <row r="794" ht="15.75" customHeight="1">
      <c r="A794" s="7">
        <v>7234.0</v>
      </c>
      <c r="B794" s="8" t="s">
        <v>32</v>
      </c>
      <c r="C794" s="9">
        <v>42792.0</v>
      </c>
      <c r="D794" s="10">
        <v>0.497</v>
      </c>
      <c r="E794" s="3" t="s">
        <v>23</v>
      </c>
      <c r="F794" s="11">
        <v>2.25</v>
      </c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</row>
    <row r="795" ht="15.75" customHeight="1">
      <c r="A795" s="7">
        <v>7234.0</v>
      </c>
      <c r="B795" s="8" t="s">
        <v>32</v>
      </c>
      <c r="C795" s="9">
        <v>42792.0</v>
      </c>
      <c r="D795" s="10">
        <v>0.497</v>
      </c>
      <c r="E795" s="3" t="s">
        <v>7</v>
      </c>
      <c r="F795" s="11">
        <v>1.5</v>
      </c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</row>
    <row r="796" ht="15.75" customHeight="1">
      <c r="A796" s="7">
        <v>7236.0</v>
      </c>
      <c r="B796" s="8" t="s">
        <v>32</v>
      </c>
      <c r="C796" s="9">
        <v>42792.0</v>
      </c>
      <c r="D796" s="10">
        <v>0.5002</v>
      </c>
      <c r="E796" s="3" t="s">
        <v>14</v>
      </c>
      <c r="F796" s="11">
        <v>1.8</v>
      </c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</row>
    <row r="797" ht="15.75" customHeight="1">
      <c r="A797" s="7">
        <v>7237.0</v>
      </c>
      <c r="B797" s="8" t="s">
        <v>32</v>
      </c>
      <c r="C797" s="9">
        <v>42792.0</v>
      </c>
      <c r="D797" s="10">
        <v>0.5008</v>
      </c>
      <c r="E797" s="3" t="s">
        <v>7</v>
      </c>
      <c r="F797" s="11">
        <v>1.5</v>
      </c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</row>
    <row r="798" ht="15.75" customHeight="1">
      <c r="A798" s="7">
        <v>7237.0</v>
      </c>
      <c r="B798" s="8" t="s">
        <v>32</v>
      </c>
      <c r="C798" s="9">
        <v>42792.0</v>
      </c>
      <c r="D798" s="10">
        <v>0.5008</v>
      </c>
      <c r="E798" s="3" t="s">
        <v>10</v>
      </c>
      <c r="F798" s="11">
        <v>2.655</v>
      </c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</row>
    <row r="799" ht="15.75" customHeight="1">
      <c r="A799" s="7">
        <v>7238.0</v>
      </c>
      <c r="B799" s="8" t="s">
        <v>32</v>
      </c>
      <c r="C799" s="9">
        <v>42792.0</v>
      </c>
      <c r="D799" s="10">
        <v>0.503</v>
      </c>
      <c r="E799" s="3" t="s">
        <v>19</v>
      </c>
      <c r="F799" s="11">
        <v>4.4</v>
      </c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</row>
    <row r="800" ht="15.75" customHeight="1">
      <c r="A800" s="7">
        <v>7238.0</v>
      </c>
      <c r="B800" s="8" t="s">
        <v>32</v>
      </c>
      <c r="C800" s="9">
        <v>42792.0</v>
      </c>
      <c r="D800" s="10">
        <v>0.503</v>
      </c>
      <c r="E800" s="3" t="s">
        <v>7</v>
      </c>
      <c r="F800" s="11">
        <v>1.5</v>
      </c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</row>
    <row r="801" ht="15.75" customHeight="1">
      <c r="A801" s="7">
        <v>7238.0</v>
      </c>
      <c r="B801" s="8" t="s">
        <v>32</v>
      </c>
      <c r="C801" s="9">
        <v>42792.0</v>
      </c>
      <c r="D801" s="10">
        <v>0.503</v>
      </c>
      <c r="E801" s="3" t="s">
        <v>9</v>
      </c>
      <c r="F801" s="11">
        <v>0.855</v>
      </c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</row>
    <row r="802" ht="15.75" customHeight="1">
      <c r="A802" s="7">
        <v>7240.0</v>
      </c>
      <c r="B802" s="8" t="s">
        <v>32</v>
      </c>
      <c r="C802" s="9">
        <v>42792.0</v>
      </c>
      <c r="D802" s="10">
        <v>0.5119</v>
      </c>
      <c r="E802" s="3" t="s">
        <v>17</v>
      </c>
      <c r="F802" s="11">
        <v>3.375</v>
      </c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</row>
    <row r="803" ht="15.75" customHeight="1">
      <c r="A803" s="7">
        <v>7241.0</v>
      </c>
      <c r="B803" s="8" t="s">
        <v>32</v>
      </c>
      <c r="C803" s="9">
        <v>42792.0</v>
      </c>
      <c r="D803" s="10">
        <v>0.5138</v>
      </c>
      <c r="E803" s="3" t="s">
        <v>9</v>
      </c>
      <c r="F803" s="11">
        <v>0.855</v>
      </c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</row>
    <row r="804" ht="15.75" customHeight="1">
      <c r="A804" s="7">
        <v>7243.0</v>
      </c>
      <c r="B804" s="8" t="s">
        <v>32</v>
      </c>
      <c r="C804" s="9">
        <v>42792.0</v>
      </c>
      <c r="D804" s="10">
        <v>0.5222</v>
      </c>
      <c r="E804" s="3" t="s">
        <v>14</v>
      </c>
      <c r="F804" s="11">
        <v>1.8</v>
      </c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</row>
    <row r="805" ht="15.75" customHeight="1">
      <c r="A805" s="7">
        <v>7244.0</v>
      </c>
      <c r="B805" s="8" t="s">
        <v>32</v>
      </c>
      <c r="C805" s="9">
        <v>42792.0</v>
      </c>
      <c r="D805" s="10">
        <v>0.5425</v>
      </c>
      <c r="E805" s="3" t="s">
        <v>7</v>
      </c>
      <c r="F805" s="11">
        <v>1.5</v>
      </c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</row>
    <row r="806" ht="15.75" customHeight="1">
      <c r="A806" s="7">
        <v>7245.0</v>
      </c>
      <c r="B806" s="8" t="s">
        <v>32</v>
      </c>
      <c r="C806" s="9">
        <v>42792.0</v>
      </c>
      <c r="D806" s="10">
        <v>0.5476</v>
      </c>
      <c r="E806" s="3" t="s">
        <v>7</v>
      </c>
      <c r="F806" s="11">
        <v>1.5</v>
      </c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</row>
    <row r="807" ht="15.75" customHeight="1">
      <c r="A807" s="7">
        <v>7245.0</v>
      </c>
      <c r="B807" s="8" t="s">
        <v>32</v>
      </c>
      <c r="C807" s="9">
        <v>42792.0</v>
      </c>
      <c r="D807" s="10">
        <v>0.5476</v>
      </c>
      <c r="E807" s="3" t="s">
        <v>7</v>
      </c>
      <c r="F807" s="11">
        <v>1.5</v>
      </c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</row>
    <row r="808" ht="15.75" customHeight="1">
      <c r="A808" s="7">
        <v>7245.0</v>
      </c>
      <c r="B808" s="8" t="s">
        <v>32</v>
      </c>
      <c r="C808" s="9">
        <v>42792.0</v>
      </c>
      <c r="D808" s="10">
        <v>0.5476</v>
      </c>
      <c r="E808" s="3" t="s">
        <v>19</v>
      </c>
      <c r="F808" s="11">
        <v>4.4</v>
      </c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</row>
    <row r="809" ht="15.75" customHeight="1">
      <c r="A809" s="7">
        <v>7245.0</v>
      </c>
      <c r="B809" s="8" t="s">
        <v>32</v>
      </c>
      <c r="C809" s="9">
        <v>42792.0</v>
      </c>
      <c r="D809" s="10">
        <v>0.5476</v>
      </c>
      <c r="E809" s="3" t="s">
        <v>16</v>
      </c>
      <c r="F809" s="11">
        <v>2.025</v>
      </c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</row>
    <row r="810" ht="15.75" customHeight="1">
      <c r="A810" s="7">
        <v>7246.0</v>
      </c>
      <c r="B810" s="8" t="s">
        <v>32</v>
      </c>
      <c r="C810" s="9">
        <v>42792.0</v>
      </c>
      <c r="D810" s="10">
        <v>0.5543</v>
      </c>
      <c r="E810" s="3" t="s">
        <v>7</v>
      </c>
      <c r="F810" s="11">
        <v>1.5</v>
      </c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</row>
    <row r="811" ht="15.75" customHeight="1">
      <c r="A811" s="7">
        <v>7247.0</v>
      </c>
      <c r="B811" s="8" t="s">
        <v>32</v>
      </c>
      <c r="C811" s="9">
        <v>42792.0</v>
      </c>
      <c r="D811" s="10">
        <v>0.5748</v>
      </c>
      <c r="E811" s="3" t="s">
        <v>12</v>
      </c>
      <c r="F811" s="11">
        <v>2.34</v>
      </c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</row>
    <row r="812" ht="15.75" customHeight="1">
      <c r="A812" s="7">
        <v>7247.0</v>
      </c>
      <c r="B812" s="8" t="s">
        <v>32</v>
      </c>
      <c r="C812" s="9">
        <v>42792.0</v>
      </c>
      <c r="D812" s="10">
        <v>0.5748</v>
      </c>
      <c r="E812" s="3" t="s">
        <v>7</v>
      </c>
      <c r="F812" s="11">
        <v>1.5</v>
      </c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</row>
    <row r="813" ht="15.75" customHeight="1">
      <c r="A813" s="7">
        <v>7248.0</v>
      </c>
      <c r="B813" s="8" t="s">
        <v>32</v>
      </c>
      <c r="C813" s="9">
        <v>42792.0</v>
      </c>
      <c r="D813" s="10">
        <v>0.5754</v>
      </c>
      <c r="E813" s="3" t="s">
        <v>17</v>
      </c>
      <c r="F813" s="11">
        <v>3.375</v>
      </c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</row>
    <row r="814" ht="15.75" customHeight="1">
      <c r="A814" s="7">
        <v>7248.0</v>
      </c>
      <c r="B814" s="8" t="s">
        <v>32</v>
      </c>
      <c r="C814" s="9">
        <v>42792.0</v>
      </c>
      <c r="D814" s="10">
        <v>0.5754</v>
      </c>
      <c r="E814" s="3" t="s">
        <v>7</v>
      </c>
      <c r="F814" s="11">
        <v>1.5</v>
      </c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</row>
    <row r="815" ht="15.75" customHeight="1">
      <c r="A815" s="7">
        <v>7249.0</v>
      </c>
      <c r="B815" s="8" t="s">
        <v>32</v>
      </c>
      <c r="C815" s="9">
        <v>42792.0</v>
      </c>
      <c r="D815" s="10">
        <v>0.5777</v>
      </c>
      <c r="E815" s="3" t="s">
        <v>13</v>
      </c>
      <c r="F815" s="11">
        <v>2.7</v>
      </c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</row>
    <row r="816" ht="15.75" customHeight="1">
      <c r="A816" s="7">
        <v>7250.0</v>
      </c>
      <c r="B816" s="8" t="s">
        <v>32</v>
      </c>
      <c r="C816" s="9">
        <v>42792.0</v>
      </c>
      <c r="D816" s="10">
        <v>0.5781</v>
      </c>
      <c r="E816" s="3" t="s">
        <v>8</v>
      </c>
      <c r="F816" s="11">
        <v>1.26</v>
      </c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</row>
    <row r="817" ht="15.75" customHeight="1">
      <c r="A817" s="7">
        <v>7251.0</v>
      </c>
      <c r="B817" s="8" t="s">
        <v>32</v>
      </c>
      <c r="C817" s="9">
        <v>42792.0</v>
      </c>
      <c r="D817" s="10">
        <v>0.5786</v>
      </c>
      <c r="E817" s="3" t="s">
        <v>9</v>
      </c>
      <c r="F817" s="11">
        <v>0.855</v>
      </c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</row>
    <row r="818" ht="15.75" customHeight="1">
      <c r="A818" s="7">
        <v>7253.0</v>
      </c>
      <c r="B818" s="8" t="s">
        <v>32</v>
      </c>
      <c r="C818" s="9">
        <v>42792.0</v>
      </c>
      <c r="D818" s="10">
        <v>0.5802</v>
      </c>
      <c r="E818" s="3" t="s">
        <v>20</v>
      </c>
      <c r="F818" s="11">
        <v>3.4</v>
      </c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</row>
    <row r="819" ht="15.75" customHeight="1">
      <c r="A819" s="7">
        <v>7253.0</v>
      </c>
      <c r="B819" s="8" t="s">
        <v>32</v>
      </c>
      <c r="C819" s="9">
        <v>42792.0</v>
      </c>
      <c r="D819" s="10">
        <v>0.5802</v>
      </c>
      <c r="E819" s="3" t="s">
        <v>14</v>
      </c>
      <c r="F819" s="11">
        <v>1.8</v>
      </c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</row>
    <row r="820" ht="15.75" customHeight="1">
      <c r="A820" s="7">
        <v>7254.0</v>
      </c>
      <c r="B820" s="8" t="s">
        <v>32</v>
      </c>
      <c r="C820" s="9">
        <v>42792.0</v>
      </c>
      <c r="D820" s="10">
        <v>0.5817</v>
      </c>
      <c r="E820" s="3" t="s">
        <v>7</v>
      </c>
      <c r="F820" s="11">
        <v>1.5</v>
      </c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</row>
    <row r="821" ht="15.75" customHeight="1">
      <c r="A821" s="7">
        <v>7254.0</v>
      </c>
      <c r="B821" s="8" t="s">
        <v>32</v>
      </c>
      <c r="C821" s="9">
        <v>42792.0</v>
      </c>
      <c r="D821" s="10">
        <v>0.5817</v>
      </c>
      <c r="E821" s="3" t="s">
        <v>20</v>
      </c>
      <c r="F821" s="11">
        <v>3.4</v>
      </c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</row>
    <row r="822" ht="15.75" customHeight="1">
      <c r="A822" s="7">
        <v>7255.0</v>
      </c>
      <c r="B822" s="8" t="s">
        <v>32</v>
      </c>
      <c r="C822" s="9">
        <v>42792.0</v>
      </c>
      <c r="D822" s="10">
        <v>0.5852</v>
      </c>
      <c r="E822" s="3" t="s">
        <v>19</v>
      </c>
      <c r="F822" s="11">
        <v>4.4</v>
      </c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</row>
    <row r="823" ht="15.75" customHeight="1">
      <c r="A823" s="7">
        <v>7255.0</v>
      </c>
      <c r="B823" s="8" t="s">
        <v>32</v>
      </c>
      <c r="C823" s="9">
        <v>42792.0</v>
      </c>
      <c r="D823" s="10">
        <v>0.5852</v>
      </c>
      <c r="E823" s="3" t="s">
        <v>16</v>
      </c>
      <c r="F823" s="11">
        <v>2.025</v>
      </c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</row>
    <row r="824" ht="15.75" customHeight="1">
      <c r="A824" s="7">
        <v>7257.0</v>
      </c>
      <c r="B824" s="8" t="s">
        <v>32</v>
      </c>
      <c r="C824" s="9">
        <v>42792.0</v>
      </c>
      <c r="D824" s="10">
        <v>0.5895</v>
      </c>
      <c r="E824" s="3" t="s">
        <v>17</v>
      </c>
      <c r="F824" s="11">
        <v>3.375</v>
      </c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</row>
    <row r="825" ht="15.75" customHeight="1">
      <c r="A825" s="7">
        <v>7259.0</v>
      </c>
      <c r="B825" s="8" t="s">
        <v>32</v>
      </c>
      <c r="C825" s="9">
        <v>42792.0</v>
      </c>
      <c r="D825" s="10">
        <v>0.6029</v>
      </c>
      <c r="E825" s="3" t="s">
        <v>20</v>
      </c>
      <c r="F825" s="11">
        <v>3.4</v>
      </c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</row>
    <row r="826" ht="15.75" customHeight="1">
      <c r="A826" s="7">
        <v>7259.0</v>
      </c>
      <c r="B826" s="8" t="s">
        <v>32</v>
      </c>
      <c r="C826" s="9">
        <v>42792.0</v>
      </c>
      <c r="D826" s="10">
        <v>0.6029</v>
      </c>
      <c r="E826" s="3" t="s">
        <v>7</v>
      </c>
      <c r="F826" s="11">
        <v>1.5</v>
      </c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</row>
    <row r="827" ht="15.75" customHeight="1">
      <c r="A827" s="7">
        <v>7261.0</v>
      </c>
      <c r="B827" s="8" t="s">
        <v>32</v>
      </c>
      <c r="C827" s="9">
        <v>42792.0</v>
      </c>
      <c r="D827" s="10">
        <v>0.6147</v>
      </c>
      <c r="E827" s="3" t="s">
        <v>7</v>
      </c>
      <c r="F827" s="11">
        <v>1.5</v>
      </c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</row>
    <row r="828" ht="15.75" customHeight="1">
      <c r="A828" s="7">
        <v>7261.0</v>
      </c>
      <c r="B828" s="8" t="s">
        <v>32</v>
      </c>
      <c r="C828" s="9">
        <v>42792.0</v>
      </c>
      <c r="D828" s="10">
        <v>0.6147</v>
      </c>
      <c r="E828" s="3" t="s">
        <v>28</v>
      </c>
      <c r="F828" s="11">
        <v>2.475</v>
      </c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</row>
    <row r="829" ht="15.75" customHeight="1">
      <c r="A829" s="7">
        <v>7262.0</v>
      </c>
      <c r="B829" s="8" t="s">
        <v>32</v>
      </c>
      <c r="C829" s="9">
        <v>42792.0</v>
      </c>
      <c r="D829" s="10">
        <v>0.615</v>
      </c>
      <c r="E829" s="3" t="s">
        <v>7</v>
      </c>
      <c r="F829" s="11">
        <v>1.5</v>
      </c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</row>
    <row r="830" ht="15.75" customHeight="1">
      <c r="A830" s="7">
        <v>7262.0</v>
      </c>
      <c r="B830" s="8" t="s">
        <v>32</v>
      </c>
      <c r="C830" s="9">
        <v>42792.0</v>
      </c>
      <c r="D830" s="10">
        <v>0.615</v>
      </c>
      <c r="E830" s="3" t="s">
        <v>28</v>
      </c>
      <c r="F830" s="11">
        <v>2.475</v>
      </c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</row>
    <row r="831" ht="15.75" customHeight="1">
      <c r="A831" s="7">
        <v>7263.0</v>
      </c>
      <c r="B831" s="8" t="s">
        <v>32</v>
      </c>
      <c r="C831" s="9">
        <v>42792.0</v>
      </c>
      <c r="D831" s="10">
        <v>0.6169</v>
      </c>
      <c r="E831" s="3" t="s">
        <v>7</v>
      </c>
      <c r="F831" s="11">
        <v>1.5</v>
      </c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</row>
    <row r="832" ht="15.75" customHeight="1">
      <c r="A832" s="7">
        <v>7263.0</v>
      </c>
      <c r="B832" s="8" t="s">
        <v>32</v>
      </c>
      <c r="C832" s="9">
        <v>42792.0</v>
      </c>
      <c r="D832" s="10">
        <v>0.6169</v>
      </c>
      <c r="E832" s="3" t="s">
        <v>17</v>
      </c>
      <c r="F832" s="11">
        <v>3.375</v>
      </c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</row>
    <row r="833" ht="15.75" customHeight="1">
      <c r="A833" s="7">
        <v>7265.0</v>
      </c>
      <c r="B833" s="8" t="s">
        <v>32</v>
      </c>
      <c r="C833" s="9">
        <v>42792.0</v>
      </c>
      <c r="D833" s="10">
        <v>0.6242</v>
      </c>
      <c r="E833" s="3" t="s">
        <v>7</v>
      </c>
      <c r="F833" s="11">
        <v>1.5</v>
      </c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</row>
    <row r="834" ht="15.75" customHeight="1">
      <c r="A834" s="7">
        <v>7265.0</v>
      </c>
      <c r="B834" s="8" t="s">
        <v>32</v>
      </c>
      <c r="C834" s="9">
        <v>42792.0</v>
      </c>
      <c r="D834" s="10">
        <v>0.6242</v>
      </c>
      <c r="E834" s="3" t="s">
        <v>17</v>
      </c>
      <c r="F834" s="11">
        <v>3.375</v>
      </c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</row>
    <row r="835" ht="15.75" customHeight="1">
      <c r="A835" s="7">
        <v>7266.0</v>
      </c>
      <c r="B835" s="8" t="s">
        <v>32</v>
      </c>
      <c r="C835" s="9">
        <v>42792.0</v>
      </c>
      <c r="D835" s="10">
        <v>0.6268</v>
      </c>
      <c r="E835" s="3" t="s">
        <v>11</v>
      </c>
      <c r="F835" s="11">
        <v>2.52</v>
      </c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</row>
    <row r="836" ht="15.75" customHeight="1">
      <c r="A836" s="7">
        <v>7266.0</v>
      </c>
      <c r="B836" s="8" t="s">
        <v>32</v>
      </c>
      <c r="C836" s="9">
        <v>42792.0</v>
      </c>
      <c r="D836" s="10">
        <v>0.6268</v>
      </c>
      <c r="E836" s="3" t="s">
        <v>19</v>
      </c>
      <c r="F836" s="11">
        <v>4.4</v>
      </c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</row>
    <row r="837" ht="15.75" customHeight="1">
      <c r="A837" s="7">
        <v>7267.0</v>
      </c>
      <c r="B837" s="8" t="s">
        <v>32</v>
      </c>
      <c r="C837" s="9">
        <v>42792.0</v>
      </c>
      <c r="D837" s="10">
        <v>0.6291</v>
      </c>
      <c r="E837" s="3" t="s">
        <v>7</v>
      </c>
      <c r="F837" s="11">
        <v>1.5</v>
      </c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</row>
    <row r="838" ht="15.75" customHeight="1">
      <c r="A838" s="7">
        <v>7267.0</v>
      </c>
      <c r="B838" s="8" t="s">
        <v>32</v>
      </c>
      <c r="C838" s="9">
        <v>42792.0</v>
      </c>
      <c r="D838" s="10">
        <v>0.6291</v>
      </c>
      <c r="E838" s="3" t="s">
        <v>19</v>
      </c>
      <c r="F838" s="11">
        <v>4.4</v>
      </c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</row>
    <row r="839" ht="15.75" customHeight="1">
      <c r="A839" s="7">
        <v>7268.0</v>
      </c>
      <c r="B839" s="8" t="s">
        <v>32</v>
      </c>
      <c r="C839" s="9">
        <v>42792.0</v>
      </c>
      <c r="D839" s="10">
        <v>0.6357</v>
      </c>
      <c r="E839" s="3" t="s">
        <v>7</v>
      </c>
      <c r="F839" s="11">
        <v>1.5</v>
      </c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</row>
    <row r="840" ht="15.75" customHeight="1">
      <c r="A840" s="7">
        <v>7269.0</v>
      </c>
      <c r="B840" s="8" t="s">
        <v>32</v>
      </c>
      <c r="C840" s="9">
        <v>42792.0</v>
      </c>
      <c r="D840" s="10">
        <v>0.6548</v>
      </c>
      <c r="E840" s="3" t="s">
        <v>9</v>
      </c>
      <c r="F840" s="11">
        <v>0.855</v>
      </c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</row>
    <row r="841" ht="15.75" customHeight="1">
      <c r="A841" s="7">
        <v>7270.0</v>
      </c>
      <c r="B841" s="8" t="s">
        <v>32</v>
      </c>
      <c r="C841" s="9">
        <v>42792.0</v>
      </c>
      <c r="D841" s="10">
        <v>0.6572</v>
      </c>
      <c r="E841" s="3" t="s">
        <v>16</v>
      </c>
      <c r="F841" s="11">
        <v>2.025</v>
      </c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</row>
    <row r="842" ht="15.75" customHeight="1">
      <c r="A842" s="7">
        <v>7271.0</v>
      </c>
      <c r="B842" s="8" t="s">
        <v>32</v>
      </c>
      <c r="C842" s="9">
        <v>42792.0</v>
      </c>
      <c r="D842" s="10">
        <v>0.6591</v>
      </c>
      <c r="E842" s="3" t="s">
        <v>7</v>
      </c>
      <c r="F842" s="11">
        <v>1.5</v>
      </c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</row>
    <row r="843" ht="15.75" customHeight="1">
      <c r="A843" s="7">
        <v>7272.0</v>
      </c>
      <c r="B843" s="8" t="s">
        <v>32</v>
      </c>
      <c r="C843" s="9">
        <v>42792.0</v>
      </c>
      <c r="D843" s="10">
        <v>0.6596</v>
      </c>
      <c r="E843" s="3" t="s">
        <v>7</v>
      </c>
      <c r="F843" s="11">
        <v>1.5</v>
      </c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</row>
    <row r="844" ht="15.75" customHeight="1">
      <c r="A844" s="7">
        <v>7273.0</v>
      </c>
      <c r="B844" s="8" t="s">
        <v>32</v>
      </c>
      <c r="C844" s="9">
        <v>42792.0</v>
      </c>
      <c r="D844" s="10">
        <v>0.6607</v>
      </c>
      <c r="E844" s="3" t="s">
        <v>7</v>
      </c>
      <c r="F844" s="11">
        <v>1.5</v>
      </c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</row>
    <row r="845" ht="15.75" customHeight="1">
      <c r="A845" s="7">
        <v>7274.0</v>
      </c>
      <c r="B845" s="8" t="s">
        <v>32</v>
      </c>
      <c r="C845" s="9">
        <v>42792.0</v>
      </c>
      <c r="D845" s="10">
        <v>0.667</v>
      </c>
      <c r="E845" s="3" t="s">
        <v>17</v>
      </c>
      <c r="F845" s="11">
        <v>3.375</v>
      </c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</row>
    <row r="846" ht="15.75" customHeight="1">
      <c r="A846" s="7">
        <v>7274.0</v>
      </c>
      <c r="B846" s="8" t="s">
        <v>32</v>
      </c>
      <c r="C846" s="9">
        <v>42792.0</v>
      </c>
      <c r="D846" s="10">
        <v>0.667</v>
      </c>
      <c r="E846" s="3" t="s">
        <v>14</v>
      </c>
      <c r="F846" s="11">
        <v>1.8</v>
      </c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</row>
    <row r="847" ht="15.75" customHeight="1">
      <c r="A847" s="7">
        <v>7275.0</v>
      </c>
      <c r="B847" s="8" t="s">
        <v>32</v>
      </c>
      <c r="C847" s="9">
        <v>42792.0</v>
      </c>
      <c r="D847" s="10">
        <v>0.6674</v>
      </c>
      <c r="E847" s="3" t="s">
        <v>33</v>
      </c>
      <c r="F847" s="11">
        <v>2.79</v>
      </c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</row>
    <row r="848" ht="15.75" customHeight="1">
      <c r="A848" s="7">
        <v>7276.0</v>
      </c>
      <c r="B848" s="8" t="s">
        <v>32</v>
      </c>
      <c r="C848" s="9">
        <v>42792.0</v>
      </c>
      <c r="D848" s="10">
        <v>0.6831</v>
      </c>
      <c r="E848" s="3" t="s">
        <v>18</v>
      </c>
      <c r="F848" s="11">
        <v>4.95</v>
      </c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</row>
    <row r="849" ht="15.75" customHeight="1">
      <c r="A849" s="18"/>
      <c r="B849" s="18"/>
      <c r="C849" s="15"/>
      <c r="D849" s="19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</row>
    <row r="850" ht="15.75" customHeight="1">
      <c r="A850" s="18"/>
      <c r="B850" s="18"/>
      <c r="C850" s="15"/>
      <c r="D850" s="19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</row>
    <row r="851" ht="15.75" customHeight="1">
      <c r="A851" s="18"/>
      <c r="B851" s="18"/>
      <c r="C851" s="15"/>
      <c r="D851" s="19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</row>
    <row r="852" ht="15.75" customHeight="1">
      <c r="A852" s="18"/>
      <c r="B852" s="18"/>
      <c r="C852" s="15"/>
      <c r="D852" s="19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</row>
    <row r="853" ht="15.75" customHeight="1">
      <c r="A853" s="18"/>
      <c r="B853" s="18"/>
      <c r="C853" s="15"/>
      <c r="D853" s="19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</row>
    <row r="854" ht="15.75" customHeight="1">
      <c r="A854" s="18"/>
      <c r="B854" s="18"/>
      <c r="C854" s="15"/>
      <c r="D854" s="19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</row>
    <row r="855" ht="15.75" customHeight="1">
      <c r="A855" s="18"/>
      <c r="B855" s="18"/>
      <c r="C855" s="15"/>
      <c r="D855" s="19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</row>
    <row r="856" ht="15.75" customHeight="1">
      <c r="A856" s="18"/>
      <c r="B856" s="18"/>
      <c r="C856" s="15"/>
      <c r="D856" s="19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</row>
    <row r="857" ht="15.75" customHeight="1">
      <c r="A857" s="18"/>
      <c r="B857" s="18"/>
      <c r="C857" s="15"/>
      <c r="D857" s="19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</row>
    <row r="858" ht="15.75" customHeight="1">
      <c r="A858" s="18"/>
      <c r="B858" s="18"/>
      <c r="C858" s="15"/>
      <c r="D858" s="19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</row>
  </sheetData>
  <drawing r:id="rId1"/>
</worksheet>
</file>