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Balance Statement" sheetId="2" r:id="rId4"/>
    <sheet state="visible" name="Income Statement" sheetId="3" r:id="rId5"/>
  </sheets>
  <definedNames/>
  <calcPr/>
</workbook>
</file>

<file path=xl/sharedStrings.xml><?xml version="1.0" encoding="utf-8"?>
<sst xmlns="http://schemas.openxmlformats.org/spreadsheetml/2006/main" count="62" uniqueCount="58">
  <si>
    <t>Cash Flow for The Grape Debate Wine Company</t>
  </si>
  <si>
    <t>Forecast</t>
  </si>
  <si>
    <t>Forecast Factor</t>
  </si>
  <si>
    <t>Year End</t>
  </si>
  <si>
    <t>Cash Flow from Operations</t>
  </si>
  <si>
    <t>Net Income</t>
  </si>
  <si>
    <t>Depreciation Expense</t>
  </si>
  <si>
    <t>Change in Accounts Receivable</t>
  </si>
  <si>
    <t>Change in Inventories</t>
  </si>
  <si>
    <t>Change in Other Current Assets</t>
  </si>
  <si>
    <t>Change in Accounts Payable</t>
  </si>
  <si>
    <t>Change in Other Current Liabilities</t>
  </si>
  <si>
    <t>Change in Deferred Income Taxes</t>
  </si>
  <si>
    <t>Total Cash Flows from Operations</t>
  </si>
  <si>
    <t xml:space="preserve">Cash Flows from Investing </t>
  </si>
  <si>
    <t>Added Equipment and Property</t>
  </si>
  <si>
    <t>Total Cash Flows from Investing</t>
  </si>
  <si>
    <t>Cash Flows from Financing</t>
  </si>
  <si>
    <t>Change in Debt</t>
  </si>
  <si>
    <t>Sale/Purchase Equity</t>
  </si>
  <si>
    <t>Cash Dividends Paid to Shareholders</t>
  </si>
  <si>
    <t>Total Cash Flows Financing</t>
  </si>
  <si>
    <t>Net Change in Cash and Securities</t>
  </si>
  <si>
    <t>Balance Sheet in Million $</t>
  </si>
  <si>
    <t xml:space="preserve">Common Size </t>
  </si>
  <si>
    <t>Assets</t>
  </si>
  <si>
    <t>Cash and Securities</t>
  </si>
  <si>
    <t>Accounts Receivable</t>
  </si>
  <si>
    <t>Inventories</t>
  </si>
  <si>
    <t>Other Assets</t>
  </si>
  <si>
    <t>Equipment and Property Assets</t>
  </si>
  <si>
    <t>Depreciation</t>
  </si>
  <si>
    <t>Total Assets</t>
  </si>
  <si>
    <t>Liabilities</t>
  </si>
  <si>
    <t>Accounts Payable</t>
  </si>
  <si>
    <t>Debt</t>
  </si>
  <si>
    <t>Deferred Income Taxes</t>
  </si>
  <si>
    <t>Other Liabilities</t>
  </si>
  <si>
    <t>Total Liabilities</t>
  </si>
  <si>
    <t>Equity</t>
  </si>
  <si>
    <t>Paid-In Capital</t>
  </si>
  <si>
    <t>Retained Earnings</t>
  </si>
  <si>
    <t>Total Equity</t>
  </si>
  <si>
    <t>Total Liabilities and Equity</t>
  </si>
  <si>
    <t>Historical Income Statements for The Grape Debate Wine Company</t>
  </si>
  <si>
    <t>Income Statement ($ Million)</t>
  </si>
  <si>
    <t>Sales</t>
  </si>
  <si>
    <t>Cost of Sales</t>
  </si>
  <si>
    <t>Gross Operating Income</t>
  </si>
  <si>
    <t>Selling &amp; Administration</t>
  </si>
  <si>
    <t>Other Income/Expenses</t>
  </si>
  <si>
    <t>Earnings Before Interest and Taxes</t>
  </si>
  <si>
    <t>Interest Income</t>
  </si>
  <si>
    <t>Interest Expense</t>
  </si>
  <si>
    <t>Pre Tax Income</t>
  </si>
  <si>
    <t>Income Taxes</t>
  </si>
  <si>
    <t>Dividends</t>
  </si>
  <si>
    <t>Addition to Retained Earnings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</si>
</sst>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9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  <font>
      <color rgb="FFFF0000"/>
    </font>
    <font>
      <b/>
      <color rgb="FF000000"/>
      <name val="Arial"/>
    </font>
    <font>
      <color rgb="FF000000"/>
      <name val="TimesNewRomanPSMT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3" fontId="1" numFmtId="10" xfId="0" applyAlignment="1" applyFont="1" applyNumberFormat="1">
      <alignment horizontal="center" vertical="bottom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0" fillId="0" fontId="4" numFmtId="10" xfId="0" applyFont="1" applyNumberFormat="1"/>
    <xf borderId="1" fillId="0" fontId="5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6" numFmtId="164" xfId="0" applyFont="1" applyNumberFormat="1"/>
    <xf borderId="0" fillId="0" fontId="6" numFmtId="10" xfId="0" applyFont="1" applyNumberFormat="1"/>
    <xf borderId="0" fillId="0" fontId="3" numFmtId="164" xfId="0" applyAlignment="1" applyFont="1" applyNumberFormat="1">
      <alignment vertical="bottom"/>
    </xf>
    <xf borderId="0" fillId="0" fontId="3" numFmtId="10" xfId="0" applyAlignment="1" applyFont="1" applyNumberFormat="1">
      <alignment vertical="bottom"/>
    </xf>
    <xf borderId="0" fillId="0" fontId="4" numFmtId="164" xfId="0" applyFont="1" applyNumberFormat="1"/>
    <xf borderId="0" fillId="0" fontId="5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2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1" fillId="0" fontId="5" numFmtId="164" xfId="0" applyAlignment="1" applyBorder="1" applyFont="1" applyNumberFormat="1">
      <alignment horizontal="right" vertical="bottom"/>
    </xf>
    <xf borderId="1" fillId="0" fontId="3" numFmtId="10" xfId="0" applyAlignment="1" applyBorder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8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5" numFmtId="1" xfId="0" applyAlignment="1" applyBorder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5" width="9.5"/>
    <col customWidth="1" min="6" max="6" width="13.25"/>
    <col customWidth="1" min="7" max="25" width="9.5"/>
  </cols>
  <sheetData>
    <row r="1" ht="15.75" customHeight="1">
      <c r="A1" s="1" t="s">
        <v>0</v>
      </c>
      <c r="E1" s="2" t="s">
        <v>1</v>
      </c>
      <c r="F1" s="3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/>
      <c r="B2" s="6" t="s">
        <v>3</v>
      </c>
      <c r="C2" s="7"/>
      <c r="D2" s="7"/>
      <c r="F2" s="8"/>
    </row>
    <row r="3" ht="15.75" customHeight="1">
      <c r="A3" s="5"/>
      <c r="B3" s="9">
        <v>2016.0</v>
      </c>
      <c r="C3" s="9">
        <v>2017.0</v>
      </c>
      <c r="D3" s="9">
        <v>2018.0</v>
      </c>
      <c r="E3" s="7">
        <v>2019.0</v>
      </c>
      <c r="F3" s="8"/>
    </row>
    <row r="4" ht="15.75" customHeight="1">
      <c r="A4" s="10" t="s">
        <v>4</v>
      </c>
      <c r="B4" s="5"/>
      <c r="C4" s="5"/>
      <c r="D4" s="5"/>
      <c r="F4" s="8"/>
    </row>
    <row r="5" ht="15.75" customHeight="1">
      <c r="A5" s="5" t="s">
        <v>5</v>
      </c>
      <c r="B5" s="11">
        <f>'Income Statement'!C20</f>
        <v>121.8</v>
      </c>
      <c r="C5" s="11">
        <f>'Income Statement'!D20</f>
        <v>132.7</v>
      </c>
      <c r="D5" s="11">
        <f>'Income Statement'!E20</f>
        <v>132.8</v>
      </c>
      <c r="E5" s="12">
        <f t="shared" ref="E5:E12" si="1">D5*(1+F5)</f>
        <v>139.44</v>
      </c>
      <c r="F5" s="8">
        <v>0.05</v>
      </c>
    </row>
    <row r="6" ht="15.75" customHeight="1">
      <c r="A6" s="5" t="s">
        <v>6</v>
      </c>
      <c r="B6" s="11">
        <f>'Income Statement'!C11</f>
        <v>-52</v>
      </c>
      <c r="C6" s="11">
        <f>'Income Statement'!D11</f>
        <v>-55.9</v>
      </c>
      <c r="D6" s="11">
        <f>'Income Statement'!E11</f>
        <v>-75.2</v>
      </c>
      <c r="E6" s="12">
        <f t="shared" si="1"/>
        <v>-81.216</v>
      </c>
      <c r="F6" s="8">
        <v>0.08</v>
      </c>
    </row>
    <row r="7" ht="15.75" customHeight="1">
      <c r="A7" s="5" t="s">
        <v>7</v>
      </c>
      <c r="B7" s="11">
        <f>'Balance Statement'!C6-'Balance Statement'!B6</f>
        <v>3.5</v>
      </c>
      <c r="C7" s="11">
        <f>'Balance Statement'!D6-'Balance Statement'!C6</f>
        <v>4.4</v>
      </c>
      <c r="D7" s="11">
        <f>'Balance Statement'!E6-'Balance Statement'!D6</f>
        <v>12.8</v>
      </c>
      <c r="E7" s="12">
        <f t="shared" si="1"/>
        <v>13.97862455</v>
      </c>
      <c r="F7" s="8">
        <f>'Balance Statement'!F6</f>
        <v>0.09208004293</v>
      </c>
    </row>
    <row r="8" ht="15.75" customHeight="1">
      <c r="A8" s="5" t="s">
        <v>8</v>
      </c>
      <c r="B8" s="11">
        <f>'Balance Statement'!C7-'Balance Statement'!B7</f>
        <v>-1.6</v>
      </c>
      <c r="C8" s="11">
        <f>'Balance Statement'!D7-'Balance Statement'!C7</f>
        <v>6.9</v>
      </c>
      <c r="D8" s="11">
        <f>'Balance Statement'!E7-'Balance Statement'!D7</f>
        <v>1.9</v>
      </c>
      <c r="E8" s="12">
        <f t="shared" si="1"/>
        <v>2.070144905</v>
      </c>
      <c r="F8" s="13">
        <f>'Balance Statement'!F7</f>
        <v>0.08954995016</v>
      </c>
    </row>
    <row r="9" ht="15.75" customHeight="1">
      <c r="A9" s="5" t="s">
        <v>9</v>
      </c>
      <c r="B9" s="11">
        <f>'Balance Statement'!C8-'Balance Statement'!B8</f>
        <v>-3.4</v>
      </c>
      <c r="C9" s="11">
        <f>'Balance Statement'!D8-'Balance Statement'!C8</f>
        <v>214.2</v>
      </c>
      <c r="D9" s="11">
        <f>'Balance Statement'!E8-'Balance Statement'!D8</f>
        <v>43.1</v>
      </c>
      <c r="E9" s="12">
        <f t="shared" si="1"/>
        <v>61.400069</v>
      </c>
      <c r="F9" s="8">
        <f>'Balance Statement'!F8</f>
        <v>0.4245955685</v>
      </c>
    </row>
    <row r="10" ht="15.75" customHeight="1">
      <c r="A10" s="5" t="s">
        <v>10</v>
      </c>
      <c r="B10" s="11">
        <f>'Balance Statement'!C14-'Balance Statement'!B14</f>
        <v>-5.7</v>
      </c>
      <c r="C10" s="11">
        <f>'Balance Statement'!D14-'Balance Statement'!C14</f>
        <v>-5.3</v>
      </c>
      <c r="D10" s="11">
        <f>'Balance Statement'!E14-'Balance Statement'!D14</f>
        <v>8.7</v>
      </c>
      <c r="E10" s="12">
        <f t="shared" si="1"/>
        <v>9.236954688</v>
      </c>
      <c r="F10" s="8">
        <f>'Balance Statement'!F14</f>
        <v>0.06171892969</v>
      </c>
    </row>
    <row r="11" ht="15.75" customHeight="1">
      <c r="A11" s="5" t="s">
        <v>11</v>
      </c>
      <c r="B11" s="11">
        <f>'Balance Statement'!C17-'Balance Statement'!B17</f>
        <v>-48.7</v>
      </c>
      <c r="C11" s="11">
        <f>'Balance Statement'!D17-'Balance Statement'!C17</f>
        <v>83.2</v>
      </c>
      <c r="D11" s="11">
        <f>'Balance Statement'!E17-'Balance Statement'!D17</f>
        <v>-81.3</v>
      </c>
      <c r="E11" s="12">
        <f t="shared" si="1"/>
        <v>-94.12798436</v>
      </c>
      <c r="F11" s="8">
        <f>'Balance Statement'!F17</f>
        <v>0.1577857855</v>
      </c>
    </row>
    <row r="12" ht="15.75" customHeight="1">
      <c r="A12" s="5" t="s">
        <v>12</v>
      </c>
      <c r="B12" s="11">
        <f>'Balance Statement'!C16-'Balance Statement'!B16</f>
        <v>-2.7</v>
      </c>
      <c r="C12" s="11">
        <f>'Balance Statement'!D16-'Balance Statement'!C16</f>
        <v>-4.6</v>
      </c>
      <c r="D12" s="11">
        <f>'Balance Statement'!E16-'Balance Statement'!D16</f>
        <v>-2.3</v>
      </c>
      <c r="E12" s="12">
        <f t="shared" si="1"/>
        <v>-2.322395154</v>
      </c>
      <c r="F12" s="8">
        <f>'Balance Statement'!F16</f>
        <v>0.009737023691</v>
      </c>
    </row>
    <row r="13" ht="15.75" customHeight="1">
      <c r="A13" s="10" t="s">
        <v>13</v>
      </c>
      <c r="B13" s="11">
        <f t="shared" ref="B13:F13" si="2">sum(B5:B12)</f>
        <v>11.2</v>
      </c>
      <c r="C13" s="11">
        <f t="shared" si="2"/>
        <v>375.6</v>
      </c>
      <c r="D13" s="11">
        <f t="shared" si="2"/>
        <v>40.5</v>
      </c>
      <c r="E13" s="14">
        <f t="shared" si="2"/>
        <v>48.45941363</v>
      </c>
      <c r="F13" s="15">
        <f t="shared" si="2"/>
        <v>0.9654673005</v>
      </c>
    </row>
    <row r="14" ht="15.75" customHeight="1">
      <c r="A14" s="5"/>
      <c r="B14" s="5"/>
      <c r="C14" s="5"/>
      <c r="D14" s="5"/>
      <c r="E14" s="16"/>
      <c r="F14" s="8"/>
    </row>
    <row r="15" ht="15.75" customHeight="1">
      <c r="A15" s="10" t="s">
        <v>14</v>
      </c>
      <c r="B15" s="5"/>
      <c r="C15" s="5"/>
      <c r="D15" s="5"/>
      <c r="E15" s="16"/>
      <c r="F15" s="8"/>
    </row>
    <row r="16" ht="15.75" customHeight="1">
      <c r="A16" s="17" t="s">
        <v>15</v>
      </c>
      <c r="B16" s="11">
        <f>'Balance Statement'!C9-'Balance Statement'!B9</f>
        <v>53.4</v>
      </c>
      <c r="C16" s="11">
        <f>'Balance Statement'!D9-'Balance Statement'!C9</f>
        <v>86.5</v>
      </c>
      <c r="D16" s="11">
        <f>'Balance Statement'!E9-'Balance Statement'!D9</f>
        <v>92.3</v>
      </c>
      <c r="E16" s="16">
        <f>D16*(1+F16)</f>
        <v>156.9163689</v>
      </c>
      <c r="F16" s="13">
        <f>'Balance Statement'!F9</f>
        <v>0.7000690025</v>
      </c>
    </row>
    <row r="17" ht="15.75" customHeight="1">
      <c r="A17" s="10" t="s">
        <v>16</v>
      </c>
      <c r="B17" s="11">
        <f t="shared" ref="B17:E17" si="3">B16</f>
        <v>53.4</v>
      </c>
      <c r="C17" s="11">
        <f t="shared" si="3"/>
        <v>86.5</v>
      </c>
      <c r="D17" s="11">
        <f t="shared" si="3"/>
        <v>92.3</v>
      </c>
      <c r="E17" s="14">
        <f t="shared" si="3"/>
        <v>156.9163689</v>
      </c>
      <c r="F17" s="8"/>
    </row>
    <row r="18" ht="15.75" customHeight="1">
      <c r="A18" s="5"/>
      <c r="B18" s="5"/>
      <c r="C18" s="5"/>
      <c r="D18" s="5"/>
      <c r="E18" s="16"/>
      <c r="F18" s="8"/>
    </row>
    <row r="19" ht="15.75" customHeight="1">
      <c r="A19" s="10" t="s">
        <v>17</v>
      </c>
      <c r="B19" s="5"/>
      <c r="C19" s="5"/>
      <c r="D19" s="5"/>
      <c r="E19" s="16"/>
      <c r="F19" s="8"/>
    </row>
    <row r="20" ht="15.75" customHeight="1">
      <c r="A20" s="5" t="s">
        <v>18</v>
      </c>
      <c r="B20" s="11">
        <f>'Balance Statement'!C15-'Balance Statement'!B15</f>
        <v>-27.9</v>
      </c>
      <c r="C20" s="11">
        <f>'Balance Statement'!D15-'Balance Statement'!C15</f>
        <v>106.9</v>
      </c>
      <c r="D20" s="11">
        <f>'Balance Statement'!E15-'Balance Statement'!D15</f>
        <v>46.8</v>
      </c>
      <c r="E20" s="16">
        <f t="shared" ref="E20:E22" si="4">D20*(1+F20)</f>
        <v>58.58342406</v>
      </c>
      <c r="F20" s="8">
        <f>'Balance Statement'!F15</f>
        <v>0.2517825654</v>
      </c>
    </row>
    <row r="21" ht="15.75" customHeight="1">
      <c r="A21" s="5" t="s">
        <v>19</v>
      </c>
      <c r="B21" s="11">
        <f>'Balance Statement'!C21-'Balance Statement'!B21</f>
        <v>-0.8</v>
      </c>
      <c r="C21" s="11">
        <f>'Balance Statement'!D21-'Balance Statement'!C21</f>
        <v>-7.9</v>
      </c>
      <c r="D21" s="11">
        <f>'Balance Statement'!E21-'Balance Statement'!D21</f>
        <v>6.6</v>
      </c>
      <c r="E21" s="16">
        <f t="shared" si="4"/>
        <v>6.826696312</v>
      </c>
      <c r="F21" s="8">
        <f>'Balance Statement'!F21</f>
        <v>0.03434792609</v>
      </c>
    </row>
    <row r="22" ht="15.75" customHeight="1">
      <c r="A22" s="5" t="s">
        <v>20</v>
      </c>
      <c r="B22" s="11">
        <f>'Income Statement'!C22</f>
        <v>-38.7</v>
      </c>
      <c r="C22" s="11">
        <f>'Income Statement'!D22</f>
        <v>-39.8</v>
      </c>
      <c r="D22" s="11">
        <f>'Income Statement'!E22</f>
        <v>-40.1</v>
      </c>
      <c r="E22" s="16">
        <f t="shared" si="4"/>
        <v>-44.11</v>
      </c>
      <c r="F22" s="8">
        <v>0.1</v>
      </c>
    </row>
    <row r="23" ht="15.75" customHeight="1">
      <c r="A23" s="10" t="s">
        <v>21</v>
      </c>
      <c r="B23" s="11">
        <f t="shared" ref="B23:F23" si="5">sum(B20:B22)</f>
        <v>-67.4</v>
      </c>
      <c r="C23" s="11">
        <f t="shared" si="5"/>
        <v>59.2</v>
      </c>
      <c r="D23" s="11">
        <f t="shared" si="5"/>
        <v>13.3</v>
      </c>
      <c r="E23" s="14">
        <f t="shared" si="5"/>
        <v>21.30012037</v>
      </c>
      <c r="F23" s="18">
        <f t="shared" si="5"/>
        <v>0.3861304915</v>
      </c>
    </row>
    <row r="24" ht="15.75" customHeight="1">
      <c r="A24" s="5"/>
      <c r="B24" s="5"/>
      <c r="C24" s="5"/>
      <c r="D24" s="5"/>
      <c r="E24" s="16"/>
      <c r="F24" s="8"/>
    </row>
    <row r="25" ht="15.75" customHeight="1">
      <c r="A25" s="10" t="s">
        <v>22</v>
      </c>
      <c r="B25" s="11">
        <f t="shared" ref="B25:E25" si="6">sum(B13,B17,B23)</f>
        <v>-2.8</v>
      </c>
      <c r="C25" s="11">
        <f t="shared" si="6"/>
        <v>521.3</v>
      </c>
      <c r="D25" s="11">
        <f t="shared" si="6"/>
        <v>146.1</v>
      </c>
      <c r="E25" s="14">
        <f t="shared" si="6"/>
        <v>226.6759029</v>
      </c>
      <c r="F25" s="8"/>
    </row>
    <row r="26" ht="15.75" customHeight="1">
      <c r="A26" s="5"/>
      <c r="B26" s="5"/>
      <c r="C26" s="5"/>
      <c r="D26" s="5"/>
      <c r="F26" s="8"/>
    </row>
    <row r="27" ht="15.75" customHeight="1">
      <c r="A27" s="5"/>
      <c r="B27" s="5"/>
      <c r="C27" s="5"/>
      <c r="D27" s="5"/>
      <c r="F27" s="8"/>
    </row>
    <row r="28" ht="15.75" customHeight="1">
      <c r="A28" s="5"/>
      <c r="B28" s="5"/>
      <c r="C28" s="5"/>
      <c r="D28" s="5"/>
      <c r="F28" s="8"/>
    </row>
    <row r="29" ht="15.75" customHeight="1">
      <c r="A29" s="5"/>
      <c r="B29" s="5"/>
      <c r="C29" s="5"/>
      <c r="D29" s="5"/>
      <c r="F29" s="8"/>
    </row>
    <row r="30" ht="15.75" customHeight="1">
      <c r="A30" s="10"/>
      <c r="B30" s="5"/>
      <c r="C30" s="5"/>
      <c r="D30" s="5"/>
      <c r="F30" s="8"/>
    </row>
    <row r="31" ht="15.75" customHeight="1">
      <c r="A31" s="4"/>
      <c r="F31" s="8"/>
    </row>
    <row r="32" ht="15.75" customHeight="1">
      <c r="A32" s="4"/>
      <c r="F32" s="8"/>
    </row>
    <row r="33" ht="15.75" customHeight="1">
      <c r="A33" s="4"/>
      <c r="F33" s="8"/>
    </row>
    <row r="34" ht="15.75" customHeight="1">
      <c r="A34" s="4"/>
      <c r="F34" s="8"/>
    </row>
    <row r="35" ht="15.75" customHeight="1">
      <c r="A35" s="4"/>
      <c r="F35" s="8"/>
    </row>
    <row r="36" ht="15.75" customHeight="1">
      <c r="A36" s="4"/>
      <c r="F36" s="8"/>
    </row>
    <row r="37" ht="15.75" customHeight="1">
      <c r="A37" s="4"/>
      <c r="F37" s="8"/>
    </row>
    <row r="38" ht="15.75" customHeight="1">
      <c r="A38" s="4"/>
      <c r="F38" s="8"/>
    </row>
    <row r="39" ht="15.75" customHeight="1">
      <c r="A39" s="4"/>
      <c r="F39" s="8"/>
    </row>
    <row r="40" ht="15.75" customHeight="1">
      <c r="A40" s="4"/>
      <c r="F40" s="8"/>
    </row>
    <row r="41" ht="15.75" customHeight="1">
      <c r="A41" s="4"/>
      <c r="F41" s="8"/>
    </row>
    <row r="42" ht="15.75" customHeight="1">
      <c r="A42" s="4"/>
      <c r="F42" s="8"/>
    </row>
    <row r="43" ht="15.75" customHeight="1">
      <c r="A43" s="4"/>
      <c r="F43" s="8"/>
    </row>
    <row r="44" ht="15.75" customHeight="1">
      <c r="A44" s="4"/>
      <c r="F44" s="8"/>
    </row>
    <row r="45" ht="15.75" customHeight="1">
      <c r="A45" s="4"/>
      <c r="F45" s="8"/>
    </row>
    <row r="46" ht="15.75" customHeight="1">
      <c r="A46" s="4"/>
      <c r="F46" s="8"/>
    </row>
    <row r="47" ht="15.75" customHeight="1">
      <c r="A47" s="4"/>
      <c r="F47" s="8"/>
    </row>
    <row r="48" ht="15.75" customHeight="1">
      <c r="A48" s="4"/>
      <c r="F48" s="8"/>
    </row>
    <row r="49" ht="15.75" customHeight="1">
      <c r="A49" s="4"/>
      <c r="F49" s="8"/>
    </row>
    <row r="50" ht="15.75" customHeight="1">
      <c r="A50" s="4"/>
      <c r="F50" s="8"/>
    </row>
    <row r="51" ht="15.75" customHeight="1">
      <c r="A51" s="4"/>
      <c r="F51" s="8"/>
    </row>
    <row r="52" ht="15.75" customHeight="1">
      <c r="A52" s="4"/>
      <c r="F52" s="8"/>
    </row>
    <row r="53" ht="15.75" customHeight="1">
      <c r="A53" s="4"/>
      <c r="F53" s="8"/>
    </row>
    <row r="54" ht="15.75" customHeight="1">
      <c r="A54" s="4"/>
      <c r="F54" s="8"/>
    </row>
    <row r="55" ht="15.75" customHeight="1">
      <c r="A55" s="4"/>
      <c r="F55" s="8"/>
    </row>
    <row r="56" ht="15.75" customHeight="1">
      <c r="A56" s="4"/>
      <c r="F56" s="8"/>
    </row>
    <row r="57" ht="15.75" customHeight="1">
      <c r="A57" s="4"/>
      <c r="F57" s="8"/>
    </row>
    <row r="58" ht="15.75" customHeight="1">
      <c r="A58" s="4"/>
      <c r="F58" s="8"/>
    </row>
    <row r="59" ht="15.75" customHeight="1">
      <c r="A59" s="4"/>
      <c r="F59" s="8"/>
    </row>
    <row r="60" ht="15.75" customHeight="1">
      <c r="A60" s="4"/>
      <c r="F60" s="8"/>
    </row>
    <row r="61" ht="15.75" customHeight="1">
      <c r="A61" s="4"/>
      <c r="F61" s="8"/>
    </row>
    <row r="62" ht="15.75" customHeight="1">
      <c r="A62" s="4"/>
      <c r="F62" s="8"/>
    </row>
    <row r="63" ht="15.75" customHeight="1">
      <c r="A63" s="4"/>
      <c r="F63" s="8"/>
    </row>
    <row r="64" ht="15.75" customHeight="1">
      <c r="A64" s="4"/>
      <c r="F64" s="8"/>
    </row>
    <row r="65" ht="15.75" customHeight="1">
      <c r="A65" s="4"/>
      <c r="F65" s="8"/>
    </row>
    <row r="66" ht="15.75" customHeight="1">
      <c r="A66" s="4"/>
      <c r="F66" s="8"/>
    </row>
    <row r="67" ht="15.75" customHeight="1">
      <c r="A67" s="4"/>
      <c r="F67" s="8"/>
    </row>
    <row r="68" ht="15.75" customHeight="1">
      <c r="A68" s="4"/>
      <c r="F68" s="8"/>
    </row>
    <row r="69" ht="15.75" customHeight="1">
      <c r="A69" s="4"/>
      <c r="F69" s="8"/>
    </row>
    <row r="70" ht="15.75" customHeight="1">
      <c r="A70" s="4"/>
      <c r="F70" s="8"/>
    </row>
    <row r="71" ht="15.75" customHeight="1">
      <c r="A71" s="4"/>
      <c r="F71" s="8"/>
    </row>
    <row r="72" ht="15.75" customHeight="1">
      <c r="A72" s="4"/>
      <c r="F72" s="8"/>
    </row>
    <row r="73" ht="15.75" customHeight="1">
      <c r="A73" s="4"/>
      <c r="F73" s="8"/>
    </row>
    <row r="74" ht="15.75" customHeight="1">
      <c r="A74" s="4"/>
      <c r="F74" s="8"/>
    </row>
    <row r="75" ht="15.75" customHeight="1">
      <c r="A75" s="4"/>
      <c r="F75" s="8"/>
    </row>
    <row r="76" ht="15.75" customHeight="1">
      <c r="A76" s="4"/>
      <c r="F76" s="8"/>
    </row>
    <row r="77" ht="15.75" customHeight="1">
      <c r="A77" s="4"/>
      <c r="F77" s="8"/>
    </row>
    <row r="78" ht="15.75" customHeight="1">
      <c r="A78" s="4"/>
      <c r="F78" s="8"/>
    </row>
    <row r="79" ht="15.75" customHeight="1">
      <c r="A79" s="4"/>
      <c r="F79" s="8"/>
    </row>
    <row r="80" ht="15.75" customHeight="1">
      <c r="A80" s="4"/>
      <c r="F80" s="8"/>
    </row>
    <row r="81" ht="15.75" customHeight="1">
      <c r="A81" s="4"/>
      <c r="F81" s="8"/>
    </row>
    <row r="82" ht="15.75" customHeight="1">
      <c r="A82" s="4"/>
      <c r="F82" s="8"/>
    </row>
    <row r="83" ht="15.75" customHeight="1">
      <c r="A83" s="4"/>
      <c r="F83" s="8"/>
    </row>
    <row r="84" ht="15.75" customHeight="1">
      <c r="A84" s="4"/>
      <c r="F84" s="8"/>
    </row>
    <row r="85" ht="15.75" customHeight="1">
      <c r="A85" s="4"/>
      <c r="F85" s="8"/>
    </row>
    <row r="86" ht="15.75" customHeight="1">
      <c r="A86" s="4"/>
      <c r="F86" s="8"/>
    </row>
    <row r="87" ht="15.75" customHeight="1">
      <c r="A87" s="4"/>
      <c r="F87" s="8"/>
    </row>
    <row r="88" ht="15.75" customHeight="1">
      <c r="A88" s="4"/>
      <c r="F88" s="8"/>
    </row>
    <row r="89" ht="15.75" customHeight="1">
      <c r="A89" s="4"/>
      <c r="F89" s="8"/>
    </row>
    <row r="90" ht="15.75" customHeight="1">
      <c r="A90" s="4"/>
      <c r="F90" s="8"/>
    </row>
    <row r="91" ht="15.75" customHeight="1">
      <c r="A91" s="4"/>
      <c r="F91" s="8"/>
    </row>
    <row r="92" ht="15.75" customHeight="1">
      <c r="A92" s="4"/>
      <c r="F92" s="8"/>
    </row>
    <row r="93" ht="15.75" customHeight="1">
      <c r="A93" s="4"/>
      <c r="F93" s="8"/>
    </row>
    <row r="94" ht="15.75" customHeight="1">
      <c r="A94" s="4"/>
      <c r="F94" s="8"/>
    </row>
    <row r="95" ht="15.75" customHeight="1">
      <c r="A95" s="4"/>
      <c r="F95" s="8"/>
    </row>
    <row r="96" ht="15.75" customHeight="1">
      <c r="A96" s="4"/>
      <c r="F96" s="8"/>
    </row>
    <row r="97" ht="15.75" customHeight="1">
      <c r="A97" s="4"/>
      <c r="F97" s="8"/>
    </row>
    <row r="98" ht="15.75" customHeight="1">
      <c r="A98" s="4"/>
      <c r="F98" s="8"/>
    </row>
    <row r="99" ht="15.75" customHeight="1">
      <c r="A99" s="4"/>
      <c r="F99" s="8"/>
    </row>
    <row r="100" ht="15.75" customHeight="1">
      <c r="A100" s="4"/>
      <c r="F100" s="8"/>
    </row>
  </sheetData>
  <mergeCells count="2">
    <mergeCell ref="A1:D1"/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9" t="s">
        <v>23</v>
      </c>
      <c r="F1" s="2" t="s">
        <v>24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5"/>
      <c r="B2" s="6" t="s">
        <v>3</v>
      </c>
      <c r="C2" s="7"/>
      <c r="D2" s="7"/>
      <c r="E2" s="7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5"/>
      <c r="B3" s="9">
        <v>2015.0</v>
      </c>
      <c r="C3" s="9">
        <v>2016.0</v>
      </c>
      <c r="D3" s="9">
        <v>2017.0</v>
      </c>
      <c r="E3" s="9">
        <v>2018.0</v>
      </c>
      <c r="F3" s="9">
        <v>2018.0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20" t="s">
        <v>25</v>
      </c>
      <c r="B4" s="11"/>
      <c r="C4" s="11"/>
      <c r="D4" s="11"/>
      <c r="E4" s="11"/>
      <c r="F4" s="1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17" t="s">
        <v>26</v>
      </c>
      <c r="B5" s="21">
        <v>25.6</v>
      </c>
      <c r="C5" s="21">
        <v>23.0</v>
      </c>
      <c r="D5" s="21">
        <v>32.1</v>
      </c>
      <c r="E5" s="21">
        <v>28.4</v>
      </c>
      <c r="F5" s="22">
        <f t="shared" ref="F5:F11" si="1">E5/$E$11</f>
        <v>0.02177413172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17" t="s">
        <v>27</v>
      </c>
      <c r="B6" s="21">
        <v>99.4</v>
      </c>
      <c r="C6" s="21">
        <v>102.9</v>
      </c>
      <c r="D6" s="21">
        <v>107.3</v>
      </c>
      <c r="E6" s="21">
        <v>120.1</v>
      </c>
      <c r="F6" s="22">
        <f t="shared" si="1"/>
        <v>0.09208004293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17" t="s">
        <v>28</v>
      </c>
      <c r="B7" s="21">
        <v>109.6</v>
      </c>
      <c r="C7" s="21">
        <v>108.0</v>
      </c>
      <c r="D7" s="21">
        <v>114.9</v>
      </c>
      <c r="E7" s="21">
        <v>116.8</v>
      </c>
      <c r="F7" s="22">
        <f t="shared" si="1"/>
        <v>0.08954995016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17" t="s">
        <v>29</v>
      </c>
      <c r="B8" s="21">
        <v>299.9</v>
      </c>
      <c r="C8" s="21">
        <v>296.5</v>
      </c>
      <c r="D8" s="21">
        <v>510.7</v>
      </c>
      <c r="E8" s="21">
        <v>553.8</v>
      </c>
      <c r="F8" s="22">
        <f t="shared" si="1"/>
        <v>0.4245955685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17" t="s">
        <v>30</v>
      </c>
      <c r="B9" s="23">
        <v>680.9</v>
      </c>
      <c r="C9" s="23">
        <v>734.3</v>
      </c>
      <c r="D9" s="23">
        <v>820.8</v>
      </c>
      <c r="E9" s="23">
        <v>913.1</v>
      </c>
      <c r="F9" s="22">
        <f t="shared" si="1"/>
        <v>0.7000690025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17" t="s">
        <v>31</v>
      </c>
      <c r="B10" s="24">
        <v>-244.8</v>
      </c>
      <c r="C10" s="24">
        <v>-296.8</v>
      </c>
      <c r="D10" s="24">
        <v>-352.7</v>
      </c>
      <c r="E10" s="24">
        <v>-427.9</v>
      </c>
      <c r="F10" s="25">
        <f t="shared" si="1"/>
        <v>-0.3280686959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20" t="s">
        <v>32</v>
      </c>
      <c r="B11" s="26">
        <f t="shared" ref="B11:E11" si="2">sum(B5:B10)</f>
        <v>970.6</v>
      </c>
      <c r="C11" s="26">
        <f t="shared" si="2"/>
        <v>967.9</v>
      </c>
      <c r="D11" s="26">
        <f t="shared" si="2"/>
        <v>1233.1</v>
      </c>
      <c r="E11" s="26">
        <f t="shared" si="2"/>
        <v>1304.3</v>
      </c>
      <c r="F11" s="22">
        <f t="shared" si="1"/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5"/>
      <c r="B12" s="11"/>
      <c r="C12" s="11"/>
      <c r="D12" s="11"/>
      <c r="E12" s="11"/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20" t="s">
        <v>33</v>
      </c>
      <c r="B13" s="11"/>
      <c r="C13" s="11"/>
      <c r="D13" s="11"/>
      <c r="E13" s="11"/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17" t="s">
        <v>34</v>
      </c>
      <c r="B14" s="21">
        <v>82.8</v>
      </c>
      <c r="C14" s="21">
        <v>77.1</v>
      </c>
      <c r="D14" s="21">
        <v>71.8</v>
      </c>
      <c r="E14" s="21">
        <v>80.5</v>
      </c>
      <c r="F14" s="22">
        <f t="shared" ref="F14:F18" si="3">E14/$E$25</f>
        <v>0.06171892969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17" t="s">
        <v>35</v>
      </c>
      <c r="B15" s="21">
        <v>202.6</v>
      </c>
      <c r="C15" s="21">
        <v>174.7</v>
      </c>
      <c r="D15" s="21">
        <v>281.6</v>
      </c>
      <c r="E15" s="21">
        <v>328.4</v>
      </c>
      <c r="F15" s="22">
        <f t="shared" si="3"/>
        <v>0.2517825654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17" t="s">
        <v>36</v>
      </c>
      <c r="B16" s="21">
        <v>22.3</v>
      </c>
      <c r="C16" s="21">
        <v>19.6</v>
      </c>
      <c r="D16" s="21">
        <v>15.0</v>
      </c>
      <c r="E16" s="21">
        <v>12.7</v>
      </c>
      <c r="F16" s="22">
        <f t="shared" si="3"/>
        <v>0.009737023691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17" t="s">
        <v>37</v>
      </c>
      <c r="B17" s="27">
        <v>252.6</v>
      </c>
      <c r="C17" s="27">
        <v>203.89999999999998</v>
      </c>
      <c r="D17" s="27">
        <v>287.1</v>
      </c>
      <c r="E17" s="27">
        <v>205.8</v>
      </c>
      <c r="F17" s="25">
        <f t="shared" si="3"/>
        <v>0.1577857855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20" t="s">
        <v>38</v>
      </c>
      <c r="B18" s="26">
        <f t="shared" ref="B18:E18" si="4">sum(B14:B17)</f>
        <v>560.3</v>
      </c>
      <c r="C18" s="26">
        <f t="shared" si="4"/>
        <v>475.3</v>
      </c>
      <c r="D18" s="26">
        <f t="shared" si="4"/>
        <v>655.5</v>
      </c>
      <c r="E18" s="26">
        <f t="shared" si="4"/>
        <v>627.4</v>
      </c>
      <c r="F18" s="22">
        <f t="shared" si="3"/>
        <v>0.4810243042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5"/>
      <c r="B19" s="11"/>
      <c r="C19" s="11"/>
      <c r="D19" s="11"/>
      <c r="E19" s="11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10" t="s">
        <v>39</v>
      </c>
      <c r="B20" s="11"/>
      <c r="C20" s="11"/>
      <c r="D20" s="11"/>
      <c r="E20" s="11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17" t="s">
        <v>40</v>
      </c>
      <c r="B21" s="21">
        <v>46.9</v>
      </c>
      <c r="C21" s="21">
        <v>46.1</v>
      </c>
      <c r="D21" s="21">
        <v>38.2</v>
      </c>
      <c r="E21" s="21">
        <v>44.8</v>
      </c>
      <c r="F21" s="22">
        <f t="shared" ref="F21:F23" si="5">E21/$E$25</f>
        <v>0.03434792609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17" t="s">
        <v>41</v>
      </c>
      <c r="B22" s="28">
        <v>363.4</v>
      </c>
      <c r="C22" s="28">
        <v>446.5</v>
      </c>
      <c r="D22" s="28">
        <v>539.4</v>
      </c>
      <c r="E22" s="28">
        <v>632.1</v>
      </c>
      <c r="F22" s="25">
        <f t="shared" si="5"/>
        <v>0.4846277697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20" t="s">
        <v>42</v>
      </c>
      <c r="B23" s="26">
        <f t="shared" ref="B23:E23" si="6">sum(B21:B22)</f>
        <v>410.3</v>
      </c>
      <c r="C23" s="26">
        <f t="shared" si="6"/>
        <v>492.6</v>
      </c>
      <c r="D23" s="26">
        <f t="shared" si="6"/>
        <v>577.6</v>
      </c>
      <c r="E23" s="26">
        <f t="shared" si="6"/>
        <v>676.9</v>
      </c>
      <c r="F23" s="22">
        <f t="shared" si="5"/>
        <v>0.5189756958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5"/>
      <c r="B24" s="11"/>
      <c r="C24" s="11"/>
      <c r="D24" s="11"/>
      <c r="E24" s="11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20" t="s">
        <v>43</v>
      </c>
      <c r="B25" s="26">
        <f t="shared" ref="B25:E25" si="7">sum(B23,B18)</f>
        <v>970.6</v>
      </c>
      <c r="C25" s="26">
        <f t="shared" si="7"/>
        <v>967.9</v>
      </c>
      <c r="D25" s="26">
        <f t="shared" si="7"/>
        <v>1233.1</v>
      </c>
      <c r="E25" s="26">
        <f t="shared" si="7"/>
        <v>1304.3</v>
      </c>
      <c r="F25" s="22">
        <f>E25/$E$25</f>
        <v>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mergeCells count="2">
    <mergeCell ref="A1:E1"/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29" t="s">
        <v>44</v>
      </c>
    </row>
    <row r="2">
      <c r="A2" s="5"/>
      <c r="B2" s="5"/>
      <c r="C2" s="5"/>
      <c r="D2" s="5"/>
      <c r="E2" s="5"/>
    </row>
    <row r="3">
      <c r="A3" s="1" t="s">
        <v>45</v>
      </c>
    </row>
    <row r="4">
      <c r="A4" s="5"/>
      <c r="B4" s="30" t="s">
        <v>3</v>
      </c>
      <c r="C4" s="7"/>
      <c r="D4" s="7"/>
      <c r="E4" s="7"/>
    </row>
    <row r="5">
      <c r="A5" s="5"/>
      <c r="B5" s="31">
        <v>2015.0</v>
      </c>
      <c r="C5" s="31">
        <v>2016.0</v>
      </c>
      <c r="D5" s="31">
        <v>2017.0</v>
      </c>
      <c r="E5" s="31">
        <v>2018.0</v>
      </c>
    </row>
    <row r="6">
      <c r="A6" s="17" t="s">
        <v>46</v>
      </c>
      <c r="B6" s="32">
        <v>1234.9</v>
      </c>
      <c r="C6" s="32">
        <v>1251.7</v>
      </c>
      <c r="D6" s="32">
        <v>1300.4</v>
      </c>
      <c r="E6" s="32">
        <v>1334.4</v>
      </c>
    </row>
    <row r="7">
      <c r="A7" s="17" t="s">
        <v>47</v>
      </c>
      <c r="B7" s="24">
        <v>-679.1</v>
      </c>
      <c r="C7" s="24">
        <v>-659.0</v>
      </c>
      <c r="D7" s="24">
        <v>-681.3</v>
      </c>
      <c r="E7" s="24">
        <v>-667.0</v>
      </c>
    </row>
    <row r="8">
      <c r="A8" s="20" t="s">
        <v>48</v>
      </c>
      <c r="B8" s="32">
        <f t="shared" ref="B8:E8" si="1">sum(B6:B7)</f>
        <v>555.8</v>
      </c>
      <c r="C8" s="32">
        <f t="shared" si="1"/>
        <v>592.7</v>
      </c>
      <c r="D8" s="32">
        <f t="shared" si="1"/>
        <v>619.1</v>
      </c>
      <c r="E8" s="32">
        <f t="shared" si="1"/>
        <v>667.4</v>
      </c>
    </row>
    <row r="9">
      <c r="A9" s="5"/>
      <c r="B9" s="11"/>
      <c r="C9" s="11"/>
      <c r="D9" s="11"/>
      <c r="E9" s="11"/>
    </row>
    <row r="10">
      <c r="A10" s="17" t="s">
        <v>49</v>
      </c>
      <c r="B10" s="32">
        <v>-339.7</v>
      </c>
      <c r="C10" s="32">
        <v>-348.6</v>
      </c>
      <c r="D10" s="32">
        <v>-351.2</v>
      </c>
      <c r="E10" s="32">
        <v>-373.3</v>
      </c>
    </row>
    <row r="11">
      <c r="A11" s="17" t="s">
        <v>31</v>
      </c>
      <c r="B11" s="32">
        <v>-47.5</v>
      </c>
      <c r="C11" s="32">
        <v>-52.0</v>
      </c>
      <c r="D11" s="32">
        <v>-55.9</v>
      </c>
      <c r="E11" s="32">
        <v>-75.2</v>
      </c>
    </row>
    <row r="12">
      <c r="A12" s="17" t="s">
        <v>50</v>
      </c>
      <c r="B12" s="28">
        <v>11.8</v>
      </c>
      <c r="C12" s="28">
        <v>7.6</v>
      </c>
      <c r="D12" s="28">
        <v>7.0</v>
      </c>
      <c r="E12" s="28">
        <v>8.2</v>
      </c>
    </row>
    <row r="13">
      <c r="A13" s="20" t="s">
        <v>51</v>
      </c>
      <c r="B13" s="26">
        <f t="shared" ref="B13:E13" si="2">sum(B8,B10:B12)</f>
        <v>180.4</v>
      </c>
      <c r="C13" s="26">
        <f t="shared" si="2"/>
        <v>199.7</v>
      </c>
      <c r="D13" s="26">
        <f t="shared" si="2"/>
        <v>219</v>
      </c>
      <c r="E13" s="26">
        <f t="shared" si="2"/>
        <v>227.1</v>
      </c>
    </row>
    <row r="14">
      <c r="A14" s="5"/>
      <c r="B14" s="11"/>
      <c r="C14" s="11"/>
      <c r="D14" s="11"/>
      <c r="E14" s="11"/>
    </row>
    <row r="15">
      <c r="A15" s="17" t="s">
        <v>52</v>
      </c>
      <c r="B15" s="23">
        <v>1.3</v>
      </c>
      <c r="C15" s="23">
        <v>1.4</v>
      </c>
      <c r="D15" s="23">
        <v>1.7</v>
      </c>
      <c r="E15" s="23">
        <v>2.0</v>
      </c>
    </row>
    <row r="16">
      <c r="A16" s="17" t="s">
        <v>53</v>
      </c>
      <c r="B16" s="27">
        <v>-16.2</v>
      </c>
      <c r="C16" s="27">
        <v>-15.1</v>
      </c>
      <c r="D16" s="27">
        <v>-20.5</v>
      </c>
      <c r="E16" s="27">
        <v>-23.7</v>
      </c>
    </row>
    <row r="17">
      <c r="A17" s="20" t="s">
        <v>54</v>
      </c>
      <c r="B17" s="26">
        <f t="shared" ref="B17:E17" si="3">sum(B13,B15:B16)</f>
        <v>165.5</v>
      </c>
      <c r="C17" s="26">
        <f t="shared" si="3"/>
        <v>186</v>
      </c>
      <c r="D17" s="26">
        <f t="shared" si="3"/>
        <v>200.2</v>
      </c>
      <c r="E17" s="26">
        <f t="shared" si="3"/>
        <v>205.4</v>
      </c>
    </row>
    <row r="18">
      <c r="A18" s="5"/>
      <c r="B18" s="11"/>
      <c r="C18" s="11"/>
      <c r="D18" s="11"/>
      <c r="E18" s="11"/>
    </row>
    <row r="19">
      <c r="A19" s="17" t="s">
        <v>55</v>
      </c>
      <c r="B19" s="24">
        <v>-56.8</v>
      </c>
      <c r="C19" s="24">
        <v>-64.2</v>
      </c>
      <c r="D19" s="24">
        <v>-67.5</v>
      </c>
      <c r="E19" s="24">
        <v>-72.6</v>
      </c>
    </row>
    <row r="20">
      <c r="A20" s="20" t="s">
        <v>5</v>
      </c>
      <c r="B20" s="26">
        <f t="shared" ref="B20:E20" si="4">sum(B17,B19)</f>
        <v>108.7</v>
      </c>
      <c r="C20" s="26">
        <f t="shared" si="4"/>
        <v>121.8</v>
      </c>
      <c r="D20" s="26">
        <f t="shared" si="4"/>
        <v>132.7</v>
      </c>
      <c r="E20" s="26">
        <f t="shared" si="4"/>
        <v>132.8</v>
      </c>
    </row>
    <row r="21">
      <c r="A21" s="5"/>
      <c r="B21" s="11"/>
      <c r="C21" s="11"/>
      <c r="D21" s="11"/>
      <c r="E21" s="11"/>
    </row>
    <row r="22">
      <c r="A22" s="17" t="s">
        <v>56</v>
      </c>
      <c r="B22" s="32">
        <v>-38.3</v>
      </c>
      <c r="C22" s="32">
        <v>-38.7</v>
      </c>
      <c r="D22" s="32">
        <v>-39.8</v>
      </c>
      <c r="E22" s="32">
        <v>-40.1</v>
      </c>
    </row>
    <row r="23">
      <c r="A23" s="20" t="s">
        <v>57</v>
      </c>
      <c r="B23" s="26">
        <f t="shared" ref="B23:E23" si="5">sum(B20,B22)</f>
        <v>70.4</v>
      </c>
      <c r="C23" s="26">
        <f t="shared" si="5"/>
        <v>83.1</v>
      </c>
      <c r="D23" s="26">
        <f t="shared" si="5"/>
        <v>92.9</v>
      </c>
      <c r="E23" s="26">
        <f t="shared" si="5"/>
        <v>92.7</v>
      </c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</sheetData>
  <mergeCells count="3">
    <mergeCell ref="A1:E1"/>
    <mergeCell ref="A3:E3"/>
    <mergeCell ref="B4:E4"/>
  </mergeCells>
  <drawing r:id="rId1"/>
</worksheet>
</file>