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<sst xmlns="http://schemas.openxmlformats.org/spreadsheetml/2006/main" count="22" uniqueCount="22">
  <si>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Planning for Retirement in Nominal Dollars</t>
  </si>
  <si>
    <t>Return on fixed income</t>
  </si>
  <si>
    <t>Return on stocks</t>
  </si>
  <si>
    <t>Tax rate (ordinary)</t>
  </si>
  <si>
    <t>Tax rate (cap gains)</t>
  </si>
  <si>
    <t>Inflation rate</t>
  </si>
  <si>
    <t>Initial balance</t>
  </si>
  <si>
    <t>Initial withdrawal</t>
  </si>
  <si>
    <t>Security horizon (years)</t>
  </si>
  <si>
    <t>Year</t>
  </si>
  <si>
    <t>Total Balance Year Beginning</t>
  </si>
  <si>
    <t>Fixed Income Holding Year Beginning</t>
  </si>
  <si>
    <t>After Tax Stock Sales</t>
  </si>
  <si>
    <t>Stock Holding Year Beginning</t>
  </si>
  <si>
    <t>Annual Withdrawal</t>
  </si>
  <si>
    <t>Initial Income After Tax</t>
  </si>
  <si>
    <t>Return on Stock</t>
  </si>
  <si>
    <t>Stock Holding Year End</t>
  </si>
  <si>
    <t>Fixed Income Holding Year End</t>
  </si>
  <si>
    <t>Total Balance Year End</t>
  </si>
  <si>
    <t>Tax Basis of Stock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</si>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</sst>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;(#,##0)"/>
  </numFmts>
  <fonts count="4">
    <font>
      <sz val="10.0"/>
      <color rgb="FF000000"/>
      <name val="Arial"/>
    </font>
    <font>
      <b/>
      <name val="Arial"/>
    </font>
    <font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ECCE2"/>
        <bgColor rgb="FF7ECCE2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9" xfId="0" applyAlignment="1" applyFont="1" applyNumberFormat="1">
      <alignment horizontal="right"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2" fontId="3" numFmtId="0" xfId="0" applyAlignment="1" applyFill="1" applyFont="1">
      <alignment readingOrder="0"/>
    </xf>
    <xf borderId="1" fillId="0" fontId="2" numFmtId="0" xfId="0" applyAlignment="1" applyBorder="1" applyFont="1">
      <alignment horizontal="center" readingOrder="0" shrinkToFit="0" vertical="bottom" wrapText="1"/>
    </xf>
    <xf borderId="0" fillId="0" fontId="2" numFmtId="164" xfId="0" applyAlignment="1" applyFont="1" applyNumberFormat="1">
      <alignment horizontal="right" readingOrder="0" vertical="bottom"/>
    </xf>
    <xf borderId="0" fillId="3" fontId="2" numFmtId="164" xfId="0" applyAlignment="1" applyFill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18.5"/>
    <col customWidth="1" min="3" max="22" width="9.5"/>
  </cols>
  <sheetData>
    <row r="1">
      <c r="A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5" t="s">
        <v>1</v>
      </c>
      <c r="B3" s="6">
        <v>0.05</v>
      </c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5" t="s">
        <v>2</v>
      </c>
      <c r="B4" s="6">
        <v>0.1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5" t="s">
        <v>3</v>
      </c>
      <c r="B5" s="6">
        <v>0.25</v>
      </c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5" t="s">
        <v>4</v>
      </c>
      <c r="B6" s="6">
        <v>0.15</v>
      </c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5" t="s">
        <v>5</v>
      </c>
      <c r="B7" s="6">
        <v>0.03</v>
      </c>
      <c r="C7" s="3"/>
      <c r="D7" s="3"/>
      <c r="E7" s="3"/>
      <c r="F7" s="3"/>
      <c r="G7" s="3"/>
      <c r="H7" s="3"/>
      <c r="I7" s="3"/>
      <c r="J7" s="3"/>
      <c r="K7" s="3"/>
      <c r="L7" s="3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5" t="s">
        <v>6</v>
      </c>
      <c r="B8" s="7">
        <v>1400000.0</v>
      </c>
      <c r="C8" s="3"/>
      <c r="D8" s="3"/>
      <c r="E8" s="3"/>
      <c r="F8" s="3"/>
      <c r="G8" s="3"/>
      <c r="H8" s="3"/>
      <c r="I8" s="3"/>
      <c r="J8" s="3"/>
      <c r="K8" s="3"/>
      <c r="L8" s="3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5" t="s">
        <v>7</v>
      </c>
      <c r="B9" s="7">
        <v>65000.0</v>
      </c>
      <c r="C9" s="3"/>
      <c r="D9" s="3"/>
      <c r="E9" s="3"/>
      <c r="F9" s="3"/>
      <c r="G9" s="3"/>
      <c r="H9" s="3"/>
      <c r="I9" s="3"/>
      <c r="J9" s="3"/>
      <c r="K9" s="3"/>
      <c r="L9" s="3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5" t="s">
        <v>8</v>
      </c>
      <c r="B10" s="8">
        <v>15.0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3"/>
      <c r="B11" s="3"/>
      <c r="C11" s="3"/>
      <c r="D11" s="3"/>
      <c r="E11" s="9">
        <v>862175.1676</v>
      </c>
      <c r="F11" s="3"/>
      <c r="G11" s="3"/>
      <c r="H11" s="3"/>
      <c r="I11" s="3"/>
      <c r="J11" s="3"/>
      <c r="K11" s="3"/>
      <c r="L11" s="3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10" t="s">
        <v>9</v>
      </c>
      <c r="B13" s="10" t="s">
        <v>10</v>
      </c>
      <c r="C13" s="10" t="s">
        <v>11</v>
      </c>
      <c r="D13" s="10" t="s">
        <v>12</v>
      </c>
      <c r="E13" s="10" t="s">
        <v>13</v>
      </c>
      <c r="F13" s="10" t="s">
        <v>14</v>
      </c>
      <c r="G13" s="10" t="s">
        <v>15</v>
      </c>
      <c r="H13" s="10" t="s">
        <v>16</v>
      </c>
      <c r="I13" s="10" t="s">
        <v>17</v>
      </c>
      <c r="J13" s="10" t="s">
        <v>18</v>
      </c>
      <c r="K13" s="10" t="s">
        <v>19</v>
      </c>
      <c r="L13" s="10" t="s">
        <v>20</v>
      </c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8">
        <v>1.0</v>
      </c>
      <c r="B14" s="11">
        <f>B8</f>
        <v>1400000</v>
      </c>
      <c r="C14" s="12">
        <f t="shared" ref="C14:C28" si="1">PV((1+$B$3*(1-$B$5))/(1+$B$7)-1,$B$10-1,-F14)</f>
        <v>862175.1676</v>
      </c>
      <c r="D14" s="11" t="s">
        <v>21</v>
      </c>
      <c r="E14" s="11">
        <v>472824.8324</v>
      </c>
      <c r="F14" s="11">
        <v>65000.0</v>
      </c>
      <c r="G14" s="11">
        <v>32331.5688</v>
      </c>
      <c r="H14" s="11">
        <v>47282.4832</v>
      </c>
      <c r="I14" s="11">
        <v>520107.3157</v>
      </c>
      <c r="J14" s="11">
        <v>894506.7364</v>
      </c>
      <c r="K14" s="11">
        <v>1414614.052</v>
      </c>
      <c r="L14" s="13">
        <f>E14</f>
        <v>472824.8324</v>
      </c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8">
        <v>2.0</v>
      </c>
      <c r="B15" s="11">
        <f t="shared" ref="B15:B28" si="2">C15+E15+F15</f>
        <v>1413777.872</v>
      </c>
      <c r="C15" s="12">
        <f t="shared" si="1"/>
        <v>888040.4226</v>
      </c>
      <c r="D15" s="11">
        <v>-60483.6862</v>
      </c>
      <c r="E15" s="11">
        <v>458787.4494</v>
      </c>
      <c r="F15" s="11">
        <v>66950.0</v>
      </c>
      <c r="G15" s="11">
        <v>33301.5158</v>
      </c>
      <c r="H15" s="11">
        <v>45878.7449</v>
      </c>
      <c r="I15" s="11">
        <v>504666.1944</v>
      </c>
      <c r="J15" s="11">
        <v>921341.9385</v>
      </c>
      <c r="K15" s="11">
        <v>1426008.1328</v>
      </c>
      <c r="L15" s="13">
        <f t="shared" ref="L15:L28" si="3">L14*E15/I14
</f>
        <v>417079.4994</v>
      </c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8">
        <v>3.0</v>
      </c>
      <c r="B16" s="11">
        <f t="shared" si="2"/>
        <v>1424342.971</v>
      </c>
      <c r="C16" s="12">
        <f t="shared" si="1"/>
        <v>914681.6353</v>
      </c>
      <c r="D16" s="11">
        <v>-62298.1968</v>
      </c>
      <c r="E16" s="11">
        <v>440702.8357</v>
      </c>
      <c r="F16" s="11">
        <v>68958.5</v>
      </c>
      <c r="G16" s="11">
        <v>34300.5613</v>
      </c>
      <c r="H16" s="11">
        <v>44070.2836</v>
      </c>
      <c r="I16" s="11">
        <v>484773.1193</v>
      </c>
      <c r="J16" s="11">
        <v>948982.1966</v>
      </c>
      <c r="K16" s="11">
        <v>1433755.3159</v>
      </c>
      <c r="L16" s="13">
        <f t="shared" si="3"/>
        <v>364217.2195</v>
      </c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8">
        <v>4.0</v>
      </c>
      <c r="B17" s="11">
        <f t="shared" si="2"/>
        <v>1431268.955</v>
      </c>
      <c r="C17" s="12">
        <f t="shared" si="1"/>
        <v>942122.0844</v>
      </c>
      <c r="D17" s="11">
        <v>-64167.1427</v>
      </c>
      <c r="E17" s="11">
        <v>418119.6156</v>
      </c>
      <c r="F17" s="11">
        <v>71027.255</v>
      </c>
      <c r="G17" s="11">
        <v>35329.5782</v>
      </c>
      <c r="H17" s="11">
        <v>41811.9616</v>
      </c>
      <c r="I17" s="11">
        <v>459931.5771</v>
      </c>
      <c r="J17" s="11">
        <v>977451.6625</v>
      </c>
      <c r="K17" s="11">
        <v>1437383.2396</v>
      </c>
      <c r="L17" s="13">
        <f t="shared" si="3"/>
        <v>314139.4557</v>
      </c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8">
        <v>5.0</v>
      </c>
      <c r="B18" s="11">
        <f t="shared" si="2"/>
        <v>1434083.809</v>
      </c>
      <c r="C18" s="12">
        <f t="shared" si="1"/>
        <v>970385.7462</v>
      </c>
      <c r="D18" s="11">
        <v>-66092.157</v>
      </c>
      <c r="E18" s="11">
        <v>390539.9902</v>
      </c>
      <c r="F18" s="11">
        <v>73158.0726</v>
      </c>
      <c r="G18" s="11">
        <v>36389.4655</v>
      </c>
      <c r="H18" s="11">
        <v>39053.999</v>
      </c>
      <c r="I18" s="11">
        <v>429593.9892</v>
      </c>
      <c r="J18" s="11">
        <v>1006775.2124</v>
      </c>
      <c r="K18" s="11">
        <v>1436369.2016</v>
      </c>
      <c r="L18" s="13">
        <f t="shared" si="3"/>
        <v>266744.0681</v>
      </c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8">
        <v>6.0</v>
      </c>
      <c r="B19" s="11">
        <f t="shared" si="2"/>
        <v>1432264.964</v>
      </c>
      <c r="C19" s="12">
        <f t="shared" si="1"/>
        <v>999497.3189</v>
      </c>
      <c r="D19" s="11">
        <v>-68074.9217</v>
      </c>
      <c r="E19" s="11">
        <v>357414.8305</v>
      </c>
      <c r="F19" s="11">
        <v>75352.8148</v>
      </c>
      <c r="G19" s="11">
        <v>37481.1495</v>
      </c>
      <c r="H19" s="11">
        <v>35741.4831</v>
      </c>
      <c r="I19" s="11">
        <v>393156.3136</v>
      </c>
      <c r="J19" s="11">
        <v>1036978.4688</v>
      </c>
      <c r="K19" s="11">
        <v>1430134.7823</v>
      </c>
      <c r="L19" s="13">
        <f t="shared" si="3"/>
        <v>221926.4894</v>
      </c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8">
        <v>7.0</v>
      </c>
      <c r="B20" s="11">
        <f t="shared" si="2"/>
        <v>1425233.938</v>
      </c>
      <c r="C20" s="12">
        <f t="shared" si="1"/>
        <v>1029482.239</v>
      </c>
      <c r="D20" s="11">
        <v>-70117.1694</v>
      </c>
      <c r="E20" s="11">
        <v>318138.299</v>
      </c>
      <c r="F20" s="11">
        <v>77613.3993</v>
      </c>
      <c r="G20" s="11">
        <v>38605.584</v>
      </c>
      <c r="H20" s="11">
        <v>31813.8299</v>
      </c>
      <c r="I20" s="11">
        <v>349952.1289</v>
      </c>
      <c r="J20" s="11">
        <v>1068087.8228</v>
      </c>
      <c r="K20" s="11">
        <v>1418039.9517</v>
      </c>
      <c r="L20" s="13">
        <f t="shared" si="3"/>
        <v>179580.7759</v>
      </c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8">
        <v>8.0</v>
      </c>
      <c r="B21" s="11">
        <f t="shared" si="2"/>
        <v>1412350.462</v>
      </c>
      <c r="C21" s="12">
        <f t="shared" si="1"/>
        <v>1060366.707</v>
      </c>
      <c r="D21" s="11">
        <v>-72220.6845</v>
      </c>
      <c r="E21" s="11">
        <v>272041.954</v>
      </c>
      <c r="F21" s="11">
        <v>79941.8013</v>
      </c>
      <c r="G21" s="11">
        <v>39763.7515</v>
      </c>
      <c r="H21" s="11">
        <v>27204.1954</v>
      </c>
      <c r="I21" s="11">
        <v>299246.1494</v>
      </c>
      <c r="J21" s="11">
        <v>1100130.4575</v>
      </c>
      <c r="K21" s="11">
        <v>1399376.6069</v>
      </c>
      <c r="L21" s="13">
        <f t="shared" si="3"/>
        <v>139600.5372</v>
      </c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8">
        <v>9.0</v>
      </c>
      <c r="B22" s="11">
        <f t="shared" si="2"/>
        <v>1392906.046</v>
      </c>
      <c r="C22" s="12">
        <f t="shared" si="1"/>
        <v>1092177.707</v>
      </c>
      <c r="D22" s="11">
        <v>-74387.305</v>
      </c>
      <c r="E22" s="11">
        <v>218388.2832</v>
      </c>
      <c r="F22" s="11">
        <v>82340.0553</v>
      </c>
      <c r="G22" s="11">
        <v>40956.664</v>
      </c>
      <c r="H22" s="11">
        <v>21838.8283</v>
      </c>
      <c r="I22" s="11">
        <v>240227.1115</v>
      </c>
      <c r="J22" s="11">
        <v>1133134.3712</v>
      </c>
      <c r="K22" s="11">
        <v>1373361.4828</v>
      </c>
      <c r="L22" s="13">
        <f t="shared" si="3"/>
        <v>101879.7458</v>
      </c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8">
        <v>10.0</v>
      </c>
      <c r="B23" s="11">
        <f t="shared" si="2"/>
        <v>1366116.903</v>
      </c>
      <c r="C23" s="12">
        <f t="shared" si="1"/>
        <v>1124943.038</v>
      </c>
      <c r="D23" s="11">
        <v>-76618.9241</v>
      </c>
      <c r="E23" s="11">
        <v>156363.6087</v>
      </c>
      <c r="F23" s="11">
        <v>84810.2569</v>
      </c>
      <c r="G23" s="11">
        <v>42185.3639</v>
      </c>
      <c r="H23" s="11">
        <v>15636.3609</v>
      </c>
      <c r="I23" s="11">
        <v>171999.9696</v>
      </c>
      <c r="J23" s="11">
        <v>1167128.4024</v>
      </c>
      <c r="K23" s="11">
        <v>1339128.372</v>
      </c>
      <c r="L23" s="13">
        <f t="shared" si="3"/>
        <v>66313.43404</v>
      </c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8">
        <v>11.0</v>
      </c>
      <c r="B24" s="11">
        <f t="shared" si="2"/>
        <v>1331116.195</v>
      </c>
      <c r="C24" s="12">
        <f t="shared" si="1"/>
        <v>1158691.33</v>
      </c>
      <c r="D24" s="11">
        <v>-78917.4919</v>
      </c>
      <c r="E24" s="11">
        <v>85070.2999</v>
      </c>
      <c r="F24" s="11">
        <v>87354.5647</v>
      </c>
      <c r="G24" s="11">
        <v>43450.9249</v>
      </c>
      <c r="H24" s="11">
        <v>8507.03</v>
      </c>
      <c r="I24" s="11">
        <v>93577.3299</v>
      </c>
      <c r="J24" s="11">
        <v>1202142.2544</v>
      </c>
      <c r="K24" s="11">
        <v>1295719.5843</v>
      </c>
      <c r="L24" s="13">
        <f t="shared" si="3"/>
        <v>32798.28325</v>
      </c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8">
        <v>12.0</v>
      </c>
      <c r="B25" s="11">
        <f t="shared" si="2"/>
        <v>1286945.493</v>
      </c>
      <c r="C25" s="12">
        <f t="shared" si="1"/>
        <v>1193452.07</v>
      </c>
      <c r="D25" s="11">
        <v>-81285.0166</v>
      </c>
      <c r="E25" s="11">
        <v>3518.2223</v>
      </c>
      <c r="F25" s="11">
        <v>89975.2016</v>
      </c>
      <c r="G25" s="11">
        <v>44754.4526</v>
      </c>
      <c r="H25" s="11">
        <v>351.8222</v>
      </c>
      <c r="I25" s="11">
        <v>3870.0445</v>
      </c>
      <c r="J25" s="11">
        <v>1238206.5221</v>
      </c>
      <c r="K25" s="11">
        <v>1242076.5666</v>
      </c>
      <c r="L25" s="13">
        <f t="shared" si="3"/>
        <v>1233.115453</v>
      </c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8">
        <v>13.0</v>
      </c>
      <c r="B26" s="11">
        <f t="shared" si="2"/>
        <v>1232545.434</v>
      </c>
      <c r="C26" s="12">
        <f t="shared" si="1"/>
        <v>1229255.631</v>
      </c>
      <c r="D26" s="11">
        <v>-83723.5671</v>
      </c>
      <c r="E26" s="11">
        <v>-89384.6543</v>
      </c>
      <c r="F26" s="11">
        <v>92674.4576</v>
      </c>
      <c r="G26" s="11">
        <v>46097.0862</v>
      </c>
      <c r="H26" s="11">
        <v>-8938.4654</v>
      </c>
      <c r="I26" s="11">
        <v>-98323.1197</v>
      </c>
      <c r="J26" s="11">
        <v>1275352.7177</v>
      </c>
      <c r="K26" s="11">
        <v>1177029.598</v>
      </c>
      <c r="L26" s="13">
        <f t="shared" si="3"/>
        <v>-28480.7057</v>
      </c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8">
        <v>14.0</v>
      </c>
      <c r="B27" s="11">
        <f t="shared" si="2"/>
        <v>1166745.417</v>
      </c>
      <c r="C27" s="12">
        <f t="shared" si="1"/>
        <v>1266133.301</v>
      </c>
      <c r="D27" s="11">
        <v>-86235.2741</v>
      </c>
      <c r="E27" s="11">
        <v>-194842.5749</v>
      </c>
      <c r="F27" s="11">
        <v>95454.6914</v>
      </c>
      <c r="G27" s="11">
        <v>47479.9988</v>
      </c>
      <c r="H27" s="11">
        <v>-19484.2575</v>
      </c>
      <c r="I27" s="11">
        <v>-214326.8324</v>
      </c>
      <c r="J27" s="11">
        <v>1313613.2993</v>
      </c>
      <c r="K27" s="11">
        <v>1099286.4669</v>
      </c>
      <c r="L27" s="13">
        <f t="shared" si="3"/>
        <v>-56438.95403</v>
      </c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8">
        <v>15.0</v>
      </c>
      <c r="B28" s="11">
        <f t="shared" si="2"/>
        <v>1088252.291</v>
      </c>
      <c r="C28" s="12">
        <f t="shared" si="1"/>
        <v>1304117.299</v>
      </c>
      <c r="D28" s="11">
        <v>-88822.3324</v>
      </c>
      <c r="E28" s="11">
        <v>-314183.34</v>
      </c>
      <c r="F28" s="11">
        <v>98318.3321</v>
      </c>
      <c r="G28" s="11">
        <v>48904.3987</v>
      </c>
      <c r="H28" s="11">
        <v>-31418.334</v>
      </c>
      <c r="I28" s="11">
        <v>-345601.674</v>
      </c>
      <c r="J28" s="11">
        <v>1353021.6982</v>
      </c>
      <c r="K28" s="11">
        <v>1007420.0243</v>
      </c>
      <c r="L28" s="13">
        <f t="shared" si="3"/>
        <v>-82734.29363</v>
      </c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B1"/>
  </mergeCells>
  <drawing r:id="rId1"/>
</worksheet>
</file>