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ndamj\Desktop\"/>
    </mc:Choice>
  </mc:AlternateContent>
  <bookViews>
    <workbookView xWindow="0" yWindow="0" windowWidth="20490" windowHeight="7755" firstSheet="2" activeTab="4"/>
  </bookViews>
  <sheets>
    <sheet name="Index_data" sheetId="4" state="hidden" r:id="rId1"/>
    <sheet name="Scheme data" sheetId="3" state="hidden" r:id="rId2"/>
    <sheet name="Volatility_mid&amp;small" sheetId="1" r:id="rId3"/>
    <sheet name="Scheme data2" sheetId="6" state="hidden" r:id="rId4"/>
    <sheet name="Volatility_Absolute" sheetId="5" r:id="rId5"/>
  </sheets>
  <definedNames>
    <definedName name="_xlnm._FilterDatabase" localSheetId="4" hidden="1">Volatility_Absolute!$A$7:$V$1043</definedName>
    <definedName name="_xlnm._FilterDatabase" localSheetId="2" hidden="1">'Volatility_mid&amp;small'!$A$7:$V$544</definedName>
  </definedNames>
  <calcPr calcId="152511"/>
</workbook>
</file>

<file path=xl/calcChain.xml><?xml version="1.0" encoding="utf-8"?>
<calcChain xmlns="http://schemas.openxmlformats.org/spreadsheetml/2006/main">
  <c r="Q3" i="1" l="1"/>
  <c r="Q2" i="1"/>
  <c r="Q1" i="1"/>
  <c r="N3" i="1"/>
  <c r="N2" i="1"/>
  <c r="K3" i="1"/>
  <c r="K2" i="1"/>
  <c r="Q1" i="5"/>
  <c r="N3" i="5"/>
  <c r="N2" i="5"/>
  <c r="K3" i="5"/>
  <c r="K2" i="5"/>
  <c r="D11" i="5"/>
  <c r="E11" i="5" s="1"/>
  <c r="H11" i="5" s="1"/>
  <c r="F11" i="5"/>
  <c r="D12" i="5"/>
  <c r="F12" i="5"/>
  <c r="G12" i="5" s="1"/>
  <c r="D13" i="5"/>
  <c r="E13" i="5" s="1"/>
  <c r="H13" i="5" s="1"/>
  <c r="F13" i="5"/>
  <c r="D14" i="5"/>
  <c r="E14" i="5" s="1"/>
  <c r="H14" i="5" s="1"/>
  <c r="F14" i="5"/>
  <c r="G14" i="5" s="1"/>
  <c r="D15" i="5"/>
  <c r="E15" i="5" s="1"/>
  <c r="H15" i="5" s="1"/>
  <c r="F15" i="5"/>
  <c r="D16" i="5"/>
  <c r="E16" i="5" s="1"/>
  <c r="H16" i="5" s="1"/>
  <c r="F16" i="5"/>
  <c r="D17" i="5"/>
  <c r="E17" i="5" s="1"/>
  <c r="H17" i="5" s="1"/>
  <c r="F17" i="5"/>
  <c r="D18" i="5"/>
  <c r="E18" i="5" s="1"/>
  <c r="H18" i="5" s="1"/>
  <c r="F18" i="5"/>
  <c r="D19" i="5"/>
  <c r="E19" i="5" s="1"/>
  <c r="H19" i="5" s="1"/>
  <c r="F19" i="5"/>
  <c r="D20" i="5"/>
  <c r="E20" i="5" s="1"/>
  <c r="H20" i="5" s="1"/>
  <c r="F20" i="5"/>
  <c r="D21" i="5"/>
  <c r="E21" i="5" s="1"/>
  <c r="H21" i="5" s="1"/>
  <c r="F21" i="5"/>
  <c r="D22" i="5"/>
  <c r="E22" i="5" s="1"/>
  <c r="H22" i="5" s="1"/>
  <c r="F22" i="5"/>
  <c r="D23" i="5"/>
  <c r="E23" i="5" s="1"/>
  <c r="H23" i="5" s="1"/>
  <c r="F23" i="5"/>
  <c r="D24" i="5"/>
  <c r="E24" i="5" s="1"/>
  <c r="H24" i="5" s="1"/>
  <c r="F24" i="5"/>
  <c r="D25" i="5"/>
  <c r="E25" i="5" s="1"/>
  <c r="H25" i="5" s="1"/>
  <c r="F25" i="5"/>
  <c r="D26" i="5"/>
  <c r="E26" i="5" s="1"/>
  <c r="H26" i="5" s="1"/>
  <c r="F26" i="5"/>
  <c r="D27" i="5"/>
  <c r="E27" i="5" s="1"/>
  <c r="H27" i="5" s="1"/>
  <c r="F27" i="5"/>
  <c r="D28" i="5"/>
  <c r="E28" i="5" s="1"/>
  <c r="H28" i="5" s="1"/>
  <c r="F28" i="5"/>
  <c r="D29" i="5"/>
  <c r="E29" i="5" s="1"/>
  <c r="H29" i="5" s="1"/>
  <c r="F29" i="5"/>
  <c r="D30" i="5"/>
  <c r="E30" i="5" s="1"/>
  <c r="H30" i="5" s="1"/>
  <c r="F30" i="5"/>
  <c r="D31" i="5"/>
  <c r="E31" i="5" s="1"/>
  <c r="H31" i="5" s="1"/>
  <c r="F31" i="5"/>
  <c r="D32" i="5"/>
  <c r="E32" i="5" s="1"/>
  <c r="H32" i="5" s="1"/>
  <c r="F32" i="5"/>
  <c r="D33" i="5"/>
  <c r="E33" i="5" s="1"/>
  <c r="H33" i="5" s="1"/>
  <c r="F33" i="5"/>
  <c r="D34" i="5"/>
  <c r="E34" i="5" s="1"/>
  <c r="H34" i="5" s="1"/>
  <c r="F34" i="5"/>
  <c r="D35" i="5"/>
  <c r="E35" i="5" s="1"/>
  <c r="H35" i="5" s="1"/>
  <c r="F35" i="5"/>
  <c r="D36" i="5"/>
  <c r="E36" i="5" s="1"/>
  <c r="H36" i="5" s="1"/>
  <c r="F36" i="5"/>
  <c r="D37" i="5"/>
  <c r="E37" i="5"/>
  <c r="H37" i="5" s="1"/>
  <c r="F37" i="5"/>
  <c r="D38" i="5"/>
  <c r="E38" i="5" s="1"/>
  <c r="H38" i="5" s="1"/>
  <c r="F38" i="5"/>
  <c r="D39" i="5"/>
  <c r="E39" i="5" s="1"/>
  <c r="H39" i="5" s="1"/>
  <c r="F39" i="5"/>
  <c r="D40" i="5"/>
  <c r="E40" i="5" s="1"/>
  <c r="H40" i="5" s="1"/>
  <c r="F40" i="5"/>
  <c r="D41" i="5"/>
  <c r="E41" i="5" s="1"/>
  <c r="H41" i="5" s="1"/>
  <c r="F41" i="5"/>
  <c r="G41" i="5" s="1"/>
  <c r="D42" i="5"/>
  <c r="E42" i="5" s="1"/>
  <c r="H42" i="5" s="1"/>
  <c r="F42" i="5"/>
  <c r="D43" i="5"/>
  <c r="E43" i="5" s="1"/>
  <c r="H43" i="5" s="1"/>
  <c r="F43" i="5"/>
  <c r="D44" i="5"/>
  <c r="E44" i="5" s="1"/>
  <c r="H44" i="5" s="1"/>
  <c r="F44" i="5"/>
  <c r="D45" i="5"/>
  <c r="E45" i="5" s="1"/>
  <c r="H45" i="5" s="1"/>
  <c r="F45" i="5"/>
  <c r="D46" i="5"/>
  <c r="E46" i="5" s="1"/>
  <c r="H46" i="5" s="1"/>
  <c r="F46" i="5"/>
  <c r="D47" i="5"/>
  <c r="E47" i="5" s="1"/>
  <c r="H47" i="5" s="1"/>
  <c r="F47" i="5"/>
  <c r="G47" i="5" s="1"/>
  <c r="D48" i="5"/>
  <c r="E48" i="5" s="1"/>
  <c r="H48" i="5" s="1"/>
  <c r="F48" i="5"/>
  <c r="D49" i="5"/>
  <c r="E49" i="5" s="1"/>
  <c r="H49" i="5" s="1"/>
  <c r="F49" i="5"/>
  <c r="D50" i="5"/>
  <c r="E50" i="5" s="1"/>
  <c r="H50" i="5" s="1"/>
  <c r="F50" i="5"/>
  <c r="D51" i="5"/>
  <c r="E51" i="5" s="1"/>
  <c r="H51" i="5" s="1"/>
  <c r="F51" i="5"/>
  <c r="D52" i="5"/>
  <c r="E52" i="5" s="1"/>
  <c r="H52" i="5" s="1"/>
  <c r="F52" i="5"/>
  <c r="D53" i="5"/>
  <c r="E53" i="5" s="1"/>
  <c r="H53" i="5" s="1"/>
  <c r="F53" i="5"/>
  <c r="D54" i="5"/>
  <c r="E54" i="5" s="1"/>
  <c r="H54" i="5" s="1"/>
  <c r="F54" i="5"/>
  <c r="D55" i="5"/>
  <c r="E55" i="5" s="1"/>
  <c r="H55" i="5" s="1"/>
  <c r="F55" i="5"/>
  <c r="D56" i="5"/>
  <c r="E56" i="5" s="1"/>
  <c r="H56" i="5" s="1"/>
  <c r="F56" i="5"/>
  <c r="D57" i="5"/>
  <c r="E57" i="5" s="1"/>
  <c r="H57" i="5" s="1"/>
  <c r="F57" i="5"/>
  <c r="D58" i="5"/>
  <c r="E58" i="5" s="1"/>
  <c r="H58" i="5" s="1"/>
  <c r="F58" i="5"/>
  <c r="D59" i="5"/>
  <c r="E59" i="5" s="1"/>
  <c r="H59" i="5" s="1"/>
  <c r="F59" i="5"/>
  <c r="D60" i="5"/>
  <c r="E60" i="5" s="1"/>
  <c r="H60" i="5" s="1"/>
  <c r="F60" i="5"/>
  <c r="D61" i="5"/>
  <c r="E61" i="5" s="1"/>
  <c r="H61" i="5" s="1"/>
  <c r="F61" i="5"/>
  <c r="D62" i="5"/>
  <c r="E62" i="5" s="1"/>
  <c r="H62" i="5" s="1"/>
  <c r="F62" i="5"/>
  <c r="D63" i="5"/>
  <c r="E63" i="5" s="1"/>
  <c r="H63" i="5" s="1"/>
  <c r="F63" i="5"/>
  <c r="D64" i="5"/>
  <c r="E64" i="5" s="1"/>
  <c r="H64" i="5" s="1"/>
  <c r="F64" i="5"/>
  <c r="D65" i="5"/>
  <c r="E65" i="5" s="1"/>
  <c r="H65" i="5" s="1"/>
  <c r="F65" i="5"/>
  <c r="D66" i="5"/>
  <c r="E66" i="5" s="1"/>
  <c r="H66" i="5" s="1"/>
  <c r="F66" i="5"/>
  <c r="D67" i="5"/>
  <c r="E67" i="5" s="1"/>
  <c r="H67" i="5" s="1"/>
  <c r="F67" i="5"/>
  <c r="G67" i="5" s="1"/>
  <c r="D68" i="5"/>
  <c r="E68" i="5" s="1"/>
  <c r="H68" i="5" s="1"/>
  <c r="F68" i="5"/>
  <c r="D69" i="5"/>
  <c r="E69" i="5" s="1"/>
  <c r="H69" i="5" s="1"/>
  <c r="F69" i="5"/>
  <c r="D70" i="5"/>
  <c r="E70" i="5" s="1"/>
  <c r="H70" i="5" s="1"/>
  <c r="F70" i="5"/>
  <c r="D71" i="5"/>
  <c r="E71" i="5" s="1"/>
  <c r="H71" i="5" s="1"/>
  <c r="F71" i="5"/>
  <c r="D72" i="5"/>
  <c r="E72" i="5" s="1"/>
  <c r="H72" i="5" s="1"/>
  <c r="F72" i="5"/>
  <c r="D73" i="5"/>
  <c r="E73" i="5" s="1"/>
  <c r="H73" i="5" s="1"/>
  <c r="F73" i="5"/>
  <c r="D74" i="5"/>
  <c r="E74" i="5" s="1"/>
  <c r="H74" i="5" s="1"/>
  <c r="F74" i="5"/>
  <c r="D75" i="5"/>
  <c r="E75" i="5" s="1"/>
  <c r="H75" i="5" s="1"/>
  <c r="F75" i="5"/>
  <c r="D76" i="5"/>
  <c r="E76" i="5" s="1"/>
  <c r="H76" i="5" s="1"/>
  <c r="F76" i="5"/>
  <c r="D77" i="5"/>
  <c r="E77" i="5" s="1"/>
  <c r="H77" i="5" s="1"/>
  <c r="F77" i="5"/>
  <c r="D78" i="5"/>
  <c r="E78" i="5" s="1"/>
  <c r="H78" i="5" s="1"/>
  <c r="F78" i="5"/>
  <c r="D79" i="5"/>
  <c r="E79" i="5" s="1"/>
  <c r="H79" i="5" s="1"/>
  <c r="F79" i="5"/>
  <c r="D80" i="5"/>
  <c r="E80" i="5" s="1"/>
  <c r="H80" i="5" s="1"/>
  <c r="F80" i="5"/>
  <c r="D81" i="5"/>
  <c r="E81" i="5" s="1"/>
  <c r="H81" i="5" s="1"/>
  <c r="F81" i="5"/>
  <c r="D82" i="5"/>
  <c r="E82" i="5" s="1"/>
  <c r="H82" i="5" s="1"/>
  <c r="F82" i="5"/>
  <c r="D83" i="5"/>
  <c r="E83" i="5" s="1"/>
  <c r="H83" i="5" s="1"/>
  <c r="F83" i="5"/>
  <c r="D84" i="5"/>
  <c r="E84" i="5" s="1"/>
  <c r="H84" i="5" s="1"/>
  <c r="F84" i="5"/>
  <c r="D85" i="5"/>
  <c r="E85" i="5" s="1"/>
  <c r="H85" i="5" s="1"/>
  <c r="F85" i="5"/>
  <c r="D86" i="5"/>
  <c r="E86" i="5" s="1"/>
  <c r="H86" i="5" s="1"/>
  <c r="F86" i="5"/>
  <c r="D87" i="5"/>
  <c r="E87" i="5" s="1"/>
  <c r="H87" i="5" s="1"/>
  <c r="F87" i="5"/>
  <c r="D88" i="5"/>
  <c r="E88" i="5" s="1"/>
  <c r="H88" i="5" s="1"/>
  <c r="F88" i="5"/>
  <c r="D89" i="5"/>
  <c r="E89" i="5" s="1"/>
  <c r="H89" i="5" s="1"/>
  <c r="F89" i="5"/>
  <c r="D90" i="5"/>
  <c r="E90" i="5" s="1"/>
  <c r="H90" i="5" s="1"/>
  <c r="F90" i="5"/>
  <c r="D91" i="5"/>
  <c r="E91" i="5" s="1"/>
  <c r="H91" i="5" s="1"/>
  <c r="F91" i="5"/>
  <c r="D92" i="5"/>
  <c r="E92" i="5" s="1"/>
  <c r="H92" i="5" s="1"/>
  <c r="F92" i="5"/>
  <c r="D93" i="5"/>
  <c r="E93" i="5" s="1"/>
  <c r="H93" i="5" s="1"/>
  <c r="F93" i="5"/>
  <c r="D94" i="5"/>
  <c r="E94" i="5" s="1"/>
  <c r="H94" i="5" s="1"/>
  <c r="F94" i="5"/>
  <c r="D95" i="5"/>
  <c r="E95" i="5" s="1"/>
  <c r="H95" i="5" s="1"/>
  <c r="F95" i="5"/>
  <c r="D96" i="5"/>
  <c r="E96" i="5" s="1"/>
  <c r="H96" i="5" s="1"/>
  <c r="F96" i="5"/>
  <c r="D97" i="5"/>
  <c r="E97" i="5" s="1"/>
  <c r="H97" i="5" s="1"/>
  <c r="F97" i="5"/>
  <c r="D98" i="5"/>
  <c r="E98" i="5" s="1"/>
  <c r="H98" i="5" s="1"/>
  <c r="F98" i="5"/>
  <c r="D99" i="5"/>
  <c r="E99" i="5" s="1"/>
  <c r="H99" i="5" s="1"/>
  <c r="F99" i="5"/>
  <c r="G99" i="5" s="1"/>
  <c r="D100" i="5"/>
  <c r="E100" i="5" s="1"/>
  <c r="H100" i="5" s="1"/>
  <c r="F100" i="5"/>
  <c r="D101" i="5"/>
  <c r="E101" i="5" s="1"/>
  <c r="H101" i="5" s="1"/>
  <c r="F101" i="5"/>
  <c r="D102" i="5"/>
  <c r="E102" i="5" s="1"/>
  <c r="H102" i="5" s="1"/>
  <c r="F102" i="5"/>
  <c r="D103" i="5"/>
  <c r="E103" i="5" s="1"/>
  <c r="H103" i="5" s="1"/>
  <c r="F103" i="5"/>
  <c r="D104" i="5"/>
  <c r="E104" i="5" s="1"/>
  <c r="H104" i="5" s="1"/>
  <c r="F104" i="5"/>
  <c r="D105" i="5"/>
  <c r="E105" i="5" s="1"/>
  <c r="H105" i="5" s="1"/>
  <c r="F105" i="5"/>
  <c r="D106" i="5"/>
  <c r="E106" i="5" s="1"/>
  <c r="H106" i="5" s="1"/>
  <c r="F106" i="5"/>
  <c r="D107" i="5"/>
  <c r="E107" i="5" s="1"/>
  <c r="H107" i="5" s="1"/>
  <c r="F107" i="5"/>
  <c r="D108" i="5"/>
  <c r="E108" i="5" s="1"/>
  <c r="H108" i="5" s="1"/>
  <c r="F108" i="5"/>
  <c r="D109" i="5"/>
  <c r="E109" i="5" s="1"/>
  <c r="H109" i="5" s="1"/>
  <c r="F109" i="5"/>
  <c r="D110" i="5"/>
  <c r="E110" i="5" s="1"/>
  <c r="H110" i="5" s="1"/>
  <c r="F110" i="5"/>
  <c r="D111" i="5"/>
  <c r="E111" i="5" s="1"/>
  <c r="H111" i="5" s="1"/>
  <c r="F111" i="5"/>
  <c r="D112" i="5"/>
  <c r="E112" i="5" s="1"/>
  <c r="H112" i="5" s="1"/>
  <c r="F112" i="5"/>
  <c r="D113" i="5"/>
  <c r="E113" i="5" s="1"/>
  <c r="H113" i="5" s="1"/>
  <c r="F113" i="5"/>
  <c r="D114" i="5"/>
  <c r="E114" i="5" s="1"/>
  <c r="H114" i="5" s="1"/>
  <c r="F114" i="5"/>
  <c r="D115" i="5"/>
  <c r="E115" i="5" s="1"/>
  <c r="H115" i="5" s="1"/>
  <c r="F115" i="5"/>
  <c r="D116" i="5"/>
  <c r="E116" i="5" s="1"/>
  <c r="H116" i="5" s="1"/>
  <c r="F116" i="5"/>
  <c r="D117" i="5"/>
  <c r="E117" i="5" s="1"/>
  <c r="H117" i="5" s="1"/>
  <c r="F117" i="5"/>
  <c r="D118" i="5"/>
  <c r="E118" i="5" s="1"/>
  <c r="H118" i="5" s="1"/>
  <c r="F118" i="5"/>
  <c r="D119" i="5"/>
  <c r="E119" i="5" s="1"/>
  <c r="H119" i="5" s="1"/>
  <c r="F119" i="5"/>
  <c r="D120" i="5"/>
  <c r="E120" i="5" s="1"/>
  <c r="H120" i="5" s="1"/>
  <c r="F120" i="5"/>
  <c r="D121" i="5"/>
  <c r="E121" i="5" s="1"/>
  <c r="H121" i="5" s="1"/>
  <c r="F121" i="5"/>
  <c r="D122" i="5"/>
  <c r="E122" i="5" s="1"/>
  <c r="H122" i="5" s="1"/>
  <c r="F122" i="5"/>
  <c r="D123" i="5"/>
  <c r="E123" i="5" s="1"/>
  <c r="H123" i="5" s="1"/>
  <c r="F123" i="5"/>
  <c r="D124" i="5"/>
  <c r="E124" i="5" s="1"/>
  <c r="H124" i="5" s="1"/>
  <c r="F124" i="5"/>
  <c r="D125" i="5"/>
  <c r="E125" i="5" s="1"/>
  <c r="H125" i="5" s="1"/>
  <c r="F125" i="5"/>
  <c r="D126" i="5"/>
  <c r="E126" i="5" s="1"/>
  <c r="H126" i="5" s="1"/>
  <c r="F126" i="5"/>
  <c r="D127" i="5"/>
  <c r="E127" i="5" s="1"/>
  <c r="H127" i="5" s="1"/>
  <c r="F127" i="5"/>
  <c r="D128" i="5"/>
  <c r="E128" i="5" s="1"/>
  <c r="H128" i="5" s="1"/>
  <c r="F128" i="5"/>
  <c r="D129" i="5"/>
  <c r="E129" i="5" s="1"/>
  <c r="H129" i="5" s="1"/>
  <c r="F129" i="5"/>
  <c r="D130" i="5"/>
  <c r="E130" i="5" s="1"/>
  <c r="H130" i="5" s="1"/>
  <c r="F130" i="5"/>
  <c r="D131" i="5"/>
  <c r="E131" i="5" s="1"/>
  <c r="H131" i="5" s="1"/>
  <c r="F131" i="5"/>
  <c r="D132" i="5"/>
  <c r="E132" i="5" s="1"/>
  <c r="H132" i="5" s="1"/>
  <c r="F132" i="5"/>
  <c r="D133" i="5"/>
  <c r="E133" i="5" s="1"/>
  <c r="H133" i="5" s="1"/>
  <c r="F133" i="5"/>
  <c r="D134" i="5"/>
  <c r="E134" i="5" s="1"/>
  <c r="H134" i="5" s="1"/>
  <c r="F134" i="5"/>
  <c r="D135" i="5"/>
  <c r="E135" i="5" s="1"/>
  <c r="H135" i="5" s="1"/>
  <c r="F135" i="5"/>
  <c r="D136" i="5"/>
  <c r="E136" i="5" s="1"/>
  <c r="H136" i="5" s="1"/>
  <c r="F136" i="5"/>
  <c r="D137" i="5"/>
  <c r="E137" i="5" s="1"/>
  <c r="H137" i="5" s="1"/>
  <c r="F137" i="5"/>
  <c r="D138" i="5"/>
  <c r="E138" i="5" s="1"/>
  <c r="H138" i="5" s="1"/>
  <c r="F138" i="5"/>
  <c r="D139" i="5"/>
  <c r="E139" i="5" s="1"/>
  <c r="H139" i="5" s="1"/>
  <c r="F139" i="5"/>
  <c r="D140" i="5"/>
  <c r="E140" i="5" s="1"/>
  <c r="H140" i="5" s="1"/>
  <c r="F140" i="5"/>
  <c r="D141" i="5"/>
  <c r="E141" i="5" s="1"/>
  <c r="H141" i="5" s="1"/>
  <c r="F141" i="5"/>
  <c r="D142" i="5"/>
  <c r="E142" i="5" s="1"/>
  <c r="H142" i="5" s="1"/>
  <c r="F142" i="5"/>
  <c r="D143" i="5"/>
  <c r="E143" i="5" s="1"/>
  <c r="H143" i="5" s="1"/>
  <c r="F143" i="5"/>
  <c r="D144" i="5"/>
  <c r="E144" i="5" s="1"/>
  <c r="H144" i="5" s="1"/>
  <c r="F144" i="5"/>
  <c r="D145" i="5"/>
  <c r="E145" i="5" s="1"/>
  <c r="H145" i="5" s="1"/>
  <c r="F145" i="5"/>
  <c r="D146" i="5"/>
  <c r="E146" i="5" s="1"/>
  <c r="H146" i="5" s="1"/>
  <c r="F146" i="5"/>
  <c r="D147" i="5"/>
  <c r="E147" i="5" s="1"/>
  <c r="H147" i="5" s="1"/>
  <c r="F147" i="5"/>
  <c r="D148" i="5"/>
  <c r="E148" i="5" s="1"/>
  <c r="H148" i="5" s="1"/>
  <c r="F148" i="5"/>
  <c r="D149" i="5"/>
  <c r="E149" i="5" s="1"/>
  <c r="H149" i="5" s="1"/>
  <c r="F149" i="5"/>
  <c r="D150" i="5"/>
  <c r="E150" i="5" s="1"/>
  <c r="H150" i="5" s="1"/>
  <c r="F150" i="5"/>
  <c r="D151" i="5"/>
  <c r="E151" i="5" s="1"/>
  <c r="H151" i="5" s="1"/>
  <c r="F151" i="5"/>
  <c r="D152" i="5"/>
  <c r="E152" i="5" s="1"/>
  <c r="H152" i="5" s="1"/>
  <c r="F152" i="5"/>
  <c r="D153" i="5"/>
  <c r="E153" i="5" s="1"/>
  <c r="H153" i="5" s="1"/>
  <c r="F153" i="5"/>
  <c r="D154" i="5"/>
  <c r="E154" i="5" s="1"/>
  <c r="H154" i="5" s="1"/>
  <c r="F154" i="5"/>
  <c r="D155" i="5"/>
  <c r="E155" i="5" s="1"/>
  <c r="H155" i="5" s="1"/>
  <c r="F155" i="5"/>
  <c r="D156" i="5"/>
  <c r="E156" i="5" s="1"/>
  <c r="H156" i="5" s="1"/>
  <c r="F156" i="5"/>
  <c r="D157" i="5"/>
  <c r="E157" i="5" s="1"/>
  <c r="H157" i="5" s="1"/>
  <c r="F157" i="5"/>
  <c r="D158" i="5"/>
  <c r="E158" i="5" s="1"/>
  <c r="H158" i="5" s="1"/>
  <c r="F158" i="5"/>
  <c r="D159" i="5"/>
  <c r="E159" i="5" s="1"/>
  <c r="H159" i="5" s="1"/>
  <c r="F159" i="5"/>
  <c r="D160" i="5"/>
  <c r="E160" i="5" s="1"/>
  <c r="H160" i="5" s="1"/>
  <c r="F160" i="5"/>
  <c r="D161" i="5"/>
  <c r="E161" i="5" s="1"/>
  <c r="H161" i="5" s="1"/>
  <c r="F161" i="5"/>
  <c r="D162" i="5"/>
  <c r="E162" i="5" s="1"/>
  <c r="H162" i="5" s="1"/>
  <c r="F162" i="5"/>
  <c r="D163" i="5"/>
  <c r="E163" i="5" s="1"/>
  <c r="H163" i="5" s="1"/>
  <c r="F163" i="5"/>
  <c r="D164" i="5"/>
  <c r="E164" i="5" s="1"/>
  <c r="H164" i="5" s="1"/>
  <c r="F164" i="5"/>
  <c r="D165" i="5"/>
  <c r="E165" i="5" s="1"/>
  <c r="H165" i="5" s="1"/>
  <c r="F165" i="5"/>
  <c r="D166" i="5"/>
  <c r="E166" i="5" s="1"/>
  <c r="H166" i="5" s="1"/>
  <c r="F166" i="5"/>
  <c r="D167" i="5"/>
  <c r="E167" i="5" s="1"/>
  <c r="H167" i="5" s="1"/>
  <c r="F167" i="5"/>
  <c r="D168" i="5"/>
  <c r="E168" i="5" s="1"/>
  <c r="H168" i="5" s="1"/>
  <c r="F168" i="5"/>
  <c r="D169" i="5"/>
  <c r="E169" i="5" s="1"/>
  <c r="H169" i="5" s="1"/>
  <c r="F169" i="5"/>
  <c r="D170" i="5"/>
  <c r="E170" i="5" s="1"/>
  <c r="H170" i="5" s="1"/>
  <c r="F170" i="5"/>
  <c r="D171" i="5"/>
  <c r="E171" i="5" s="1"/>
  <c r="H171" i="5" s="1"/>
  <c r="F171" i="5"/>
  <c r="D172" i="5"/>
  <c r="E172" i="5" s="1"/>
  <c r="H172" i="5" s="1"/>
  <c r="F172" i="5"/>
  <c r="D173" i="5"/>
  <c r="E173" i="5" s="1"/>
  <c r="H173" i="5" s="1"/>
  <c r="F173" i="5"/>
  <c r="D174" i="5"/>
  <c r="E174" i="5" s="1"/>
  <c r="H174" i="5" s="1"/>
  <c r="F174" i="5"/>
  <c r="D175" i="5"/>
  <c r="E175" i="5" s="1"/>
  <c r="H175" i="5" s="1"/>
  <c r="F175" i="5"/>
  <c r="D176" i="5"/>
  <c r="E176" i="5" s="1"/>
  <c r="H176" i="5" s="1"/>
  <c r="F176" i="5"/>
  <c r="D177" i="5"/>
  <c r="E177" i="5" s="1"/>
  <c r="H177" i="5" s="1"/>
  <c r="F177" i="5"/>
  <c r="D178" i="5"/>
  <c r="E178" i="5" s="1"/>
  <c r="H178" i="5" s="1"/>
  <c r="F178" i="5"/>
  <c r="D179" i="5"/>
  <c r="E179" i="5" s="1"/>
  <c r="H179" i="5" s="1"/>
  <c r="F179" i="5"/>
  <c r="D180" i="5"/>
  <c r="E180" i="5" s="1"/>
  <c r="H180" i="5" s="1"/>
  <c r="F180" i="5"/>
  <c r="D181" i="5"/>
  <c r="E181" i="5" s="1"/>
  <c r="H181" i="5" s="1"/>
  <c r="F181" i="5"/>
  <c r="D182" i="5"/>
  <c r="E182" i="5" s="1"/>
  <c r="H182" i="5" s="1"/>
  <c r="F182" i="5"/>
  <c r="D183" i="5"/>
  <c r="E183" i="5" s="1"/>
  <c r="H183" i="5" s="1"/>
  <c r="F183" i="5"/>
  <c r="D184" i="5"/>
  <c r="E184" i="5" s="1"/>
  <c r="H184" i="5" s="1"/>
  <c r="F184" i="5"/>
  <c r="D185" i="5"/>
  <c r="E185" i="5" s="1"/>
  <c r="H185" i="5" s="1"/>
  <c r="F185" i="5"/>
  <c r="D186" i="5"/>
  <c r="E186" i="5" s="1"/>
  <c r="H186" i="5" s="1"/>
  <c r="F186" i="5"/>
  <c r="D187" i="5"/>
  <c r="E187" i="5" s="1"/>
  <c r="H187" i="5" s="1"/>
  <c r="F187" i="5"/>
  <c r="D188" i="5"/>
  <c r="E188" i="5" s="1"/>
  <c r="H188" i="5" s="1"/>
  <c r="F188" i="5"/>
  <c r="D189" i="5"/>
  <c r="E189" i="5" s="1"/>
  <c r="H189" i="5" s="1"/>
  <c r="F189" i="5"/>
  <c r="D190" i="5"/>
  <c r="E190" i="5" s="1"/>
  <c r="H190" i="5" s="1"/>
  <c r="F190" i="5"/>
  <c r="D191" i="5"/>
  <c r="E191" i="5" s="1"/>
  <c r="H191" i="5" s="1"/>
  <c r="F191" i="5"/>
  <c r="D192" i="5"/>
  <c r="E192" i="5" s="1"/>
  <c r="H192" i="5" s="1"/>
  <c r="F192" i="5"/>
  <c r="D193" i="5"/>
  <c r="E193" i="5" s="1"/>
  <c r="H193" i="5" s="1"/>
  <c r="F193" i="5"/>
  <c r="D194" i="5"/>
  <c r="E194" i="5" s="1"/>
  <c r="H194" i="5" s="1"/>
  <c r="F194" i="5"/>
  <c r="D195" i="5"/>
  <c r="E195" i="5" s="1"/>
  <c r="H195" i="5" s="1"/>
  <c r="F195" i="5"/>
  <c r="D196" i="5"/>
  <c r="E196" i="5" s="1"/>
  <c r="H196" i="5" s="1"/>
  <c r="F196" i="5"/>
  <c r="D197" i="5"/>
  <c r="E197" i="5" s="1"/>
  <c r="H197" i="5" s="1"/>
  <c r="F197" i="5"/>
  <c r="D198" i="5"/>
  <c r="E198" i="5" s="1"/>
  <c r="H198" i="5" s="1"/>
  <c r="F198" i="5"/>
  <c r="D199" i="5"/>
  <c r="E199" i="5" s="1"/>
  <c r="H199" i="5" s="1"/>
  <c r="F199" i="5"/>
  <c r="D200" i="5"/>
  <c r="E200" i="5" s="1"/>
  <c r="H200" i="5" s="1"/>
  <c r="F200" i="5"/>
  <c r="D201" i="5"/>
  <c r="E201" i="5" s="1"/>
  <c r="H201" i="5" s="1"/>
  <c r="F201" i="5"/>
  <c r="D202" i="5"/>
  <c r="E202" i="5" s="1"/>
  <c r="H202" i="5" s="1"/>
  <c r="F202" i="5"/>
  <c r="D203" i="5"/>
  <c r="E203" i="5" s="1"/>
  <c r="H203" i="5" s="1"/>
  <c r="F203" i="5"/>
  <c r="D204" i="5"/>
  <c r="E204" i="5" s="1"/>
  <c r="H204" i="5" s="1"/>
  <c r="F204" i="5"/>
  <c r="D205" i="5"/>
  <c r="E205" i="5" s="1"/>
  <c r="H205" i="5" s="1"/>
  <c r="F205" i="5"/>
  <c r="D206" i="5"/>
  <c r="E206" i="5" s="1"/>
  <c r="H206" i="5" s="1"/>
  <c r="F206" i="5"/>
  <c r="D207" i="5"/>
  <c r="E207" i="5" s="1"/>
  <c r="H207" i="5" s="1"/>
  <c r="F207" i="5"/>
  <c r="D208" i="5"/>
  <c r="E208" i="5" s="1"/>
  <c r="H208" i="5" s="1"/>
  <c r="F208" i="5"/>
  <c r="D209" i="5"/>
  <c r="E209" i="5" s="1"/>
  <c r="H209" i="5" s="1"/>
  <c r="F209" i="5"/>
  <c r="D210" i="5"/>
  <c r="E210" i="5" s="1"/>
  <c r="H210" i="5" s="1"/>
  <c r="F210" i="5"/>
  <c r="D211" i="5"/>
  <c r="E211" i="5" s="1"/>
  <c r="H211" i="5" s="1"/>
  <c r="F211" i="5"/>
  <c r="D212" i="5"/>
  <c r="E212" i="5" s="1"/>
  <c r="H212" i="5" s="1"/>
  <c r="F212" i="5"/>
  <c r="D213" i="5"/>
  <c r="E213" i="5" s="1"/>
  <c r="H213" i="5" s="1"/>
  <c r="F213" i="5"/>
  <c r="D214" i="5"/>
  <c r="E214" i="5" s="1"/>
  <c r="H214" i="5" s="1"/>
  <c r="F214" i="5"/>
  <c r="D215" i="5"/>
  <c r="E215" i="5" s="1"/>
  <c r="H215" i="5" s="1"/>
  <c r="F215" i="5"/>
  <c r="D216" i="5"/>
  <c r="E216" i="5" s="1"/>
  <c r="H216" i="5" s="1"/>
  <c r="F216" i="5"/>
  <c r="D217" i="5"/>
  <c r="E217" i="5" s="1"/>
  <c r="H217" i="5" s="1"/>
  <c r="F217" i="5"/>
  <c r="D218" i="5"/>
  <c r="E218" i="5" s="1"/>
  <c r="H218" i="5" s="1"/>
  <c r="F218" i="5"/>
  <c r="D219" i="5"/>
  <c r="E219" i="5" s="1"/>
  <c r="H219" i="5" s="1"/>
  <c r="F219" i="5"/>
  <c r="D220" i="5"/>
  <c r="E220" i="5" s="1"/>
  <c r="H220" i="5" s="1"/>
  <c r="F220" i="5"/>
  <c r="D221" i="5"/>
  <c r="E221" i="5" s="1"/>
  <c r="H221" i="5" s="1"/>
  <c r="F221" i="5"/>
  <c r="D222" i="5"/>
  <c r="E222" i="5" s="1"/>
  <c r="H222" i="5" s="1"/>
  <c r="F222" i="5"/>
  <c r="D223" i="5"/>
  <c r="E223" i="5" s="1"/>
  <c r="H223" i="5" s="1"/>
  <c r="F223" i="5"/>
  <c r="D224" i="5"/>
  <c r="E224" i="5" s="1"/>
  <c r="H224" i="5" s="1"/>
  <c r="F224" i="5"/>
  <c r="D225" i="5"/>
  <c r="E225" i="5" s="1"/>
  <c r="H225" i="5" s="1"/>
  <c r="F225" i="5"/>
  <c r="D226" i="5"/>
  <c r="E226" i="5" s="1"/>
  <c r="H226" i="5" s="1"/>
  <c r="F226" i="5"/>
  <c r="D227" i="5"/>
  <c r="E227" i="5" s="1"/>
  <c r="H227" i="5" s="1"/>
  <c r="F227" i="5"/>
  <c r="D228" i="5"/>
  <c r="E228" i="5" s="1"/>
  <c r="H228" i="5" s="1"/>
  <c r="F228" i="5"/>
  <c r="D229" i="5"/>
  <c r="E229" i="5" s="1"/>
  <c r="H229" i="5" s="1"/>
  <c r="F229" i="5"/>
  <c r="D230" i="5"/>
  <c r="E230" i="5" s="1"/>
  <c r="H230" i="5" s="1"/>
  <c r="F230" i="5"/>
  <c r="D231" i="5"/>
  <c r="E231" i="5" s="1"/>
  <c r="H231" i="5" s="1"/>
  <c r="F231" i="5"/>
  <c r="D232" i="5"/>
  <c r="E232" i="5" s="1"/>
  <c r="H232" i="5" s="1"/>
  <c r="F232" i="5"/>
  <c r="D233" i="5"/>
  <c r="E233" i="5" s="1"/>
  <c r="H233" i="5" s="1"/>
  <c r="F233" i="5"/>
  <c r="D234" i="5"/>
  <c r="E234" i="5" s="1"/>
  <c r="H234" i="5" s="1"/>
  <c r="F234" i="5"/>
  <c r="D235" i="5"/>
  <c r="E235" i="5" s="1"/>
  <c r="H235" i="5" s="1"/>
  <c r="F235" i="5"/>
  <c r="D236" i="5"/>
  <c r="E236" i="5" s="1"/>
  <c r="H236" i="5" s="1"/>
  <c r="F236" i="5"/>
  <c r="D237" i="5"/>
  <c r="E237" i="5" s="1"/>
  <c r="H237" i="5" s="1"/>
  <c r="F237" i="5"/>
  <c r="D238" i="5"/>
  <c r="E238" i="5" s="1"/>
  <c r="H238" i="5" s="1"/>
  <c r="F238" i="5"/>
  <c r="D239" i="5"/>
  <c r="E239" i="5" s="1"/>
  <c r="H239" i="5" s="1"/>
  <c r="F239" i="5"/>
  <c r="D240" i="5"/>
  <c r="E240" i="5" s="1"/>
  <c r="H240" i="5" s="1"/>
  <c r="F240" i="5"/>
  <c r="D241" i="5"/>
  <c r="E241" i="5" s="1"/>
  <c r="H241" i="5" s="1"/>
  <c r="F241" i="5"/>
  <c r="D242" i="5"/>
  <c r="E242" i="5" s="1"/>
  <c r="H242" i="5" s="1"/>
  <c r="F242" i="5"/>
  <c r="D243" i="5"/>
  <c r="E243" i="5" s="1"/>
  <c r="H243" i="5" s="1"/>
  <c r="F243" i="5"/>
  <c r="D244" i="5"/>
  <c r="E244" i="5" s="1"/>
  <c r="H244" i="5" s="1"/>
  <c r="F244" i="5"/>
  <c r="D245" i="5"/>
  <c r="E245" i="5" s="1"/>
  <c r="H245" i="5" s="1"/>
  <c r="F245" i="5"/>
  <c r="D246" i="5"/>
  <c r="E246" i="5" s="1"/>
  <c r="H246" i="5" s="1"/>
  <c r="F246" i="5"/>
  <c r="D247" i="5"/>
  <c r="E247" i="5" s="1"/>
  <c r="H247" i="5" s="1"/>
  <c r="F247" i="5"/>
  <c r="D248" i="5"/>
  <c r="E248" i="5" s="1"/>
  <c r="H248" i="5" s="1"/>
  <c r="F248" i="5"/>
  <c r="D249" i="5"/>
  <c r="E249" i="5" s="1"/>
  <c r="H249" i="5" s="1"/>
  <c r="F249" i="5"/>
  <c r="D250" i="5"/>
  <c r="E250" i="5" s="1"/>
  <c r="H250" i="5" s="1"/>
  <c r="F250" i="5"/>
  <c r="D251" i="5"/>
  <c r="E251" i="5" s="1"/>
  <c r="H251" i="5" s="1"/>
  <c r="F251" i="5"/>
  <c r="D252" i="5"/>
  <c r="E252" i="5" s="1"/>
  <c r="H252" i="5" s="1"/>
  <c r="F252" i="5"/>
  <c r="D253" i="5"/>
  <c r="E253" i="5" s="1"/>
  <c r="H253" i="5" s="1"/>
  <c r="F253" i="5"/>
  <c r="D254" i="5"/>
  <c r="E254" i="5" s="1"/>
  <c r="H254" i="5" s="1"/>
  <c r="F254" i="5"/>
  <c r="D255" i="5"/>
  <c r="E255" i="5" s="1"/>
  <c r="H255" i="5" s="1"/>
  <c r="F255" i="5"/>
  <c r="D256" i="5"/>
  <c r="E256" i="5" s="1"/>
  <c r="H256" i="5" s="1"/>
  <c r="F256" i="5"/>
  <c r="D257" i="5"/>
  <c r="E257" i="5" s="1"/>
  <c r="H257" i="5" s="1"/>
  <c r="F257" i="5"/>
  <c r="D258" i="5"/>
  <c r="E258" i="5" s="1"/>
  <c r="H258" i="5" s="1"/>
  <c r="F258" i="5"/>
  <c r="D259" i="5"/>
  <c r="E259" i="5" s="1"/>
  <c r="H259" i="5" s="1"/>
  <c r="F259" i="5"/>
  <c r="D260" i="5"/>
  <c r="E260" i="5" s="1"/>
  <c r="H260" i="5" s="1"/>
  <c r="F260" i="5"/>
  <c r="D261" i="5"/>
  <c r="E261" i="5" s="1"/>
  <c r="H261" i="5" s="1"/>
  <c r="F261" i="5"/>
  <c r="D262" i="5"/>
  <c r="E262" i="5" s="1"/>
  <c r="H262" i="5" s="1"/>
  <c r="F262" i="5"/>
  <c r="D263" i="5"/>
  <c r="E263" i="5" s="1"/>
  <c r="H263" i="5" s="1"/>
  <c r="F263" i="5"/>
  <c r="D264" i="5"/>
  <c r="E264" i="5" s="1"/>
  <c r="H264" i="5" s="1"/>
  <c r="F264" i="5"/>
  <c r="D265" i="5"/>
  <c r="E265" i="5" s="1"/>
  <c r="H265" i="5" s="1"/>
  <c r="F265" i="5"/>
  <c r="D266" i="5"/>
  <c r="E266" i="5" s="1"/>
  <c r="H266" i="5" s="1"/>
  <c r="F266" i="5"/>
  <c r="D267" i="5"/>
  <c r="E267" i="5" s="1"/>
  <c r="H267" i="5" s="1"/>
  <c r="F267" i="5"/>
  <c r="D268" i="5"/>
  <c r="E268" i="5" s="1"/>
  <c r="H268" i="5" s="1"/>
  <c r="F268" i="5"/>
  <c r="D269" i="5"/>
  <c r="E269" i="5" s="1"/>
  <c r="H269" i="5" s="1"/>
  <c r="F269" i="5"/>
  <c r="D270" i="5"/>
  <c r="E270" i="5" s="1"/>
  <c r="H270" i="5" s="1"/>
  <c r="F270" i="5"/>
  <c r="D271" i="5"/>
  <c r="E271" i="5" s="1"/>
  <c r="H271" i="5" s="1"/>
  <c r="F271" i="5"/>
  <c r="D272" i="5"/>
  <c r="E272" i="5" s="1"/>
  <c r="H272" i="5" s="1"/>
  <c r="F272" i="5"/>
  <c r="D273" i="5"/>
  <c r="E273" i="5" s="1"/>
  <c r="H273" i="5" s="1"/>
  <c r="F273" i="5"/>
  <c r="D274" i="5"/>
  <c r="E274" i="5" s="1"/>
  <c r="H274" i="5" s="1"/>
  <c r="F274" i="5"/>
  <c r="D275" i="5"/>
  <c r="E275" i="5" s="1"/>
  <c r="H275" i="5" s="1"/>
  <c r="F275" i="5"/>
  <c r="D276" i="5"/>
  <c r="E276" i="5" s="1"/>
  <c r="H276" i="5" s="1"/>
  <c r="F276" i="5"/>
  <c r="D277" i="5"/>
  <c r="E277" i="5" s="1"/>
  <c r="H277" i="5" s="1"/>
  <c r="F277" i="5"/>
  <c r="D278" i="5"/>
  <c r="E278" i="5" s="1"/>
  <c r="H278" i="5" s="1"/>
  <c r="F278" i="5"/>
  <c r="D279" i="5"/>
  <c r="E279" i="5" s="1"/>
  <c r="H279" i="5" s="1"/>
  <c r="F279" i="5"/>
  <c r="D280" i="5"/>
  <c r="E280" i="5" s="1"/>
  <c r="H280" i="5" s="1"/>
  <c r="F280" i="5"/>
  <c r="D281" i="5"/>
  <c r="E281" i="5" s="1"/>
  <c r="H281" i="5" s="1"/>
  <c r="F281" i="5"/>
  <c r="D282" i="5"/>
  <c r="E282" i="5" s="1"/>
  <c r="H282" i="5" s="1"/>
  <c r="F282" i="5"/>
  <c r="D283" i="5"/>
  <c r="E283" i="5" s="1"/>
  <c r="H283" i="5" s="1"/>
  <c r="F283" i="5"/>
  <c r="D284" i="5"/>
  <c r="E284" i="5" s="1"/>
  <c r="H284" i="5" s="1"/>
  <c r="F284" i="5"/>
  <c r="D285" i="5"/>
  <c r="E285" i="5" s="1"/>
  <c r="H285" i="5" s="1"/>
  <c r="F285" i="5"/>
  <c r="D286" i="5"/>
  <c r="E286" i="5" s="1"/>
  <c r="H286" i="5" s="1"/>
  <c r="F286" i="5"/>
  <c r="D287" i="5"/>
  <c r="E287" i="5" s="1"/>
  <c r="H287" i="5" s="1"/>
  <c r="F287" i="5"/>
  <c r="D288" i="5"/>
  <c r="E288" i="5" s="1"/>
  <c r="H288" i="5" s="1"/>
  <c r="F288" i="5"/>
  <c r="D289" i="5"/>
  <c r="E289" i="5" s="1"/>
  <c r="H289" i="5" s="1"/>
  <c r="F289" i="5"/>
  <c r="D290" i="5"/>
  <c r="E290" i="5" s="1"/>
  <c r="H290" i="5" s="1"/>
  <c r="F290" i="5"/>
  <c r="D291" i="5"/>
  <c r="E291" i="5" s="1"/>
  <c r="H291" i="5" s="1"/>
  <c r="F291" i="5"/>
  <c r="D292" i="5"/>
  <c r="E292" i="5" s="1"/>
  <c r="H292" i="5" s="1"/>
  <c r="F292" i="5"/>
  <c r="D293" i="5"/>
  <c r="E293" i="5" s="1"/>
  <c r="H293" i="5" s="1"/>
  <c r="F293" i="5"/>
  <c r="D294" i="5"/>
  <c r="E294" i="5" s="1"/>
  <c r="H294" i="5" s="1"/>
  <c r="F294" i="5"/>
  <c r="D295" i="5"/>
  <c r="E295" i="5" s="1"/>
  <c r="H295" i="5" s="1"/>
  <c r="F295" i="5"/>
  <c r="D296" i="5"/>
  <c r="E296" i="5" s="1"/>
  <c r="H296" i="5" s="1"/>
  <c r="F296" i="5"/>
  <c r="D297" i="5"/>
  <c r="E297" i="5" s="1"/>
  <c r="H297" i="5" s="1"/>
  <c r="F297" i="5"/>
  <c r="D298" i="5"/>
  <c r="E298" i="5" s="1"/>
  <c r="H298" i="5" s="1"/>
  <c r="F298" i="5"/>
  <c r="D299" i="5"/>
  <c r="E299" i="5" s="1"/>
  <c r="H299" i="5" s="1"/>
  <c r="F299" i="5"/>
  <c r="D300" i="5"/>
  <c r="E300" i="5" s="1"/>
  <c r="H300" i="5" s="1"/>
  <c r="F300" i="5"/>
  <c r="D301" i="5"/>
  <c r="E301" i="5" s="1"/>
  <c r="H301" i="5" s="1"/>
  <c r="F301" i="5"/>
  <c r="D302" i="5"/>
  <c r="E302" i="5" s="1"/>
  <c r="H302" i="5" s="1"/>
  <c r="F302" i="5"/>
  <c r="D303" i="5"/>
  <c r="E303" i="5" s="1"/>
  <c r="H303" i="5" s="1"/>
  <c r="F303" i="5"/>
  <c r="D304" i="5"/>
  <c r="E304" i="5" s="1"/>
  <c r="H304" i="5" s="1"/>
  <c r="F304" i="5"/>
  <c r="D305" i="5"/>
  <c r="E305" i="5" s="1"/>
  <c r="H305" i="5" s="1"/>
  <c r="F305" i="5"/>
  <c r="D306" i="5"/>
  <c r="E306" i="5" s="1"/>
  <c r="H306" i="5" s="1"/>
  <c r="F306" i="5"/>
  <c r="D307" i="5"/>
  <c r="E307" i="5" s="1"/>
  <c r="H307" i="5" s="1"/>
  <c r="F307" i="5"/>
  <c r="D308" i="5"/>
  <c r="E308" i="5" s="1"/>
  <c r="H308" i="5" s="1"/>
  <c r="F308" i="5"/>
  <c r="D309" i="5"/>
  <c r="E309" i="5" s="1"/>
  <c r="H309" i="5" s="1"/>
  <c r="F309" i="5"/>
  <c r="D310" i="5"/>
  <c r="E310" i="5" s="1"/>
  <c r="H310" i="5" s="1"/>
  <c r="F310" i="5"/>
  <c r="D311" i="5"/>
  <c r="E311" i="5" s="1"/>
  <c r="H311" i="5" s="1"/>
  <c r="F311" i="5"/>
  <c r="D312" i="5"/>
  <c r="E312" i="5" s="1"/>
  <c r="H312" i="5" s="1"/>
  <c r="F312" i="5"/>
  <c r="D313" i="5"/>
  <c r="E313" i="5" s="1"/>
  <c r="H313" i="5" s="1"/>
  <c r="F313" i="5"/>
  <c r="D314" i="5"/>
  <c r="E314" i="5" s="1"/>
  <c r="H314" i="5" s="1"/>
  <c r="F314" i="5"/>
  <c r="D315" i="5"/>
  <c r="E315" i="5" s="1"/>
  <c r="H315" i="5" s="1"/>
  <c r="F315" i="5"/>
  <c r="D316" i="5"/>
  <c r="E316" i="5" s="1"/>
  <c r="H316" i="5" s="1"/>
  <c r="F316" i="5"/>
  <c r="D317" i="5"/>
  <c r="E317" i="5" s="1"/>
  <c r="H317" i="5" s="1"/>
  <c r="F317" i="5"/>
  <c r="D318" i="5"/>
  <c r="E318" i="5" s="1"/>
  <c r="H318" i="5" s="1"/>
  <c r="F318" i="5"/>
  <c r="D319" i="5"/>
  <c r="E319" i="5" s="1"/>
  <c r="H319" i="5" s="1"/>
  <c r="F319" i="5"/>
  <c r="D320" i="5"/>
  <c r="E320" i="5" s="1"/>
  <c r="H320" i="5" s="1"/>
  <c r="F320" i="5"/>
  <c r="D321" i="5"/>
  <c r="E321" i="5" s="1"/>
  <c r="H321" i="5" s="1"/>
  <c r="F321" i="5"/>
  <c r="D322" i="5"/>
  <c r="E322" i="5" s="1"/>
  <c r="H322" i="5" s="1"/>
  <c r="F322" i="5"/>
  <c r="D323" i="5"/>
  <c r="E323" i="5" s="1"/>
  <c r="H323" i="5" s="1"/>
  <c r="F323" i="5"/>
  <c r="D324" i="5"/>
  <c r="E324" i="5" s="1"/>
  <c r="H324" i="5" s="1"/>
  <c r="F324" i="5"/>
  <c r="D325" i="5"/>
  <c r="E325" i="5" s="1"/>
  <c r="H325" i="5" s="1"/>
  <c r="F325" i="5"/>
  <c r="D326" i="5"/>
  <c r="E326" i="5" s="1"/>
  <c r="H326" i="5" s="1"/>
  <c r="F326" i="5"/>
  <c r="D327" i="5"/>
  <c r="E327" i="5" s="1"/>
  <c r="H327" i="5" s="1"/>
  <c r="F327" i="5"/>
  <c r="D328" i="5"/>
  <c r="E328" i="5" s="1"/>
  <c r="H328" i="5" s="1"/>
  <c r="F328" i="5"/>
  <c r="D329" i="5"/>
  <c r="E329" i="5" s="1"/>
  <c r="H329" i="5" s="1"/>
  <c r="F329" i="5"/>
  <c r="D330" i="5"/>
  <c r="E330" i="5" s="1"/>
  <c r="H330" i="5" s="1"/>
  <c r="F330" i="5"/>
  <c r="D331" i="5"/>
  <c r="E331" i="5" s="1"/>
  <c r="H331" i="5" s="1"/>
  <c r="F331" i="5"/>
  <c r="D332" i="5"/>
  <c r="E332" i="5" s="1"/>
  <c r="H332" i="5" s="1"/>
  <c r="F332" i="5"/>
  <c r="D333" i="5"/>
  <c r="E333" i="5" s="1"/>
  <c r="H333" i="5" s="1"/>
  <c r="F333" i="5"/>
  <c r="D334" i="5"/>
  <c r="E334" i="5" s="1"/>
  <c r="H334" i="5" s="1"/>
  <c r="F334" i="5"/>
  <c r="D335" i="5"/>
  <c r="E335" i="5" s="1"/>
  <c r="H335" i="5" s="1"/>
  <c r="F335" i="5"/>
  <c r="D336" i="5"/>
  <c r="E336" i="5" s="1"/>
  <c r="H336" i="5" s="1"/>
  <c r="F336" i="5"/>
  <c r="D337" i="5"/>
  <c r="E337" i="5" s="1"/>
  <c r="H337" i="5" s="1"/>
  <c r="F337" i="5"/>
  <c r="D338" i="5"/>
  <c r="E338" i="5" s="1"/>
  <c r="H338" i="5" s="1"/>
  <c r="F338" i="5"/>
  <c r="D339" i="5"/>
  <c r="E339" i="5" s="1"/>
  <c r="H339" i="5" s="1"/>
  <c r="F339" i="5"/>
  <c r="D340" i="5"/>
  <c r="E340" i="5" s="1"/>
  <c r="H340" i="5" s="1"/>
  <c r="F340" i="5"/>
  <c r="D341" i="5"/>
  <c r="E341" i="5" s="1"/>
  <c r="H341" i="5" s="1"/>
  <c r="F341" i="5"/>
  <c r="D342" i="5"/>
  <c r="E342" i="5" s="1"/>
  <c r="H342" i="5" s="1"/>
  <c r="F342" i="5"/>
  <c r="D343" i="5"/>
  <c r="E343" i="5" s="1"/>
  <c r="H343" i="5" s="1"/>
  <c r="F343" i="5"/>
  <c r="D344" i="5"/>
  <c r="E344" i="5" s="1"/>
  <c r="H344" i="5" s="1"/>
  <c r="F344" i="5"/>
  <c r="D345" i="5"/>
  <c r="E345" i="5" s="1"/>
  <c r="H345" i="5" s="1"/>
  <c r="F345" i="5"/>
  <c r="D346" i="5"/>
  <c r="E346" i="5" s="1"/>
  <c r="H346" i="5" s="1"/>
  <c r="F346" i="5"/>
  <c r="D347" i="5"/>
  <c r="E347" i="5" s="1"/>
  <c r="H347" i="5" s="1"/>
  <c r="F347" i="5"/>
  <c r="D348" i="5"/>
  <c r="E348" i="5" s="1"/>
  <c r="H348" i="5" s="1"/>
  <c r="F348" i="5"/>
  <c r="D349" i="5"/>
  <c r="E349" i="5" s="1"/>
  <c r="H349" i="5" s="1"/>
  <c r="F349" i="5"/>
  <c r="D350" i="5"/>
  <c r="E350" i="5" s="1"/>
  <c r="H350" i="5" s="1"/>
  <c r="F350" i="5"/>
  <c r="D351" i="5"/>
  <c r="E351" i="5" s="1"/>
  <c r="H351" i="5" s="1"/>
  <c r="F351" i="5"/>
  <c r="D352" i="5"/>
  <c r="E352" i="5" s="1"/>
  <c r="H352" i="5" s="1"/>
  <c r="F352" i="5"/>
  <c r="D353" i="5"/>
  <c r="E353" i="5" s="1"/>
  <c r="H353" i="5" s="1"/>
  <c r="F353" i="5"/>
  <c r="D354" i="5"/>
  <c r="E354" i="5" s="1"/>
  <c r="H354" i="5" s="1"/>
  <c r="F354" i="5"/>
  <c r="D355" i="5"/>
  <c r="E355" i="5" s="1"/>
  <c r="H355" i="5" s="1"/>
  <c r="F355" i="5"/>
  <c r="D356" i="5"/>
  <c r="E356" i="5" s="1"/>
  <c r="H356" i="5" s="1"/>
  <c r="F356" i="5"/>
  <c r="D357" i="5"/>
  <c r="E357" i="5" s="1"/>
  <c r="H357" i="5" s="1"/>
  <c r="F357" i="5"/>
  <c r="D358" i="5"/>
  <c r="E358" i="5" s="1"/>
  <c r="H358" i="5" s="1"/>
  <c r="F358" i="5"/>
  <c r="D359" i="5"/>
  <c r="E359" i="5" s="1"/>
  <c r="H359" i="5" s="1"/>
  <c r="F359" i="5"/>
  <c r="D360" i="5"/>
  <c r="E360" i="5" s="1"/>
  <c r="H360" i="5" s="1"/>
  <c r="F360" i="5"/>
  <c r="D361" i="5"/>
  <c r="E361" i="5" s="1"/>
  <c r="H361" i="5" s="1"/>
  <c r="F361" i="5"/>
  <c r="D362" i="5"/>
  <c r="E362" i="5" s="1"/>
  <c r="H362" i="5" s="1"/>
  <c r="F362" i="5"/>
  <c r="D363" i="5"/>
  <c r="E363" i="5" s="1"/>
  <c r="H363" i="5" s="1"/>
  <c r="F363" i="5"/>
  <c r="D364" i="5"/>
  <c r="E364" i="5" s="1"/>
  <c r="H364" i="5" s="1"/>
  <c r="F364" i="5"/>
  <c r="D365" i="5"/>
  <c r="E365" i="5" s="1"/>
  <c r="H365" i="5" s="1"/>
  <c r="F365" i="5"/>
  <c r="D366" i="5"/>
  <c r="E366" i="5" s="1"/>
  <c r="H366" i="5" s="1"/>
  <c r="F366" i="5"/>
  <c r="D367" i="5"/>
  <c r="E367" i="5" s="1"/>
  <c r="H367" i="5" s="1"/>
  <c r="F367" i="5"/>
  <c r="D368" i="5"/>
  <c r="E368" i="5" s="1"/>
  <c r="H368" i="5" s="1"/>
  <c r="F368" i="5"/>
  <c r="D369" i="5"/>
  <c r="E369" i="5" s="1"/>
  <c r="H369" i="5" s="1"/>
  <c r="F369" i="5"/>
  <c r="D370" i="5"/>
  <c r="E370" i="5" s="1"/>
  <c r="H370" i="5" s="1"/>
  <c r="F370" i="5"/>
  <c r="D371" i="5"/>
  <c r="E371" i="5" s="1"/>
  <c r="H371" i="5" s="1"/>
  <c r="F371" i="5"/>
  <c r="D372" i="5"/>
  <c r="E372" i="5" s="1"/>
  <c r="H372" i="5" s="1"/>
  <c r="F372" i="5"/>
  <c r="D373" i="5"/>
  <c r="E373" i="5" s="1"/>
  <c r="H373" i="5" s="1"/>
  <c r="F373" i="5"/>
  <c r="D374" i="5"/>
  <c r="E374" i="5" s="1"/>
  <c r="H374" i="5" s="1"/>
  <c r="F374" i="5"/>
  <c r="D375" i="5"/>
  <c r="E375" i="5" s="1"/>
  <c r="H375" i="5" s="1"/>
  <c r="F375" i="5"/>
  <c r="D376" i="5"/>
  <c r="E376" i="5" s="1"/>
  <c r="H376" i="5" s="1"/>
  <c r="F376" i="5"/>
  <c r="D377" i="5"/>
  <c r="E377" i="5" s="1"/>
  <c r="H377" i="5" s="1"/>
  <c r="F377" i="5"/>
  <c r="D378" i="5"/>
  <c r="E378" i="5" s="1"/>
  <c r="H378" i="5" s="1"/>
  <c r="F378" i="5"/>
  <c r="D379" i="5"/>
  <c r="E379" i="5" s="1"/>
  <c r="H379" i="5" s="1"/>
  <c r="F379" i="5"/>
  <c r="D380" i="5"/>
  <c r="E380" i="5" s="1"/>
  <c r="H380" i="5" s="1"/>
  <c r="F380" i="5"/>
  <c r="D381" i="5"/>
  <c r="E381" i="5" s="1"/>
  <c r="H381" i="5" s="1"/>
  <c r="F381" i="5"/>
  <c r="D382" i="5"/>
  <c r="E382" i="5" s="1"/>
  <c r="H382" i="5" s="1"/>
  <c r="F382" i="5"/>
  <c r="D383" i="5"/>
  <c r="E383" i="5" s="1"/>
  <c r="H383" i="5" s="1"/>
  <c r="F383" i="5"/>
  <c r="D384" i="5"/>
  <c r="E384" i="5" s="1"/>
  <c r="H384" i="5" s="1"/>
  <c r="F384" i="5"/>
  <c r="D385" i="5"/>
  <c r="E385" i="5" s="1"/>
  <c r="H385" i="5" s="1"/>
  <c r="F385" i="5"/>
  <c r="D386" i="5"/>
  <c r="E386" i="5" s="1"/>
  <c r="H386" i="5" s="1"/>
  <c r="F386" i="5"/>
  <c r="D387" i="5"/>
  <c r="E387" i="5" s="1"/>
  <c r="H387" i="5" s="1"/>
  <c r="F387" i="5"/>
  <c r="D388" i="5"/>
  <c r="E388" i="5" s="1"/>
  <c r="H388" i="5" s="1"/>
  <c r="F388" i="5"/>
  <c r="D389" i="5"/>
  <c r="E389" i="5" s="1"/>
  <c r="H389" i="5" s="1"/>
  <c r="F389" i="5"/>
  <c r="D390" i="5"/>
  <c r="E390" i="5" s="1"/>
  <c r="H390" i="5" s="1"/>
  <c r="F390" i="5"/>
  <c r="D391" i="5"/>
  <c r="E391" i="5" s="1"/>
  <c r="H391" i="5" s="1"/>
  <c r="F391" i="5"/>
  <c r="D392" i="5"/>
  <c r="E392" i="5" s="1"/>
  <c r="H392" i="5" s="1"/>
  <c r="F392" i="5"/>
  <c r="D393" i="5"/>
  <c r="E393" i="5" s="1"/>
  <c r="H393" i="5" s="1"/>
  <c r="F393" i="5"/>
  <c r="D394" i="5"/>
  <c r="E394" i="5" s="1"/>
  <c r="H394" i="5" s="1"/>
  <c r="F394" i="5"/>
  <c r="D395" i="5"/>
  <c r="E395" i="5" s="1"/>
  <c r="H395" i="5" s="1"/>
  <c r="F395" i="5"/>
  <c r="D396" i="5"/>
  <c r="E396" i="5" s="1"/>
  <c r="H396" i="5" s="1"/>
  <c r="F396" i="5"/>
  <c r="D397" i="5"/>
  <c r="E397" i="5" s="1"/>
  <c r="H397" i="5" s="1"/>
  <c r="F397" i="5"/>
  <c r="D398" i="5"/>
  <c r="E398" i="5" s="1"/>
  <c r="H398" i="5" s="1"/>
  <c r="F398" i="5"/>
  <c r="D399" i="5"/>
  <c r="E399" i="5" s="1"/>
  <c r="H399" i="5" s="1"/>
  <c r="F399" i="5"/>
  <c r="D400" i="5"/>
  <c r="E400" i="5" s="1"/>
  <c r="H400" i="5" s="1"/>
  <c r="F400" i="5"/>
  <c r="D401" i="5"/>
  <c r="E401" i="5" s="1"/>
  <c r="H401" i="5" s="1"/>
  <c r="F401" i="5"/>
  <c r="D402" i="5"/>
  <c r="E402" i="5" s="1"/>
  <c r="H402" i="5" s="1"/>
  <c r="F402" i="5"/>
  <c r="D403" i="5"/>
  <c r="E403" i="5" s="1"/>
  <c r="H403" i="5" s="1"/>
  <c r="F403" i="5"/>
  <c r="D404" i="5"/>
  <c r="E404" i="5" s="1"/>
  <c r="H404" i="5" s="1"/>
  <c r="F404" i="5"/>
  <c r="D405" i="5"/>
  <c r="E405" i="5" s="1"/>
  <c r="H405" i="5" s="1"/>
  <c r="F405" i="5"/>
  <c r="D406" i="5"/>
  <c r="E406" i="5" s="1"/>
  <c r="H406" i="5" s="1"/>
  <c r="F406" i="5"/>
  <c r="D407" i="5"/>
  <c r="E407" i="5" s="1"/>
  <c r="H407" i="5" s="1"/>
  <c r="F407" i="5"/>
  <c r="D408" i="5"/>
  <c r="E408" i="5" s="1"/>
  <c r="H408" i="5" s="1"/>
  <c r="F408" i="5"/>
  <c r="D409" i="5"/>
  <c r="E409" i="5" s="1"/>
  <c r="H409" i="5" s="1"/>
  <c r="F409" i="5"/>
  <c r="D410" i="5"/>
  <c r="E410" i="5" s="1"/>
  <c r="H410" i="5" s="1"/>
  <c r="F410" i="5"/>
  <c r="D411" i="5"/>
  <c r="E411" i="5" s="1"/>
  <c r="H411" i="5" s="1"/>
  <c r="F411" i="5"/>
  <c r="D412" i="5"/>
  <c r="E412" i="5" s="1"/>
  <c r="H412" i="5" s="1"/>
  <c r="F412" i="5"/>
  <c r="D413" i="5"/>
  <c r="E413" i="5" s="1"/>
  <c r="H413" i="5" s="1"/>
  <c r="F413" i="5"/>
  <c r="D414" i="5"/>
  <c r="E414" i="5" s="1"/>
  <c r="H414" i="5" s="1"/>
  <c r="F414" i="5"/>
  <c r="D415" i="5"/>
  <c r="E415" i="5" s="1"/>
  <c r="H415" i="5" s="1"/>
  <c r="F415" i="5"/>
  <c r="D416" i="5"/>
  <c r="E416" i="5" s="1"/>
  <c r="H416" i="5" s="1"/>
  <c r="F416" i="5"/>
  <c r="D417" i="5"/>
  <c r="E417" i="5" s="1"/>
  <c r="H417" i="5" s="1"/>
  <c r="F417" i="5"/>
  <c r="D418" i="5"/>
  <c r="E418" i="5" s="1"/>
  <c r="H418" i="5" s="1"/>
  <c r="F418" i="5"/>
  <c r="D419" i="5"/>
  <c r="E419" i="5" s="1"/>
  <c r="H419" i="5" s="1"/>
  <c r="F419" i="5"/>
  <c r="D420" i="5"/>
  <c r="E420" i="5" s="1"/>
  <c r="H420" i="5" s="1"/>
  <c r="F420" i="5"/>
  <c r="D421" i="5"/>
  <c r="E421" i="5" s="1"/>
  <c r="H421" i="5" s="1"/>
  <c r="F421" i="5"/>
  <c r="D422" i="5"/>
  <c r="E422" i="5" s="1"/>
  <c r="H422" i="5" s="1"/>
  <c r="F422" i="5"/>
  <c r="D423" i="5"/>
  <c r="E423" i="5" s="1"/>
  <c r="H423" i="5" s="1"/>
  <c r="F423" i="5"/>
  <c r="D424" i="5"/>
  <c r="E424" i="5" s="1"/>
  <c r="H424" i="5" s="1"/>
  <c r="F424" i="5"/>
  <c r="D425" i="5"/>
  <c r="E425" i="5" s="1"/>
  <c r="H425" i="5" s="1"/>
  <c r="F425" i="5"/>
  <c r="D426" i="5"/>
  <c r="E426" i="5" s="1"/>
  <c r="H426" i="5" s="1"/>
  <c r="F426" i="5"/>
  <c r="D427" i="5"/>
  <c r="E427" i="5" s="1"/>
  <c r="H427" i="5" s="1"/>
  <c r="F427" i="5"/>
  <c r="D428" i="5"/>
  <c r="E428" i="5" s="1"/>
  <c r="H428" i="5" s="1"/>
  <c r="F428" i="5"/>
  <c r="D429" i="5"/>
  <c r="E429" i="5" s="1"/>
  <c r="H429" i="5" s="1"/>
  <c r="F429" i="5"/>
  <c r="D430" i="5"/>
  <c r="E430" i="5" s="1"/>
  <c r="H430" i="5" s="1"/>
  <c r="F430" i="5"/>
  <c r="D431" i="5"/>
  <c r="E431" i="5" s="1"/>
  <c r="H431" i="5" s="1"/>
  <c r="F431" i="5"/>
  <c r="D432" i="5"/>
  <c r="E432" i="5" s="1"/>
  <c r="H432" i="5" s="1"/>
  <c r="F432" i="5"/>
  <c r="D433" i="5"/>
  <c r="E433" i="5" s="1"/>
  <c r="H433" i="5" s="1"/>
  <c r="F433" i="5"/>
  <c r="D434" i="5"/>
  <c r="E434" i="5" s="1"/>
  <c r="H434" i="5" s="1"/>
  <c r="F434" i="5"/>
  <c r="D435" i="5"/>
  <c r="E435" i="5" s="1"/>
  <c r="H435" i="5" s="1"/>
  <c r="F435" i="5"/>
  <c r="D436" i="5"/>
  <c r="E436" i="5" s="1"/>
  <c r="H436" i="5" s="1"/>
  <c r="F436" i="5"/>
  <c r="D437" i="5"/>
  <c r="E437" i="5" s="1"/>
  <c r="H437" i="5" s="1"/>
  <c r="F437" i="5"/>
  <c r="D438" i="5"/>
  <c r="E438" i="5" s="1"/>
  <c r="H438" i="5" s="1"/>
  <c r="F438" i="5"/>
  <c r="D439" i="5"/>
  <c r="E439" i="5" s="1"/>
  <c r="H439" i="5" s="1"/>
  <c r="F439" i="5"/>
  <c r="D440" i="5"/>
  <c r="E440" i="5" s="1"/>
  <c r="H440" i="5" s="1"/>
  <c r="F440" i="5"/>
  <c r="D441" i="5"/>
  <c r="E441" i="5" s="1"/>
  <c r="H441" i="5" s="1"/>
  <c r="F441" i="5"/>
  <c r="D442" i="5"/>
  <c r="E442" i="5" s="1"/>
  <c r="H442" i="5" s="1"/>
  <c r="F442" i="5"/>
  <c r="D443" i="5"/>
  <c r="E443" i="5" s="1"/>
  <c r="H443" i="5" s="1"/>
  <c r="F443" i="5"/>
  <c r="D444" i="5"/>
  <c r="E444" i="5" s="1"/>
  <c r="H444" i="5" s="1"/>
  <c r="F444" i="5"/>
  <c r="D445" i="5"/>
  <c r="E445" i="5" s="1"/>
  <c r="H445" i="5" s="1"/>
  <c r="F445" i="5"/>
  <c r="D446" i="5"/>
  <c r="E446" i="5" s="1"/>
  <c r="H446" i="5" s="1"/>
  <c r="F446" i="5"/>
  <c r="D447" i="5"/>
  <c r="E447" i="5" s="1"/>
  <c r="H447" i="5" s="1"/>
  <c r="F447" i="5"/>
  <c r="D448" i="5"/>
  <c r="E448" i="5" s="1"/>
  <c r="H448" i="5" s="1"/>
  <c r="F448" i="5"/>
  <c r="D449" i="5"/>
  <c r="E449" i="5" s="1"/>
  <c r="H449" i="5" s="1"/>
  <c r="F449" i="5"/>
  <c r="D450" i="5"/>
  <c r="E450" i="5" s="1"/>
  <c r="H450" i="5" s="1"/>
  <c r="F450" i="5"/>
  <c r="D451" i="5"/>
  <c r="E451" i="5" s="1"/>
  <c r="H451" i="5" s="1"/>
  <c r="F451" i="5"/>
  <c r="D452" i="5"/>
  <c r="E452" i="5" s="1"/>
  <c r="H452" i="5" s="1"/>
  <c r="F452" i="5"/>
  <c r="D453" i="5"/>
  <c r="E453" i="5" s="1"/>
  <c r="H453" i="5" s="1"/>
  <c r="F453" i="5"/>
  <c r="D454" i="5"/>
  <c r="E454" i="5" s="1"/>
  <c r="H454" i="5" s="1"/>
  <c r="F454" i="5"/>
  <c r="D455" i="5"/>
  <c r="E455" i="5" s="1"/>
  <c r="H455" i="5" s="1"/>
  <c r="F455" i="5"/>
  <c r="D456" i="5"/>
  <c r="E456" i="5" s="1"/>
  <c r="H456" i="5" s="1"/>
  <c r="F456" i="5"/>
  <c r="D457" i="5"/>
  <c r="E457" i="5" s="1"/>
  <c r="H457" i="5" s="1"/>
  <c r="F457" i="5"/>
  <c r="D458" i="5"/>
  <c r="E458" i="5" s="1"/>
  <c r="H458" i="5" s="1"/>
  <c r="F458" i="5"/>
  <c r="D459" i="5"/>
  <c r="E459" i="5" s="1"/>
  <c r="H459" i="5" s="1"/>
  <c r="F459" i="5"/>
  <c r="D460" i="5"/>
  <c r="E460" i="5" s="1"/>
  <c r="H460" i="5" s="1"/>
  <c r="F460" i="5"/>
  <c r="D461" i="5"/>
  <c r="E461" i="5" s="1"/>
  <c r="H461" i="5" s="1"/>
  <c r="F461" i="5"/>
  <c r="D462" i="5"/>
  <c r="E462" i="5" s="1"/>
  <c r="H462" i="5" s="1"/>
  <c r="F462" i="5"/>
  <c r="D463" i="5"/>
  <c r="E463" i="5" s="1"/>
  <c r="H463" i="5" s="1"/>
  <c r="F463" i="5"/>
  <c r="D464" i="5"/>
  <c r="E464" i="5" s="1"/>
  <c r="H464" i="5" s="1"/>
  <c r="F464" i="5"/>
  <c r="D465" i="5"/>
  <c r="E465" i="5" s="1"/>
  <c r="H465" i="5" s="1"/>
  <c r="F465" i="5"/>
  <c r="D466" i="5"/>
  <c r="E466" i="5" s="1"/>
  <c r="H466" i="5" s="1"/>
  <c r="F466" i="5"/>
  <c r="D467" i="5"/>
  <c r="E467" i="5" s="1"/>
  <c r="H467" i="5" s="1"/>
  <c r="F467" i="5"/>
  <c r="D468" i="5"/>
  <c r="E468" i="5" s="1"/>
  <c r="H468" i="5" s="1"/>
  <c r="F468" i="5"/>
  <c r="D469" i="5"/>
  <c r="E469" i="5" s="1"/>
  <c r="H469" i="5" s="1"/>
  <c r="F469" i="5"/>
  <c r="D470" i="5"/>
  <c r="E470" i="5" s="1"/>
  <c r="H470" i="5" s="1"/>
  <c r="F470" i="5"/>
  <c r="D471" i="5"/>
  <c r="E471" i="5" s="1"/>
  <c r="H471" i="5" s="1"/>
  <c r="F471" i="5"/>
  <c r="D472" i="5"/>
  <c r="E472" i="5" s="1"/>
  <c r="H472" i="5" s="1"/>
  <c r="F472" i="5"/>
  <c r="D473" i="5"/>
  <c r="E473" i="5" s="1"/>
  <c r="H473" i="5" s="1"/>
  <c r="F473" i="5"/>
  <c r="D474" i="5"/>
  <c r="E474" i="5" s="1"/>
  <c r="H474" i="5" s="1"/>
  <c r="F474" i="5"/>
  <c r="D475" i="5"/>
  <c r="E475" i="5" s="1"/>
  <c r="H475" i="5" s="1"/>
  <c r="F475" i="5"/>
  <c r="D476" i="5"/>
  <c r="E476" i="5" s="1"/>
  <c r="H476" i="5" s="1"/>
  <c r="F476" i="5"/>
  <c r="D477" i="5"/>
  <c r="E477" i="5" s="1"/>
  <c r="H477" i="5" s="1"/>
  <c r="F477" i="5"/>
  <c r="D478" i="5"/>
  <c r="E478" i="5" s="1"/>
  <c r="H478" i="5" s="1"/>
  <c r="F478" i="5"/>
  <c r="D479" i="5"/>
  <c r="E479" i="5" s="1"/>
  <c r="H479" i="5" s="1"/>
  <c r="F479" i="5"/>
  <c r="D480" i="5"/>
  <c r="E480" i="5" s="1"/>
  <c r="H480" i="5" s="1"/>
  <c r="F480" i="5"/>
  <c r="D481" i="5"/>
  <c r="E481" i="5" s="1"/>
  <c r="H481" i="5" s="1"/>
  <c r="F481" i="5"/>
  <c r="D482" i="5"/>
  <c r="E482" i="5" s="1"/>
  <c r="H482" i="5" s="1"/>
  <c r="F482" i="5"/>
  <c r="D483" i="5"/>
  <c r="E483" i="5" s="1"/>
  <c r="H483" i="5" s="1"/>
  <c r="F483" i="5"/>
  <c r="D484" i="5"/>
  <c r="E484" i="5" s="1"/>
  <c r="H484" i="5" s="1"/>
  <c r="F484" i="5"/>
  <c r="D485" i="5"/>
  <c r="E485" i="5" s="1"/>
  <c r="H485" i="5" s="1"/>
  <c r="F485" i="5"/>
  <c r="D486" i="5"/>
  <c r="E486" i="5" s="1"/>
  <c r="H486" i="5" s="1"/>
  <c r="F486" i="5"/>
  <c r="D487" i="5"/>
  <c r="E487" i="5" s="1"/>
  <c r="H487" i="5" s="1"/>
  <c r="F487" i="5"/>
  <c r="D488" i="5"/>
  <c r="E488" i="5" s="1"/>
  <c r="H488" i="5" s="1"/>
  <c r="F488" i="5"/>
  <c r="D489" i="5"/>
  <c r="E489" i="5" s="1"/>
  <c r="H489" i="5" s="1"/>
  <c r="F489" i="5"/>
  <c r="D490" i="5"/>
  <c r="E490" i="5" s="1"/>
  <c r="H490" i="5" s="1"/>
  <c r="F490" i="5"/>
  <c r="D491" i="5"/>
  <c r="E491" i="5" s="1"/>
  <c r="H491" i="5" s="1"/>
  <c r="F491" i="5"/>
  <c r="D492" i="5"/>
  <c r="E492" i="5" s="1"/>
  <c r="H492" i="5" s="1"/>
  <c r="F492" i="5"/>
  <c r="D493" i="5"/>
  <c r="E493" i="5" s="1"/>
  <c r="H493" i="5" s="1"/>
  <c r="F493" i="5"/>
  <c r="D494" i="5"/>
  <c r="E494" i="5" s="1"/>
  <c r="H494" i="5" s="1"/>
  <c r="F494" i="5"/>
  <c r="D495" i="5"/>
  <c r="E495" i="5" s="1"/>
  <c r="H495" i="5" s="1"/>
  <c r="F495" i="5"/>
  <c r="D496" i="5"/>
  <c r="E496" i="5" s="1"/>
  <c r="H496" i="5" s="1"/>
  <c r="F496" i="5"/>
  <c r="D497" i="5"/>
  <c r="E497" i="5" s="1"/>
  <c r="H497" i="5" s="1"/>
  <c r="F497" i="5"/>
  <c r="D498" i="5"/>
  <c r="E498" i="5" s="1"/>
  <c r="H498" i="5" s="1"/>
  <c r="F498" i="5"/>
  <c r="D499" i="5"/>
  <c r="E499" i="5" s="1"/>
  <c r="H499" i="5" s="1"/>
  <c r="F499" i="5"/>
  <c r="D500" i="5"/>
  <c r="E500" i="5" s="1"/>
  <c r="H500" i="5" s="1"/>
  <c r="F500" i="5"/>
  <c r="D501" i="5"/>
  <c r="E501" i="5" s="1"/>
  <c r="H501" i="5" s="1"/>
  <c r="F501" i="5"/>
  <c r="D502" i="5"/>
  <c r="E502" i="5" s="1"/>
  <c r="H502" i="5" s="1"/>
  <c r="F502" i="5"/>
  <c r="D503" i="5"/>
  <c r="E503" i="5" s="1"/>
  <c r="H503" i="5" s="1"/>
  <c r="F503" i="5"/>
  <c r="D504" i="5"/>
  <c r="E504" i="5" s="1"/>
  <c r="H504" i="5" s="1"/>
  <c r="F504" i="5"/>
  <c r="D505" i="5"/>
  <c r="E505" i="5" s="1"/>
  <c r="H505" i="5" s="1"/>
  <c r="F505" i="5"/>
  <c r="D506" i="5"/>
  <c r="E506" i="5" s="1"/>
  <c r="H506" i="5" s="1"/>
  <c r="F506" i="5"/>
  <c r="D507" i="5"/>
  <c r="E507" i="5" s="1"/>
  <c r="H507" i="5" s="1"/>
  <c r="F507" i="5"/>
  <c r="D508" i="5"/>
  <c r="E508" i="5" s="1"/>
  <c r="H508" i="5" s="1"/>
  <c r="F508" i="5"/>
  <c r="D509" i="5"/>
  <c r="E509" i="5" s="1"/>
  <c r="H509" i="5" s="1"/>
  <c r="F509" i="5"/>
  <c r="D510" i="5"/>
  <c r="E510" i="5" s="1"/>
  <c r="H510" i="5" s="1"/>
  <c r="F510" i="5"/>
  <c r="D511" i="5"/>
  <c r="E511" i="5" s="1"/>
  <c r="H511" i="5" s="1"/>
  <c r="F511" i="5"/>
  <c r="D512" i="5"/>
  <c r="E512" i="5" s="1"/>
  <c r="H512" i="5" s="1"/>
  <c r="F512" i="5"/>
  <c r="D513" i="5"/>
  <c r="E513" i="5" s="1"/>
  <c r="H513" i="5" s="1"/>
  <c r="F513" i="5"/>
  <c r="D514" i="5"/>
  <c r="E514" i="5" s="1"/>
  <c r="H514" i="5" s="1"/>
  <c r="F514" i="5"/>
  <c r="D515" i="5"/>
  <c r="E515" i="5" s="1"/>
  <c r="H515" i="5" s="1"/>
  <c r="F515" i="5"/>
  <c r="D516" i="5"/>
  <c r="E516" i="5" s="1"/>
  <c r="H516" i="5" s="1"/>
  <c r="F516" i="5"/>
  <c r="D517" i="5"/>
  <c r="E517" i="5" s="1"/>
  <c r="H517" i="5" s="1"/>
  <c r="F517" i="5"/>
  <c r="D518" i="5"/>
  <c r="E518" i="5" s="1"/>
  <c r="H518" i="5" s="1"/>
  <c r="F518" i="5"/>
  <c r="D519" i="5"/>
  <c r="E519" i="5" s="1"/>
  <c r="H519" i="5" s="1"/>
  <c r="F519" i="5"/>
  <c r="D520" i="5"/>
  <c r="E520" i="5" s="1"/>
  <c r="H520" i="5" s="1"/>
  <c r="F520" i="5"/>
  <c r="D521" i="5"/>
  <c r="E521" i="5" s="1"/>
  <c r="H521" i="5" s="1"/>
  <c r="F521" i="5"/>
  <c r="D522" i="5"/>
  <c r="E522" i="5" s="1"/>
  <c r="H522" i="5" s="1"/>
  <c r="F522" i="5"/>
  <c r="D523" i="5"/>
  <c r="E523" i="5" s="1"/>
  <c r="H523" i="5" s="1"/>
  <c r="F523" i="5"/>
  <c r="D524" i="5"/>
  <c r="E524" i="5" s="1"/>
  <c r="H524" i="5" s="1"/>
  <c r="F524" i="5"/>
  <c r="D525" i="5"/>
  <c r="E525" i="5" s="1"/>
  <c r="H525" i="5" s="1"/>
  <c r="F525" i="5"/>
  <c r="D526" i="5"/>
  <c r="E526" i="5" s="1"/>
  <c r="H526" i="5" s="1"/>
  <c r="F526" i="5"/>
  <c r="D527" i="5"/>
  <c r="E527" i="5" s="1"/>
  <c r="H527" i="5" s="1"/>
  <c r="F527" i="5"/>
  <c r="D528" i="5"/>
  <c r="E528" i="5" s="1"/>
  <c r="H528" i="5" s="1"/>
  <c r="F528" i="5"/>
  <c r="D529" i="5"/>
  <c r="E529" i="5" s="1"/>
  <c r="H529" i="5" s="1"/>
  <c r="F529" i="5"/>
  <c r="D530" i="5"/>
  <c r="E530" i="5" s="1"/>
  <c r="H530" i="5" s="1"/>
  <c r="F530" i="5"/>
  <c r="D531" i="5"/>
  <c r="E531" i="5" s="1"/>
  <c r="H531" i="5" s="1"/>
  <c r="F531" i="5"/>
  <c r="D532" i="5"/>
  <c r="E532" i="5" s="1"/>
  <c r="H532" i="5" s="1"/>
  <c r="F532" i="5"/>
  <c r="D533" i="5"/>
  <c r="E533" i="5" s="1"/>
  <c r="H533" i="5" s="1"/>
  <c r="F533" i="5"/>
  <c r="D534" i="5"/>
  <c r="E534" i="5" s="1"/>
  <c r="H534" i="5" s="1"/>
  <c r="F534" i="5"/>
  <c r="D535" i="5"/>
  <c r="E535" i="5" s="1"/>
  <c r="H535" i="5" s="1"/>
  <c r="F535" i="5"/>
  <c r="D536" i="5"/>
  <c r="E536" i="5" s="1"/>
  <c r="H536" i="5" s="1"/>
  <c r="F536" i="5"/>
  <c r="D537" i="5"/>
  <c r="E537" i="5" s="1"/>
  <c r="H537" i="5" s="1"/>
  <c r="F537" i="5"/>
  <c r="D538" i="5"/>
  <c r="E538" i="5" s="1"/>
  <c r="H538" i="5" s="1"/>
  <c r="F538" i="5"/>
  <c r="D539" i="5"/>
  <c r="E539" i="5" s="1"/>
  <c r="H539" i="5" s="1"/>
  <c r="F539" i="5"/>
  <c r="D540" i="5"/>
  <c r="E540" i="5" s="1"/>
  <c r="H540" i="5" s="1"/>
  <c r="F540" i="5"/>
  <c r="D541" i="5"/>
  <c r="E541" i="5" s="1"/>
  <c r="H541" i="5" s="1"/>
  <c r="F541" i="5"/>
  <c r="D542" i="5"/>
  <c r="E542" i="5" s="1"/>
  <c r="H542" i="5" s="1"/>
  <c r="F542" i="5"/>
  <c r="D543" i="5"/>
  <c r="E543" i="5" s="1"/>
  <c r="H543" i="5" s="1"/>
  <c r="F543" i="5"/>
  <c r="D544" i="5"/>
  <c r="E544" i="5" s="1"/>
  <c r="H544" i="5" s="1"/>
  <c r="F544" i="5"/>
  <c r="D545" i="5"/>
  <c r="E545" i="5" s="1"/>
  <c r="H545" i="5" s="1"/>
  <c r="F545" i="5"/>
  <c r="D546" i="5"/>
  <c r="E546" i="5" s="1"/>
  <c r="H546" i="5" s="1"/>
  <c r="F546" i="5"/>
  <c r="D547" i="5"/>
  <c r="E547" i="5" s="1"/>
  <c r="H547" i="5" s="1"/>
  <c r="F547" i="5"/>
  <c r="D548" i="5"/>
  <c r="E548" i="5" s="1"/>
  <c r="H548" i="5" s="1"/>
  <c r="F548" i="5"/>
  <c r="D549" i="5"/>
  <c r="E549" i="5" s="1"/>
  <c r="H549" i="5" s="1"/>
  <c r="F549" i="5"/>
  <c r="D550" i="5"/>
  <c r="E550" i="5" s="1"/>
  <c r="H550" i="5" s="1"/>
  <c r="F550" i="5"/>
  <c r="D551" i="5"/>
  <c r="E551" i="5" s="1"/>
  <c r="H551" i="5" s="1"/>
  <c r="F551" i="5"/>
  <c r="D552" i="5"/>
  <c r="E552" i="5" s="1"/>
  <c r="H552" i="5" s="1"/>
  <c r="F552" i="5"/>
  <c r="D553" i="5"/>
  <c r="E553" i="5" s="1"/>
  <c r="H553" i="5" s="1"/>
  <c r="F553" i="5"/>
  <c r="D554" i="5"/>
  <c r="E554" i="5" s="1"/>
  <c r="H554" i="5" s="1"/>
  <c r="F554" i="5"/>
  <c r="D555" i="5"/>
  <c r="E555" i="5" s="1"/>
  <c r="H555" i="5" s="1"/>
  <c r="F555" i="5"/>
  <c r="D556" i="5"/>
  <c r="E556" i="5" s="1"/>
  <c r="H556" i="5" s="1"/>
  <c r="F556" i="5"/>
  <c r="D557" i="5"/>
  <c r="E557" i="5" s="1"/>
  <c r="H557" i="5" s="1"/>
  <c r="F557" i="5"/>
  <c r="D558" i="5"/>
  <c r="E558" i="5" s="1"/>
  <c r="H558" i="5" s="1"/>
  <c r="F558" i="5"/>
  <c r="D559" i="5"/>
  <c r="E559" i="5" s="1"/>
  <c r="H559" i="5" s="1"/>
  <c r="F559" i="5"/>
  <c r="D560" i="5"/>
  <c r="E560" i="5" s="1"/>
  <c r="H560" i="5" s="1"/>
  <c r="F560" i="5"/>
  <c r="D561" i="5"/>
  <c r="E561" i="5" s="1"/>
  <c r="H561" i="5" s="1"/>
  <c r="F561" i="5"/>
  <c r="D562" i="5"/>
  <c r="E562" i="5" s="1"/>
  <c r="H562" i="5" s="1"/>
  <c r="F562" i="5"/>
  <c r="D563" i="5"/>
  <c r="E563" i="5" s="1"/>
  <c r="H563" i="5" s="1"/>
  <c r="F563" i="5"/>
  <c r="D564" i="5"/>
  <c r="E564" i="5" s="1"/>
  <c r="H564" i="5" s="1"/>
  <c r="F564" i="5"/>
  <c r="D565" i="5"/>
  <c r="E565" i="5" s="1"/>
  <c r="H565" i="5" s="1"/>
  <c r="F565" i="5"/>
  <c r="D566" i="5"/>
  <c r="E566" i="5" s="1"/>
  <c r="H566" i="5" s="1"/>
  <c r="F566" i="5"/>
  <c r="D567" i="5"/>
  <c r="E567" i="5" s="1"/>
  <c r="H567" i="5" s="1"/>
  <c r="F567" i="5"/>
  <c r="D568" i="5"/>
  <c r="E568" i="5" s="1"/>
  <c r="H568" i="5" s="1"/>
  <c r="F568" i="5"/>
  <c r="D569" i="5"/>
  <c r="E569" i="5" s="1"/>
  <c r="H569" i="5" s="1"/>
  <c r="F569" i="5"/>
  <c r="D570" i="5"/>
  <c r="E570" i="5" s="1"/>
  <c r="H570" i="5" s="1"/>
  <c r="F570" i="5"/>
  <c r="D571" i="5"/>
  <c r="E571" i="5" s="1"/>
  <c r="H571" i="5" s="1"/>
  <c r="F571" i="5"/>
  <c r="D572" i="5"/>
  <c r="E572" i="5" s="1"/>
  <c r="H572" i="5" s="1"/>
  <c r="F572" i="5"/>
  <c r="D573" i="5"/>
  <c r="E573" i="5" s="1"/>
  <c r="H573" i="5" s="1"/>
  <c r="F573" i="5"/>
  <c r="D574" i="5"/>
  <c r="E574" i="5" s="1"/>
  <c r="H574" i="5" s="1"/>
  <c r="F574" i="5"/>
  <c r="D575" i="5"/>
  <c r="E575" i="5" s="1"/>
  <c r="H575" i="5" s="1"/>
  <c r="F575" i="5"/>
  <c r="D576" i="5"/>
  <c r="E576" i="5" s="1"/>
  <c r="H576" i="5" s="1"/>
  <c r="F576" i="5"/>
  <c r="D577" i="5"/>
  <c r="E577" i="5" s="1"/>
  <c r="H577" i="5" s="1"/>
  <c r="F577" i="5"/>
  <c r="D578" i="5"/>
  <c r="E578" i="5" s="1"/>
  <c r="H578" i="5" s="1"/>
  <c r="F578" i="5"/>
  <c r="D579" i="5"/>
  <c r="E579" i="5" s="1"/>
  <c r="H579" i="5" s="1"/>
  <c r="F579" i="5"/>
  <c r="D580" i="5"/>
  <c r="E580" i="5" s="1"/>
  <c r="H580" i="5" s="1"/>
  <c r="F580" i="5"/>
  <c r="D581" i="5"/>
  <c r="E581" i="5" s="1"/>
  <c r="H581" i="5" s="1"/>
  <c r="F581" i="5"/>
  <c r="D582" i="5"/>
  <c r="E582" i="5" s="1"/>
  <c r="H582" i="5" s="1"/>
  <c r="F582" i="5"/>
  <c r="D583" i="5"/>
  <c r="E583" i="5" s="1"/>
  <c r="H583" i="5" s="1"/>
  <c r="F583" i="5"/>
  <c r="D584" i="5"/>
  <c r="E584" i="5" s="1"/>
  <c r="H584" i="5" s="1"/>
  <c r="F584" i="5"/>
  <c r="D585" i="5"/>
  <c r="E585" i="5" s="1"/>
  <c r="H585" i="5" s="1"/>
  <c r="F585" i="5"/>
  <c r="D586" i="5"/>
  <c r="E586" i="5" s="1"/>
  <c r="H586" i="5" s="1"/>
  <c r="F586" i="5"/>
  <c r="D587" i="5"/>
  <c r="E587" i="5" s="1"/>
  <c r="H587" i="5" s="1"/>
  <c r="F587" i="5"/>
  <c r="D588" i="5"/>
  <c r="E588" i="5" s="1"/>
  <c r="H588" i="5" s="1"/>
  <c r="F588" i="5"/>
  <c r="D589" i="5"/>
  <c r="E589" i="5" s="1"/>
  <c r="H589" i="5" s="1"/>
  <c r="F589" i="5"/>
  <c r="D590" i="5"/>
  <c r="E590" i="5" s="1"/>
  <c r="H590" i="5" s="1"/>
  <c r="F590" i="5"/>
  <c r="D591" i="5"/>
  <c r="E591" i="5" s="1"/>
  <c r="H591" i="5" s="1"/>
  <c r="F591" i="5"/>
  <c r="D592" i="5"/>
  <c r="E592" i="5" s="1"/>
  <c r="H592" i="5" s="1"/>
  <c r="F592" i="5"/>
  <c r="D593" i="5"/>
  <c r="E593" i="5" s="1"/>
  <c r="H593" i="5" s="1"/>
  <c r="F593" i="5"/>
  <c r="D594" i="5"/>
  <c r="E594" i="5" s="1"/>
  <c r="H594" i="5" s="1"/>
  <c r="F594" i="5"/>
  <c r="D595" i="5"/>
  <c r="E595" i="5" s="1"/>
  <c r="H595" i="5" s="1"/>
  <c r="F595" i="5"/>
  <c r="D596" i="5"/>
  <c r="E596" i="5" s="1"/>
  <c r="H596" i="5" s="1"/>
  <c r="F596" i="5"/>
  <c r="D597" i="5"/>
  <c r="E597" i="5" s="1"/>
  <c r="H597" i="5" s="1"/>
  <c r="F597" i="5"/>
  <c r="D598" i="5"/>
  <c r="E598" i="5" s="1"/>
  <c r="H598" i="5" s="1"/>
  <c r="F598" i="5"/>
  <c r="D599" i="5"/>
  <c r="E599" i="5" s="1"/>
  <c r="H599" i="5" s="1"/>
  <c r="F599" i="5"/>
  <c r="D600" i="5"/>
  <c r="E600" i="5" s="1"/>
  <c r="H600" i="5" s="1"/>
  <c r="F600" i="5"/>
  <c r="D601" i="5"/>
  <c r="E601" i="5" s="1"/>
  <c r="H601" i="5" s="1"/>
  <c r="F601" i="5"/>
  <c r="D602" i="5"/>
  <c r="E602" i="5" s="1"/>
  <c r="H602" i="5" s="1"/>
  <c r="F602" i="5"/>
  <c r="D603" i="5"/>
  <c r="E603" i="5" s="1"/>
  <c r="H603" i="5" s="1"/>
  <c r="F603" i="5"/>
  <c r="D604" i="5"/>
  <c r="E604" i="5" s="1"/>
  <c r="H604" i="5" s="1"/>
  <c r="F604" i="5"/>
  <c r="D605" i="5"/>
  <c r="E605" i="5" s="1"/>
  <c r="H605" i="5" s="1"/>
  <c r="F605" i="5"/>
  <c r="D606" i="5"/>
  <c r="E606" i="5" s="1"/>
  <c r="H606" i="5" s="1"/>
  <c r="F606" i="5"/>
  <c r="D607" i="5"/>
  <c r="E607" i="5" s="1"/>
  <c r="H607" i="5" s="1"/>
  <c r="F607" i="5"/>
  <c r="D608" i="5"/>
  <c r="E608" i="5" s="1"/>
  <c r="H608" i="5" s="1"/>
  <c r="F608" i="5"/>
  <c r="D609" i="5"/>
  <c r="E609" i="5" s="1"/>
  <c r="H609" i="5" s="1"/>
  <c r="F609" i="5"/>
  <c r="D610" i="5"/>
  <c r="E610" i="5" s="1"/>
  <c r="H610" i="5" s="1"/>
  <c r="F610" i="5"/>
  <c r="D611" i="5"/>
  <c r="E611" i="5" s="1"/>
  <c r="H611" i="5" s="1"/>
  <c r="F611" i="5"/>
  <c r="D612" i="5"/>
  <c r="E612" i="5" s="1"/>
  <c r="H612" i="5" s="1"/>
  <c r="F612" i="5"/>
  <c r="D613" i="5"/>
  <c r="E613" i="5" s="1"/>
  <c r="H613" i="5" s="1"/>
  <c r="F613" i="5"/>
  <c r="D614" i="5"/>
  <c r="E614" i="5" s="1"/>
  <c r="H614" i="5" s="1"/>
  <c r="F614" i="5"/>
  <c r="D615" i="5"/>
  <c r="E615" i="5" s="1"/>
  <c r="H615" i="5" s="1"/>
  <c r="F615" i="5"/>
  <c r="D616" i="5"/>
  <c r="E616" i="5" s="1"/>
  <c r="H616" i="5" s="1"/>
  <c r="F616" i="5"/>
  <c r="D617" i="5"/>
  <c r="E617" i="5" s="1"/>
  <c r="H617" i="5" s="1"/>
  <c r="F617" i="5"/>
  <c r="D618" i="5"/>
  <c r="E618" i="5" s="1"/>
  <c r="H618" i="5" s="1"/>
  <c r="F618" i="5"/>
  <c r="D619" i="5"/>
  <c r="E619" i="5" s="1"/>
  <c r="H619" i="5" s="1"/>
  <c r="F619" i="5"/>
  <c r="D620" i="5"/>
  <c r="E620" i="5" s="1"/>
  <c r="H620" i="5" s="1"/>
  <c r="F620" i="5"/>
  <c r="D621" i="5"/>
  <c r="E621" i="5" s="1"/>
  <c r="H621" i="5" s="1"/>
  <c r="F621" i="5"/>
  <c r="D622" i="5"/>
  <c r="E622" i="5" s="1"/>
  <c r="H622" i="5" s="1"/>
  <c r="F622" i="5"/>
  <c r="D623" i="5"/>
  <c r="E623" i="5" s="1"/>
  <c r="H623" i="5" s="1"/>
  <c r="F623" i="5"/>
  <c r="D624" i="5"/>
  <c r="E624" i="5" s="1"/>
  <c r="H624" i="5" s="1"/>
  <c r="F624" i="5"/>
  <c r="D625" i="5"/>
  <c r="E625" i="5" s="1"/>
  <c r="H625" i="5" s="1"/>
  <c r="F625" i="5"/>
  <c r="D626" i="5"/>
  <c r="E626" i="5" s="1"/>
  <c r="H626" i="5" s="1"/>
  <c r="F626" i="5"/>
  <c r="D627" i="5"/>
  <c r="E627" i="5" s="1"/>
  <c r="H627" i="5" s="1"/>
  <c r="F627" i="5"/>
  <c r="D628" i="5"/>
  <c r="E628" i="5" s="1"/>
  <c r="H628" i="5" s="1"/>
  <c r="F628" i="5"/>
  <c r="D629" i="5"/>
  <c r="E629" i="5" s="1"/>
  <c r="H629" i="5" s="1"/>
  <c r="F629" i="5"/>
  <c r="D630" i="5"/>
  <c r="E630" i="5" s="1"/>
  <c r="H630" i="5" s="1"/>
  <c r="F630" i="5"/>
  <c r="D631" i="5"/>
  <c r="E631" i="5" s="1"/>
  <c r="H631" i="5" s="1"/>
  <c r="F631" i="5"/>
  <c r="D632" i="5"/>
  <c r="E632" i="5" s="1"/>
  <c r="H632" i="5" s="1"/>
  <c r="F632" i="5"/>
  <c r="D633" i="5"/>
  <c r="E633" i="5" s="1"/>
  <c r="H633" i="5" s="1"/>
  <c r="F633" i="5"/>
  <c r="D634" i="5"/>
  <c r="E634" i="5" s="1"/>
  <c r="H634" i="5" s="1"/>
  <c r="F634" i="5"/>
  <c r="D635" i="5"/>
  <c r="E635" i="5" s="1"/>
  <c r="H635" i="5" s="1"/>
  <c r="F635" i="5"/>
  <c r="D636" i="5"/>
  <c r="E636" i="5" s="1"/>
  <c r="H636" i="5" s="1"/>
  <c r="F636" i="5"/>
  <c r="D637" i="5"/>
  <c r="E637" i="5" s="1"/>
  <c r="H637" i="5" s="1"/>
  <c r="F637" i="5"/>
  <c r="D638" i="5"/>
  <c r="E638" i="5" s="1"/>
  <c r="H638" i="5" s="1"/>
  <c r="F638" i="5"/>
  <c r="D639" i="5"/>
  <c r="E639" i="5" s="1"/>
  <c r="H639" i="5" s="1"/>
  <c r="F639" i="5"/>
  <c r="D640" i="5"/>
  <c r="E640" i="5" s="1"/>
  <c r="H640" i="5" s="1"/>
  <c r="F640" i="5"/>
  <c r="D641" i="5"/>
  <c r="E641" i="5" s="1"/>
  <c r="H641" i="5" s="1"/>
  <c r="F641" i="5"/>
  <c r="D642" i="5"/>
  <c r="E642" i="5" s="1"/>
  <c r="H642" i="5" s="1"/>
  <c r="F642" i="5"/>
  <c r="D643" i="5"/>
  <c r="E643" i="5" s="1"/>
  <c r="H643" i="5" s="1"/>
  <c r="F643" i="5"/>
  <c r="D644" i="5"/>
  <c r="E644" i="5" s="1"/>
  <c r="H644" i="5" s="1"/>
  <c r="F644" i="5"/>
  <c r="D645" i="5"/>
  <c r="E645" i="5" s="1"/>
  <c r="H645" i="5" s="1"/>
  <c r="F645" i="5"/>
  <c r="D646" i="5"/>
  <c r="E646" i="5" s="1"/>
  <c r="H646" i="5" s="1"/>
  <c r="F646" i="5"/>
  <c r="D647" i="5"/>
  <c r="E647" i="5" s="1"/>
  <c r="H647" i="5" s="1"/>
  <c r="F647" i="5"/>
  <c r="D648" i="5"/>
  <c r="E648" i="5" s="1"/>
  <c r="H648" i="5" s="1"/>
  <c r="F648" i="5"/>
  <c r="D649" i="5"/>
  <c r="E649" i="5" s="1"/>
  <c r="H649" i="5" s="1"/>
  <c r="F649" i="5"/>
  <c r="D650" i="5"/>
  <c r="E650" i="5" s="1"/>
  <c r="H650" i="5" s="1"/>
  <c r="F650" i="5"/>
  <c r="D651" i="5"/>
  <c r="E651" i="5" s="1"/>
  <c r="H651" i="5" s="1"/>
  <c r="F651" i="5"/>
  <c r="D652" i="5"/>
  <c r="E652" i="5" s="1"/>
  <c r="H652" i="5" s="1"/>
  <c r="F652" i="5"/>
  <c r="D653" i="5"/>
  <c r="E653" i="5" s="1"/>
  <c r="H653" i="5" s="1"/>
  <c r="F653" i="5"/>
  <c r="D654" i="5"/>
  <c r="E654" i="5" s="1"/>
  <c r="H654" i="5" s="1"/>
  <c r="F654" i="5"/>
  <c r="D655" i="5"/>
  <c r="E655" i="5" s="1"/>
  <c r="H655" i="5" s="1"/>
  <c r="F655" i="5"/>
  <c r="D656" i="5"/>
  <c r="E656" i="5" s="1"/>
  <c r="H656" i="5" s="1"/>
  <c r="F656" i="5"/>
  <c r="D657" i="5"/>
  <c r="E657" i="5" s="1"/>
  <c r="H657" i="5" s="1"/>
  <c r="F657" i="5"/>
  <c r="D658" i="5"/>
  <c r="E658" i="5" s="1"/>
  <c r="H658" i="5" s="1"/>
  <c r="F658" i="5"/>
  <c r="D659" i="5"/>
  <c r="E659" i="5" s="1"/>
  <c r="H659" i="5" s="1"/>
  <c r="F659" i="5"/>
  <c r="D660" i="5"/>
  <c r="E660" i="5" s="1"/>
  <c r="H660" i="5" s="1"/>
  <c r="F660" i="5"/>
  <c r="D661" i="5"/>
  <c r="E661" i="5" s="1"/>
  <c r="H661" i="5" s="1"/>
  <c r="F661" i="5"/>
  <c r="D662" i="5"/>
  <c r="E662" i="5" s="1"/>
  <c r="H662" i="5" s="1"/>
  <c r="F662" i="5"/>
  <c r="D663" i="5"/>
  <c r="E663" i="5" s="1"/>
  <c r="H663" i="5" s="1"/>
  <c r="F663" i="5"/>
  <c r="D664" i="5"/>
  <c r="E664" i="5" s="1"/>
  <c r="H664" i="5" s="1"/>
  <c r="F664" i="5"/>
  <c r="D665" i="5"/>
  <c r="E665" i="5" s="1"/>
  <c r="H665" i="5" s="1"/>
  <c r="F665" i="5"/>
  <c r="D666" i="5"/>
  <c r="E666" i="5" s="1"/>
  <c r="H666" i="5" s="1"/>
  <c r="F666" i="5"/>
  <c r="D667" i="5"/>
  <c r="E667" i="5" s="1"/>
  <c r="H667" i="5" s="1"/>
  <c r="F667" i="5"/>
  <c r="D668" i="5"/>
  <c r="E668" i="5" s="1"/>
  <c r="H668" i="5" s="1"/>
  <c r="F668" i="5"/>
  <c r="D669" i="5"/>
  <c r="E669" i="5" s="1"/>
  <c r="H669" i="5" s="1"/>
  <c r="F669" i="5"/>
  <c r="D670" i="5"/>
  <c r="E670" i="5" s="1"/>
  <c r="H670" i="5" s="1"/>
  <c r="F670" i="5"/>
  <c r="D671" i="5"/>
  <c r="E671" i="5" s="1"/>
  <c r="H671" i="5" s="1"/>
  <c r="F671" i="5"/>
  <c r="D672" i="5"/>
  <c r="E672" i="5" s="1"/>
  <c r="H672" i="5" s="1"/>
  <c r="F672" i="5"/>
  <c r="D673" i="5"/>
  <c r="E673" i="5" s="1"/>
  <c r="H673" i="5" s="1"/>
  <c r="F673" i="5"/>
  <c r="D674" i="5"/>
  <c r="E674" i="5" s="1"/>
  <c r="H674" i="5" s="1"/>
  <c r="F674" i="5"/>
  <c r="D675" i="5"/>
  <c r="E675" i="5" s="1"/>
  <c r="H675" i="5" s="1"/>
  <c r="F675" i="5"/>
  <c r="D676" i="5"/>
  <c r="E676" i="5" s="1"/>
  <c r="H676" i="5" s="1"/>
  <c r="F676" i="5"/>
  <c r="D677" i="5"/>
  <c r="E677" i="5" s="1"/>
  <c r="H677" i="5" s="1"/>
  <c r="F677" i="5"/>
  <c r="D678" i="5"/>
  <c r="E678" i="5" s="1"/>
  <c r="H678" i="5" s="1"/>
  <c r="F678" i="5"/>
  <c r="D679" i="5"/>
  <c r="E679" i="5" s="1"/>
  <c r="H679" i="5" s="1"/>
  <c r="F679" i="5"/>
  <c r="D680" i="5"/>
  <c r="E680" i="5" s="1"/>
  <c r="H680" i="5" s="1"/>
  <c r="F680" i="5"/>
  <c r="D681" i="5"/>
  <c r="E681" i="5" s="1"/>
  <c r="H681" i="5" s="1"/>
  <c r="F681" i="5"/>
  <c r="D682" i="5"/>
  <c r="E682" i="5" s="1"/>
  <c r="H682" i="5" s="1"/>
  <c r="F682" i="5"/>
  <c r="D683" i="5"/>
  <c r="E683" i="5" s="1"/>
  <c r="H683" i="5" s="1"/>
  <c r="F683" i="5"/>
  <c r="D684" i="5"/>
  <c r="E684" i="5" s="1"/>
  <c r="H684" i="5" s="1"/>
  <c r="F684" i="5"/>
  <c r="D685" i="5"/>
  <c r="E685" i="5" s="1"/>
  <c r="H685" i="5" s="1"/>
  <c r="F685" i="5"/>
  <c r="D686" i="5"/>
  <c r="E686" i="5" s="1"/>
  <c r="H686" i="5" s="1"/>
  <c r="F686" i="5"/>
  <c r="D687" i="5"/>
  <c r="E687" i="5" s="1"/>
  <c r="H687" i="5" s="1"/>
  <c r="F687" i="5"/>
  <c r="D688" i="5"/>
  <c r="E688" i="5" s="1"/>
  <c r="H688" i="5" s="1"/>
  <c r="F688" i="5"/>
  <c r="D689" i="5"/>
  <c r="E689" i="5" s="1"/>
  <c r="H689" i="5" s="1"/>
  <c r="F689" i="5"/>
  <c r="D690" i="5"/>
  <c r="E690" i="5" s="1"/>
  <c r="H690" i="5" s="1"/>
  <c r="F690" i="5"/>
  <c r="D691" i="5"/>
  <c r="E691" i="5" s="1"/>
  <c r="H691" i="5" s="1"/>
  <c r="F691" i="5"/>
  <c r="D692" i="5"/>
  <c r="E692" i="5" s="1"/>
  <c r="H692" i="5" s="1"/>
  <c r="F692" i="5"/>
  <c r="D693" i="5"/>
  <c r="E693" i="5" s="1"/>
  <c r="H693" i="5" s="1"/>
  <c r="F693" i="5"/>
  <c r="D694" i="5"/>
  <c r="E694" i="5" s="1"/>
  <c r="H694" i="5" s="1"/>
  <c r="F694" i="5"/>
  <c r="D695" i="5"/>
  <c r="E695" i="5" s="1"/>
  <c r="H695" i="5" s="1"/>
  <c r="F695" i="5"/>
  <c r="D696" i="5"/>
  <c r="E696" i="5" s="1"/>
  <c r="H696" i="5" s="1"/>
  <c r="F696" i="5"/>
  <c r="D697" i="5"/>
  <c r="E697" i="5" s="1"/>
  <c r="H697" i="5" s="1"/>
  <c r="F697" i="5"/>
  <c r="D698" i="5"/>
  <c r="E698" i="5" s="1"/>
  <c r="H698" i="5" s="1"/>
  <c r="F698" i="5"/>
  <c r="D699" i="5"/>
  <c r="E699" i="5" s="1"/>
  <c r="H699" i="5" s="1"/>
  <c r="F699" i="5"/>
  <c r="D700" i="5"/>
  <c r="E700" i="5" s="1"/>
  <c r="H700" i="5" s="1"/>
  <c r="F700" i="5"/>
  <c r="D701" i="5"/>
  <c r="E701" i="5" s="1"/>
  <c r="H701" i="5" s="1"/>
  <c r="F701" i="5"/>
  <c r="D702" i="5"/>
  <c r="E702" i="5" s="1"/>
  <c r="H702" i="5" s="1"/>
  <c r="F702" i="5"/>
  <c r="D703" i="5"/>
  <c r="E703" i="5" s="1"/>
  <c r="H703" i="5" s="1"/>
  <c r="F703" i="5"/>
  <c r="D704" i="5"/>
  <c r="E704" i="5" s="1"/>
  <c r="H704" i="5" s="1"/>
  <c r="F704" i="5"/>
  <c r="D705" i="5"/>
  <c r="E705" i="5" s="1"/>
  <c r="H705" i="5" s="1"/>
  <c r="F705" i="5"/>
  <c r="D706" i="5"/>
  <c r="E706" i="5" s="1"/>
  <c r="H706" i="5" s="1"/>
  <c r="F706" i="5"/>
  <c r="D707" i="5"/>
  <c r="E707" i="5" s="1"/>
  <c r="H707" i="5" s="1"/>
  <c r="F707" i="5"/>
  <c r="D708" i="5"/>
  <c r="E708" i="5" s="1"/>
  <c r="H708" i="5" s="1"/>
  <c r="F708" i="5"/>
  <c r="D709" i="5"/>
  <c r="E709" i="5" s="1"/>
  <c r="H709" i="5" s="1"/>
  <c r="F709" i="5"/>
  <c r="D710" i="5"/>
  <c r="E710" i="5" s="1"/>
  <c r="H710" i="5" s="1"/>
  <c r="F710" i="5"/>
  <c r="D711" i="5"/>
  <c r="E711" i="5" s="1"/>
  <c r="H711" i="5" s="1"/>
  <c r="F711" i="5"/>
  <c r="D712" i="5"/>
  <c r="E712" i="5" s="1"/>
  <c r="H712" i="5" s="1"/>
  <c r="F712" i="5"/>
  <c r="D713" i="5"/>
  <c r="E713" i="5" s="1"/>
  <c r="H713" i="5" s="1"/>
  <c r="F713" i="5"/>
  <c r="D714" i="5"/>
  <c r="E714" i="5" s="1"/>
  <c r="H714" i="5" s="1"/>
  <c r="F714" i="5"/>
  <c r="D715" i="5"/>
  <c r="E715" i="5" s="1"/>
  <c r="H715" i="5" s="1"/>
  <c r="F715" i="5"/>
  <c r="D716" i="5"/>
  <c r="E716" i="5" s="1"/>
  <c r="H716" i="5" s="1"/>
  <c r="F716" i="5"/>
  <c r="D717" i="5"/>
  <c r="E717" i="5" s="1"/>
  <c r="H717" i="5" s="1"/>
  <c r="F717" i="5"/>
  <c r="D718" i="5"/>
  <c r="E718" i="5" s="1"/>
  <c r="H718" i="5" s="1"/>
  <c r="F718" i="5"/>
  <c r="D719" i="5"/>
  <c r="E719" i="5" s="1"/>
  <c r="H719" i="5" s="1"/>
  <c r="F719" i="5"/>
  <c r="D720" i="5"/>
  <c r="E720" i="5" s="1"/>
  <c r="H720" i="5" s="1"/>
  <c r="F720" i="5"/>
  <c r="D721" i="5"/>
  <c r="E721" i="5" s="1"/>
  <c r="H721" i="5" s="1"/>
  <c r="F721" i="5"/>
  <c r="D722" i="5"/>
  <c r="E722" i="5" s="1"/>
  <c r="H722" i="5" s="1"/>
  <c r="F722" i="5"/>
  <c r="D723" i="5"/>
  <c r="E723" i="5" s="1"/>
  <c r="H723" i="5" s="1"/>
  <c r="F723" i="5"/>
  <c r="D724" i="5"/>
  <c r="E724" i="5" s="1"/>
  <c r="H724" i="5" s="1"/>
  <c r="F724" i="5"/>
  <c r="D725" i="5"/>
  <c r="E725" i="5" s="1"/>
  <c r="H725" i="5" s="1"/>
  <c r="F725" i="5"/>
  <c r="D726" i="5"/>
  <c r="E726" i="5" s="1"/>
  <c r="H726" i="5" s="1"/>
  <c r="F726" i="5"/>
  <c r="D727" i="5"/>
  <c r="E727" i="5" s="1"/>
  <c r="H727" i="5" s="1"/>
  <c r="F727" i="5"/>
  <c r="D728" i="5"/>
  <c r="E728" i="5" s="1"/>
  <c r="H728" i="5" s="1"/>
  <c r="F728" i="5"/>
  <c r="D729" i="5"/>
  <c r="E729" i="5" s="1"/>
  <c r="H729" i="5" s="1"/>
  <c r="F729" i="5"/>
  <c r="D730" i="5"/>
  <c r="E730" i="5" s="1"/>
  <c r="H730" i="5" s="1"/>
  <c r="F730" i="5"/>
  <c r="D731" i="5"/>
  <c r="E731" i="5" s="1"/>
  <c r="H731" i="5" s="1"/>
  <c r="F731" i="5"/>
  <c r="D732" i="5"/>
  <c r="E732" i="5" s="1"/>
  <c r="H732" i="5" s="1"/>
  <c r="F732" i="5"/>
  <c r="D733" i="5"/>
  <c r="E733" i="5" s="1"/>
  <c r="H733" i="5" s="1"/>
  <c r="F733" i="5"/>
  <c r="D734" i="5"/>
  <c r="E734" i="5" s="1"/>
  <c r="H734" i="5" s="1"/>
  <c r="F734" i="5"/>
  <c r="D735" i="5"/>
  <c r="E735" i="5" s="1"/>
  <c r="H735" i="5" s="1"/>
  <c r="F735" i="5"/>
  <c r="D736" i="5"/>
  <c r="E736" i="5" s="1"/>
  <c r="H736" i="5" s="1"/>
  <c r="F736" i="5"/>
  <c r="D737" i="5"/>
  <c r="E737" i="5" s="1"/>
  <c r="H737" i="5" s="1"/>
  <c r="F737" i="5"/>
  <c r="D738" i="5"/>
  <c r="E738" i="5" s="1"/>
  <c r="H738" i="5" s="1"/>
  <c r="F738" i="5"/>
  <c r="D739" i="5"/>
  <c r="E739" i="5" s="1"/>
  <c r="H739" i="5" s="1"/>
  <c r="F739" i="5"/>
  <c r="D740" i="5"/>
  <c r="E740" i="5" s="1"/>
  <c r="H740" i="5" s="1"/>
  <c r="F740" i="5"/>
  <c r="D741" i="5"/>
  <c r="E741" i="5" s="1"/>
  <c r="H741" i="5" s="1"/>
  <c r="F741" i="5"/>
  <c r="D742" i="5"/>
  <c r="E742" i="5" s="1"/>
  <c r="H742" i="5" s="1"/>
  <c r="F742" i="5"/>
  <c r="D743" i="5"/>
  <c r="E743" i="5" s="1"/>
  <c r="H743" i="5" s="1"/>
  <c r="F743" i="5"/>
  <c r="D744" i="5"/>
  <c r="E744" i="5" s="1"/>
  <c r="H744" i="5" s="1"/>
  <c r="F744" i="5"/>
  <c r="D745" i="5"/>
  <c r="E745" i="5" s="1"/>
  <c r="H745" i="5" s="1"/>
  <c r="F745" i="5"/>
  <c r="D746" i="5"/>
  <c r="E746" i="5" s="1"/>
  <c r="H746" i="5" s="1"/>
  <c r="F746" i="5"/>
  <c r="D747" i="5"/>
  <c r="E747" i="5" s="1"/>
  <c r="H747" i="5" s="1"/>
  <c r="F747" i="5"/>
  <c r="D748" i="5"/>
  <c r="E748" i="5" s="1"/>
  <c r="H748" i="5" s="1"/>
  <c r="F748" i="5"/>
  <c r="D749" i="5"/>
  <c r="E749" i="5" s="1"/>
  <c r="H749" i="5" s="1"/>
  <c r="F749" i="5"/>
  <c r="D750" i="5"/>
  <c r="E750" i="5" s="1"/>
  <c r="H750" i="5" s="1"/>
  <c r="F750" i="5"/>
  <c r="D751" i="5"/>
  <c r="E751" i="5" s="1"/>
  <c r="H751" i="5" s="1"/>
  <c r="F751" i="5"/>
  <c r="D752" i="5"/>
  <c r="E752" i="5" s="1"/>
  <c r="H752" i="5" s="1"/>
  <c r="F752" i="5"/>
  <c r="D753" i="5"/>
  <c r="E753" i="5" s="1"/>
  <c r="H753" i="5" s="1"/>
  <c r="F753" i="5"/>
  <c r="D754" i="5"/>
  <c r="E754" i="5" s="1"/>
  <c r="H754" i="5" s="1"/>
  <c r="F754" i="5"/>
  <c r="D755" i="5"/>
  <c r="E755" i="5" s="1"/>
  <c r="H755" i="5" s="1"/>
  <c r="F755" i="5"/>
  <c r="D756" i="5"/>
  <c r="E756" i="5" s="1"/>
  <c r="H756" i="5" s="1"/>
  <c r="F756" i="5"/>
  <c r="D757" i="5"/>
  <c r="E757" i="5" s="1"/>
  <c r="H757" i="5" s="1"/>
  <c r="F757" i="5"/>
  <c r="D758" i="5"/>
  <c r="E758" i="5" s="1"/>
  <c r="H758" i="5" s="1"/>
  <c r="F758" i="5"/>
  <c r="D759" i="5"/>
  <c r="E759" i="5" s="1"/>
  <c r="H759" i="5" s="1"/>
  <c r="F759" i="5"/>
  <c r="D760" i="5"/>
  <c r="E760" i="5" s="1"/>
  <c r="H760" i="5" s="1"/>
  <c r="F760" i="5"/>
  <c r="D761" i="5"/>
  <c r="E761" i="5" s="1"/>
  <c r="H761" i="5" s="1"/>
  <c r="F761" i="5"/>
  <c r="D762" i="5"/>
  <c r="E762" i="5" s="1"/>
  <c r="H762" i="5" s="1"/>
  <c r="F762" i="5"/>
  <c r="D763" i="5"/>
  <c r="E763" i="5" s="1"/>
  <c r="H763" i="5" s="1"/>
  <c r="F763" i="5"/>
  <c r="D764" i="5"/>
  <c r="E764" i="5" s="1"/>
  <c r="H764" i="5" s="1"/>
  <c r="F764" i="5"/>
  <c r="D765" i="5"/>
  <c r="E765" i="5" s="1"/>
  <c r="H765" i="5" s="1"/>
  <c r="F765" i="5"/>
  <c r="D766" i="5"/>
  <c r="E766" i="5" s="1"/>
  <c r="H766" i="5" s="1"/>
  <c r="F766" i="5"/>
  <c r="D767" i="5"/>
  <c r="E767" i="5" s="1"/>
  <c r="H767" i="5" s="1"/>
  <c r="F767" i="5"/>
  <c r="D768" i="5"/>
  <c r="E768" i="5" s="1"/>
  <c r="H768" i="5" s="1"/>
  <c r="F768" i="5"/>
  <c r="D769" i="5"/>
  <c r="E769" i="5" s="1"/>
  <c r="H769" i="5" s="1"/>
  <c r="F769" i="5"/>
  <c r="D770" i="5"/>
  <c r="E770" i="5" s="1"/>
  <c r="H770" i="5" s="1"/>
  <c r="F770" i="5"/>
  <c r="D771" i="5"/>
  <c r="E771" i="5" s="1"/>
  <c r="H771" i="5" s="1"/>
  <c r="F771" i="5"/>
  <c r="D772" i="5"/>
  <c r="E772" i="5" s="1"/>
  <c r="H772" i="5" s="1"/>
  <c r="F772" i="5"/>
  <c r="D773" i="5"/>
  <c r="E773" i="5" s="1"/>
  <c r="H773" i="5" s="1"/>
  <c r="F773" i="5"/>
  <c r="D774" i="5"/>
  <c r="E774" i="5" s="1"/>
  <c r="H774" i="5" s="1"/>
  <c r="F774" i="5"/>
  <c r="D775" i="5"/>
  <c r="E775" i="5" s="1"/>
  <c r="H775" i="5" s="1"/>
  <c r="F775" i="5"/>
  <c r="D776" i="5"/>
  <c r="E776" i="5" s="1"/>
  <c r="H776" i="5" s="1"/>
  <c r="F776" i="5"/>
  <c r="D777" i="5"/>
  <c r="E777" i="5" s="1"/>
  <c r="H777" i="5" s="1"/>
  <c r="F777" i="5"/>
  <c r="D778" i="5"/>
  <c r="E778" i="5" s="1"/>
  <c r="H778" i="5" s="1"/>
  <c r="F778" i="5"/>
  <c r="D779" i="5"/>
  <c r="E779" i="5" s="1"/>
  <c r="H779" i="5" s="1"/>
  <c r="F779" i="5"/>
  <c r="D780" i="5"/>
  <c r="E780" i="5" s="1"/>
  <c r="H780" i="5" s="1"/>
  <c r="F780" i="5"/>
  <c r="D781" i="5"/>
  <c r="E781" i="5" s="1"/>
  <c r="H781" i="5" s="1"/>
  <c r="F781" i="5"/>
  <c r="D782" i="5"/>
  <c r="E782" i="5" s="1"/>
  <c r="H782" i="5" s="1"/>
  <c r="F782" i="5"/>
  <c r="D783" i="5"/>
  <c r="E783" i="5" s="1"/>
  <c r="H783" i="5" s="1"/>
  <c r="F783" i="5"/>
  <c r="D784" i="5"/>
  <c r="E784" i="5" s="1"/>
  <c r="H784" i="5" s="1"/>
  <c r="F784" i="5"/>
  <c r="D785" i="5"/>
  <c r="E785" i="5" s="1"/>
  <c r="H785" i="5" s="1"/>
  <c r="F785" i="5"/>
  <c r="D786" i="5"/>
  <c r="E786" i="5" s="1"/>
  <c r="H786" i="5" s="1"/>
  <c r="F786" i="5"/>
  <c r="D787" i="5"/>
  <c r="E787" i="5" s="1"/>
  <c r="H787" i="5" s="1"/>
  <c r="F787" i="5"/>
  <c r="D788" i="5"/>
  <c r="E788" i="5" s="1"/>
  <c r="H788" i="5" s="1"/>
  <c r="F788" i="5"/>
  <c r="D789" i="5"/>
  <c r="E789" i="5" s="1"/>
  <c r="H789" i="5" s="1"/>
  <c r="F789" i="5"/>
  <c r="D790" i="5"/>
  <c r="E790" i="5" s="1"/>
  <c r="H790" i="5" s="1"/>
  <c r="F790" i="5"/>
  <c r="D791" i="5"/>
  <c r="E791" i="5" s="1"/>
  <c r="H791" i="5" s="1"/>
  <c r="F791" i="5"/>
  <c r="D792" i="5"/>
  <c r="E792" i="5" s="1"/>
  <c r="H792" i="5" s="1"/>
  <c r="F792" i="5"/>
  <c r="D793" i="5"/>
  <c r="E793" i="5" s="1"/>
  <c r="H793" i="5" s="1"/>
  <c r="F793" i="5"/>
  <c r="D794" i="5"/>
  <c r="E794" i="5" s="1"/>
  <c r="H794" i="5" s="1"/>
  <c r="F794" i="5"/>
  <c r="D795" i="5"/>
  <c r="E795" i="5" s="1"/>
  <c r="H795" i="5" s="1"/>
  <c r="F795" i="5"/>
  <c r="D796" i="5"/>
  <c r="E796" i="5" s="1"/>
  <c r="H796" i="5" s="1"/>
  <c r="F796" i="5"/>
  <c r="D797" i="5"/>
  <c r="E797" i="5" s="1"/>
  <c r="H797" i="5" s="1"/>
  <c r="F797" i="5"/>
  <c r="D798" i="5"/>
  <c r="E798" i="5" s="1"/>
  <c r="H798" i="5" s="1"/>
  <c r="F798" i="5"/>
  <c r="D799" i="5"/>
  <c r="E799" i="5" s="1"/>
  <c r="H799" i="5" s="1"/>
  <c r="F799" i="5"/>
  <c r="D800" i="5"/>
  <c r="E800" i="5" s="1"/>
  <c r="H800" i="5" s="1"/>
  <c r="F800" i="5"/>
  <c r="D801" i="5"/>
  <c r="E801" i="5" s="1"/>
  <c r="H801" i="5" s="1"/>
  <c r="F801" i="5"/>
  <c r="D802" i="5"/>
  <c r="E802" i="5" s="1"/>
  <c r="H802" i="5" s="1"/>
  <c r="F802" i="5"/>
  <c r="D803" i="5"/>
  <c r="E803" i="5" s="1"/>
  <c r="H803" i="5" s="1"/>
  <c r="F803" i="5"/>
  <c r="D804" i="5"/>
  <c r="E804" i="5" s="1"/>
  <c r="H804" i="5" s="1"/>
  <c r="F804" i="5"/>
  <c r="D805" i="5"/>
  <c r="E805" i="5" s="1"/>
  <c r="H805" i="5" s="1"/>
  <c r="F805" i="5"/>
  <c r="D806" i="5"/>
  <c r="E806" i="5" s="1"/>
  <c r="H806" i="5" s="1"/>
  <c r="F806" i="5"/>
  <c r="D807" i="5"/>
  <c r="E807" i="5" s="1"/>
  <c r="H807" i="5" s="1"/>
  <c r="F807" i="5"/>
  <c r="D808" i="5"/>
  <c r="E808" i="5" s="1"/>
  <c r="H808" i="5" s="1"/>
  <c r="F808" i="5"/>
  <c r="D809" i="5"/>
  <c r="E809" i="5" s="1"/>
  <c r="H809" i="5" s="1"/>
  <c r="F809" i="5"/>
  <c r="D810" i="5"/>
  <c r="E810" i="5" s="1"/>
  <c r="H810" i="5" s="1"/>
  <c r="F810" i="5"/>
  <c r="D811" i="5"/>
  <c r="E811" i="5" s="1"/>
  <c r="H811" i="5" s="1"/>
  <c r="F811" i="5"/>
  <c r="D812" i="5"/>
  <c r="E812" i="5" s="1"/>
  <c r="H812" i="5" s="1"/>
  <c r="F812" i="5"/>
  <c r="D813" i="5"/>
  <c r="E813" i="5" s="1"/>
  <c r="H813" i="5" s="1"/>
  <c r="F813" i="5"/>
  <c r="D814" i="5"/>
  <c r="E814" i="5" s="1"/>
  <c r="H814" i="5" s="1"/>
  <c r="F814" i="5"/>
  <c r="D815" i="5"/>
  <c r="E815" i="5" s="1"/>
  <c r="H815" i="5" s="1"/>
  <c r="F815" i="5"/>
  <c r="D816" i="5"/>
  <c r="E816" i="5" s="1"/>
  <c r="H816" i="5" s="1"/>
  <c r="F816" i="5"/>
  <c r="D817" i="5"/>
  <c r="E817" i="5" s="1"/>
  <c r="H817" i="5" s="1"/>
  <c r="F817" i="5"/>
  <c r="D818" i="5"/>
  <c r="E818" i="5" s="1"/>
  <c r="H818" i="5" s="1"/>
  <c r="F818" i="5"/>
  <c r="D819" i="5"/>
  <c r="E819" i="5" s="1"/>
  <c r="H819" i="5" s="1"/>
  <c r="F819" i="5"/>
  <c r="D820" i="5"/>
  <c r="E820" i="5" s="1"/>
  <c r="H820" i="5" s="1"/>
  <c r="F820" i="5"/>
  <c r="D821" i="5"/>
  <c r="E821" i="5" s="1"/>
  <c r="H821" i="5" s="1"/>
  <c r="F821" i="5"/>
  <c r="D822" i="5"/>
  <c r="E822" i="5" s="1"/>
  <c r="H822" i="5" s="1"/>
  <c r="F822" i="5"/>
  <c r="D823" i="5"/>
  <c r="E823" i="5" s="1"/>
  <c r="H823" i="5" s="1"/>
  <c r="F823" i="5"/>
  <c r="D824" i="5"/>
  <c r="E824" i="5" s="1"/>
  <c r="H824" i="5" s="1"/>
  <c r="F824" i="5"/>
  <c r="D825" i="5"/>
  <c r="E825" i="5" s="1"/>
  <c r="H825" i="5" s="1"/>
  <c r="F825" i="5"/>
  <c r="D826" i="5"/>
  <c r="E826" i="5" s="1"/>
  <c r="H826" i="5" s="1"/>
  <c r="F826" i="5"/>
  <c r="D827" i="5"/>
  <c r="E827" i="5" s="1"/>
  <c r="H827" i="5" s="1"/>
  <c r="F827" i="5"/>
  <c r="D828" i="5"/>
  <c r="E828" i="5" s="1"/>
  <c r="H828" i="5" s="1"/>
  <c r="F828" i="5"/>
  <c r="D829" i="5"/>
  <c r="E829" i="5" s="1"/>
  <c r="H829" i="5" s="1"/>
  <c r="F829" i="5"/>
  <c r="D830" i="5"/>
  <c r="E830" i="5" s="1"/>
  <c r="H830" i="5" s="1"/>
  <c r="F830" i="5"/>
  <c r="D831" i="5"/>
  <c r="E831" i="5" s="1"/>
  <c r="H831" i="5" s="1"/>
  <c r="F831" i="5"/>
  <c r="D832" i="5"/>
  <c r="E832" i="5" s="1"/>
  <c r="H832" i="5" s="1"/>
  <c r="F832" i="5"/>
  <c r="D833" i="5"/>
  <c r="E833" i="5" s="1"/>
  <c r="H833" i="5" s="1"/>
  <c r="F833" i="5"/>
  <c r="D834" i="5"/>
  <c r="E834" i="5" s="1"/>
  <c r="H834" i="5" s="1"/>
  <c r="F834" i="5"/>
  <c r="D835" i="5"/>
  <c r="E835" i="5" s="1"/>
  <c r="H835" i="5" s="1"/>
  <c r="F835" i="5"/>
  <c r="D836" i="5"/>
  <c r="E836" i="5" s="1"/>
  <c r="H836" i="5" s="1"/>
  <c r="F836" i="5"/>
  <c r="D837" i="5"/>
  <c r="E837" i="5" s="1"/>
  <c r="H837" i="5" s="1"/>
  <c r="F837" i="5"/>
  <c r="D838" i="5"/>
  <c r="E838" i="5" s="1"/>
  <c r="H838" i="5" s="1"/>
  <c r="F838" i="5"/>
  <c r="D839" i="5"/>
  <c r="E839" i="5" s="1"/>
  <c r="H839" i="5" s="1"/>
  <c r="F839" i="5"/>
  <c r="D840" i="5"/>
  <c r="E840" i="5" s="1"/>
  <c r="H840" i="5" s="1"/>
  <c r="F840" i="5"/>
  <c r="D841" i="5"/>
  <c r="E841" i="5" s="1"/>
  <c r="H841" i="5" s="1"/>
  <c r="F841" i="5"/>
  <c r="D842" i="5"/>
  <c r="E842" i="5" s="1"/>
  <c r="H842" i="5" s="1"/>
  <c r="F842" i="5"/>
  <c r="D843" i="5"/>
  <c r="E843" i="5" s="1"/>
  <c r="H843" i="5" s="1"/>
  <c r="F843" i="5"/>
  <c r="D844" i="5"/>
  <c r="E844" i="5" s="1"/>
  <c r="H844" i="5" s="1"/>
  <c r="F844" i="5"/>
  <c r="D845" i="5"/>
  <c r="E845" i="5" s="1"/>
  <c r="H845" i="5" s="1"/>
  <c r="F845" i="5"/>
  <c r="D846" i="5"/>
  <c r="E846" i="5" s="1"/>
  <c r="H846" i="5" s="1"/>
  <c r="F846" i="5"/>
  <c r="D847" i="5"/>
  <c r="E847" i="5" s="1"/>
  <c r="H847" i="5" s="1"/>
  <c r="F847" i="5"/>
  <c r="D848" i="5"/>
  <c r="E848" i="5" s="1"/>
  <c r="H848" i="5" s="1"/>
  <c r="F848" i="5"/>
  <c r="D849" i="5"/>
  <c r="E849" i="5" s="1"/>
  <c r="H849" i="5" s="1"/>
  <c r="F849" i="5"/>
  <c r="D850" i="5"/>
  <c r="E850" i="5" s="1"/>
  <c r="H850" i="5" s="1"/>
  <c r="F850" i="5"/>
  <c r="D851" i="5"/>
  <c r="E851" i="5" s="1"/>
  <c r="H851" i="5" s="1"/>
  <c r="F851" i="5"/>
  <c r="D852" i="5"/>
  <c r="E852" i="5" s="1"/>
  <c r="H852" i="5" s="1"/>
  <c r="F852" i="5"/>
  <c r="D853" i="5"/>
  <c r="E853" i="5" s="1"/>
  <c r="H853" i="5" s="1"/>
  <c r="F853" i="5"/>
  <c r="D854" i="5"/>
  <c r="E854" i="5" s="1"/>
  <c r="H854" i="5" s="1"/>
  <c r="F854" i="5"/>
  <c r="D855" i="5"/>
  <c r="E855" i="5" s="1"/>
  <c r="H855" i="5" s="1"/>
  <c r="F855" i="5"/>
  <c r="D856" i="5"/>
  <c r="E856" i="5" s="1"/>
  <c r="H856" i="5" s="1"/>
  <c r="F856" i="5"/>
  <c r="D857" i="5"/>
  <c r="E857" i="5" s="1"/>
  <c r="H857" i="5" s="1"/>
  <c r="F857" i="5"/>
  <c r="D858" i="5"/>
  <c r="E858" i="5" s="1"/>
  <c r="H858" i="5" s="1"/>
  <c r="F858" i="5"/>
  <c r="D859" i="5"/>
  <c r="E859" i="5" s="1"/>
  <c r="H859" i="5" s="1"/>
  <c r="F859" i="5"/>
  <c r="D860" i="5"/>
  <c r="E860" i="5" s="1"/>
  <c r="H860" i="5" s="1"/>
  <c r="F860" i="5"/>
  <c r="D861" i="5"/>
  <c r="E861" i="5" s="1"/>
  <c r="H861" i="5" s="1"/>
  <c r="F861" i="5"/>
  <c r="D862" i="5"/>
  <c r="E862" i="5" s="1"/>
  <c r="H862" i="5" s="1"/>
  <c r="F862" i="5"/>
  <c r="D863" i="5"/>
  <c r="E863" i="5" s="1"/>
  <c r="H863" i="5" s="1"/>
  <c r="F863" i="5"/>
  <c r="D864" i="5"/>
  <c r="E864" i="5" s="1"/>
  <c r="H864" i="5" s="1"/>
  <c r="F864" i="5"/>
  <c r="D865" i="5"/>
  <c r="E865" i="5" s="1"/>
  <c r="H865" i="5" s="1"/>
  <c r="F865" i="5"/>
  <c r="D866" i="5"/>
  <c r="E866" i="5" s="1"/>
  <c r="H866" i="5" s="1"/>
  <c r="F866" i="5"/>
  <c r="D867" i="5"/>
  <c r="E867" i="5" s="1"/>
  <c r="H867" i="5" s="1"/>
  <c r="F867" i="5"/>
  <c r="D868" i="5"/>
  <c r="E868" i="5" s="1"/>
  <c r="H868" i="5" s="1"/>
  <c r="F868" i="5"/>
  <c r="D869" i="5"/>
  <c r="E869" i="5" s="1"/>
  <c r="H869" i="5" s="1"/>
  <c r="F869" i="5"/>
  <c r="D870" i="5"/>
  <c r="E870" i="5" s="1"/>
  <c r="H870" i="5" s="1"/>
  <c r="F870" i="5"/>
  <c r="D871" i="5"/>
  <c r="E871" i="5" s="1"/>
  <c r="H871" i="5" s="1"/>
  <c r="F871" i="5"/>
  <c r="D872" i="5"/>
  <c r="E872" i="5" s="1"/>
  <c r="H872" i="5" s="1"/>
  <c r="F872" i="5"/>
  <c r="D873" i="5"/>
  <c r="E873" i="5" s="1"/>
  <c r="H873" i="5" s="1"/>
  <c r="F873" i="5"/>
  <c r="D874" i="5"/>
  <c r="E874" i="5" s="1"/>
  <c r="H874" i="5" s="1"/>
  <c r="F874" i="5"/>
  <c r="D875" i="5"/>
  <c r="E875" i="5" s="1"/>
  <c r="H875" i="5" s="1"/>
  <c r="F875" i="5"/>
  <c r="D876" i="5"/>
  <c r="E876" i="5" s="1"/>
  <c r="H876" i="5" s="1"/>
  <c r="F876" i="5"/>
  <c r="D877" i="5"/>
  <c r="E877" i="5" s="1"/>
  <c r="H877" i="5" s="1"/>
  <c r="F877" i="5"/>
  <c r="D878" i="5"/>
  <c r="E878" i="5" s="1"/>
  <c r="H878" i="5" s="1"/>
  <c r="F878" i="5"/>
  <c r="D879" i="5"/>
  <c r="E879" i="5" s="1"/>
  <c r="H879" i="5" s="1"/>
  <c r="F879" i="5"/>
  <c r="D880" i="5"/>
  <c r="E880" i="5" s="1"/>
  <c r="H880" i="5" s="1"/>
  <c r="F880" i="5"/>
  <c r="D881" i="5"/>
  <c r="E881" i="5" s="1"/>
  <c r="H881" i="5" s="1"/>
  <c r="F881" i="5"/>
  <c r="D882" i="5"/>
  <c r="E882" i="5" s="1"/>
  <c r="H882" i="5" s="1"/>
  <c r="F882" i="5"/>
  <c r="D883" i="5"/>
  <c r="E883" i="5" s="1"/>
  <c r="H883" i="5" s="1"/>
  <c r="F883" i="5"/>
  <c r="D884" i="5"/>
  <c r="E884" i="5" s="1"/>
  <c r="H884" i="5" s="1"/>
  <c r="F884" i="5"/>
  <c r="D885" i="5"/>
  <c r="E885" i="5" s="1"/>
  <c r="H885" i="5" s="1"/>
  <c r="F885" i="5"/>
  <c r="D886" i="5"/>
  <c r="E886" i="5" s="1"/>
  <c r="H886" i="5" s="1"/>
  <c r="F886" i="5"/>
  <c r="D887" i="5"/>
  <c r="E887" i="5" s="1"/>
  <c r="H887" i="5" s="1"/>
  <c r="F887" i="5"/>
  <c r="D888" i="5"/>
  <c r="E888" i="5" s="1"/>
  <c r="H888" i="5" s="1"/>
  <c r="F888" i="5"/>
  <c r="D889" i="5"/>
  <c r="E889" i="5" s="1"/>
  <c r="H889" i="5" s="1"/>
  <c r="F889" i="5"/>
  <c r="D890" i="5"/>
  <c r="E890" i="5" s="1"/>
  <c r="H890" i="5" s="1"/>
  <c r="F890" i="5"/>
  <c r="D891" i="5"/>
  <c r="E891" i="5" s="1"/>
  <c r="H891" i="5" s="1"/>
  <c r="F891" i="5"/>
  <c r="D892" i="5"/>
  <c r="E892" i="5" s="1"/>
  <c r="H892" i="5" s="1"/>
  <c r="F892" i="5"/>
  <c r="D893" i="5"/>
  <c r="E893" i="5" s="1"/>
  <c r="H893" i="5" s="1"/>
  <c r="F893" i="5"/>
  <c r="D894" i="5"/>
  <c r="E894" i="5" s="1"/>
  <c r="H894" i="5" s="1"/>
  <c r="F894" i="5"/>
  <c r="D895" i="5"/>
  <c r="E895" i="5" s="1"/>
  <c r="H895" i="5" s="1"/>
  <c r="F895" i="5"/>
  <c r="D896" i="5"/>
  <c r="E896" i="5" s="1"/>
  <c r="H896" i="5" s="1"/>
  <c r="F896" i="5"/>
  <c r="D897" i="5"/>
  <c r="E897" i="5" s="1"/>
  <c r="H897" i="5" s="1"/>
  <c r="F897" i="5"/>
  <c r="D898" i="5"/>
  <c r="E898" i="5" s="1"/>
  <c r="H898" i="5" s="1"/>
  <c r="F898" i="5"/>
  <c r="D899" i="5"/>
  <c r="E899" i="5" s="1"/>
  <c r="H899" i="5" s="1"/>
  <c r="F899" i="5"/>
  <c r="D900" i="5"/>
  <c r="E900" i="5" s="1"/>
  <c r="H900" i="5" s="1"/>
  <c r="F900" i="5"/>
  <c r="D901" i="5"/>
  <c r="E901" i="5" s="1"/>
  <c r="H901" i="5" s="1"/>
  <c r="F901" i="5"/>
  <c r="D902" i="5"/>
  <c r="E902" i="5" s="1"/>
  <c r="H902" i="5" s="1"/>
  <c r="F902" i="5"/>
  <c r="D903" i="5"/>
  <c r="E903" i="5" s="1"/>
  <c r="H903" i="5" s="1"/>
  <c r="F903" i="5"/>
  <c r="D904" i="5"/>
  <c r="E904" i="5" s="1"/>
  <c r="H904" i="5" s="1"/>
  <c r="F904" i="5"/>
  <c r="D905" i="5"/>
  <c r="E905" i="5" s="1"/>
  <c r="H905" i="5" s="1"/>
  <c r="F905" i="5"/>
  <c r="D906" i="5"/>
  <c r="E906" i="5" s="1"/>
  <c r="H906" i="5" s="1"/>
  <c r="F906" i="5"/>
  <c r="D907" i="5"/>
  <c r="E907" i="5" s="1"/>
  <c r="H907" i="5" s="1"/>
  <c r="F907" i="5"/>
  <c r="D908" i="5"/>
  <c r="E908" i="5" s="1"/>
  <c r="H908" i="5" s="1"/>
  <c r="F908" i="5"/>
  <c r="D909" i="5"/>
  <c r="E909" i="5" s="1"/>
  <c r="H909" i="5" s="1"/>
  <c r="F909" i="5"/>
  <c r="D910" i="5"/>
  <c r="E910" i="5" s="1"/>
  <c r="H910" i="5" s="1"/>
  <c r="F910" i="5"/>
  <c r="D911" i="5"/>
  <c r="E911" i="5" s="1"/>
  <c r="H911" i="5" s="1"/>
  <c r="F911" i="5"/>
  <c r="D912" i="5"/>
  <c r="E912" i="5" s="1"/>
  <c r="H912" i="5" s="1"/>
  <c r="F912" i="5"/>
  <c r="D913" i="5"/>
  <c r="E913" i="5" s="1"/>
  <c r="H913" i="5" s="1"/>
  <c r="F913" i="5"/>
  <c r="D914" i="5"/>
  <c r="E914" i="5" s="1"/>
  <c r="H914" i="5" s="1"/>
  <c r="F914" i="5"/>
  <c r="D915" i="5"/>
  <c r="E915" i="5" s="1"/>
  <c r="H915" i="5" s="1"/>
  <c r="F915" i="5"/>
  <c r="D916" i="5"/>
  <c r="E916" i="5" s="1"/>
  <c r="H916" i="5" s="1"/>
  <c r="F916" i="5"/>
  <c r="D917" i="5"/>
  <c r="E917" i="5" s="1"/>
  <c r="H917" i="5" s="1"/>
  <c r="F917" i="5"/>
  <c r="D918" i="5"/>
  <c r="E918" i="5" s="1"/>
  <c r="H918" i="5" s="1"/>
  <c r="F918" i="5"/>
  <c r="D919" i="5"/>
  <c r="E919" i="5" s="1"/>
  <c r="H919" i="5" s="1"/>
  <c r="F919" i="5"/>
  <c r="D920" i="5"/>
  <c r="E920" i="5" s="1"/>
  <c r="H920" i="5" s="1"/>
  <c r="F920" i="5"/>
  <c r="D921" i="5"/>
  <c r="E921" i="5" s="1"/>
  <c r="H921" i="5" s="1"/>
  <c r="F921" i="5"/>
  <c r="D922" i="5"/>
  <c r="E922" i="5" s="1"/>
  <c r="H922" i="5" s="1"/>
  <c r="F922" i="5"/>
  <c r="D923" i="5"/>
  <c r="E923" i="5" s="1"/>
  <c r="H923" i="5" s="1"/>
  <c r="F923" i="5"/>
  <c r="D924" i="5"/>
  <c r="E924" i="5" s="1"/>
  <c r="H924" i="5" s="1"/>
  <c r="F924" i="5"/>
  <c r="D925" i="5"/>
  <c r="E925" i="5" s="1"/>
  <c r="H925" i="5" s="1"/>
  <c r="F925" i="5"/>
  <c r="D926" i="5"/>
  <c r="E926" i="5" s="1"/>
  <c r="H926" i="5" s="1"/>
  <c r="F926" i="5"/>
  <c r="D927" i="5"/>
  <c r="E927" i="5" s="1"/>
  <c r="H927" i="5" s="1"/>
  <c r="F927" i="5"/>
  <c r="D928" i="5"/>
  <c r="E928" i="5" s="1"/>
  <c r="H928" i="5" s="1"/>
  <c r="F928" i="5"/>
  <c r="D929" i="5"/>
  <c r="E929" i="5" s="1"/>
  <c r="H929" i="5" s="1"/>
  <c r="F929" i="5"/>
  <c r="D930" i="5"/>
  <c r="E930" i="5" s="1"/>
  <c r="H930" i="5" s="1"/>
  <c r="F930" i="5"/>
  <c r="D931" i="5"/>
  <c r="E931" i="5" s="1"/>
  <c r="H931" i="5" s="1"/>
  <c r="F931" i="5"/>
  <c r="D932" i="5"/>
  <c r="E932" i="5" s="1"/>
  <c r="H932" i="5" s="1"/>
  <c r="F932" i="5"/>
  <c r="D933" i="5"/>
  <c r="E933" i="5" s="1"/>
  <c r="H933" i="5" s="1"/>
  <c r="F933" i="5"/>
  <c r="D934" i="5"/>
  <c r="E934" i="5" s="1"/>
  <c r="H934" i="5" s="1"/>
  <c r="F934" i="5"/>
  <c r="D935" i="5"/>
  <c r="E935" i="5" s="1"/>
  <c r="H935" i="5" s="1"/>
  <c r="F935" i="5"/>
  <c r="D936" i="5"/>
  <c r="E936" i="5" s="1"/>
  <c r="H936" i="5" s="1"/>
  <c r="F936" i="5"/>
  <c r="D937" i="5"/>
  <c r="E937" i="5" s="1"/>
  <c r="H937" i="5" s="1"/>
  <c r="F937" i="5"/>
  <c r="D938" i="5"/>
  <c r="E938" i="5" s="1"/>
  <c r="H938" i="5" s="1"/>
  <c r="F938" i="5"/>
  <c r="D939" i="5"/>
  <c r="E939" i="5" s="1"/>
  <c r="H939" i="5" s="1"/>
  <c r="F939" i="5"/>
  <c r="D940" i="5"/>
  <c r="E940" i="5" s="1"/>
  <c r="H940" i="5" s="1"/>
  <c r="F940" i="5"/>
  <c r="D941" i="5"/>
  <c r="E941" i="5" s="1"/>
  <c r="H941" i="5" s="1"/>
  <c r="F941" i="5"/>
  <c r="D942" i="5"/>
  <c r="E942" i="5" s="1"/>
  <c r="H942" i="5" s="1"/>
  <c r="F942" i="5"/>
  <c r="D943" i="5"/>
  <c r="E943" i="5" s="1"/>
  <c r="H943" i="5" s="1"/>
  <c r="F943" i="5"/>
  <c r="D944" i="5"/>
  <c r="E944" i="5" s="1"/>
  <c r="H944" i="5" s="1"/>
  <c r="F944" i="5"/>
  <c r="D945" i="5"/>
  <c r="E945" i="5" s="1"/>
  <c r="H945" i="5" s="1"/>
  <c r="F945" i="5"/>
  <c r="D946" i="5"/>
  <c r="E946" i="5" s="1"/>
  <c r="H946" i="5" s="1"/>
  <c r="F946" i="5"/>
  <c r="D947" i="5"/>
  <c r="E947" i="5" s="1"/>
  <c r="H947" i="5" s="1"/>
  <c r="F947" i="5"/>
  <c r="D948" i="5"/>
  <c r="E948" i="5" s="1"/>
  <c r="H948" i="5" s="1"/>
  <c r="F948" i="5"/>
  <c r="D949" i="5"/>
  <c r="E949" i="5" s="1"/>
  <c r="H949" i="5" s="1"/>
  <c r="F949" i="5"/>
  <c r="D950" i="5"/>
  <c r="E950" i="5" s="1"/>
  <c r="H950" i="5" s="1"/>
  <c r="F950" i="5"/>
  <c r="D951" i="5"/>
  <c r="E951" i="5" s="1"/>
  <c r="H951" i="5" s="1"/>
  <c r="F951" i="5"/>
  <c r="D952" i="5"/>
  <c r="E952" i="5" s="1"/>
  <c r="H952" i="5" s="1"/>
  <c r="F952" i="5"/>
  <c r="D953" i="5"/>
  <c r="E953" i="5" s="1"/>
  <c r="H953" i="5" s="1"/>
  <c r="F953" i="5"/>
  <c r="D954" i="5"/>
  <c r="E954" i="5" s="1"/>
  <c r="H954" i="5" s="1"/>
  <c r="F954" i="5"/>
  <c r="D955" i="5"/>
  <c r="E955" i="5" s="1"/>
  <c r="H955" i="5" s="1"/>
  <c r="F955" i="5"/>
  <c r="D956" i="5"/>
  <c r="E956" i="5" s="1"/>
  <c r="H956" i="5" s="1"/>
  <c r="F956" i="5"/>
  <c r="D957" i="5"/>
  <c r="E957" i="5" s="1"/>
  <c r="H957" i="5" s="1"/>
  <c r="F957" i="5"/>
  <c r="D958" i="5"/>
  <c r="E958" i="5" s="1"/>
  <c r="H958" i="5" s="1"/>
  <c r="F958" i="5"/>
  <c r="D959" i="5"/>
  <c r="E959" i="5" s="1"/>
  <c r="H959" i="5" s="1"/>
  <c r="F959" i="5"/>
  <c r="D960" i="5"/>
  <c r="E960" i="5" s="1"/>
  <c r="H960" i="5" s="1"/>
  <c r="F960" i="5"/>
  <c r="D961" i="5"/>
  <c r="E961" i="5" s="1"/>
  <c r="H961" i="5" s="1"/>
  <c r="F961" i="5"/>
  <c r="D962" i="5"/>
  <c r="E962" i="5" s="1"/>
  <c r="H962" i="5" s="1"/>
  <c r="F962" i="5"/>
  <c r="D963" i="5"/>
  <c r="E963" i="5" s="1"/>
  <c r="H963" i="5" s="1"/>
  <c r="F963" i="5"/>
  <c r="D964" i="5"/>
  <c r="E964" i="5" s="1"/>
  <c r="H964" i="5" s="1"/>
  <c r="F964" i="5"/>
  <c r="D965" i="5"/>
  <c r="E965" i="5" s="1"/>
  <c r="H965" i="5" s="1"/>
  <c r="F965" i="5"/>
  <c r="D966" i="5"/>
  <c r="E966" i="5" s="1"/>
  <c r="H966" i="5" s="1"/>
  <c r="F966" i="5"/>
  <c r="D967" i="5"/>
  <c r="E967" i="5" s="1"/>
  <c r="H967" i="5" s="1"/>
  <c r="F967" i="5"/>
  <c r="D968" i="5"/>
  <c r="E968" i="5" s="1"/>
  <c r="H968" i="5" s="1"/>
  <c r="F968" i="5"/>
  <c r="D969" i="5"/>
  <c r="E969" i="5" s="1"/>
  <c r="H969" i="5" s="1"/>
  <c r="F969" i="5"/>
  <c r="D970" i="5"/>
  <c r="E970" i="5" s="1"/>
  <c r="H970" i="5" s="1"/>
  <c r="F970" i="5"/>
  <c r="D971" i="5"/>
  <c r="E971" i="5" s="1"/>
  <c r="H971" i="5" s="1"/>
  <c r="F971" i="5"/>
  <c r="D972" i="5"/>
  <c r="E972" i="5" s="1"/>
  <c r="H972" i="5" s="1"/>
  <c r="F972" i="5"/>
  <c r="D973" i="5"/>
  <c r="E973" i="5" s="1"/>
  <c r="H973" i="5" s="1"/>
  <c r="F973" i="5"/>
  <c r="D974" i="5"/>
  <c r="E974" i="5" s="1"/>
  <c r="H974" i="5" s="1"/>
  <c r="F974" i="5"/>
  <c r="D975" i="5"/>
  <c r="E975" i="5" s="1"/>
  <c r="H975" i="5" s="1"/>
  <c r="F975" i="5"/>
  <c r="D976" i="5"/>
  <c r="E976" i="5" s="1"/>
  <c r="H976" i="5" s="1"/>
  <c r="F976" i="5"/>
  <c r="D977" i="5"/>
  <c r="E977" i="5" s="1"/>
  <c r="H977" i="5" s="1"/>
  <c r="F977" i="5"/>
  <c r="D978" i="5"/>
  <c r="E978" i="5" s="1"/>
  <c r="H978" i="5" s="1"/>
  <c r="F978" i="5"/>
  <c r="D979" i="5"/>
  <c r="E979" i="5" s="1"/>
  <c r="H979" i="5" s="1"/>
  <c r="F979" i="5"/>
  <c r="D980" i="5"/>
  <c r="E980" i="5" s="1"/>
  <c r="H980" i="5" s="1"/>
  <c r="F980" i="5"/>
  <c r="D981" i="5"/>
  <c r="E981" i="5" s="1"/>
  <c r="H981" i="5" s="1"/>
  <c r="F981" i="5"/>
  <c r="D982" i="5"/>
  <c r="E982" i="5" s="1"/>
  <c r="H982" i="5" s="1"/>
  <c r="F982" i="5"/>
  <c r="D983" i="5"/>
  <c r="E983" i="5" s="1"/>
  <c r="H983" i="5" s="1"/>
  <c r="F983" i="5"/>
  <c r="D984" i="5"/>
  <c r="E984" i="5" s="1"/>
  <c r="H984" i="5" s="1"/>
  <c r="F984" i="5"/>
  <c r="D985" i="5"/>
  <c r="E985" i="5" s="1"/>
  <c r="H985" i="5" s="1"/>
  <c r="F985" i="5"/>
  <c r="D986" i="5"/>
  <c r="E986" i="5" s="1"/>
  <c r="H986" i="5" s="1"/>
  <c r="F986" i="5"/>
  <c r="D987" i="5"/>
  <c r="E987" i="5" s="1"/>
  <c r="H987" i="5" s="1"/>
  <c r="F987" i="5"/>
  <c r="D988" i="5"/>
  <c r="E988" i="5" s="1"/>
  <c r="H988" i="5" s="1"/>
  <c r="F988" i="5"/>
  <c r="D989" i="5"/>
  <c r="E989" i="5" s="1"/>
  <c r="H989" i="5" s="1"/>
  <c r="F989" i="5"/>
  <c r="D990" i="5"/>
  <c r="E990" i="5" s="1"/>
  <c r="H990" i="5" s="1"/>
  <c r="F990" i="5"/>
  <c r="D991" i="5"/>
  <c r="E991" i="5" s="1"/>
  <c r="H991" i="5" s="1"/>
  <c r="F991" i="5"/>
  <c r="D992" i="5"/>
  <c r="E992" i="5" s="1"/>
  <c r="H992" i="5" s="1"/>
  <c r="F992" i="5"/>
  <c r="D993" i="5"/>
  <c r="E993" i="5" s="1"/>
  <c r="H993" i="5" s="1"/>
  <c r="F993" i="5"/>
  <c r="D994" i="5"/>
  <c r="E994" i="5" s="1"/>
  <c r="H994" i="5" s="1"/>
  <c r="F994" i="5"/>
  <c r="D995" i="5"/>
  <c r="E995" i="5" s="1"/>
  <c r="H995" i="5" s="1"/>
  <c r="F995" i="5"/>
  <c r="D996" i="5"/>
  <c r="E996" i="5" s="1"/>
  <c r="H996" i="5" s="1"/>
  <c r="F996" i="5"/>
  <c r="D997" i="5"/>
  <c r="E997" i="5" s="1"/>
  <c r="H997" i="5" s="1"/>
  <c r="F997" i="5"/>
  <c r="D998" i="5"/>
  <c r="E998" i="5" s="1"/>
  <c r="H998" i="5" s="1"/>
  <c r="F998" i="5"/>
  <c r="D999" i="5"/>
  <c r="E999" i="5" s="1"/>
  <c r="H999" i="5" s="1"/>
  <c r="F999" i="5"/>
  <c r="D1000" i="5"/>
  <c r="E1000" i="5" s="1"/>
  <c r="H1000" i="5" s="1"/>
  <c r="F1000" i="5"/>
  <c r="D1001" i="5"/>
  <c r="E1001" i="5" s="1"/>
  <c r="H1001" i="5" s="1"/>
  <c r="F1001" i="5"/>
  <c r="D1002" i="5"/>
  <c r="E1002" i="5" s="1"/>
  <c r="H1002" i="5" s="1"/>
  <c r="F1002" i="5"/>
  <c r="D1003" i="5"/>
  <c r="E1003" i="5" s="1"/>
  <c r="H1003" i="5" s="1"/>
  <c r="F1003" i="5"/>
  <c r="D1004" i="5"/>
  <c r="E1004" i="5" s="1"/>
  <c r="H1004" i="5" s="1"/>
  <c r="F1004" i="5"/>
  <c r="D1005" i="5"/>
  <c r="E1005" i="5" s="1"/>
  <c r="H1005" i="5" s="1"/>
  <c r="F1005" i="5"/>
  <c r="D1006" i="5"/>
  <c r="E1006" i="5" s="1"/>
  <c r="H1006" i="5" s="1"/>
  <c r="F1006" i="5"/>
  <c r="D1007" i="5"/>
  <c r="E1007" i="5" s="1"/>
  <c r="H1007" i="5" s="1"/>
  <c r="F1007" i="5"/>
  <c r="D1008" i="5"/>
  <c r="E1008" i="5" s="1"/>
  <c r="H1008" i="5" s="1"/>
  <c r="F1008" i="5"/>
  <c r="D1009" i="5"/>
  <c r="E1009" i="5" s="1"/>
  <c r="H1009" i="5" s="1"/>
  <c r="F1009" i="5"/>
  <c r="D1010" i="5"/>
  <c r="E1010" i="5" s="1"/>
  <c r="H1010" i="5" s="1"/>
  <c r="F1010" i="5"/>
  <c r="D1011" i="5"/>
  <c r="E1011" i="5" s="1"/>
  <c r="H1011" i="5" s="1"/>
  <c r="F1011" i="5"/>
  <c r="D1012" i="5"/>
  <c r="E1012" i="5" s="1"/>
  <c r="H1012" i="5" s="1"/>
  <c r="F1012" i="5"/>
  <c r="D1013" i="5"/>
  <c r="E1013" i="5" s="1"/>
  <c r="H1013" i="5" s="1"/>
  <c r="F1013" i="5"/>
  <c r="D1014" i="5"/>
  <c r="E1014" i="5" s="1"/>
  <c r="H1014" i="5" s="1"/>
  <c r="F1014" i="5"/>
  <c r="D1015" i="5"/>
  <c r="E1015" i="5" s="1"/>
  <c r="H1015" i="5" s="1"/>
  <c r="F1015" i="5"/>
  <c r="D1016" i="5"/>
  <c r="E1016" i="5" s="1"/>
  <c r="H1016" i="5" s="1"/>
  <c r="F1016" i="5"/>
  <c r="D1017" i="5"/>
  <c r="E1017" i="5" s="1"/>
  <c r="H1017" i="5" s="1"/>
  <c r="F1017" i="5"/>
  <c r="D1018" i="5"/>
  <c r="E1018" i="5" s="1"/>
  <c r="H1018" i="5" s="1"/>
  <c r="F1018" i="5"/>
  <c r="D1019" i="5"/>
  <c r="E1019" i="5" s="1"/>
  <c r="H1019" i="5" s="1"/>
  <c r="F1019" i="5"/>
  <c r="D1020" i="5"/>
  <c r="E1020" i="5" s="1"/>
  <c r="H1020" i="5" s="1"/>
  <c r="F1020" i="5"/>
  <c r="D1021" i="5"/>
  <c r="E1021" i="5" s="1"/>
  <c r="H1021" i="5" s="1"/>
  <c r="F1021" i="5"/>
  <c r="D1022" i="5"/>
  <c r="E1022" i="5" s="1"/>
  <c r="H1022" i="5" s="1"/>
  <c r="F1022" i="5"/>
  <c r="D1023" i="5"/>
  <c r="E1023" i="5" s="1"/>
  <c r="H1023" i="5" s="1"/>
  <c r="F1023" i="5"/>
  <c r="D1024" i="5"/>
  <c r="E1024" i="5" s="1"/>
  <c r="H1024" i="5" s="1"/>
  <c r="F1024" i="5"/>
  <c r="D1025" i="5"/>
  <c r="E1025" i="5" s="1"/>
  <c r="H1025" i="5" s="1"/>
  <c r="F1025" i="5"/>
  <c r="D1026" i="5"/>
  <c r="E1026" i="5" s="1"/>
  <c r="H1026" i="5" s="1"/>
  <c r="F1026" i="5"/>
  <c r="D1027" i="5"/>
  <c r="E1027" i="5" s="1"/>
  <c r="H1027" i="5" s="1"/>
  <c r="F1027" i="5"/>
  <c r="D1028" i="5"/>
  <c r="E1028" i="5" s="1"/>
  <c r="H1028" i="5" s="1"/>
  <c r="F1028" i="5"/>
  <c r="D1029" i="5"/>
  <c r="E1029" i="5" s="1"/>
  <c r="H1029" i="5" s="1"/>
  <c r="F1029" i="5"/>
  <c r="D1030" i="5"/>
  <c r="E1030" i="5" s="1"/>
  <c r="H1030" i="5" s="1"/>
  <c r="F1030" i="5"/>
  <c r="D1031" i="5"/>
  <c r="E1031" i="5" s="1"/>
  <c r="H1031" i="5" s="1"/>
  <c r="F1031" i="5"/>
  <c r="D1032" i="5"/>
  <c r="E1032" i="5" s="1"/>
  <c r="H1032" i="5" s="1"/>
  <c r="F1032" i="5"/>
  <c r="D1033" i="5"/>
  <c r="E1033" i="5" s="1"/>
  <c r="H1033" i="5" s="1"/>
  <c r="F1033" i="5"/>
  <c r="D1034" i="5"/>
  <c r="E1034" i="5" s="1"/>
  <c r="H1034" i="5" s="1"/>
  <c r="F1034" i="5"/>
  <c r="D1035" i="5"/>
  <c r="E1035" i="5" s="1"/>
  <c r="H1035" i="5" s="1"/>
  <c r="F1035" i="5"/>
  <c r="D1036" i="5"/>
  <c r="E1036" i="5" s="1"/>
  <c r="H1036" i="5" s="1"/>
  <c r="F1036" i="5"/>
  <c r="D1037" i="5"/>
  <c r="E1037" i="5" s="1"/>
  <c r="H1037" i="5" s="1"/>
  <c r="F1037" i="5"/>
  <c r="D1038" i="5"/>
  <c r="E1038" i="5" s="1"/>
  <c r="H1038" i="5" s="1"/>
  <c r="F1038" i="5"/>
  <c r="D1039" i="5"/>
  <c r="E1039" i="5" s="1"/>
  <c r="H1039" i="5" s="1"/>
  <c r="F1039" i="5"/>
  <c r="D1040" i="5"/>
  <c r="E1040" i="5" s="1"/>
  <c r="H1040" i="5" s="1"/>
  <c r="F1040" i="5"/>
  <c r="D1041" i="5"/>
  <c r="E1041" i="5" s="1"/>
  <c r="H1041" i="5" s="1"/>
  <c r="F1041" i="5"/>
  <c r="D1042" i="5"/>
  <c r="E1042" i="5" s="1"/>
  <c r="H1042" i="5" s="1"/>
  <c r="F1042" i="5"/>
  <c r="D1043" i="5"/>
  <c r="E1043" i="5" s="1"/>
  <c r="H1043" i="5" s="1"/>
  <c r="F1043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F9" i="5"/>
  <c r="F10" i="5"/>
  <c r="F8" i="5"/>
  <c r="D10" i="5"/>
  <c r="E10" i="5" s="1"/>
  <c r="H10" i="5" s="1"/>
  <c r="D9" i="5"/>
  <c r="E9" i="5" s="1"/>
  <c r="H9" i="5" s="1"/>
  <c r="N8" i="5"/>
  <c r="B8" i="5"/>
  <c r="P10" i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9" i="1"/>
  <c r="G1010" i="5" l="1"/>
  <c r="G759" i="5"/>
  <c r="G755" i="5"/>
  <c r="G751" i="5"/>
  <c r="G743" i="5"/>
  <c r="G739" i="5"/>
  <c r="G735" i="5"/>
  <c r="G1011" i="5"/>
  <c r="G757" i="5"/>
  <c r="G753" i="5"/>
  <c r="G741" i="5"/>
  <c r="G438" i="5"/>
  <c r="G373" i="5"/>
  <c r="G970" i="5"/>
  <c r="G924" i="5"/>
  <c r="G497" i="5"/>
  <c r="G150" i="5"/>
  <c r="G660" i="5"/>
  <c r="G650" i="5"/>
  <c r="G644" i="5"/>
  <c r="G642" i="5"/>
  <c r="G630" i="5"/>
  <c r="G628" i="5"/>
  <c r="G155" i="5"/>
  <c r="G1012" i="5"/>
  <c r="G727" i="5"/>
  <c r="G723" i="5"/>
  <c r="G721" i="5"/>
  <c r="G719" i="5"/>
  <c r="G524" i="5"/>
  <c r="G514" i="5"/>
  <c r="G213" i="5"/>
  <c r="G212" i="5"/>
  <c r="G96" i="5"/>
  <c r="G94" i="5"/>
  <c r="G923" i="5"/>
  <c r="G895" i="5"/>
  <c r="G885" i="5"/>
  <c r="G883" i="5"/>
  <c r="G881" i="5"/>
  <c r="G625" i="5"/>
  <c r="G575" i="5"/>
  <c r="G1003" i="5"/>
  <c r="G987" i="5"/>
  <c r="G983" i="5"/>
  <c r="G979" i="5"/>
  <c r="G975" i="5"/>
  <c r="G971" i="5"/>
  <c r="G967" i="5"/>
  <c r="G963" i="5"/>
  <c r="G955" i="5"/>
  <c r="G953" i="5"/>
  <c r="G951" i="5"/>
  <c r="G943" i="5"/>
  <c r="G935" i="5"/>
  <c r="G641" i="5"/>
  <c r="G631" i="5"/>
  <c r="G576" i="5"/>
  <c r="G559" i="5"/>
  <c r="G457" i="5"/>
  <c r="G92" i="5"/>
  <c r="G90" i="5"/>
  <c r="G72" i="5"/>
  <c r="G40" i="5"/>
  <c r="G1036" i="5"/>
  <c r="G1030" i="5"/>
  <c r="G1026" i="5"/>
  <c r="G1024" i="5"/>
  <c r="G1018" i="5"/>
  <c r="G1016" i="5"/>
  <c r="G1014" i="5"/>
  <c r="G781" i="5"/>
  <c r="G623" i="5"/>
  <c r="G621" i="5"/>
  <c r="G619" i="5"/>
  <c r="G543" i="5"/>
  <c r="G453" i="5"/>
  <c r="G449" i="5"/>
  <c r="G325" i="5"/>
  <c r="G293" i="5"/>
  <c r="G140" i="5"/>
  <c r="G108" i="5"/>
  <c r="G106" i="5"/>
  <c r="G104" i="5"/>
  <c r="G29" i="5"/>
  <c r="G25" i="5"/>
  <c r="G626" i="5"/>
  <c r="G513" i="5"/>
  <c r="G458" i="5"/>
  <c r="G388" i="5"/>
  <c r="G384" i="5"/>
  <c r="G376" i="5"/>
  <c r="G265" i="5"/>
  <c r="G792" i="5"/>
  <c r="G790" i="5"/>
  <c r="G705" i="5"/>
  <c r="G693" i="5"/>
  <c r="G689" i="5"/>
  <c r="G683" i="5"/>
  <c r="G557" i="5"/>
  <c r="G551" i="5"/>
  <c r="G549" i="5"/>
  <c r="G510" i="5"/>
  <c r="G504" i="5"/>
  <c r="G502" i="5"/>
  <c r="G485" i="5"/>
  <c r="G481" i="5"/>
  <c r="G422" i="5"/>
  <c r="G387" i="5"/>
  <c r="G385" i="5"/>
  <c r="G299" i="5"/>
  <c r="G229" i="5"/>
  <c r="G227" i="5"/>
  <c r="G903" i="5"/>
  <c r="G901" i="5"/>
  <c r="G899" i="5"/>
  <c r="G874" i="5"/>
  <c r="G870" i="5"/>
  <c r="G854" i="5"/>
  <c r="G852" i="5"/>
  <c r="G835" i="5"/>
  <c r="G833" i="5"/>
  <c r="G831" i="5"/>
  <c r="G821" i="5"/>
  <c r="G803" i="5"/>
  <c r="G801" i="5"/>
  <c r="G799" i="5"/>
  <c r="G797" i="5"/>
  <c r="G651" i="5"/>
  <c r="G649" i="5"/>
  <c r="G647" i="5"/>
  <c r="G645" i="5"/>
  <c r="G638" i="5"/>
  <c r="G627" i="5"/>
  <c r="G612" i="5"/>
  <c r="G610" i="5"/>
  <c r="G596" i="5"/>
  <c r="G594" i="5"/>
  <c r="G580" i="5"/>
  <c r="G578" i="5"/>
  <c r="G567" i="5"/>
  <c r="G541" i="5"/>
  <c r="G539" i="5"/>
  <c r="G521" i="5"/>
  <c r="G377" i="5"/>
  <c r="G338" i="5"/>
  <c r="G336" i="5"/>
  <c r="G334" i="5"/>
  <c r="G332" i="5"/>
  <c r="G284" i="5"/>
  <c r="G244" i="5"/>
  <c r="G223" i="5"/>
  <c r="G210" i="5"/>
  <c r="G138" i="5"/>
  <c r="G124" i="5"/>
  <c r="G756" i="5"/>
  <c r="G752" i="5"/>
  <c r="G632" i="5"/>
  <c r="G134" i="5"/>
  <c r="G64" i="5"/>
  <c r="G62" i="5"/>
  <c r="G58" i="5"/>
  <c r="G54" i="5"/>
  <c r="G50" i="5"/>
  <c r="G22" i="5"/>
  <c r="G542" i="5"/>
  <c r="G294" i="5"/>
  <c r="G45" i="5"/>
  <c r="G21" i="5"/>
  <c r="G1002" i="5"/>
  <c r="G1000" i="5"/>
  <c r="G998" i="5"/>
  <c r="G996" i="5"/>
  <c r="G994" i="5"/>
  <c r="G952" i="5"/>
  <c r="G908" i="5"/>
  <c r="G859" i="5"/>
  <c r="G855" i="5"/>
  <c r="G818" i="5"/>
  <c r="G817" i="5"/>
  <c r="G711" i="5"/>
  <c r="G617" i="5"/>
  <c r="G607" i="5"/>
  <c r="G605" i="5"/>
  <c r="G603" i="5"/>
  <c r="G601" i="5"/>
  <c r="G599" i="5"/>
  <c r="G593" i="5"/>
  <c r="G591" i="5"/>
  <c r="G589" i="5"/>
  <c r="G587" i="5"/>
  <c r="G585" i="5"/>
  <c r="G525" i="5"/>
  <c r="G518" i="5"/>
  <c r="G421" i="5"/>
  <c r="G419" i="5"/>
  <c r="G405" i="5"/>
  <c r="G351" i="5"/>
  <c r="G303" i="5"/>
  <c r="G281" i="5"/>
  <c r="G183" i="5"/>
  <c r="G177" i="5"/>
  <c r="G175" i="5"/>
  <c r="G121" i="5"/>
  <c r="G119" i="5"/>
  <c r="G980" i="5"/>
  <c r="G978" i="5"/>
  <c r="G938" i="5"/>
  <c r="G934" i="5"/>
  <c r="G890" i="5"/>
  <c r="G888" i="5"/>
  <c r="G702" i="5"/>
  <c r="G700" i="5"/>
  <c r="G698" i="5"/>
  <c r="G690" i="5"/>
  <c r="G688" i="5"/>
  <c r="G618" i="5"/>
  <c r="G544" i="5"/>
  <c r="G532" i="5"/>
  <c r="G478" i="5"/>
  <c r="G474" i="5"/>
  <c r="G435" i="5"/>
  <c r="G415" i="5"/>
  <c r="G401" i="5"/>
  <c r="G399" i="5"/>
  <c r="G393" i="5"/>
  <c r="G389" i="5"/>
  <c r="G364" i="5"/>
  <c r="G362" i="5"/>
  <c r="G360" i="5"/>
  <c r="G331" i="5"/>
  <c r="G324" i="5"/>
  <c r="G286" i="5"/>
  <c r="G256" i="5"/>
  <c r="G252" i="5"/>
  <c r="G169" i="5"/>
  <c r="G154" i="5"/>
  <c r="G129" i="5"/>
  <c r="G75" i="5"/>
  <c r="G24" i="5"/>
  <c r="G904" i="5"/>
  <c r="G860" i="5"/>
  <c r="G819" i="5"/>
  <c r="G734" i="5"/>
  <c r="G715" i="5"/>
  <c r="G709" i="5"/>
  <c r="G694" i="5"/>
  <c r="G655" i="5"/>
  <c r="G608" i="5"/>
  <c r="G1023" i="5"/>
  <c r="G1008" i="5"/>
  <c r="G1006" i="5"/>
  <c r="G1004" i="5"/>
  <c r="G986" i="5"/>
  <c r="G964" i="5"/>
  <c r="G960" i="5"/>
  <c r="G958" i="5"/>
  <c r="G919" i="5"/>
  <c r="G915" i="5"/>
  <c r="G907" i="5"/>
  <c r="G896" i="5"/>
  <c r="G869" i="5"/>
  <c r="G867" i="5"/>
  <c r="G865" i="5"/>
  <c r="G858" i="5"/>
  <c r="G851" i="5"/>
  <c r="G836" i="5"/>
  <c r="G773" i="5"/>
  <c r="G747" i="5"/>
  <c r="G699" i="5"/>
  <c r="G672" i="5"/>
  <c r="G670" i="5"/>
  <c r="G668" i="5"/>
  <c r="G629" i="5"/>
  <c r="G583" i="5"/>
  <c r="G577" i="5"/>
  <c r="G574" i="5"/>
  <c r="G572" i="5"/>
  <c r="G550" i="5"/>
  <c r="G527" i="5"/>
  <c r="G469" i="5"/>
  <c r="G465" i="5"/>
  <c r="G1040" i="5"/>
  <c r="G991" i="5"/>
  <c r="G972" i="5"/>
  <c r="G954" i="5"/>
  <c r="G936" i="5"/>
  <c r="G927" i="5"/>
  <c r="G922" i="5"/>
  <c r="G849" i="5"/>
  <c r="G847" i="5"/>
  <c r="G846" i="5"/>
  <c r="G841" i="5"/>
  <c r="G805" i="5"/>
  <c r="G802" i="5"/>
  <c r="G800" i="5"/>
  <c r="G798" i="5"/>
  <c r="G789" i="5"/>
  <c r="G780" i="5"/>
  <c r="G652" i="5"/>
  <c r="G639" i="5"/>
  <c r="G637" i="5"/>
  <c r="G635" i="5"/>
  <c r="G615" i="5"/>
  <c r="G611" i="5"/>
  <c r="G609" i="5"/>
  <c r="G602" i="5"/>
  <c r="G600" i="5"/>
  <c r="G597" i="5"/>
  <c r="G590" i="5"/>
  <c r="G586" i="5"/>
  <c r="G509" i="5"/>
  <c r="G454" i="5"/>
  <c r="G450" i="5"/>
  <c r="G352" i="5"/>
  <c r="G319" i="5"/>
  <c r="G315" i="5"/>
  <c r="G311" i="5"/>
  <c r="G309" i="5"/>
  <c r="G307" i="5"/>
  <c r="G273" i="5"/>
  <c r="G540" i="5"/>
  <c r="G437" i="5"/>
  <c r="G417" i="5"/>
  <c r="G402" i="5"/>
  <c r="G390" i="5"/>
  <c r="G327" i="5"/>
  <c r="G291" i="5"/>
  <c r="G228" i="5"/>
  <c r="G167" i="5"/>
  <c r="G113" i="5"/>
  <c r="G251" i="5"/>
  <c r="G249" i="5"/>
  <c r="G245" i="5"/>
  <c r="G240" i="5"/>
  <c r="G239" i="5"/>
  <c r="G226" i="5"/>
  <c r="G191" i="5"/>
  <c r="G184" i="5"/>
  <c r="G165" i="5"/>
  <c r="G158" i="5"/>
  <c r="G116" i="5"/>
  <c r="G83" i="5"/>
  <c r="G80" i="5"/>
  <c r="G78" i="5"/>
  <c r="G20" i="5"/>
  <c r="G566" i="5"/>
  <c r="G564" i="5"/>
  <c r="G538" i="5"/>
  <c r="G533" i="5"/>
  <c r="G531" i="5"/>
  <c r="G517" i="5"/>
  <c r="G494" i="5"/>
  <c r="G490" i="5"/>
  <c r="G462" i="5"/>
  <c r="G433" i="5"/>
  <c r="G431" i="5"/>
  <c r="G418" i="5"/>
  <c r="G408" i="5"/>
  <c r="G406" i="5"/>
  <c r="G396" i="5"/>
  <c r="G386" i="5"/>
  <c r="G383" i="5"/>
  <c r="G372" i="5"/>
  <c r="G370" i="5"/>
  <c r="G359" i="5"/>
  <c r="G347" i="5"/>
  <c r="G335" i="5"/>
  <c r="G330" i="5"/>
  <c r="G323" i="5"/>
  <c r="G304" i="5"/>
  <c r="G295" i="5"/>
  <c r="G285" i="5"/>
  <c r="G268" i="5"/>
  <c r="G267" i="5"/>
  <c r="G257" i="5"/>
  <c r="G243" i="5"/>
  <c r="G236" i="5"/>
  <c r="G234" i="5"/>
  <c r="G220" i="5"/>
  <c r="G218" i="5"/>
  <c r="G204" i="5"/>
  <c r="G200" i="5"/>
  <c r="G198" i="5"/>
  <c r="G176" i="5"/>
  <c r="G173" i="5"/>
  <c r="G161" i="5"/>
  <c r="G156" i="5"/>
  <c r="G148" i="5"/>
  <c r="G145" i="5"/>
  <c r="G85" i="5"/>
  <c r="G32" i="5"/>
  <c r="G30" i="5"/>
  <c r="G1019" i="5"/>
  <c r="G995" i="5"/>
  <c r="G765" i="5"/>
  <c r="G737" i="5"/>
  <c r="G725" i="5"/>
  <c r="I253" i="5"/>
  <c r="J253" i="5" s="1"/>
  <c r="I213" i="5"/>
  <c r="J213" i="5" s="1"/>
  <c r="G1035" i="5"/>
  <c r="G1031" i="5"/>
  <c r="G1027" i="5"/>
  <c r="G962" i="5"/>
  <c r="G944" i="5"/>
  <c r="G875" i="5"/>
  <c r="G804" i="5"/>
  <c r="G1020" i="5"/>
  <c r="I1005" i="5"/>
  <c r="J1005" i="5" s="1"/>
  <c r="G956" i="5"/>
  <c r="I945" i="5"/>
  <c r="J945" i="5" s="1"/>
  <c r="G940" i="5"/>
  <c r="G876" i="5"/>
  <c r="G871" i="5"/>
  <c r="G868" i="5"/>
  <c r="G857" i="5"/>
  <c r="G840" i="5"/>
  <c r="G820" i="5"/>
  <c r="G731" i="5"/>
  <c r="G718" i="5"/>
  <c r="G686" i="5"/>
  <c r="G684" i="5"/>
  <c r="G679" i="5"/>
  <c r="G677" i="5"/>
  <c r="G675" i="5"/>
  <c r="G673" i="5"/>
  <c r="G671" i="5"/>
  <c r="G606" i="5"/>
  <c r="G598" i="5"/>
  <c r="G579" i="5"/>
  <c r="G573" i="5"/>
  <c r="G558" i="5"/>
  <c r="G536" i="5"/>
  <c r="G507" i="5"/>
  <c r="G493" i="5"/>
  <c r="G486" i="5"/>
  <c r="G477" i="5"/>
  <c r="G470" i="5"/>
  <c r="G461" i="5"/>
  <c r="G131" i="5"/>
  <c r="G132" i="5"/>
  <c r="G714" i="5"/>
  <c r="G707" i="5"/>
  <c r="G695" i="5"/>
  <c r="G692" i="5"/>
  <c r="G687" i="5"/>
  <c r="G682" i="5"/>
  <c r="G663" i="5"/>
  <c r="G661" i="5"/>
  <c r="G659" i="5"/>
  <c r="G657" i="5"/>
  <c r="G654" i="5"/>
  <c r="G648" i="5"/>
  <c r="G643" i="5"/>
  <c r="G640" i="5"/>
  <c r="G624" i="5"/>
  <c r="G616" i="5"/>
  <c r="G613" i="5"/>
  <c r="G582" i="5"/>
  <c r="G565" i="5"/>
  <c r="G546" i="5"/>
  <c r="G537" i="5"/>
  <c r="G534" i="5"/>
  <c r="G530" i="5"/>
  <c r="G526" i="5"/>
  <c r="G505" i="5"/>
  <c r="G489" i="5"/>
  <c r="G482" i="5"/>
  <c r="G473" i="5"/>
  <c r="G466" i="5"/>
  <c r="G434" i="5"/>
  <c r="G429" i="5"/>
  <c r="G1032" i="5"/>
  <c r="G1015" i="5"/>
  <c r="G992" i="5"/>
  <c r="G990" i="5"/>
  <c r="G988" i="5"/>
  <c r="G984" i="5"/>
  <c r="G982" i="5"/>
  <c r="I967" i="5"/>
  <c r="J967" i="5" s="1"/>
  <c r="G959" i="5"/>
  <c r="G949" i="5"/>
  <c r="G947" i="5"/>
  <c r="G941" i="5"/>
  <c r="G931" i="5"/>
  <c r="G929" i="5"/>
  <c r="G921" i="5"/>
  <c r="G918" i="5"/>
  <c r="G916" i="5"/>
  <c r="G906" i="5"/>
  <c r="G902" i="5"/>
  <c r="G900" i="5"/>
  <c r="G886" i="5"/>
  <c r="G884" i="5"/>
  <c r="G879" i="5"/>
  <c r="G877" i="5"/>
  <c r="G853" i="5"/>
  <c r="G850" i="5"/>
  <c r="G834" i="5"/>
  <c r="G808" i="5"/>
  <c r="G791" i="5"/>
  <c r="G748" i="5"/>
  <c r="G445" i="5"/>
  <c r="G412" i="5"/>
  <c r="G216" i="5"/>
  <c r="G178" i="5"/>
  <c r="G59" i="5"/>
  <c r="G27" i="5"/>
  <c r="G28" i="5"/>
  <c r="G13" i="5"/>
  <c r="G1007" i="5"/>
  <c r="G999" i="5"/>
  <c r="G976" i="5"/>
  <c r="G974" i="5"/>
  <c r="G968" i="5"/>
  <c r="G966" i="5"/>
  <c r="G945" i="5"/>
  <c r="G939" i="5"/>
  <c r="G911" i="5"/>
  <c r="G909" i="5"/>
  <c r="G891" i="5"/>
  <c r="G873" i="5"/>
  <c r="G863" i="5"/>
  <c r="G861" i="5"/>
  <c r="G848" i="5"/>
  <c r="G844" i="5"/>
  <c r="G837" i="5"/>
  <c r="G832" i="5"/>
  <c r="G830" i="5"/>
  <c r="G824" i="5"/>
  <c r="G815" i="5"/>
  <c r="G813" i="5"/>
  <c r="G770" i="5"/>
  <c r="G730" i="5"/>
  <c r="G703" i="5"/>
  <c r="G691" i="5"/>
  <c r="G656" i="5"/>
  <c r="G653" i="5"/>
  <c r="G634" i="5"/>
  <c r="G622" i="5"/>
  <c r="G614" i="5"/>
  <c r="G595" i="5"/>
  <c r="G592" i="5"/>
  <c r="G584" i="5"/>
  <c r="G581" i="5"/>
  <c r="G562" i="5"/>
  <c r="G528" i="5"/>
  <c r="G522" i="5"/>
  <c r="G501" i="5"/>
  <c r="G498" i="5"/>
  <c r="G441" i="5"/>
  <c r="G425" i="5"/>
  <c r="G374" i="5"/>
  <c r="G44" i="5"/>
  <c r="G403" i="5"/>
  <c r="G397" i="5"/>
  <c r="G392" i="5"/>
  <c r="G382" i="5"/>
  <c r="G343" i="5"/>
  <c r="G341" i="5"/>
  <c r="G339" i="5"/>
  <c r="G292" i="5"/>
  <c r="G287" i="5"/>
  <c r="G270" i="5"/>
  <c r="G262" i="5"/>
  <c r="G254" i="5"/>
  <c r="G242" i="5"/>
  <c r="G185" i="5"/>
  <c r="G159" i="5"/>
  <c r="G122" i="5"/>
  <c r="G109" i="5"/>
  <c r="G97" i="5"/>
  <c r="G65" i="5"/>
  <c r="G442" i="5"/>
  <c r="G430" i="5"/>
  <c r="G414" i="5"/>
  <c r="G368" i="5"/>
  <c r="G353" i="5"/>
  <c r="G326" i="5"/>
  <c r="G322" i="5"/>
  <c r="G318" i="5"/>
  <c r="G314" i="5"/>
  <c r="G300" i="5"/>
  <c r="G278" i="5"/>
  <c r="G188" i="5"/>
  <c r="G181" i="5"/>
  <c r="G174" i="5"/>
  <c r="G168" i="5"/>
  <c r="G160" i="5"/>
  <c r="G153" i="5"/>
  <c r="G151" i="5"/>
  <c r="G146" i="5"/>
  <c r="G141" i="5"/>
  <c r="G137" i="5"/>
  <c r="G135" i="5"/>
  <c r="G130" i="5"/>
  <c r="G125" i="5"/>
  <c r="G118" i="5"/>
  <c r="G105" i="5"/>
  <c r="G100" i="5"/>
  <c r="G93" i="5"/>
  <c r="G88" i="5"/>
  <c r="G81" i="5"/>
  <c r="G76" i="5"/>
  <c r="G71" i="5"/>
  <c r="G68" i="5"/>
  <c r="G63" i="5"/>
  <c r="G48" i="5"/>
  <c r="G36" i="5"/>
  <c r="G34" i="5"/>
  <c r="G26" i="5"/>
  <c r="G237" i="5"/>
  <c r="G232" i="5"/>
  <c r="G224" i="5"/>
  <c r="G221" i="5"/>
  <c r="G217" i="5"/>
  <c r="G211" i="5"/>
  <c r="G208" i="5"/>
  <c r="G206" i="5"/>
  <c r="G195" i="5"/>
  <c r="G182" i="5"/>
  <c r="G164" i="5"/>
  <c r="G162" i="5"/>
  <c r="G126" i="5"/>
  <c r="G115" i="5"/>
  <c r="G112" i="5"/>
  <c r="G110" i="5"/>
  <c r="G101" i="5"/>
  <c r="G89" i="5"/>
  <c r="G84" i="5"/>
  <c r="G77" i="5"/>
  <c r="G49" i="5"/>
  <c r="G37" i="5"/>
  <c r="G23" i="5"/>
  <c r="G1039" i="5"/>
  <c r="G1022" i="5"/>
  <c r="G937" i="5"/>
  <c r="G928" i="5"/>
  <c r="G892" i="5"/>
  <c r="G1043" i="5"/>
  <c r="G948" i="5"/>
  <c r="G925" i="5"/>
  <c r="G920" i="5"/>
  <c r="G912" i="5"/>
  <c r="I701" i="5"/>
  <c r="J701" i="5" s="1"/>
  <c r="I534" i="5"/>
  <c r="J534" i="5" s="1"/>
  <c r="I458" i="5"/>
  <c r="J458" i="5" s="1"/>
  <c r="I1026" i="5"/>
  <c r="J1026" i="5" s="1"/>
  <c r="I987" i="5"/>
  <c r="J987" i="5" s="1"/>
  <c r="I946" i="5"/>
  <c r="J946" i="5" s="1"/>
  <c r="I925" i="5"/>
  <c r="J925" i="5" s="1"/>
  <c r="I881" i="5"/>
  <c r="J881" i="5" s="1"/>
  <c r="G1042" i="5"/>
  <c r="G1034" i="5"/>
  <c r="G1028" i="5"/>
  <c r="G932" i="5"/>
  <c r="G913" i="5"/>
  <c r="G905" i="5"/>
  <c r="G887" i="5"/>
  <c r="I863" i="5"/>
  <c r="J863" i="5" s="1"/>
  <c r="I843" i="5"/>
  <c r="J843" i="5" s="1"/>
  <c r="G822" i="5"/>
  <c r="G816" i="5"/>
  <c r="G812" i="5"/>
  <c r="G809" i="5"/>
  <c r="G796" i="5"/>
  <c r="G793" i="5"/>
  <c r="G774" i="5"/>
  <c r="G764" i="5"/>
  <c r="G740" i="5"/>
  <c r="G736" i="5"/>
  <c r="G732" i="5"/>
  <c r="G724" i="5"/>
  <c r="G720" i="5"/>
  <c r="G716" i="5"/>
  <c r="G708" i="5"/>
  <c r="G704" i="5"/>
  <c r="I678" i="5"/>
  <c r="J678" i="5" s="1"/>
  <c r="G646" i="5"/>
  <c r="I636" i="5"/>
  <c r="J636" i="5" s="1"/>
  <c r="G620" i="5"/>
  <c r="G588" i="5"/>
  <c r="G556" i="5"/>
  <c r="G933" i="5"/>
  <c r="G917" i="5"/>
  <c r="G897" i="5"/>
  <c r="G893" i="5"/>
  <c r="G889" i="5"/>
  <c r="G880" i="5"/>
  <c r="G872" i="5"/>
  <c r="G864" i="5"/>
  <c r="G856" i="5"/>
  <c r="G838" i="5"/>
  <c r="G828" i="5"/>
  <c r="G825" i="5"/>
  <c r="I822" i="5"/>
  <c r="J822" i="5" s="1"/>
  <c r="G806" i="5"/>
  <c r="G788" i="5"/>
  <c r="G782" i="5"/>
  <c r="I780" i="5"/>
  <c r="G778" i="5"/>
  <c r="G758" i="5"/>
  <c r="G754" i="5"/>
  <c r="G676" i="5"/>
  <c r="I596" i="5"/>
  <c r="J596" i="5" s="1"/>
  <c r="G568" i="5"/>
  <c r="G569" i="5"/>
  <c r="G548" i="5"/>
  <c r="I477" i="5"/>
  <c r="J477" i="5" s="1"/>
  <c r="I802" i="5"/>
  <c r="J802" i="5" s="1"/>
  <c r="G786" i="5"/>
  <c r="G772" i="5"/>
  <c r="G766" i="5"/>
  <c r="G762" i="5"/>
  <c r="G750" i="5"/>
  <c r="G746" i="5"/>
  <c r="G742" i="5"/>
  <c r="G738" i="5"/>
  <c r="G726" i="5"/>
  <c r="G722" i="5"/>
  <c r="G710" i="5"/>
  <c r="G706" i="5"/>
  <c r="G666" i="5"/>
  <c r="G636" i="5"/>
  <c r="G633" i="5"/>
  <c r="I617" i="5"/>
  <c r="G604" i="5"/>
  <c r="G560" i="5"/>
  <c r="G561" i="5"/>
  <c r="I903" i="5"/>
  <c r="J903" i="5" s="1"/>
  <c r="I762" i="5"/>
  <c r="J762" i="5" s="1"/>
  <c r="I742" i="5"/>
  <c r="J742" i="5" s="1"/>
  <c r="I722" i="5"/>
  <c r="I723" i="5" s="1"/>
  <c r="J723" i="5" s="1"/>
  <c r="G678" i="5"/>
  <c r="G674" i="5"/>
  <c r="G667" i="5"/>
  <c r="G552" i="5"/>
  <c r="G553" i="5"/>
  <c r="G662" i="5"/>
  <c r="G658" i="5"/>
  <c r="I656" i="5"/>
  <c r="J656" i="5" s="1"/>
  <c r="G523" i="5"/>
  <c r="I516" i="5"/>
  <c r="J516" i="5" s="1"/>
  <c r="G503" i="5"/>
  <c r="G446" i="5"/>
  <c r="I436" i="5"/>
  <c r="J436" i="5" s="1"/>
  <c r="I274" i="5"/>
  <c r="J274" i="5" s="1"/>
  <c r="G272" i="5"/>
  <c r="G264" i="5"/>
  <c r="I577" i="5"/>
  <c r="J577" i="5" s="1"/>
  <c r="G545" i="5"/>
  <c r="G535" i="5"/>
  <c r="G529" i="5"/>
  <c r="I499" i="5"/>
  <c r="J499" i="5" s="1"/>
  <c r="I394" i="5"/>
  <c r="J394" i="5" s="1"/>
  <c r="G371" i="5"/>
  <c r="G361" i="5"/>
  <c r="I337" i="5"/>
  <c r="J337" i="5" s="1"/>
  <c r="G280" i="5"/>
  <c r="I556" i="5"/>
  <c r="J556" i="5" s="1"/>
  <c r="G506" i="5"/>
  <c r="G436" i="5"/>
  <c r="G432" i="5"/>
  <c r="G420" i="5"/>
  <c r="G416" i="5"/>
  <c r="I415" i="5"/>
  <c r="J415" i="5" s="1"/>
  <c r="G413" i="5"/>
  <c r="G409" i="5"/>
  <c r="G404" i="5"/>
  <c r="G400" i="5"/>
  <c r="I376" i="5"/>
  <c r="J376" i="5" s="1"/>
  <c r="I356" i="5"/>
  <c r="J356" i="5" s="1"/>
  <c r="I314" i="5"/>
  <c r="J314" i="5" s="1"/>
  <c r="G260" i="5"/>
  <c r="G428" i="5"/>
  <c r="G424" i="5"/>
  <c r="G380" i="5"/>
  <c r="G381" i="5"/>
  <c r="G276" i="5"/>
  <c r="I190" i="5"/>
  <c r="J190" i="5" s="1"/>
  <c r="I109" i="5"/>
  <c r="J109" i="5" s="1"/>
  <c r="I27" i="5"/>
  <c r="J27" i="5" s="1"/>
  <c r="G398" i="5"/>
  <c r="G354" i="5"/>
  <c r="G342" i="5"/>
  <c r="G320" i="5"/>
  <c r="G316" i="5"/>
  <c r="G308" i="5"/>
  <c r="G277" i="5"/>
  <c r="I275" i="5"/>
  <c r="J275" i="5" s="1"/>
  <c r="G269" i="5"/>
  <c r="G261" i="5"/>
  <c r="G253" i="5"/>
  <c r="G241" i="5"/>
  <c r="G233" i="5"/>
  <c r="G225" i="5"/>
  <c r="G205" i="5"/>
  <c r="G196" i="5"/>
  <c r="G189" i="5"/>
  <c r="G180" i="5"/>
  <c r="G166" i="5"/>
  <c r="G157" i="5"/>
  <c r="I148" i="5"/>
  <c r="J148" i="5" s="1"/>
  <c r="G142" i="5"/>
  <c r="G358" i="5"/>
  <c r="G350" i="5"/>
  <c r="G346" i="5"/>
  <c r="I293" i="5"/>
  <c r="J293" i="5" s="1"/>
  <c r="G290" i="5"/>
  <c r="G248" i="5"/>
  <c r="I233" i="5"/>
  <c r="J233" i="5" s="1"/>
  <c r="I214" i="5"/>
  <c r="J214" i="5" s="1"/>
  <c r="G201" i="5"/>
  <c r="G193" i="5"/>
  <c r="G172" i="5"/>
  <c r="G147" i="5"/>
  <c r="I128" i="5"/>
  <c r="J128" i="5" s="1"/>
  <c r="I89" i="5"/>
  <c r="J89" i="5" s="1"/>
  <c r="G11" i="5"/>
  <c r="G369" i="5"/>
  <c r="G365" i="5"/>
  <c r="G340" i="5"/>
  <c r="G310" i="5"/>
  <c r="G306" i="5"/>
  <c r="G302" i="5"/>
  <c r="G298" i="5"/>
  <c r="G288" i="5"/>
  <c r="G282" i="5"/>
  <c r="G266" i="5"/>
  <c r="G250" i="5"/>
  <c r="G238" i="5"/>
  <c r="G222" i="5"/>
  <c r="G207" i="5"/>
  <c r="I170" i="5"/>
  <c r="J170" i="5" s="1"/>
  <c r="G73" i="5"/>
  <c r="G74" i="5"/>
  <c r="G53" i="5"/>
  <c r="I46" i="5"/>
  <c r="J46" i="5" s="1"/>
  <c r="G16" i="5"/>
  <c r="G17" i="5"/>
  <c r="G139" i="5"/>
  <c r="G123" i="5"/>
  <c r="G114" i="5"/>
  <c r="G98" i="5"/>
  <c r="G82" i="5"/>
  <c r="G66" i="5"/>
  <c r="G55" i="5"/>
  <c r="G46" i="5"/>
  <c r="G38" i="5"/>
  <c r="G209" i="5"/>
  <c r="G194" i="5"/>
  <c r="G190" i="5"/>
  <c r="G149" i="5"/>
  <c r="G133" i="5"/>
  <c r="G117" i="5"/>
  <c r="G70" i="5"/>
  <c r="I66" i="5"/>
  <c r="J66" i="5" s="1"/>
  <c r="G60" i="5"/>
  <c r="G56" i="5"/>
  <c r="G51" i="5"/>
  <c r="I47" i="5"/>
  <c r="J47" i="5" s="1"/>
  <c r="G33" i="5"/>
  <c r="G1033" i="5"/>
  <c r="G1021" i="5"/>
  <c r="G1009" i="5"/>
  <c r="G997" i="5"/>
  <c r="G985" i="5"/>
  <c r="G973" i="5"/>
  <c r="G961" i="5"/>
  <c r="G768" i="5"/>
  <c r="G769" i="5"/>
  <c r="G696" i="5"/>
  <c r="G697" i="5"/>
  <c r="G1038" i="5"/>
  <c r="G794" i="5"/>
  <c r="G795" i="5"/>
  <c r="G479" i="5"/>
  <c r="G480" i="5"/>
  <c r="G439" i="5"/>
  <c r="G440" i="5"/>
  <c r="G1041" i="5"/>
  <c r="G1029" i="5"/>
  <c r="G1017" i="5"/>
  <c r="G1005" i="5"/>
  <c r="G993" i="5"/>
  <c r="G981" i="5"/>
  <c r="G969" i="5"/>
  <c r="G957" i="5"/>
  <c r="G810" i="5"/>
  <c r="G811" i="5"/>
  <c r="G776" i="5"/>
  <c r="G777" i="5"/>
  <c r="G728" i="5"/>
  <c r="G729" i="5"/>
  <c r="G426" i="5"/>
  <c r="G427" i="5"/>
  <c r="G926" i="5"/>
  <c r="G910" i="5"/>
  <c r="G894" i="5"/>
  <c r="G878" i="5"/>
  <c r="G862" i="5"/>
  <c r="G845" i="5"/>
  <c r="G842" i="5"/>
  <c r="G843" i="5"/>
  <c r="G744" i="5"/>
  <c r="G745" i="5"/>
  <c r="J722" i="5"/>
  <c r="G712" i="5"/>
  <c r="G713" i="5"/>
  <c r="G680" i="5"/>
  <c r="G681" i="5"/>
  <c r="G1037" i="5"/>
  <c r="G1025" i="5"/>
  <c r="G1013" i="5"/>
  <c r="G1001" i="5"/>
  <c r="G989" i="5"/>
  <c r="G977" i="5"/>
  <c r="G965" i="5"/>
  <c r="G950" i="5"/>
  <c r="G784" i="5"/>
  <c r="G785" i="5"/>
  <c r="G760" i="5"/>
  <c r="G761" i="5"/>
  <c r="G664" i="5"/>
  <c r="G665" i="5"/>
  <c r="E12" i="5"/>
  <c r="H12" i="5" s="1"/>
  <c r="G946" i="5"/>
  <c r="G942" i="5"/>
  <c r="G930" i="5"/>
  <c r="G914" i="5"/>
  <c r="G898" i="5"/>
  <c r="G882" i="5"/>
  <c r="G866" i="5"/>
  <c r="I844" i="5"/>
  <c r="J844" i="5" s="1"/>
  <c r="G829" i="5"/>
  <c r="G826" i="5"/>
  <c r="G827" i="5"/>
  <c r="G814" i="5"/>
  <c r="G787" i="5"/>
  <c r="G779" i="5"/>
  <c r="G771" i="5"/>
  <c r="G763" i="5"/>
  <c r="G570" i="5"/>
  <c r="G571" i="5"/>
  <c r="G487" i="5"/>
  <c r="G488" i="5"/>
  <c r="G447" i="5"/>
  <c r="G448" i="5"/>
  <c r="G839" i="5"/>
  <c r="G823" i="5"/>
  <c r="G807" i="5"/>
  <c r="G749" i="5"/>
  <c r="G733" i="5"/>
  <c r="G717" i="5"/>
  <c r="G701" i="5"/>
  <c r="G685" i="5"/>
  <c r="G669" i="5"/>
  <c r="G495" i="5"/>
  <c r="G496" i="5"/>
  <c r="G463" i="5"/>
  <c r="G464" i="5"/>
  <c r="G455" i="5"/>
  <c r="G456" i="5"/>
  <c r="G783" i="5"/>
  <c r="G775" i="5"/>
  <c r="G767" i="5"/>
  <c r="J617" i="5"/>
  <c r="I618" i="5"/>
  <c r="J618" i="5" s="1"/>
  <c r="I578" i="5"/>
  <c r="J578" i="5" s="1"/>
  <c r="G554" i="5"/>
  <c r="G555" i="5"/>
  <c r="G471" i="5"/>
  <c r="G472" i="5"/>
  <c r="G519" i="5"/>
  <c r="G520" i="5"/>
  <c r="G511" i="5"/>
  <c r="G512" i="5"/>
  <c r="G394" i="5"/>
  <c r="G395" i="5"/>
  <c r="G499" i="5"/>
  <c r="G500" i="5"/>
  <c r="G491" i="5"/>
  <c r="G492" i="5"/>
  <c r="G483" i="5"/>
  <c r="G484" i="5"/>
  <c r="G475" i="5"/>
  <c r="G476" i="5"/>
  <c r="G467" i="5"/>
  <c r="G468" i="5"/>
  <c r="G459" i="5"/>
  <c r="G460" i="5"/>
  <c r="G451" i="5"/>
  <c r="G452" i="5"/>
  <c r="G443" i="5"/>
  <c r="G444" i="5"/>
  <c r="G410" i="5"/>
  <c r="G411" i="5"/>
  <c r="G366" i="5"/>
  <c r="G367" i="5"/>
  <c r="G344" i="5"/>
  <c r="G345" i="5"/>
  <c r="G563" i="5"/>
  <c r="G547" i="5"/>
  <c r="G515" i="5"/>
  <c r="G516" i="5"/>
  <c r="G378" i="5"/>
  <c r="G379" i="5"/>
  <c r="I459" i="5"/>
  <c r="J459" i="5" s="1"/>
  <c r="G363" i="5"/>
  <c r="G348" i="5"/>
  <c r="G349" i="5"/>
  <c r="G328" i="5"/>
  <c r="G329" i="5"/>
  <c r="I315" i="5"/>
  <c r="J315" i="5" s="1"/>
  <c r="I535" i="5"/>
  <c r="J535" i="5" s="1"/>
  <c r="G508" i="5"/>
  <c r="G423" i="5"/>
  <c r="G407" i="5"/>
  <c r="G391" i="5"/>
  <c r="G375" i="5"/>
  <c r="G312" i="5"/>
  <c r="G313" i="5"/>
  <c r="G170" i="5"/>
  <c r="G171" i="5"/>
  <c r="G356" i="5"/>
  <c r="G357" i="5"/>
  <c r="G296" i="5"/>
  <c r="G297" i="5"/>
  <c r="G230" i="5"/>
  <c r="G231" i="5"/>
  <c r="G333" i="5"/>
  <c r="G317" i="5"/>
  <c r="G301" i="5"/>
  <c r="I276" i="5"/>
  <c r="J276" i="5" s="1"/>
  <c r="G274" i="5"/>
  <c r="G275" i="5"/>
  <c r="I254" i="5"/>
  <c r="J254" i="5" s="1"/>
  <c r="G246" i="5"/>
  <c r="G247" i="5"/>
  <c r="G214" i="5"/>
  <c r="G215" i="5"/>
  <c r="G355" i="5"/>
  <c r="G337" i="5"/>
  <c r="G321" i="5"/>
  <c r="G305" i="5"/>
  <c r="G289" i="5"/>
  <c r="G258" i="5"/>
  <c r="G259" i="5"/>
  <c r="G202" i="5"/>
  <c r="G203" i="5"/>
  <c r="G283" i="5"/>
  <c r="G271" i="5"/>
  <c r="G255" i="5"/>
  <c r="G186" i="5"/>
  <c r="G187" i="5"/>
  <c r="G127" i="5"/>
  <c r="G128" i="5"/>
  <c r="G279" i="5"/>
  <c r="G263" i="5"/>
  <c r="G235" i="5"/>
  <c r="G219" i="5"/>
  <c r="G199" i="5"/>
  <c r="G197" i="5"/>
  <c r="G192" i="5"/>
  <c r="G143" i="5"/>
  <c r="G144" i="5"/>
  <c r="G179" i="5"/>
  <c r="I171" i="5"/>
  <c r="J171" i="5" s="1"/>
  <c r="G163" i="5"/>
  <c r="G102" i="5"/>
  <c r="G103" i="5"/>
  <c r="G152" i="5"/>
  <c r="G136" i="5"/>
  <c r="G120" i="5"/>
  <c r="G86" i="5"/>
  <c r="G87" i="5"/>
  <c r="G107" i="5"/>
  <c r="G91" i="5"/>
  <c r="G111" i="5"/>
  <c r="I110" i="5"/>
  <c r="J110" i="5" s="1"/>
  <c r="G95" i="5"/>
  <c r="G79" i="5"/>
  <c r="G42" i="5"/>
  <c r="G43" i="5"/>
  <c r="G69" i="5"/>
  <c r="G57" i="5"/>
  <c r="G18" i="5"/>
  <c r="G19" i="5"/>
  <c r="G61" i="5"/>
  <c r="G52" i="5"/>
  <c r="G39" i="5"/>
  <c r="G31" i="5"/>
  <c r="G15" i="5"/>
  <c r="G35" i="5"/>
  <c r="G9" i="5"/>
  <c r="O9" i="5" s="1"/>
  <c r="G10" i="5"/>
  <c r="M8" i="5"/>
  <c r="P9" i="5"/>
  <c r="I9" i="5"/>
  <c r="J9" i="5" s="1"/>
  <c r="N8" i="1"/>
  <c r="I357" i="5" l="1"/>
  <c r="I557" i="5"/>
  <c r="J557" i="5" s="1"/>
  <c r="I478" i="5"/>
  <c r="J478" i="5" s="1"/>
  <c r="I702" i="5"/>
  <c r="J702" i="5" s="1"/>
  <c r="I28" i="5"/>
  <c r="J28" i="5" s="1"/>
  <c r="I597" i="5"/>
  <c r="I619" i="5"/>
  <c r="J619" i="5" s="1"/>
  <c r="I255" i="5"/>
  <c r="J255" i="5" s="1"/>
  <c r="I377" i="5"/>
  <c r="I294" i="5"/>
  <c r="I129" i="5"/>
  <c r="J129" i="5" s="1"/>
  <c r="I29" i="5"/>
  <c r="J29" i="5" s="1"/>
  <c r="I234" i="5"/>
  <c r="J234" i="5" s="1"/>
  <c r="I479" i="5"/>
  <c r="J479" i="5" s="1"/>
  <c r="I882" i="5"/>
  <c r="I1006" i="5"/>
  <c r="I172" i="5"/>
  <c r="I1027" i="5"/>
  <c r="J1027" i="5" s="1"/>
  <c r="I803" i="5"/>
  <c r="J803" i="5" s="1"/>
  <c r="I90" i="5"/>
  <c r="J90" i="5" s="1"/>
  <c r="I316" i="5"/>
  <c r="J316" i="5" s="1"/>
  <c r="I149" i="5"/>
  <c r="J149" i="5" s="1"/>
  <c r="I500" i="5"/>
  <c r="I947" i="5"/>
  <c r="I968" i="5"/>
  <c r="I338" i="5"/>
  <c r="I215" i="5"/>
  <c r="I637" i="5"/>
  <c r="I395" i="5"/>
  <c r="I437" i="5"/>
  <c r="I988" i="5"/>
  <c r="I904" i="5"/>
  <c r="I823" i="5"/>
  <c r="I277" i="5"/>
  <c r="J277" i="5" s="1"/>
  <c r="I48" i="5"/>
  <c r="I67" i="5"/>
  <c r="I191" i="5"/>
  <c r="I657" i="5"/>
  <c r="I679" i="5"/>
  <c r="I517" i="5"/>
  <c r="I845" i="5"/>
  <c r="I416" i="5"/>
  <c r="I781" i="5"/>
  <c r="J780" i="5"/>
  <c r="I864" i="5"/>
  <c r="I743" i="5"/>
  <c r="I804" i="5"/>
  <c r="I926" i="5"/>
  <c r="I763" i="5"/>
  <c r="J172" i="5"/>
  <c r="I173" i="5"/>
  <c r="I235" i="5"/>
  <c r="I460" i="5"/>
  <c r="I111" i="5"/>
  <c r="I579" i="5"/>
  <c r="I536" i="5"/>
  <c r="I1028" i="5"/>
  <c r="I278" i="5"/>
  <c r="I317" i="5"/>
  <c r="I480" i="5"/>
  <c r="I558" i="5"/>
  <c r="I620" i="5"/>
  <c r="I724" i="5"/>
  <c r="N4" i="5"/>
  <c r="L9" i="5"/>
  <c r="N9" i="5" s="1"/>
  <c r="K9" i="5"/>
  <c r="M9" i="5" s="1"/>
  <c r="I10" i="5"/>
  <c r="I11" i="5" s="1"/>
  <c r="J11" i="5" s="1"/>
  <c r="K4" i="5"/>
  <c r="Q9" i="5"/>
  <c r="O10" i="5"/>
  <c r="O11" i="5" s="1"/>
  <c r="R9" i="5"/>
  <c r="P10" i="5"/>
  <c r="P11" i="5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3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3" i="4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8" i="1"/>
  <c r="D513" i="1"/>
  <c r="E513" i="1" s="1"/>
  <c r="H513" i="1" s="1"/>
  <c r="D514" i="1"/>
  <c r="E514" i="1" s="1"/>
  <c r="H514" i="1" s="1"/>
  <c r="D515" i="1"/>
  <c r="E515" i="1" s="1"/>
  <c r="H515" i="1" s="1"/>
  <c r="D516" i="1"/>
  <c r="E516" i="1" s="1"/>
  <c r="H516" i="1" s="1"/>
  <c r="D277" i="1"/>
  <c r="E277" i="1" s="1"/>
  <c r="H277" i="1" s="1"/>
  <c r="D278" i="1"/>
  <c r="E278" i="1" s="1"/>
  <c r="H278" i="1" s="1"/>
  <c r="D279" i="1"/>
  <c r="E279" i="1" s="1"/>
  <c r="H279" i="1" s="1"/>
  <c r="D280" i="1"/>
  <c r="E280" i="1" s="1"/>
  <c r="H280" i="1" s="1"/>
  <c r="D281" i="1"/>
  <c r="E281" i="1" s="1"/>
  <c r="H281" i="1" s="1"/>
  <c r="D103" i="1"/>
  <c r="E103" i="1" s="1"/>
  <c r="H103" i="1" s="1"/>
  <c r="D104" i="1"/>
  <c r="E104" i="1" s="1"/>
  <c r="H104" i="1" s="1"/>
  <c r="D105" i="1"/>
  <c r="E105" i="1" s="1"/>
  <c r="H105" i="1" s="1"/>
  <c r="D106" i="1"/>
  <c r="E106" i="1" s="1"/>
  <c r="H106" i="1" s="1"/>
  <c r="D19" i="1"/>
  <c r="E19" i="1" s="1"/>
  <c r="H19" i="1" s="1"/>
  <c r="D20" i="1"/>
  <c r="E20" i="1" s="1"/>
  <c r="H20" i="1" s="1"/>
  <c r="D21" i="1"/>
  <c r="E21" i="1" s="1"/>
  <c r="H21" i="1" s="1"/>
  <c r="D22" i="1"/>
  <c r="E22" i="1" s="1"/>
  <c r="H22" i="1" s="1"/>
  <c r="D23" i="1"/>
  <c r="E23" i="1" s="1"/>
  <c r="H23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8" i="1"/>
  <c r="M8" i="1" s="1"/>
  <c r="D18" i="1"/>
  <c r="E18" i="1" s="1"/>
  <c r="H18" i="1" s="1"/>
  <c r="D24" i="1"/>
  <c r="E24" i="1" s="1"/>
  <c r="H24" i="1" s="1"/>
  <c r="D25" i="1"/>
  <c r="E25" i="1" s="1"/>
  <c r="H25" i="1" s="1"/>
  <c r="D26" i="1"/>
  <c r="E26" i="1" s="1"/>
  <c r="H26" i="1" s="1"/>
  <c r="D27" i="1"/>
  <c r="E27" i="1" s="1"/>
  <c r="H27" i="1" s="1"/>
  <c r="D28" i="1"/>
  <c r="E28" i="1" s="1"/>
  <c r="H28" i="1" s="1"/>
  <c r="D29" i="1"/>
  <c r="E29" i="1" s="1"/>
  <c r="H29" i="1" s="1"/>
  <c r="D30" i="1"/>
  <c r="E30" i="1" s="1"/>
  <c r="H30" i="1" s="1"/>
  <c r="D31" i="1"/>
  <c r="E31" i="1" s="1"/>
  <c r="H31" i="1" s="1"/>
  <c r="D32" i="1"/>
  <c r="E32" i="1" s="1"/>
  <c r="H32" i="1" s="1"/>
  <c r="D33" i="1"/>
  <c r="E33" i="1" s="1"/>
  <c r="H33" i="1" s="1"/>
  <c r="D34" i="1"/>
  <c r="E34" i="1" s="1"/>
  <c r="H34" i="1" s="1"/>
  <c r="D35" i="1"/>
  <c r="E35" i="1" s="1"/>
  <c r="H35" i="1" s="1"/>
  <c r="D36" i="1"/>
  <c r="E36" i="1" s="1"/>
  <c r="H36" i="1" s="1"/>
  <c r="D37" i="1"/>
  <c r="E37" i="1" s="1"/>
  <c r="H37" i="1" s="1"/>
  <c r="D38" i="1"/>
  <c r="E38" i="1" s="1"/>
  <c r="H38" i="1" s="1"/>
  <c r="D39" i="1"/>
  <c r="E39" i="1" s="1"/>
  <c r="H39" i="1" s="1"/>
  <c r="D40" i="1"/>
  <c r="E40" i="1" s="1"/>
  <c r="H40" i="1" s="1"/>
  <c r="D41" i="1"/>
  <c r="E41" i="1" s="1"/>
  <c r="H41" i="1" s="1"/>
  <c r="D42" i="1"/>
  <c r="E42" i="1" s="1"/>
  <c r="H42" i="1" s="1"/>
  <c r="D43" i="1"/>
  <c r="E43" i="1" s="1"/>
  <c r="H43" i="1" s="1"/>
  <c r="D44" i="1"/>
  <c r="E44" i="1" s="1"/>
  <c r="H44" i="1" s="1"/>
  <c r="D45" i="1"/>
  <c r="E45" i="1" s="1"/>
  <c r="H45" i="1" s="1"/>
  <c r="D46" i="1"/>
  <c r="E46" i="1" s="1"/>
  <c r="H46" i="1" s="1"/>
  <c r="D47" i="1"/>
  <c r="E47" i="1" s="1"/>
  <c r="H47" i="1" s="1"/>
  <c r="D48" i="1"/>
  <c r="E48" i="1" s="1"/>
  <c r="H48" i="1" s="1"/>
  <c r="D49" i="1"/>
  <c r="E49" i="1" s="1"/>
  <c r="H49" i="1" s="1"/>
  <c r="D50" i="1"/>
  <c r="E50" i="1" s="1"/>
  <c r="H50" i="1" s="1"/>
  <c r="D51" i="1"/>
  <c r="E51" i="1" s="1"/>
  <c r="H51" i="1" s="1"/>
  <c r="D52" i="1"/>
  <c r="E52" i="1" s="1"/>
  <c r="H52" i="1" s="1"/>
  <c r="D53" i="1"/>
  <c r="E53" i="1" s="1"/>
  <c r="H53" i="1" s="1"/>
  <c r="D54" i="1"/>
  <c r="E54" i="1" s="1"/>
  <c r="H54" i="1" s="1"/>
  <c r="D55" i="1"/>
  <c r="E55" i="1" s="1"/>
  <c r="H55" i="1" s="1"/>
  <c r="D56" i="1"/>
  <c r="E56" i="1" s="1"/>
  <c r="H56" i="1" s="1"/>
  <c r="D57" i="1"/>
  <c r="E57" i="1" s="1"/>
  <c r="H57" i="1" s="1"/>
  <c r="D58" i="1"/>
  <c r="E58" i="1" s="1"/>
  <c r="H58" i="1" s="1"/>
  <c r="D59" i="1"/>
  <c r="E59" i="1" s="1"/>
  <c r="H59" i="1" s="1"/>
  <c r="D60" i="1"/>
  <c r="E60" i="1" s="1"/>
  <c r="H60" i="1" s="1"/>
  <c r="D61" i="1"/>
  <c r="E61" i="1" s="1"/>
  <c r="H61" i="1" s="1"/>
  <c r="D62" i="1"/>
  <c r="E62" i="1" s="1"/>
  <c r="H62" i="1" s="1"/>
  <c r="D63" i="1"/>
  <c r="E63" i="1" s="1"/>
  <c r="H63" i="1" s="1"/>
  <c r="D64" i="1"/>
  <c r="E64" i="1" s="1"/>
  <c r="H64" i="1" s="1"/>
  <c r="D65" i="1"/>
  <c r="E65" i="1" s="1"/>
  <c r="H65" i="1" s="1"/>
  <c r="D66" i="1"/>
  <c r="E66" i="1" s="1"/>
  <c r="H66" i="1" s="1"/>
  <c r="D67" i="1"/>
  <c r="E67" i="1" s="1"/>
  <c r="H67" i="1" s="1"/>
  <c r="D68" i="1"/>
  <c r="E68" i="1" s="1"/>
  <c r="H68" i="1" s="1"/>
  <c r="D69" i="1"/>
  <c r="E69" i="1" s="1"/>
  <c r="H69" i="1" s="1"/>
  <c r="D70" i="1"/>
  <c r="E70" i="1" s="1"/>
  <c r="H70" i="1" s="1"/>
  <c r="D71" i="1"/>
  <c r="E71" i="1" s="1"/>
  <c r="H71" i="1" s="1"/>
  <c r="D72" i="1"/>
  <c r="E72" i="1" s="1"/>
  <c r="H72" i="1" s="1"/>
  <c r="D73" i="1"/>
  <c r="E73" i="1" s="1"/>
  <c r="H73" i="1" s="1"/>
  <c r="D74" i="1"/>
  <c r="E74" i="1" s="1"/>
  <c r="H74" i="1" s="1"/>
  <c r="D75" i="1"/>
  <c r="E75" i="1" s="1"/>
  <c r="H75" i="1" s="1"/>
  <c r="D76" i="1"/>
  <c r="E76" i="1" s="1"/>
  <c r="H76" i="1" s="1"/>
  <c r="D77" i="1"/>
  <c r="E77" i="1" s="1"/>
  <c r="H77" i="1" s="1"/>
  <c r="D78" i="1"/>
  <c r="E78" i="1" s="1"/>
  <c r="H78" i="1" s="1"/>
  <c r="D79" i="1"/>
  <c r="E79" i="1" s="1"/>
  <c r="H79" i="1" s="1"/>
  <c r="D80" i="1"/>
  <c r="E80" i="1" s="1"/>
  <c r="H80" i="1" s="1"/>
  <c r="D81" i="1"/>
  <c r="E81" i="1" s="1"/>
  <c r="H81" i="1" s="1"/>
  <c r="D82" i="1"/>
  <c r="E82" i="1" s="1"/>
  <c r="H82" i="1" s="1"/>
  <c r="D83" i="1"/>
  <c r="E83" i="1" s="1"/>
  <c r="H83" i="1" s="1"/>
  <c r="D84" i="1"/>
  <c r="E84" i="1" s="1"/>
  <c r="H84" i="1" s="1"/>
  <c r="D85" i="1"/>
  <c r="E85" i="1" s="1"/>
  <c r="H85" i="1" s="1"/>
  <c r="D86" i="1"/>
  <c r="E86" i="1" s="1"/>
  <c r="H86" i="1" s="1"/>
  <c r="D87" i="1"/>
  <c r="E87" i="1" s="1"/>
  <c r="H87" i="1" s="1"/>
  <c r="D88" i="1"/>
  <c r="E88" i="1" s="1"/>
  <c r="H88" i="1" s="1"/>
  <c r="D89" i="1"/>
  <c r="E89" i="1" s="1"/>
  <c r="H89" i="1" s="1"/>
  <c r="D90" i="1"/>
  <c r="E90" i="1" s="1"/>
  <c r="H90" i="1" s="1"/>
  <c r="D91" i="1"/>
  <c r="E91" i="1" s="1"/>
  <c r="H91" i="1" s="1"/>
  <c r="D92" i="1"/>
  <c r="E92" i="1" s="1"/>
  <c r="H92" i="1" s="1"/>
  <c r="D93" i="1"/>
  <c r="E93" i="1" s="1"/>
  <c r="H93" i="1" s="1"/>
  <c r="D94" i="1"/>
  <c r="E94" i="1" s="1"/>
  <c r="H94" i="1" s="1"/>
  <c r="D95" i="1"/>
  <c r="E95" i="1" s="1"/>
  <c r="H95" i="1" s="1"/>
  <c r="D96" i="1"/>
  <c r="E96" i="1" s="1"/>
  <c r="H96" i="1" s="1"/>
  <c r="D97" i="1"/>
  <c r="E97" i="1" s="1"/>
  <c r="H97" i="1" s="1"/>
  <c r="D98" i="1"/>
  <c r="E98" i="1" s="1"/>
  <c r="H98" i="1" s="1"/>
  <c r="D99" i="1"/>
  <c r="E99" i="1" s="1"/>
  <c r="H99" i="1" s="1"/>
  <c r="D100" i="1"/>
  <c r="E100" i="1" s="1"/>
  <c r="H100" i="1" s="1"/>
  <c r="D101" i="1"/>
  <c r="E101" i="1" s="1"/>
  <c r="H101" i="1" s="1"/>
  <c r="D102" i="1"/>
  <c r="E102" i="1" s="1"/>
  <c r="H102" i="1" s="1"/>
  <c r="D107" i="1"/>
  <c r="E107" i="1" s="1"/>
  <c r="H107" i="1" s="1"/>
  <c r="D108" i="1"/>
  <c r="E108" i="1" s="1"/>
  <c r="H108" i="1" s="1"/>
  <c r="D109" i="1"/>
  <c r="E109" i="1" s="1"/>
  <c r="H109" i="1" s="1"/>
  <c r="D110" i="1"/>
  <c r="E110" i="1" s="1"/>
  <c r="H110" i="1" s="1"/>
  <c r="D111" i="1"/>
  <c r="E111" i="1" s="1"/>
  <c r="H111" i="1" s="1"/>
  <c r="D112" i="1"/>
  <c r="E112" i="1" s="1"/>
  <c r="H112" i="1" s="1"/>
  <c r="D113" i="1"/>
  <c r="E113" i="1" s="1"/>
  <c r="H113" i="1" s="1"/>
  <c r="D114" i="1"/>
  <c r="E114" i="1" s="1"/>
  <c r="H114" i="1" s="1"/>
  <c r="D115" i="1"/>
  <c r="E115" i="1" s="1"/>
  <c r="H115" i="1" s="1"/>
  <c r="D116" i="1"/>
  <c r="E116" i="1" s="1"/>
  <c r="H116" i="1" s="1"/>
  <c r="D117" i="1"/>
  <c r="E117" i="1" s="1"/>
  <c r="H117" i="1" s="1"/>
  <c r="D118" i="1"/>
  <c r="E118" i="1" s="1"/>
  <c r="H118" i="1" s="1"/>
  <c r="D119" i="1"/>
  <c r="E119" i="1" s="1"/>
  <c r="H119" i="1" s="1"/>
  <c r="D120" i="1"/>
  <c r="E120" i="1" s="1"/>
  <c r="H120" i="1" s="1"/>
  <c r="D121" i="1"/>
  <c r="E121" i="1" s="1"/>
  <c r="H121" i="1" s="1"/>
  <c r="D122" i="1"/>
  <c r="E122" i="1" s="1"/>
  <c r="H122" i="1" s="1"/>
  <c r="D123" i="1"/>
  <c r="E123" i="1" s="1"/>
  <c r="H123" i="1" s="1"/>
  <c r="D124" i="1"/>
  <c r="E124" i="1" s="1"/>
  <c r="H124" i="1" s="1"/>
  <c r="D125" i="1"/>
  <c r="E125" i="1" s="1"/>
  <c r="H125" i="1" s="1"/>
  <c r="D126" i="1"/>
  <c r="E126" i="1" s="1"/>
  <c r="H126" i="1" s="1"/>
  <c r="D127" i="1"/>
  <c r="E127" i="1" s="1"/>
  <c r="H127" i="1" s="1"/>
  <c r="D128" i="1"/>
  <c r="E128" i="1" s="1"/>
  <c r="H128" i="1" s="1"/>
  <c r="D129" i="1"/>
  <c r="E129" i="1" s="1"/>
  <c r="H129" i="1" s="1"/>
  <c r="D130" i="1"/>
  <c r="E130" i="1" s="1"/>
  <c r="H130" i="1" s="1"/>
  <c r="D131" i="1"/>
  <c r="E131" i="1" s="1"/>
  <c r="H131" i="1" s="1"/>
  <c r="D132" i="1"/>
  <c r="E132" i="1" s="1"/>
  <c r="H132" i="1" s="1"/>
  <c r="D133" i="1"/>
  <c r="E133" i="1" s="1"/>
  <c r="H133" i="1" s="1"/>
  <c r="D134" i="1"/>
  <c r="E134" i="1" s="1"/>
  <c r="H134" i="1" s="1"/>
  <c r="D135" i="1"/>
  <c r="E135" i="1" s="1"/>
  <c r="H135" i="1" s="1"/>
  <c r="D136" i="1"/>
  <c r="E136" i="1" s="1"/>
  <c r="H136" i="1" s="1"/>
  <c r="D137" i="1"/>
  <c r="E137" i="1" s="1"/>
  <c r="H137" i="1" s="1"/>
  <c r="D138" i="1"/>
  <c r="E138" i="1" s="1"/>
  <c r="H138" i="1" s="1"/>
  <c r="D139" i="1"/>
  <c r="E139" i="1" s="1"/>
  <c r="H139" i="1" s="1"/>
  <c r="D140" i="1"/>
  <c r="E140" i="1" s="1"/>
  <c r="H140" i="1" s="1"/>
  <c r="D141" i="1"/>
  <c r="E141" i="1" s="1"/>
  <c r="H141" i="1" s="1"/>
  <c r="D142" i="1"/>
  <c r="E142" i="1" s="1"/>
  <c r="H142" i="1" s="1"/>
  <c r="D143" i="1"/>
  <c r="E143" i="1" s="1"/>
  <c r="H143" i="1" s="1"/>
  <c r="D144" i="1"/>
  <c r="E144" i="1" s="1"/>
  <c r="H144" i="1" s="1"/>
  <c r="D145" i="1"/>
  <c r="E145" i="1" s="1"/>
  <c r="H145" i="1" s="1"/>
  <c r="D146" i="1"/>
  <c r="E146" i="1" s="1"/>
  <c r="H146" i="1" s="1"/>
  <c r="D147" i="1"/>
  <c r="E147" i="1" s="1"/>
  <c r="H147" i="1" s="1"/>
  <c r="D148" i="1"/>
  <c r="E148" i="1" s="1"/>
  <c r="H148" i="1" s="1"/>
  <c r="D149" i="1"/>
  <c r="E149" i="1" s="1"/>
  <c r="H149" i="1" s="1"/>
  <c r="D150" i="1"/>
  <c r="E150" i="1" s="1"/>
  <c r="H150" i="1" s="1"/>
  <c r="D151" i="1"/>
  <c r="E151" i="1" s="1"/>
  <c r="H151" i="1" s="1"/>
  <c r="D152" i="1"/>
  <c r="E152" i="1" s="1"/>
  <c r="H152" i="1" s="1"/>
  <c r="D153" i="1"/>
  <c r="E153" i="1" s="1"/>
  <c r="H153" i="1" s="1"/>
  <c r="D154" i="1"/>
  <c r="E154" i="1" s="1"/>
  <c r="H154" i="1" s="1"/>
  <c r="D155" i="1"/>
  <c r="E155" i="1" s="1"/>
  <c r="H155" i="1" s="1"/>
  <c r="D156" i="1"/>
  <c r="E156" i="1" s="1"/>
  <c r="H156" i="1" s="1"/>
  <c r="D157" i="1"/>
  <c r="E157" i="1" s="1"/>
  <c r="H157" i="1" s="1"/>
  <c r="D158" i="1"/>
  <c r="E158" i="1" s="1"/>
  <c r="H158" i="1" s="1"/>
  <c r="D159" i="1"/>
  <c r="E159" i="1" s="1"/>
  <c r="H159" i="1" s="1"/>
  <c r="D160" i="1"/>
  <c r="E160" i="1" s="1"/>
  <c r="H160" i="1" s="1"/>
  <c r="D161" i="1"/>
  <c r="E161" i="1" s="1"/>
  <c r="H161" i="1" s="1"/>
  <c r="D162" i="1"/>
  <c r="E162" i="1" s="1"/>
  <c r="H162" i="1" s="1"/>
  <c r="D163" i="1"/>
  <c r="E163" i="1" s="1"/>
  <c r="H163" i="1" s="1"/>
  <c r="D164" i="1"/>
  <c r="E164" i="1" s="1"/>
  <c r="H164" i="1" s="1"/>
  <c r="D165" i="1"/>
  <c r="E165" i="1" s="1"/>
  <c r="H165" i="1" s="1"/>
  <c r="D166" i="1"/>
  <c r="E166" i="1" s="1"/>
  <c r="H166" i="1" s="1"/>
  <c r="D167" i="1"/>
  <c r="E167" i="1" s="1"/>
  <c r="H167" i="1" s="1"/>
  <c r="D168" i="1"/>
  <c r="E168" i="1" s="1"/>
  <c r="H168" i="1" s="1"/>
  <c r="D169" i="1"/>
  <c r="E169" i="1" s="1"/>
  <c r="H169" i="1" s="1"/>
  <c r="D170" i="1"/>
  <c r="E170" i="1" s="1"/>
  <c r="H170" i="1" s="1"/>
  <c r="D171" i="1"/>
  <c r="E171" i="1" s="1"/>
  <c r="H171" i="1" s="1"/>
  <c r="D172" i="1"/>
  <c r="E172" i="1" s="1"/>
  <c r="H172" i="1" s="1"/>
  <c r="D173" i="1"/>
  <c r="E173" i="1" s="1"/>
  <c r="H173" i="1" s="1"/>
  <c r="D174" i="1"/>
  <c r="E174" i="1" s="1"/>
  <c r="H174" i="1" s="1"/>
  <c r="D175" i="1"/>
  <c r="E175" i="1" s="1"/>
  <c r="H175" i="1" s="1"/>
  <c r="D176" i="1"/>
  <c r="E176" i="1" s="1"/>
  <c r="H176" i="1" s="1"/>
  <c r="D177" i="1"/>
  <c r="E177" i="1" s="1"/>
  <c r="H177" i="1" s="1"/>
  <c r="D178" i="1"/>
  <c r="E178" i="1" s="1"/>
  <c r="H178" i="1" s="1"/>
  <c r="D179" i="1"/>
  <c r="E179" i="1" s="1"/>
  <c r="H179" i="1" s="1"/>
  <c r="D180" i="1"/>
  <c r="E180" i="1" s="1"/>
  <c r="H180" i="1" s="1"/>
  <c r="D181" i="1"/>
  <c r="E181" i="1" s="1"/>
  <c r="H181" i="1" s="1"/>
  <c r="D182" i="1"/>
  <c r="E182" i="1" s="1"/>
  <c r="H182" i="1" s="1"/>
  <c r="D183" i="1"/>
  <c r="E183" i="1" s="1"/>
  <c r="H183" i="1" s="1"/>
  <c r="D184" i="1"/>
  <c r="E184" i="1" s="1"/>
  <c r="H184" i="1" s="1"/>
  <c r="D185" i="1"/>
  <c r="E185" i="1" s="1"/>
  <c r="H185" i="1" s="1"/>
  <c r="D186" i="1"/>
  <c r="E186" i="1" s="1"/>
  <c r="H186" i="1" s="1"/>
  <c r="D187" i="1"/>
  <c r="E187" i="1" s="1"/>
  <c r="H187" i="1" s="1"/>
  <c r="D188" i="1"/>
  <c r="E188" i="1" s="1"/>
  <c r="H188" i="1" s="1"/>
  <c r="D189" i="1"/>
  <c r="E189" i="1" s="1"/>
  <c r="H189" i="1" s="1"/>
  <c r="D190" i="1"/>
  <c r="E190" i="1" s="1"/>
  <c r="H190" i="1" s="1"/>
  <c r="D191" i="1"/>
  <c r="E191" i="1" s="1"/>
  <c r="H191" i="1" s="1"/>
  <c r="D192" i="1"/>
  <c r="E192" i="1" s="1"/>
  <c r="H192" i="1" s="1"/>
  <c r="D193" i="1"/>
  <c r="E193" i="1" s="1"/>
  <c r="H193" i="1" s="1"/>
  <c r="D194" i="1"/>
  <c r="E194" i="1" s="1"/>
  <c r="H194" i="1" s="1"/>
  <c r="D195" i="1"/>
  <c r="E195" i="1" s="1"/>
  <c r="H195" i="1" s="1"/>
  <c r="D196" i="1"/>
  <c r="E196" i="1" s="1"/>
  <c r="H196" i="1" s="1"/>
  <c r="D197" i="1"/>
  <c r="E197" i="1" s="1"/>
  <c r="H197" i="1" s="1"/>
  <c r="D198" i="1"/>
  <c r="E198" i="1" s="1"/>
  <c r="H198" i="1" s="1"/>
  <c r="D199" i="1"/>
  <c r="E199" i="1" s="1"/>
  <c r="H199" i="1" s="1"/>
  <c r="D200" i="1"/>
  <c r="E200" i="1" s="1"/>
  <c r="H200" i="1" s="1"/>
  <c r="D201" i="1"/>
  <c r="E201" i="1" s="1"/>
  <c r="H201" i="1" s="1"/>
  <c r="D202" i="1"/>
  <c r="E202" i="1" s="1"/>
  <c r="H202" i="1" s="1"/>
  <c r="D203" i="1"/>
  <c r="E203" i="1" s="1"/>
  <c r="H203" i="1" s="1"/>
  <c r="D204" i="1"/>
  <c r="E204" i="1" s="1"/>
  <c r="H204" i="1" s="1"/>
  <c r="D205" i="1"/>
  <c r="E205" i="1" s="1"/>
  <c r="H205" i="1" s="1"/>
  <c r="D206" i="1"/>
  <c r="E206" i="1" s="1"/>
  <c r="H206" i="1" s="1"/>
  <c r="D207" i="1"/>
  <c r="E207" i="1" s="1"/>
  <c r="H207" i="1" s="1"/>
  <c r="D208" i="1"/>
  <c r="E208" i="1" s="1"/>
  <c r="H208" i="1" s="1"/>
  <c r="D209" i="1"/>
  <c r="E209" i="1" s="1"/>
  <c r="H209" i="1" s="1"/>
  <c r="D210" i="1"/>
  <c r="E210" i="1" s="1"/>
  <c r="H210" i="1" s="1"/>
  <c r="D211" i="1"/>
  <c r="E211" i="1" s="1"/>
  <c r="H211" i="1" s="1"/>
  <c r="D212" i="1"/>
  <c r="E212" i="1" s="1"/>
  <c r="H212" i="1" s="1"/>
  <c r="D213" i="1"/>
  <c r="E213" i="1" s="1"/>
  <c r="H213" i="1" s="1"/>
  <c r="D214" i="1"/>
  <c r="E214" i="1" s="1"/>
  <c r="H214" i="1" s="1"/>
  <c r="D215" i="1"/>
  <c r="E215" i="1" s="1"/>
  <c r="H215" i="1" s="1"/>
  <c r="D216" i="1"/>
  <c r="E216" i="1" s="1"/>
  <c r="H216" i="1" s="1"/>
  <c r="D217" i="1"/>
  <c r="E217" i="1" s="1"/>
  <c r="H217" i="1" s="1"/>
  <c r="D218" i="1"/>
  <c r="E218" i="1" s="1"/>
  <c r="H218" i="1" s="1"/>
  <c r="D219" i="1"/>
  <c r="E219" i="1" s="1"/>
  <c r="H219" i="1" s="1"/>
  <c r="D220" i="1"/>
  <c r="E220" i="1" s="1"/>
  <c r="H220" i="1" s="1"/>
  <c r="D221" i="1"/>
  <c r="E221" i="1" s="1"/>
  <c r="H221" i="1" s="1"/>
  <c r="D222" i="1"/>
  <c r="E222" i="1" s="1"/>
  <c r="H222" i="1" s="1"/>
  <c r="D223" i="1"/>
  <c r="E223" i="1" s="1"/>
  <c r="H223" i="1" s="1"/>
  <c r="D224" i="1"/>
  <c r="E224" i="1" s="1"/>
  <c r="H224" i="1" s="1"/>
  <c r="D225" i="1"/>
  <c r="E225" i="1" s="1"/>
  <c r="H225" i="1" s="1"/>
  <c r="D226" i="1"/>
  <c r="E226" i="1" s="1"/>
  <c r="H226" i="1" s="1"/>
  <c r="D227" i="1"/>
  <c r="E227" i="1" s="1"/>
  <c r="H227" i="1" s="1"/>
  <c r="D228" i="1"/>
  <c r="E228" i="1" s="1"/>
  <c r="H228" i="1" s="1"/>
  <c r="D229" i="1"/>
  <c r="E229" i="1" s="1"/>
  <c r="H229" i="1" s="1"/>
  <c r="D230" i="1"/>
  <c r="E230" i="1" s="1"/>
  <c r="H230" i="1" s="1"/>
  <c r="D231" i="1"/>
  <c r="E231" i="1" s="1"/>
  <c r="H231" i="1" s="1"/>
  <c r="D232" i="1"/>
  <c r="E232" i="1" s="1"/>
  <c r="H232" i="1" s="1"/>
  <c r="D233" i="1"/>
  <c r="E233" i="1" s="1"/>
  <c r="H233" i="1" s="1"/>
  <c r="D234" i="1"/>
  <c r="E234" i="1" s="1"/>
  <c r="H234" i="1" s="1"/>
  <c r="D235" i="1"/>
  <c r="E235" i="1" s="1"/>
  <c r="H235" i="1" s="1"/>
  <c r="D236" i="1"/>
  <c r="E236" i="1" s="1"/>
  <c r="H236" i="1" s="1"/>
  <c r="D237" i="1"/>
  <c r="E237" i="1" s="1"/>
  <c r="H237" i="1" s="1"/>
  <c r="D238" i="1"/>
  <c r="E238" i="1" s="1"/>
  <c r="H238" i="1" s="1"/>
  <c r="D239" i="1"/>
  <c r="E239" i="1" s="1"/>
  <c r="H239" i="1" s="1"/>
  <c r="D240" i="1"/>
  <c r="E240" i="1" s="1"/>
  <c r="H240" i="1" s="1"/>
  <c r="D241" i="1"/>
  <c r="E241" i="1" s="1"/>
  <c r="H241" i="1" s="1"/>
  <c r="D242" i="1"/>
  <c r="E242" i="1" s="1"/>
  <c r="H242" i="1" s="1"/>
  <c r="D243" i="1"/>
  <c r="E243" i="1" s="1"/>
  <c r="H243" i="1" s="1"/>
  <c r="D244" i="1"/>
  <c r="E244" i="1" s="1"/>
  <c r="H244" i="1" s="1"/>
  <c r="D245" i="1"/>
  <c r="E245" i="1" s="1"/>
  <c r="H245" i="1" s="1"/>
  <c r="D246" i="1"/>
  <c r="E246" i="1" s="1"/>
  <c r="H246" i="1" s="1"/>
  <c r="D247" i="1"/>
  <c r="E247" i="1" s="1"/>
  <c r="H247" i="1" s="1"/>
  <c r="D248" i="1"/>
  <c r="E248" i="1" s="1"/>
  <c r="H248" i="1" s="1"/>
  <c r="D249" i="1"/>
  <c r="E249" i="1" s="1"/>
  <c r="H249" i="1" s="1"/>
  <c r="D250" i="1"/>
  <c r="E250" i="1" s="1"/>
  <c r="H250" i="1" s="1"/>
  <c r="D251" i="1"/>
  <c r="E251" i="1" s="1"/>
  <c r="H251" i="1" s="1"/>
  <c r="D252" i="1"/>
  <c r="E252" i="1" s="1"/>
  <c r="H252" i="1" s="1"/>
  <c r="D253" i="1"/>
  <c r="E253" i="1" s="1"/>
  <c r="H253" i="1" s="1"/>
  <c r="D254" i="1"/>
  <c r="E254" i="1" s="1"/>
  <c r="H254" i="1" s="1"/>
  <c r="D255" i="1"/>
  <c r="E255" i="1" s="1"/>
  <c r="H255" i="1" s="1"/>
  <c r="D256" i="1"/>
  <c r="E256" i="1" s="1"/>
  <c r="H256" i="1" s="1"/>
  <c r="D257" i="1"/>
  <c r="E257" i="1" s="1"/>
  <c r="H257" i="1" s="1"/>
  <c r="D258" i="1"/>
  <c r="E258" i="1" s="1"/>
  <c r="H258" i="1" s="1"/>
  <c r="D259" i="1"/>
  <c r="E259" i="1" s="1"/>
  <c r="H259" i="1" s="1"/>
  <c r="D260" i="1"/>
  <c r="E260" i="1" s="1"/>
  <c r="H260" i="1" s="1"/>
  <c r="D261" i="1"/>
  <c r="E261" i="1" s="1"/>
  <c r="H261" i="1" s="1"/>
  <c r="D262" i="1"/>
  <c r="E262" i="1" s="1"/>
  <c r="H262" i="1" s="1"/>
  <c r="D263" i="1"/>
  <c r="E263" i="1" s="1"/>
  <c r="H263" i="1" s="1"/>
  <c r="D264" i="1"/>
  <c r="E264" i="1" s="1"/>
  <c r="H264" i="1" s="1"/>
  <c r="D265" i="1"/>
  <c r="E265" i="1" s="1"/>
  <c r="H265" i="1" s="1"/>
  <c r="D266" i="1"/>
  <c r="E266" i="1" s="1"/>
  <c r="H266" i="1" s="1"/>
  <c r="D267" i="1"/>
  <c r="E267" i="1" s="1"/>
  <c r="H267" i="1" s="1"/>
  <c r="D268" i="1"/>
  <c r="E268" i="1" s="1"/>
  <c r="H268" i="1" s="1"/>
  <c r="D269" i="1"/>
  <c r="E269" i="1" s="1"/>
  <c r="H269" i="1" s="1"/>
  <c r="D270" i="1"/>
  <c r="E270" i="1" s="1"/>
  <c r="H270" i="1" s="1"/>
  <c r="D271" i="1"/>
  <c r="E271" i="1" s="1"/>
  <c r="H271" i="1" s="1"/>
  <c r="D272" i="1"/>
  <c r="E272" i="1" s="1"/>
  <c r="H272" i="1" s="1"/>
  <c r="D273" i="1"/>
  <c r="E273" i="1" s="1"/>
  <c r="H273" i="1" s="1"/>
  <c r="D274" i="1"/>
  <c r="E274" i="1" s="1"/>
  <c r="H274" i="1" s="1"/>
  <c r="D275" i="1"/>
  <c r="E275" i="1" s="1"/>
  <c r="H275" i="1" s="1"/>
  <c r="D276" i="1"/>
  <c r="E276" i="1" s="1"/>
  <c r="H276" i="1" s="1"/>
  <c r="D282" i="1"/>
  <c r="E282" i="1" s="1"/>
  <c r="H282" i="1" s="1"/>
  <c r="D283" i="1"/>
  <c r="E283" i="1" s="1"/>
  <c r="H283" i="1" s="1"/>
  <c r="D284" i="1"/>
  <c r="E284" i="1" s="1"/>
  <c r="H284" i="1" s="1"/>
  <c r="D285" i="1"/>
  <c r="E285" i="1" s="1"/>
  <c r="H285" i="1" s="1"/>
  <c r="D286" i="1"/>
  <c r="E286" i="1" s="1"/>
  <c r="H286" i="1" s="1"/>
  <c r="D287" i="1"/>
  <c r="E287" i="1" s="1"/>
  <c r="H287" i="1" s="1"/>
  <c r="D288" i="1"/>
  <c r="E288" i="1" s="1"/>
  <c r="H288" i="1" s="1"/>
  <c r="D289" i="1"/>
  <c r="E289" i="1" s="1"/>
  <c r="H289" i="1" s="1"/>
  <c r="D290" i="1"/>
  <c r="E290" i="1" s="1"/>
  <c r="H290" i="1" s="1"/>
  <c r="D291" i="1"/>
  <c r="E291" i="1" s="1"/>
  <c r="H291" i="1" s="1"/>
  <c r="D292" i="1"/>
  <c r="E292" i="1" s="1"/>
  <c r="H292" i="1" s="1"/>
  <c r="D293" i="1"/>
  <c r="E293" i="1" s="1"/>
  <c r="H293" i="1" s="1"/>
  <c r="D294" i="1"/>
  <c r="E294" i="1" s="1"/>
  <c r="H294" i="1" s="1"/>
  <c r="D295" i="1"/>
  <c r="E295" i="1" s="1"/>
  <c r="H295" i="1" s="1"/>
  <c r="D296" i="1"/>
  <c r="E296" i="1" s="1"/>
  <c r="H296" i="1" s="1"/>
  <c r="D297" i="1"/>
  <c r="E297" i="1" s="1"/>
  <c r="H297" i="1" s="1"/>
  <c r="D298" i="1"/>
  <c r="E298" i="1" s="1"/>
  <c r="H298" i="1" s="1"/>
  <c r="D299" i="1"/>
  <c r="E299" i="1" s="1"/>
  <c r="H299" i="1" s="1"/>
  <c r="D300" i="1"/>
  <c r="E300" i="1" s="1"/>
  <c r="H300" i="1" s="1"/>
  <c r="D301" i="1"/>
  <c r="E301" i="1" s="1"/>
  <c r="H301" i="1" s="1"/>
  <c r="D302" i="1"/>
  <c r="E302" i="1" s="1"/>
  <c r="H302" i="1" s="1"/>
  <c r="D303" i="1"/>
  <c r="E303" i="1" s="1"/>
  <c r="H303" i="1" s="1"/>
  <c r="D304" i="1"/>
  <c r="E304" i="1" s="1"/>
  <c r="H304" i="1" s="1"/>
  <c r="D305" i="1"/>
  <c r="E305" i="1" s="1"/>
  <c r="H305" i="1" s="1"/>
  <c r="D306" i="1"/>
  <c r="E306" i="1" s="1"/>
  <c r="H306" i="1" s="1"/>
  <c r="D307" i="1"/>
  <c r="E307" i="1" s="1"/>
  <c r="H307" i="1" s="1"/>
  <c r="D308" i="1"/>
  <c r="E308" i="1" s="1"/>
  <c r="H308" i="1" s="1"/>
  <c r="D309" i="1"/>
  <c r="E309" i="1" s="1"/>
  <c r="H309" i="1" s="1"/>
  <c r="D310" i="1"/>
  <c r="E310" i="1" s="1"/>
  <c r="H310" i="1" s="1"/>
  <c r="D311" i="1"/>
  <c r="E311" i="1" s="1"/>
  <c r="H311" i="1" s="1"/>
  <c r="D312" i="1"/>
  <c r="E312" i="1" s="1"/>
  <c r="H312" i="1" s="1"/>
  <c r="D313" i="1"/>
  <c r="E313" i="1" s="1"/>
  <c r="H313" i="1" s="1"/>
  <c r="D314" i="1"/>
  <c r="E314" i="1" s="1"/>
  <c r="H314" i="1" s="1"/>
  <c r="D315" i="1"/>
  <c r="E315" i="1" s="1"/>
  <c r="H315" i="1" s="1"/>
  <c r="D316" i="1"/>
  <c r="E316" i="1" s="1"/>
  <c r="H316" i="1" s="1"/>
  <c r="D317" i="1"/>
  <c r="E317" i="1" s="1"/>
  <c r="H317" i="1" s="1"/>
  <c r="D318" i="1"/>
  <c r="E318" i="1" s="1"/>
  <c r="H318" i="1" s="1"/>
  <c r="D319" i="1"/>
  <c r="E319" i="1" s="1"/>
  <c r="H319" i="1" s="1"/>
  <c r="D320" i="1"/>
  <c r="E320" i="1" s="1"/>
  <c r="H320" i="1" s="1"/>
  <c r="D321" i="1"/>
  <c r="E321" i="1" s="1"/>
  <c r="H321" i="1" s="1"/>
  <c r="D322" i="1"/>
  <c r="E322" i="1" s="1"/>
  <c r="H322" i="1" s="1"/>
  <c r="D323" i="1"/>
  <c r="E323" i="1" s="1"/>
  <c r="H323" i="1" s="1"/>
  <c r="D324" i="1"/>
  <c r="E324" i="1" s="1"/>
  <c r="H324" i="1" s="1"/>
  <c r="D325" i="1"/>
  <c r="E325" i="1" s="1"/>
  <c r="H325" i="1" s="1"/>
  <c r="D326" i="1"/>
  <c r="E326" i="1" s="1"/>
  <c r="H326" i="1" s="1"/>
  <c r="D327" i="1"/>
  <c r="E327" i="1" s="1"/>
  <c r="H327" i="1" s="1"/>
  <c r="D328" i="1"/>
  <c r="E328" i="1" s="1"/>
  <c r="H328" i="1" s="1"/>
  <c r="D329" i="1"/>
  <c r="E329" i="1" s="1"/>
  <c r="H329" i="1" s="1"/>
  <c r="D330" i="1"/>
  <c r="E330" i="1" s="1"/>
  <c r="H330" i="1" s="1"/>
  <c r="D331" i="1"/>
  <c r="E331" i="1" s="1"/>
  <c r="H331" i="1" s="1"/>
  <c r="D332" i="1"/>
  <c r="E332" i="1" s="1"/>
  <c r="H332" i="1" s="1"/>
  <c r="D333" i="1"/>
  <c r="E333" i="1" s="1"/>
  <c r="H333" i="1" s="1"/>
  <c r="D334" i="1"/>
  <c r="E334" i="1" s="1"/>
  <c r="H334" i="1" s="1"/>
  <c r="D335" i="1"/>
  <c r="E335" i="1" s="1"/>
  <c r="H335" i="1" s="1"/>
  <c r="D336" i="1"/>
  <c r="E336" i="1" s="1"/>
  <c r="H336" i="1" s="1"/>
  <c r="D337" i="1"/>
  <c r="E337" i="1" s="1"/>
  <c r="H337" i="1" s="1"/>
  <c r="D338" i="1"/>
  <c r="E338" i="1" s="1"/>
  <c r="H338" i="1" s="1"/>
  <c r="D339" i="1"/>
  <c r="E339" i="1" s="1"/>
  <c r="H339" i="1" s="1"/>
  <c r="D340" i="1"/>
  <c r="E340" i="1" s="1"/>
  <c r="H340" i="1" s="1"/>
  <c r="D341" i="1"/>
  <c r="E341" i="1" s="1"/>
  <c r="H341" i="1" s="1"/>
  <c r="D342" i="1"/>
  <c r="E342" i="1" s="1"/>
  <c r="H342" i="1" s="1"/>
  <c r="D343" i="1"/>
  <c r="E343" i="1" s="1"/>
  <c r="H343" i="1" s="1"/>
  <c r="D344" i="1"/>
  <c r="E344" i="1" s="1"/>
  <c r="H344" i="1" s="1"/>
  <c r="D345" i="1"/>
  <c r="E345" i="1" s="1"/>
  <c r="H345" i="1" s="1"/>
  <c r="D346" i="1"/>
  <c r="E346" i="1" s="1"/>
  <c r="H346" i="1" s="1"/>
  <c r="D347" i="1"/>
  <c r="E347" i="1" s="1"/>
  <c r="H347" i="1" s="1"/>
  <c r="D348" i="1"/>
  <c r="E348" i="1" s="1"/>
  <c r="H348" i="1" s="1"/>
  <c r="D349" i="1"/>
  <c r="E349" i="1" s="1"/>
  <c r="H349" i="1" s="1"/>
  <c r="D350" i="1"/>
  <c r="E350" i="1" s="1"/>
  <c r="H350" i="1" s="1"/>
  <c r="D351" i="1"/>
  <c r="E351" i="1" s="1"/>
  <c r="H351" i="1" s="1"/>
  <c r="D352" i="1"/>
  <c r="E352" i="1" s="1"/>
  <c r="H352" i="1" s="1"/>
  <c r="D353" i="1"/>
  <c r="E353" i="1" s="1"/>
  <c r="H353" i="1" s="1"/>
  <c r="D354" i="1"/>
  <c r="E354" i="1" s="1"/>
  <c r="H354" i="1" s="1"/>
  <c r="D355" i="1"/>
  <c r="E355" i="1" s="1"/>
  <c r="H355" i="1" s="1"/>
  <c r="D356" i="1"/>
  <c r="E356" i="1" s="1"/>
  <c r="H356" i="1" s="1"/>
  <c r="D357" i="1"/>
  <c r="E357" i="1" s="1"/>
  <c r="H357" i="1" s="1"/>
  <c r="D358" i="1"/>
  <c r="E358" i="1" s="1"/>
  <c r="H358" i="1" s="1"/>
  <c r="D359" i="1"/>
  <c r="E359" i="1" s="1"/>
  <c r="H359" i="1" s="1"/>
  <c r="D360" i="1"/>
  <c r="E360" i="1" s="1"/>
  <c r="H360" i="1" s="1"/>
  <c r="D361" i="1"/>
  <c r="E361" i="1" s="1"/>
  <c r="H361" i="1" s="1"/>
  <c r="D362" i="1"/>
  <c r="E362" i="1" s="1"/>
  <c r="H362" i="1" s="1"/>
  <c r="D363" i="1"/>
  <c r="E363" i="1" s="1"/>
  <c r="H363" i="1" s="1"/>
  <c r="D364" i="1"/>
  <c r="E364" i="1" s="1"/>
  <c r="H364" i="1" s="1"/>
  <c r="D365" i="1"/>
  <c r="E365" i="1" s="1"/>
  <c r="H365" i="1" s="1"/>
  <c r="D366" i="1"/>
  <c r="E366" i="1" s="1"/>
  <c r="H366" i="1" s="1"/>
  <c r="D367" i="1"/>
  <c r="E367" i="1" s="1"/>
  <c r="H367" i="1" s="1"/>
  <c r="D368" i="1"/>
  <c r="E368" i="1" s="1"/>
  <c r="H368" i="1" s="1"/>
  <c r="D369" i="1"/>
  <c r="E369" i="1" s="1"/>
  <c r="H369" i="1" s="1"/>
  <c r="D370" i="1"/>
  <c r="E370" i="1" s="1"/>
  <c r="H370" i="1" s="1"/>
  <c r="D371" i="1"/>
  <c r="E371" i="1" s="1"/>
  <c r="H371" i="1" s="1"/>
  <c r="D372" i="1"/>
  <c r="E372" i="1" s="1"/>
  <c r="H372" i="1" s="1"/>
  <c r="D373" i="1"/>
  <c r="E373" i="1" s="1"/>
  <c r="H373" i="1" s="1"/>
  <c r="D374" i="1"/>
  <c r="E374" i="1" s="1"/>
  <c r="H374" i="1" s="1"/>
  <c r="D375" i="1"/>
  <c r="E375" i="1" s="1"/>
  <c r="H375" i="1" s="1"/>
  <c r="D376" i="1"/>
  <c r="E376" i="1" s="1"/>
  <c r="H376" i="1" s="1"/>
  <c r="D377" i="1"/>
  <c r="E377" i="1" s="1"/>
  <c r="H377" i="1" s="1"/>
  <c r="D378" i="1"/>
  <c r="E378" i="1" s="1"/>
  <c r="H378" i="1" s="1"/>
  <c r="D379" i="1"/>
  <c r="E379" i="1" s="1"/>
  <c r="H379" i="1" s="1"/>
  <c r="D380" i="1"/>
  <c r="E380" i="1" s="1"/>
  <c r="H380" i="1" s="1"/>
  <c r="D381" i="1"/>
  <c r="E381" i="1" s="1"/>
  <c r="H381" i="1" s="1"/>
  <c r="D382" i="1"/>
  <c r="E382" i="1" s="1"/>
  <c r="H382" i="1" s="1"/>
  <c r="D383" i="1"/>
  <c r="E383" i="1" s="1"/>
  <c r="H383" i="1" s="1"/>
  <c r="D384" i="1"/>
  <c r="E384" i="1" s="1"/>
  <c r="H384" i="1" s="1"/>
  <c r="D385" i="1"/>
  <c r="E385" i="1" s="1"/>
  <c r="H385" i="1" s="1"/>
  <c r="D386" i="1"/>
  <c r="E386" i="1" s="1"/>
  <c r="H386" i="1" s="1"/>
  <c r="D387" i="1"/>
  <c r="E387" i="1" s="1"/>
  <c r="H387" i="1" s="1"/>
  <c r="D388" i="1"/>
  <c r="E388" i="1" s="1"/>
  <c r="H388" i="1" s="1"/>
  <c r="D389" i="1"/>
  <c r="E389" i="1" s="1"/>
  <c r="H389" i="1" s="1"/>
  <c r="D390" i="1"/>
  <c r="E390" i="1" s="1"/>
  <c r="H390" i="1" s="1"/>
  <c r="D391" i="1"/>
  <c r="E391" i="1" s="1"/>
  <c r="H391" i="1" s="1"/>
  <c r="D392" i="1"/>
  <c r="E392" i="1" s="1"/>
  <c r="H392" i="1" s="1"/>
  <c r="D393" i="1"/>
  <c r="E393" i="1" s="1"/>
  <c r="H393" i="1" s="1"/>
  <c r="D394" i="1"/>
  <c r="E394" i="1" s="1"/>
  <c r="H394" i="1" s="1"/>
  <c r="D395" i="1"/>
  <c r="E395" i="1" s="1"/>
  <c r="H395" i="1" s="1"/>
  <c r="D396" i="1"/>
  <c r="E396" i="1" s="1"/>
  <c r="H396" i="1" s="1"/>
  <c r="D397" i="1"/>
  <c r="E397" i="1" s="1"/>
  <c r="H397" i="1" s="1"/>
  <c r="D398" i="1"/>
  <c r="E398" i="1" s="1"/>
  <c r="H398" i="1" s="1"/>
  <c r="D399" i="1"/>
  <c r="E399" i="1" s="1"/>
  <c r="H399" i="1" s="1"/>
  <c r="D400" i="1"/>
  <c r="E400" i="1" s="1"/>
  <c r="H400" i="1" s="1"/>
  <c r="D401" i="1"/>
  <c r="E401" i="1" s="1"/>
  <c r="H401" i="1" s="1"/>
  <c r="D402" i="1"/>
  <c r="E402" i="1" s="1"/>
  <c r="H402" i="1" s="1"/>
  <c r="D403" i="1"/>
  <c r="E403" i="1" s="1"/>
  <c r="H403" i="1" s="1"/>
  <c r="D404" i="1"/>
  <c r="E404" i="1" s="1"/>
  <c r="H404" i="1" s="1"/>
  <c r="D405" i="1"/>
  <c r="E405" i="1" s="1"/>
  <c r="H405" i="1" s="1"/>
  <c r="D406" i="1"/>
  <c r="E406" i="1" s="1"/>
  <c r="H406" i="1" s="1"/>
  <c r="D407" i="1"/>
  <c r="E407" i="1" s="1"/>
  <c r="H407" i="1" s="1"/>
  <c r="D408" i="1"/>
  <c r="E408" i="1" s="1"/>
  <c r="H408" i="1" s="1"/>
  <c r="D409" i="1"/>
  <c r="E409" i="1" s="1"/>
  <c r="H409" i="1" s="1"/>
  <c r="D410" i="1"/>
  <c r="E410" i="1" s="1"/>
  <c r="H410" i="1" s="1"/>
  <c r="D411" i="1"/>
  <c r="E411" i="1" s="1"/>
  <c r="H411" i="1" s="1"/>
  <c r="D412" i="1"/>
  <c r="E412" i="1" s="1"/>
  <c r="H412" i="1" s="1"/>
  <c r="D413" i="1"/>
  <c r="E413" i="1" s="1"/>
  <c r="H413" i="1" s="1"/>
  <c r="D414" i="1"/>
  <c r="E414" i="1" s="1"/>
  <c r="H414" i="1" s="1"/>
  <c r="D415" i="1"/>
  <c r="E415" i="1" s="1"/>
  <c r="H415" i="1" s="1"/>
  <c r="D416" i="1"/>
  <c r="E416" i="1" s="1"/>
  <c r="H416" i="1" s="1"/>
  <c r="D417" i="1"/>
  <c r="E417" i="1" s="1"/>
  <c r="H417" i="1" s="1"/>
  <c r="D418" i="1"/>
  <c r="E418" i="1" s="1"/>
  <c r="H418" i="1" s="1"/>
  <c r="D419" i="1"/>
  <c r="E419" i="1" s="1"/>
  <c r="H419" i="1" s="1"/>
  <c r="D420" i="1"/>
  <c r="E420" i="1" s="1"/>
  <c r="H420" i="1" s="1"/>
  <c r="D421" i="1"/>
  <c r="E421" i="1" s="1"/>
  <c r="H421" i="1" s="1"/>
  <c r="D422" i="1"/>
  <c r="E422" i="1" s="1"/>
  <c r="H422" i="1" s="1"/>
  <c r="D423" i="1"/>
  <c r="E423" i="1" s="1"/>
  <c r="H423" i="1" s="1"/>
  <c r="D424" i="1"/>
  <c r="E424" i="1" s="1"/>
  <c r="H424" i="1" s="1"/>
  <c r="D425" i="1"/>
  <c r="E425" i="1" s="1"/>
  <c r="H425" i="1" s="1"/>
  <c r="D426" i="1"/>
  <c r="E426" i="1" s="1"/>
  <c r="H426" i="1" s="1"/>
  <c r="D427" i="1"/>
  <c r="E427" i="1" s="1"/>
  <c r="H427" i="1" s="1"/>
  <c r="D428" i="1"/>
  <c r="E428" i="1" s="1"/>
  <c r="H428" i="1" s="1"/>
  <c r="D429" i="1"/>
  <c r="E429" i="1" s="1"/>
  <c r="H429" i="1" s="1"/>
  <c r="D430" i="1"/>
  <c r="E430" i="1" s="1"/>
  <c r="H430" i="1" s="1"/>
  <c r="D431" i="1"/>
  <c r="E431" i="1" s="1"/>
  <c r="H431" i="1" s="1"/>
  <c r="D432" i="1"/>
  <c r="E432" i="1" s="1"/>
  <c r="H432" i="1" s="1"/>
  <c r="D433" i="1"/>
  <c r="E433" i="1" s="1"/>
  <c r="H433" i="1" s="1"/>
  <c r="D434" i="1"/>
  <c r="E434" i="1" s="1"/>
  <c r="H434" i="1" s="1"/>
  <c r="D435" i="1"/>
  <c r="E435" i="1" s="1"/>
  <c r="H435" i="1" s="1"/>
  <c r="D436" i="1"/>
  <c r="E436" i="1" s="1"/>
  <c r="H436" i="1" s="1"/>
  <c r="D437" i="1"/>
  <c r="E437" i="1" s="1"/>
  <c r="H437" i="1" s="1"/>
  <c r="D438" i="1"/>
  <c r="E438" i="1" s="1"/>
  <c r="H438" i="1" s="1"/>
  <c r="D439" i="1"/>
  <c r="E439" i="1" s="1"/>
  <c r="H439" i="1" s="1"/>
  <c r="D440" i="1"/>
  <c r="E440" i="1" s="1"/>
  <c r="H440" i="1" s="1"/>
  <c r="D441" i="1"/>
  <c r="E441" i="1" s="1"/>
  <c r="H441" i="1" s="1"/>
  <c r="D442" i="1"/>
  <c r="E442" i="1" s="1"/>
  <c r="H442" i="1" s="1"/>
  <c r="D443" i="1"/>
  <c r="E443" i="1" s="1"/>
  <c r="H443" i="1" s="1"/>
  <c r="D444" i="1"/>
  <c r="E444" i="1" s="1"/>
  <c r="H444" i="1" s="1"/>
  <c r="D445" i="1"/>
  <c r="E445" i="1" s="1"/>
  <c r="H445" i="1" s="1"/>
  <c r="D446" i="1"/>
  <c r="E446" i="1" s="1"/>
  <c r="H446" i="1" s="1"/>
  <c r="D447" i="1"/>
  <c r="E447" i="1" s="1"/>
  <c r="H447" i="1" s="1"/>
  <c r="D448" i="1"/>
  <c r="E448" i="1" s="1"/>
  <c r="H448" i="1" s="1"/>
  <c r="D449" i="1"/>
  <c r="E449" i="1" s="1"/>
  <c r="H449" i="1" s="1"/>
  <c r="D450" i="1"/>
  <c r="E450" i="1" s="1"/>
  <c r="H450" i="1" s="1"/>
  <c r="D451" i="1"/>
  <c r="E451" i="1" s="1"/>
  <c r="H451" i="1" s="1"/>
  <c r="D452" i="1"/>
  <c r="E452" i="1" s="1"/>
  <c r="H452" i="1" s="1"/>
  <c r="D453" i="1"/>
  <c r="E453" i="1" s="1"/>
  <c r="H453" i="1" s="1"/>
  <c r="D454" i="1"/>
  <c r="E454" i="1" s="1"/>
  <c r="H454" i="1" s="1"/>
  <c r="D455" i="1"/>
  <c r="E455" i="1" s="1"/>
  <c r="H455" i="1" s="1"/>
  <c r="D456" i="1"/>
  <c r="E456" i="1" s="1"/>
  <c r="H456" i="1" s="1"/>
  <c r="D457" i="1"/>
  <c r="E457" i="1" s="1"/>
  <c r="H457" i="1" s="1"/>
  <c r="D458" i="1"/>
  <c r="E458" i="1" s="1"/>
  <c r="H458" i="1" s="1"/>
  <c r="D459" i="1"/>
  <c r="E459" i="1" s="1"/>
  <c r="H459" i="1" s="1"/>
  <c r="D460" i="1"/>
  <c r="E460" i="1" s="1"/>
  <c r="H460" i="1" s="1"/>
  <c r="D461" i="1"/>
  <c r="E461" i="1" s="1"/>
  <c r="H461" i="1" s="1"/>
  <c r="D462" i="1"/>
  <c r="E462" i="1" s="1"/>
  <c r="H462" i="1" s="1"/>
  <c r="D463" i="1"/>
  <c r="E463" i="1" s="1"/>
  <c r="H463" i="1" s="1"/>
  <c r="D464" i="1"/>
  <c r="E464" i="1" s="1"/>
  <c r="H464" i="1" s="1"/>
  <c r="D465" i="1"/>
  <c r="E465" i="1" s="1"/>
  <c r="H465" i="1" s="1"/>
  <c r="D466" i="1"/>
  <c r="E466" i="1" s="1"/>
  <c r="H466" i="1" s="1"/>
  <c r="D467" i="1"/>
  <c r="E467" i="1" s="1"/>
  <c r="H467" i="1" s="1"/>
  <c r="D468" i="1"/>
  <c r="E468" i="1" s="1"/>
  <c r="H468" i="1" s="1"/>
  <c r="D469" i="1"/>
  <c r="E469" i="1" s="1"/>
  <c r="H469" i="1" s="1"/>
  <c r="D470" i="1"/>
  <c r="E470" i="1" s="1"/>
  <c r="H470" i="1" s="1"/>
  <c r="D471" i="1"/>
  <c r="E471" i="1" s="1"/>
  <c r="H471" i="1" s="1"/>
  <c r="D472" i="1"/>
  <c r="E472" i="1" s="1"/>
  <c r="H472" i="1" s="1"/>
  <c r="D473" i="1"/>
  <c r="E473" i="1" s="1"/>
  <c r="H473" i="1" s="1"/>
  <c r="D474" i="1"/>
  <c r="E474" i="1" s="1"/>
  <c r="H474" i="1" s="1"/>
  <c r="D475" i="1"/>
  <c r="E475" i="1" s="1"/>
  <c r="H475" i="1" s="1"/>
  <c r="D476" i="1"/>
  <c r="E476" i="1" s="1"/>
  <c r="H476" i="1" s="1"/>
  <c r="D477" i="1"/>
  <c r="E477" i="1" s="1"/>
  <c r="H477" i="1" s="1"/>
  <c r="D478" i="1"/>
  <c r="E478" i="1" s="1"/>
  <c r="H478" i="1" s="1"/>
  <c r="D479" i="1"/>
  <c r="E479" i="1" s="1"/>
  <c r="H479" i="1" s="1"/>
  <c r="D480" i="1"/>
  <c r="E480" i="1" s="1"/>
  <c r="H480" i="1" s="1"/>
  <c r="D481" i="1"/>
  <c r="E481" i="1" s="1"/>
  <c r="H481" i="1" s="1"/>
  <c r="D482" i="1"/>
  <c r="E482" i="1" s="1"/>
  <c r="H482" i="1" s="1"/>
  <c r="D483" i="1"/>
  <c r="E483" i="1" s="1"/>
  <c r="H483" i="1" s="1"/>
  <c r="D484" i="1"/>
  <c r="E484" i="1" s="1"/>
  <c r="H484" i="1" s="1"/>
  <c r="D485" i="1"/>
  <c r="E485" i="1" s="1"/>
  <c r="H485" i="1" s="1"/>
  <c r="D486" i="1"/>
  <c r="E486" i="1" s="1"/>
  <c r="H486" i="1" s="1"/>
  <c r="D487" i="1"/>
  <c r="E487" i="1" s="1"/>
  <c r="H487" i="1" s="1"/>
  <c r="D488" i="1"/>
  <c r="E488" i="1" s="1"/>
  <c r="H488" i="1" s="1"/>
  <c r="D489" i="1"/>
  <c r="E489" i="1" s="1"/>
  <c r="H489" i="1" s="1"/>
  <c r="D490" i="1"/>
  <c r="E490" i="1" s="1"/>
  <c r="H490" i="1" s="1"/>
  <c r="D491" i="1"/>
  <c r="E491" i="1" s="1"/>
  <c r="H491" i="1" s="1"/>
  <c r="D492" i="1"/>
  <c r="E492" i="1" s="1"/>
  <c r="H492" i="1" s="1"/>
  <c r="D493" i="1"/>
  <c r="E493" i="1" s="1"/>
  <c r="H493" i="1" s="1"/>
  <c r="D494" i="1"/>
  <c r="E494" i="1" s="1"/>
  <c r="H494" i="1" s="1"/>
  <c r="D495" i="1"/>
  <c r="E495" i="1" s="1"/>
  <c r="H495" i="1" s="1"/>
  <c r="D496" i="1"/>
  <c r="E496" i="1" s="1"/>
  <c r="H496" i="1" s="1"/>
  <c r="D497" i="1"/>
  <c r="E497" i="1" s="1"/>
  <c r="H497" i="1" s="1"/>
  <c r="D498" i="1"/>
  <c r="E498" i="1" s="1"/>
  <c r="H498" i="1" s="1"/>
  <c r="D499" i="1"/>
  <c r="E499" i="1" s="1"/>
  <c r="H499" i="1" s="1"/>
  <c r="D500" i="1"/>
  <c r="E500" i="1" s="1"/>
  <c r="H500" i="1" s="1"/>
  <c r="D501" i="1"/>
  <c r="E501" i="1" s="1"/>
  <c r="H501" i="1" s="1"/>
  <c r="D502" i="1"/>
  <c r="E502" i="1" s="1"/>
  <c r="H502" i="1" s="1"/>
  <c r="D503" i="1"/>
  <c r="E503" i="1" s="1"/>
  <c r="H503" i="1" s="1"/>
  <c r="D504" i="1"/>
  <c r="E504" i="1" s="1"/>
  <c r="H504" i="1" s="1"/>
  <c r="D505" i="1"/>
  <c r="E505" i="1" s="1"/>
  <c r="H505" i="1" s="1"/>
  <c r="D506" i="1"/>
  <c r="E506" i="1" s="1"/>
  <c r="H506" i="1" s="1"/>
  <c r="D507" i="1"/>
  <c r="E507" i="1" s="1"/>
  <c r="H507" i="1" s="1"/>
  <c r="D508" i="1"/>
  <c r="E508" i="1" s="1"/>
  <c r="H508" i="1" s="1"/>
  <c r="D509" i="1"/>
  <c r="E509" i="1" s="1"/>
  <c r="H509" i="1" s="1"/>
  <c r="D510" i="1"/>
  <c r="E510" i="1" s="1"/>
  <c r="H510" i="1" s="1"/>
  <c r="D511" i="1"/>
  <c r="E511" i="1" s="1"/>
  <c r="H511" i="1" s="1"/>
  <c r="D512" i="1"/>
  <c r="E512" i="1" s="1"/>
  <c r="H512" i="1" s="1"/>
  <c r="D517" i="1"/>
  <c r="E517" i="1" s="1"/>
  <c r="H517" i="1" s="1"/>
  <c r="D518" i="1"/>
  <c r="E518" i="1" s="1"/>
  <c r="H518" i="1" s="1"/>
  <c r="D519" i="1"/>
  <c r="E519" i="1" s="1"/>
  <c r="H519" i="1" s="1"/>
  <c r="D520" i="1"/>
  <c r="E520" i="1" s="1"/>
  <c r="H520" i="1" s="1"/>
  <c r="D521" i="1"/>
  <c r="E521" i="1" s="1"/>
  <c r="H521" i="1" s="1"/>
  <c r="D522" i="1"/>
  <c r="E522" i="1" s="1"/>
  <c r="H522" i="1" s="1"/>
  <c r="D523" i="1"/>
  <c r="E523" i="1" s="1"/>
  <c r="H523" i="1" s="1"/>
  <c r="D524" i="1"/>
  <c r="E524" i="1" s="1"/>
  <c r="H524" i="1" s="1"/>
  <c r="D525" i="1"/>
  <c r="E525" i="1" s="1"/>
  <c r="H525" i="1" s="1"/>
  <c r="D526" i="1"/>
  <c r="E526" i="1" s="1"/>
  <c r="H526" i="1" s="1"/>
  <c r="D527" i="1"/>
  <c r="E527" i="1" s="1"/>
  <c r="H527" i="1" s="1"/>
  <c r="D528" i="1"/>
  <c r="E528" i="1" s="1"/>
  <c r="H528" i="1" s="1"/>
  <c r="D529" i="1"/>
  <c r="E529" i="1" s="1"/>
  <c r="H529" i="1" s="1"/>
  <c r="D530" i="1"/>
  <c r="E530" i="1" s="1"/>
  <c r="H530" i="1" s="1"/>
  <c r="D531" i="1"/>
  <c r="E531" i="1" s="1"/>
  <c r="H531" i="1" s="1"/>
  <c r="D532" i="1"/>
  <c r="E532" i="1" s="1"/>
  <c r="H532" i="1" s="1"/>
  <c r="D533" i="1"/>
  <c r="E533" i="1" s="1"/>
  <c r="H533" i="1" s="1"/>
  <c r="D534" i="1"/>
  <c r="E534" i="1" s="1"/>
  <c r="H534" i="1" s="1"/>
  <c r="D535" i="1"/>
  <c r="E535" i="1" s="1"/>
  <c r="H535" i="1" s="1"/>
  <c r="D536" i="1"/>
  <c r="E536" i="1" s="1"/>
  <c r="H536" i="1" s="1"/>
  <c r="D537" i="1"/>
  <c r="E537" i="1" s="1"/>
  <c r="H537" i="1" s="1"/>
  <c r="D538" i="1"/>
  <c r="E538" i="1" s="1"/>
  <c r="H538" i="1" s="1"/>
  <c r="D539" i="1"/>
  <c r="E539" i="1" s="1"/>
  <c r="H539" i="1" s="1"/>
  <c r="D540" i="1"/>
  <c r="E540" i="1" s="1"/>
  <c r="H540" i="1" s="1"/>
  <c r="D541" i="1"/>
  <c r="E541" i="1" s="1"/>
  <c r="H541" i="1" s="1"/>
  <c r="D542" i="1"/>
  <c r="E542" i="1" s="1"/>
  <c r="H542" i="1" s="1"/>
  <c r="D543" i="1"/>
  <c r="E543" i="1" s="1"/>
  <c r="H543" i="1" s="1"/>
  <c r="D544" i="1"/>
  <c r="E544" i="1" s="1"/>
  <c r="H544" i="1" s="1"/>
  <c r="D10" i="1"/>
  <c r="E10" i="1" s="1"/>
  <c r="H10" i="1" s="1"/>
  <c r="D11" i="1"/>
  <c r="E11" i="1" s="1"/>
  <c r="H11" i="1" s="1"/>
  <c r="D12" i="1"/>
  <c r="E12" i="1" s="1"/>
  <c r="H12" i="1" s="1"/>
  <c r="D13" i="1"/>
  <c r="E13" i="1" s="1"/>
  <c r="H13" i="1" s="1"/>
  <c r="D14" i="1"/>
  <c r="E14" i="1" s="1"/>
  <c r="H14" i="1" s="1"/>
  <c r="D15" i="1"/>
  <c r="E15" i="1" s="1"/>
  <c r="H15" i="1" s="1"/>
  <c r="D16" i="1"/>
  <c r="E16" i="1" s="1"/>
  <c r="H16" i="1" s="1"/>
  <c r="D17" i="1"/>
  <c r="E17" i="1" s="1"/>
  <c r="H17" i="1" s="1"/>
  <c r="D9" i="1"/>
  <c r="E9" i="1" s="1"/>
  <c r="I256" i="5" l="1"/>
  <c r="I30" i="5"/>
  <c r="J597" i="5"/>
  <c r="I598" i="5"/>
  <c r="I703" i="5"/>
  <c r="J703" i="5" s="1"/>
  <c r="I91" i="5"/>
  <c r="J357" i="5"/>
  <c r="I358" i="5"/>
  <c r="I150" i="5"/>
  <c r="I130" i="5"/>
  <c r="J377" i="5"/>
  <c r="I378" i="5"/>
  <c r="J294" i="5"/>
  <c r="I295" i="5"/>
  <c r="J968" i="5"/>
  <c r="I969" i="5"/>
  <c r="J882" i="5"/>
  <c r="I883" i="5"/>
  <c r="J947" i="5"/>
  <c r="I948" i="5"/>
  <c r="J130" i="5"/>
  <c r="I131" i="5"/>
  <c r="J500" i="5"/>
  <c r="I501" i="5"/>
  <c r="J1006" i="5"/>
  <c r="I1007" i="5"/>
  <c r="J781" i="5"/>
  <c r="I782" i="5"/>
  <c r="J679" i="5"/>
  <c r="I680" i="5"/>
  <c r="J48" i="5"/>
  <c r="I49" i="5"/>
  <c r="J904" i="5"/>
  <c r="I905" i="5"/>
  <c r="J637" i="5"/>
  <c r="I638" i="5"/>
  <c r="O12" i="5"/>
  <c r="Q11" i="5"/>
  <c r="J763" i="5"/>
  <c r="I764" i="5"/>
  <c r="J743" i="5"/>
  <c r="I744" i="5"/>
  <c r="J416" i="5"/>
  <c r="I417" i="5"/>
  <c r="J657" i="5"/>
  <c r="I658" i="5"/>
  <c r="J988" i="5"/>
  <c r="I989" i="5"/>
  <c r="J215" i="5"/>
  <c r="I216" i="5"/>
  <c r="J926" i="5"/>
  <c r="I927" i="5"/>
  <c r="J864" i="5"/>
  <c r="I865" i="5"/>
  <c r="J150" i="5"/>
  <c r="I151" i="5"/>
  <c r="J191" i="5"/>
  <c r="I192" i="5"/>
  <c r="J437" i="5"/>
  <c r="I438" i="5"/>
  <c r="J338" i="5"/>
  <c r="I339" i="5"/>
  <c r="R11" i="5"/>
  <c r="P12" i="5"/>
  <c r="J804" i="5"/>
  <c r="I805" i="5"/>
  <c r="J845" i="5"/>
  <c r="I846" i="5"/>
  <c r="J517" i="5"/>
  <c r="I518" i="5"/>
  <c r="J67" i="5"/>
  <c r="I68" i="5"/>
  <c r="J823" i="5"/>
  <c r="I824" i="5"/>
  <c r="J395" i="5"/>
  <c r="I396" i="5"/>
  <c r="I12" i="5"/>
  <c r="J480" i="5"/>
  <c r="I481" i="5"/>
  <c r="J1028" i="5"/>
  <c r="I1029" i="5"/>
  <c r="J278" i="5"/>
  <c r="I279" i="5"/>
  <c r="J30" i="5"/>
  <c r="I31" i="5"/>
  <c r="J620" i="5"/>
  <c r="I621" i="5"/>
  <c r="J317" i="5"/>
  <c r="I318" i="5"/>
  <c r="J536" i="5"/>
  <c r="I537" i="5"/>
  <c r="J579" i="5"/>
  <c r="I580" i="5"/>
  <c r="J111" i="5"/>
  <c r="I112" i="5"/>
  <c r="J460" i="5"/>
  <c r="I461" i="5"/>
  <c r="J235" i="5"/>
  <c r="I236" i="5"/>
  <c r="J173" i="5"/>
  <c r="I174" i="5"/>
  <c r="J724" i="5"/>
  <c r="I725" i="5"/>
  <c r="J558" i="5"/>
  <c r="I559" i="5"/>
  <c r="J256" i="5"/>
  <c r="I257" i="5"/>
  <c r="R10" i="5"/>
  <c r="Q10" i="5"/>
  <c r="J10" i="5"/>
  <c r="N4" i="1"/>
  <c r="H9" i="1"/>
  <c r="I433" i="1"/>
  <c r="J433" i="1" s="1"/>
  <c r="I389" i="1"/>
  <c r="J389" i="1" s="1"/>
  <c r="I9" i="1"/>
  <c r="J9" i="1" s="1"/>
  <c r="I534" i="1"/>
  <c r="J534" i="1" s="1"/>
  <c r="I330" i="1"/>
  <c r="I250" i="1"/>
  <c r="I230" i="1"/>
  <c r="J230" i="1" s="1"/>
  <c r="I186" i="1"/>
  <c r="J186" i="1" s="1"/>
  <c r="I270" i="1"/>
  <c r="J270" i="1" s="1"/>
  <c r="I42" i="1"/>
  <c r="I453" i="1"/>
  <c r="J453" i="1" s="1"/>
  <c r="I209" i="1"/>
  <c r="J209" i="1" s="1"/>
  <c r="I164" i="1"/>
  <c r="I144" i="1"/>
  <c r="J144" i="1" s="1"/>
  <c r="I310" i="1"/>
  <c r="J310" i="1" s="1"/>
  <c r="I125" i="1"/>
  <c r="I85" i="1"/>
  <c r="I513" i="1"/>
  <c r="I411" i="1"/>
  <c r="J411" i="1" s="1"/>
  <c r="I371" i="1"/>
  <c r="J371" i="1" s="1"/>
  <c r="I351" i="1"/>
  <c r="J351" i="1" s="1"/>
  <c r="L9" i="1"/>
  <c r="N9" i="1" s="1"/>
  <c r="K9" i="1"/>
  <c r="M9" i="1" s="1"/>
  <c r="I454" i="1"/>
  <c r="J454" i="1" s="1"/>
  <c r="I231" i="1"/>
  <c r="J231" i="1" s="1"/>
  <c r="I311" i="1"/>
  <c r="J311" i="1" s="1"/>
  <c r="I10" i="1"/>
  <c r="J10" i="1" s="1"/>
  <c r="I64" i="1"/>
  <c r="J64" i="1" s="1"/>
  <c r="I24" i="1"/>
  <c r="J24" i="1" s="1"/>
  <c r="I288" i="1"/>
  <c r="J288" i="1" s="1"/>
  <c r="I495" i="1"/>
  <c r="J495" i="1" s="1"/>
  <c r="I475" i="1"/>
  <c r="J475" i="1" s="1"/>
  <c r="I104" i="1"/>
  <c r="J104" i="1" s="1"/>
  <c r="G15" i="1"/>
  <c r="G11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396" i="1"/>
  <c r="G392" i="1"/>
  <c r="G388" i="1"/>
  <c r="G384" i="1"/>
  <c r="G12" i="1"/>
  <c r="G395" i="1"/>
  <c r="G331" i="1"/>
  <c r="G267" i="1"/>
  <c r="G203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5" i="1"/>
  <c r="G91" i="1"/>
  <c r="G87" i="1"/>
  <c r="G83" i="1"/>
  <c r="G79" i="1"/>
  <c r="G75" i="1"/>
  <c r="G71" i="1"/>
  <c r="G63" i="1"/>
  <c r="G55" i="1"/>
  <c r="G43" i="1"/>
  <c r="G39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99" i="1"/>
  <c r="G67" i="1"/>
  <c r="G59" i="1"/>
  <c r="G51" i="1"/>
  <c r="G47" i="1"/>
  <c r="G35" i="1"/>
  <c r="G31" i="1"/>
  <c r="G27" i="1"/>
  <c r="G23" i="1"/>
  <c r="G19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379" i="1"/>
  <c r="G363" i="1"/>
  <c r="G347" i="1"/>
  <c r="G335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199" i="1"/>
  <c r="G195" i="1"/>
  <c r="G191" i="1"/>
  <c r="G187" i="1"/>
  <c r="G72" i="1"/>
  <c r="G68" i="1"/>
  <c r="G56" i="1"/>
  <c r="G52" i="1"/>
  <c r="G48" i="1"/>
  <c r="G44" i="1"/>
  <c r="G40" i="1"/>
  <c r="G16" i="1"/>
  <c r="G9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1" i="1"/>
  <c r="G387" i="1"/>
  <c r="G383" i="1"/>
  <c r="G375" i="1"/>
  <c r="G371" i="1"/>
  <c r="G367" i="1"/>
  <c r="G359" i="1"/>
  <c r="G355" i="1"/>
  <c r="G351" i="1"/>
  <c r="G343" i="1"/>
  <c r="G339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4" i="1"/>
  <c r="G400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64" i="1"/>
  <c r="G60" i="1"/>
  <c r="G36" i="1"/>
  <c r="G32" i="1"/>
  <c r="G28" i="1"/>
  <c r="G24" i="1"/>
  <c r="G2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I704" i="5" l="1"/>
  <c r="J358" i="5"/>
  <c r="I359" i="5"/>
  <c r="J598" i="5"/>
  <c r="I599" i="5"/>
  <c r="J91" i="5"/>
  <c r="I92" i="5"/>
  <c r="J378" i="5"/>
  <c r="I379" i="5"/>
  <c r="J295" i="5"/>
  <c r="I296" i="5"/>
  <c r="J1007" i="5"/>
  <c r="I1008" i="5"/>
  <c r="J883" i="5"/>
  <c r="I884" i="5"/>
  <c r="I502" i="5"/>
  <c r="J501" i="5"/>
  <c r="I949" i="5"/>
  <c r="J948" i="5"/>
  <c r="J969" i="5"/>
  <c r="I970" i="5"/>
  <c r="J131" i="5"/>
  <c r="I132" i="5"/>
  <c r="J396" i="5"/>
  <c r="I397" i="5"/>
  <c r="I69" i="5"/>
  <c r="J68" i="5"/>
  <c r="J846" i="5"/>
  <c r="I847" i="5"/>
  <c r="R12" i="5"/>
  <c r="P13" i="5"/>
  <c r="J438" i="5"/>
  <c r="I439" i="5"/>
  <c r="J192" i="5"/>
  <c r="I193" i="5"/>
  <c r="J865" i="5"/>
  <c r="I866" i="5"/>
  <c r="J216" i="5"/>
  <c r="I217" i="5"/>
  <c r="I659" i="5"/>
  <c r="J658" i="5"/>
  <c r="J744" i="5"/>
  <c r="I745" i="5"/>
  <c r="J905" i="5"/>
  <c r="I906" i="5"/>
  <c r="J680" i="5"/>
  <c r="I681" i="5"/>
  <c r="Q12" i="5"/>
  <c r="O13" i="5"/>
  <c r="J824" i="5"/>
  <c r="I825" i="5"/>
  <c r="J518" i="5"/>
  <c r="I519" i="5"/>
  <c r="J805" i="5"/>
  <c r="I806" i="5"/>
  <c r="J339" i="5"/>
  <c r="I340" i="5"/>
  <c r="J151" i="5"/>
  <c r="I152" i="5"/>
  <c r="J927" i="5"/>
  <c r="I928" i="5"/>
  <c r="J989" i="5"/>
  <c r="I990" i="5"/>
  <c r="J417" i="5"/>
  <c r="I418" i="5"/>
  <c r="I765" i="5"/>
  <c r="J764" i="5"/>
  <c r="J638" i="5"/>
  <c r="I639" i="5"/>
  <c r="I50" i="5"/>
  <c r="J49" i="5"/>
  <c r="J782" i="5"/>
  <c r="I783" i="5"/>
  <c r="J12" i="5"/>
  <c r="I13" i="5"/>
  <c r="J725" i="5"/>
  <c r="I726" i="5"/>
  <c r="J1029" i="5"/>
  <c r="I1030" i="5"/>
  <c r="J174" i="5"/>
  <c r="I175" i="5"/>
  <c r="J461" i="5"/>
  <c r="I462" i="5"/>
  <c r="J537" i="5"/>
  <c r="I538" i="5"/>
  <c r="J318" i="5"/>
  <c r="I319" i="5"/>
  <c r="J279" i="5"/>
  <c r="I280" i="5"/>
  <c r="J257" i="5"/>
  <c r="I258" i="5"/>
  <c r="J559" i="5"/>
  <c r="I560" i="5"/>
  <c r="J236" i="5"/>
  <c r="I237" i="5"/>
  <c r="J704" i="5"/>
  <c r="I705" i="5"/>
  <c r="J112" i="5"/>
  <c r="I113" i="5"/>
  <c r="J580" i="5"/>
  <c r="I581" i="5"/>
  <c r="J621" i="5"/>
  <c r="I622" i="5"/>
  <c r="J481" i="5"/>
  <c r="I482" i="5"/>
  <c r="J31" i="5"/>
  <c r="I32" i="5"/>
  <c r="L10" i="5"/>
  <c r="L11" i="5" s="1"/>
  <c r="N11" i="5" s="1"/>
  <c r="K10" i="5"/>
  <c r="K11" i="5" s="1"/>
  <c r="M11" i="5" s="1"/>
  <c r="I535" i="1"/>
  <c r="J535" i="1" s="1"/>
  <c r="K4" i="1"/>
  <c r="I271" i="1"/>
  <c r="J271" i="1" s="1"/>
  <c r="I434" i="1"/>
  <c r="J434" i="1" s="1"/>
  <c r="O9" i="1"/>
  <c r="Q9" i="1" s="1"/>
  <c r="R9" i="1"/>
  <c r="O10" i="1"/>
  <c r="I390" i="1"/>
  <c r="J390" i="1" s="1"/>
  <c r="I476" i="1"/>
  <c r="J476" i="1" s="1"/>
  <c r="I126" i="1"/>
  <c r="J125" i="1"/>
  <c r="I187" i="1"/>
  <c r="J187" i="1" s="1"/>
  <c r="I514" i="1"/>
  <c r="J514" i="1" s="1"/>
  <c r="J513" i="1"/>
  <c r="I43" i="1"/>
  <c r="J43" i="1" s="1"/>
  <c r="J42" i="1"/>
  <c r="I251" i="1"/>
  <c r="J251" i="1" s="1"/>
  <c r="J250" i="1"/>
  <c r="I210" i="1"/>
  <c r="J210" i="1" s="1"/>
  <c r="I86" i="1"/>
  <c r="J85" i="1"/>
  <c r="I165" i="1"/>
  <c r="J165" i="1" s="1"/>
  <c r="J164" i="1"/>
  <c r="I331" i="1"/>
  <c r="J331" i="1" s="1"/>
  <c r="J330" i="1"/>
  <c r="I496" i="1"/>
  <c r="J496" i="1" s="1"/>
  <c r="I412" i="1"/>
  <c r="J412" i="1" s="1"/>
  <c r="I105" i="1"/>
  <c r="I455" i="1"/>
  <c r="J455" i="1" s="1"/>
  <c r="I65" i="1"/>
  <c r="I145" i="1"/>
  <c r="J145" i="1" s="1"/>
  <c r="I25" i="1"/>
  <c r="I352" i="1"/>
  <c r="J352" i="1" s="1"/>
  <c r="I372" i="1"/>
  <c r="J372" i="1" s="1"/>
  <c r="I44" i="1"/>
  <c r="J44" i="1" s="1"/>
  <c r="I289" i="1"/>
  <c r="J289" i="1" s="1"/>
  <c r="I232" i="1"/>
  <c r="J232" i="1" s="1"/>
  <c r="I456" i="1"/>
  <c r="J456" i="1" s="1"/>
  <c r="I11" i="1"/>
  <c r="J11" i="1" s="1"/>
  <c r="I312" i="1"/>
  <c r="J312" i="1" s="1"/>
  <c r="I536" i="1"/>
  <c r="J536" i="1" s="1"/>
  <c r="J92" i="5" l="1"/>
  <c r="I93" i="5"/>
  <c r="J359" i="5"/>
  <c r="I360" i="5"/>
  <c r="J599" i="5"/>
  <c r="I600" i="5"/>
  <c r="J379" i="5"/>
  <c r="I380" i="5"/>
  <c r="J296" i="5"/>
  <c r="I297" i="5"/>
  <c r="I133" i="5"/>
  <c r="J132" i="5"/>
  <c r="I950" i="5"/>
  <c r="J949" i="5"/>
  <c r="J970" i="5"/>
  <c r="I971" i="5"/>
  <c r="J1008" i="5"/>
  <c r="I1009" i="5"/>
  <c r="J884" i="5"/>
  <c r="I885" i="5"/>
  <c r="J502" i="5"/>
  <c r="I503" i="5"/>
  <c r="J13" i="5"/>
  <c r="I14" i="5"/>
  <c r="J990" i="5"/>
  <c r="I991" i="5"/>
  <c r="J152" i="5"/>
  <c r="I153" i="5"/>
  <c r="J340" i="5"/>
  <c r="I341" i="5"/>
  <c r="J519" i="5"/>
  <c r="I520" i="5"/>
  <c r="Q13" i="5"/>
  <c r="O14" i="5"/>
  <c r="J681" i="5"/>
  <c r="I682" i="5"/>
  <c r="J745" i="5"/>
  <c r="I746" i="5"/>
  <c r="J217" i="5"/>
  <c r="I218" i="5"/>
  <c r="I194" i="5"/>
  <c r="J193" i="5"/>
  <c r="P14" i="5"/>
  <c r="R13" i="5"/>
  <c r="K12" i="5"/>
  <c r="M12" i="5" s="1"/>
  <c r="L12" i="5"/>
  <c r="N12" i="5" s="1"/>
  <c r="I51" i="5"/>
  <c r="J50" i="5"/>
  <c r="I766" i="5"/>
  <c r="J765" i="5"/>
  <c r="I70" i="5"/>
  <c r="J69" i="5"/>
  <c r="J783" i="5"/>
  <c r="I784" i="5"/>
  <c r="J639" i="5"/>
  <c r="I640" i="5"/>
  <c r="J418" i="5"/>
  <c r="I419" i="5"/>
  <c r="J928" i="5"/>
  <c r="I929" i="5"/>
  <c r="J806" i="5"/>
  <c r="I807" i="5"/>
  <c r="J825" i="5"/>
  <c r="I826" i="5"/>
  <c r="J906" i="5"/>
  <c r="I907" i="5"/>
  <c r="I867" i="5"/>
  <c r="J866" i="5"/>
  <c r="J439" i="5"/>
  <c r="I440" i="5"/>
  <c r="J847" i="5"/>
  <c r="I848" i="5"/>
  <c r="J397" i="5"/>
  <c r="I398" i="5"/>
  <c r="J659" i="5"/>
  <c r="I660" i="5"/>
  <c r="J581" i="5"/>
  <c r="I582" i="5"/>
  <c r="J622" i="5"/>
  <c r="I623" i="5"/>
  <c r="J237" i="5"/>
  <c r="I238" i="5"/>
  <c r="J538" i="5"/>
  <c r="I539" i="5"/>
  <c r="J726" i="5"/>
  <c r="I727" i="5"/>
  <c r="J32" i="5"/>
  <c r="I33" i="5"/>
  <c r="J113" i="5"/>
  <c r="I114" i="5"/>
  <c r="J705" i="5"/>
  <c r="I706" i="5"/>
  <c r="J560" i="5"/>
  <c r="I561" i="5"/>
  <c r="J258" i="5"/>
  <c r="I259" i="5"/>
  <c r="J280" i="5"/>
  <c r="I281" i="5"/>
  <c r="J319" i="5"/>
  <c r="I320" i="5"/>
  <c r="J175" i="5"/>
  <c r="I176" i="5"/>
  <c r="J482" i="5"/>
  <c r="I483" i="5"/>
  <c r="J462" i="5"/>
  <c r="I463" i="5"/>
  <c r="J1030" i="5"/>
  <c r="I1031" i="5"/>
  <c r="M10" i="5"/>
  <c r="N10" i="5"/>
  <c r="I272" i="1"/>
  <c r="J272" i="1" s="1"/>
  <c r="I332" i="1"/>
  <c r="J332" i="1" s="1"/>
  <c r="I515" i="1"/>
  <c r="J515" i="1" s="1"/>
  <c r="I211" i="1"/>
  <c r="J211" i="1" s="1"/>
  <c r="I166" i="1"/>
  <c r="J166" i="1" s="1"/>
  <c r="I435" i="1"/>
  <c r="J435" i="1" s="1"/>
  <c r="I497" i="1"/>
  <c r="J497" i="1" s="1"/>
  <c r="I391" i="1"/>
  <c r="J391" i="1" s="1"/>
  <c r="I188" i="1"/>
  <c r="J188" i="1" s="1"/>
  <c r="I477" i="1"/>
  <c r="R10" i="1"/>
  <c r="I252" i="1"/>
  <c r="J252" i="1" s="1"/>
  <c r="O11" i="1"/>
  <c r="Q10" i="1"/>
  <c r="I106" i="1"/>
  <c r="J106" i="1" s="1"/>
  <c r="J105" i="1"/>
  <c r="I87" i="1"/>
  <c r="J86" i="1"/>
  <c r="I66" i="1"/>
  <c r="J66" i="1" s="1"/>
  <c r="J65" i="1"/>
  <c r="I26" i="1"/>
  <c r="J26" i="1" s="1"/>
  <c r="J25" i="1"/>
  <c r="J126" i="1"/>
  <c r="I127" i="1"/>
  <c r="I413" i="1"/>
  <c r="J413" i="1" s="1"/>
  <c r="I353" i="1"/>
  <c r="J353" i="1" s="1"/>
  <c r="I373" i="1"/>
  <c r="J373" i="1" s="1"/>
  <c r="I146" i="1"/>
  <c r="J146" i="1" s="1"/>
  <c r="I414" i="1"/>
  <c r="J414" i="1" s="1"/>
  <c r="I537" i="1"/>
  <c r="J537" i="1" s="1"/>
  <c r="I392" i="1"/>
  <c r="J392" i="1" s="1"/>
  <c r="I12" i="1"/>
  <c r="J12" i="1" s="1"/>
  <c r="I516" i="1"/>
  <c r="J516" i="1" s="1"/>
  <c r="I498" i="1"/>
  <c r="J498" i="1" s="1"/>
  <c r="I273" i="1"/>
  <c r="J273" i="1" s="1"/>
  <c r="I233" i="1"/>
  <c r="J233" i="1" s="1"/>
  <c r="I167" i="1"/>
  <c r="J167" i="1" s="1"/>
  <c r="I45" i="1"/>
  <c r="J45" i="1" s="1"/>
  <c r="I67" i="1"/>
  <c r="J67" i="1" s="1"/>
  <c r="I313" i="1"/>
  <c r="J313" i="1" s="1"/>
  <c r="I189" i="1"/>
  <c r="J189" i="1" s="1"/>
  <c r="I436" i="1"/>
  <c r="J436" i="1" s="1"/>
  <c r="I457" i="1"/>
  <c r="J457" i="1" s="1"/>
  <c r="I333" i="1"/>
  <c r="J333" i="1" s="1"/>
  <c r="L10" i="1"/>
  <c r="K10" i="1"/>
  <c r="I290" i="1"/>
  <c r="J290" i="1" s="1"/>
  <c r="I27" i="1"/>
  <c r="J27" i="1" s="1"/>
  <c r="I601" i="5" l="1"/>
  <c r="J600" i="5"/>
  <c r="I94" i="5"/>
  <c r="J93" i="5"/>
  <c r="J360" i="5"/>
  <c r="I361" i="5"/>
  <c r="J380" i="5"/>
  <c r="I381" i="5"/>
  <c r="J297" i="5"/>
  <c r="I298" i="5"/>
  <c r="J503" i="5"/>
  <c r="I504" i="5"/>
  <c r="J1009" i="5"/>
  <c r="I1010" i="5"/>
  <c r="J950" i="5"/>
  <c r="I951" i="5"/>
  <c r="J885" i="5"/>
  <c r="I886" i="5"/>
  <c r="I972" i="5"/>
  <c r="J971" i="5"/>
  <c r="I134" i="5"/>
  <c r="J133" i="5"/>
  <c r="I849" i="5"/>
  <c r="J848" i="5"/>
  <c r="J807" i="5"/>
  <c r="I808" i="5"/>
  <c r="I420" i="5"/>
  <c r="J419" i="5"/>
  <c r="J784" i="5"/>
  <c r="I785" i="5"/>
  <c r="J746" i="5"/>
  <c r="I747" i="5"/>
  <c r="Q14" i="5"/>
  <c r="O15" i="5"/>
  <c r="J341" i="5"/>
  <c r="I342" i="5"/>
  <c r="I992" i="5"/>
  <c r="J991" i="5"/>
  <c r="J867" i="5"/>
  <c r="I868" i="5"/>
  <c r="J766" i="5"/>
  <c r="I767" i="5"/>
  <c r="J194" i="5"/>
  <c r="I195" i="5"/>
  <c r="J660" i="5"/>
  <c r="I661" i="5"/>
  <c r="J398" i="5"/>
  <c r="I399" i="5"/>
  <c r="J440" i="5"/>
  <c r="I441" i="5"/>
  <c r="J907" i="5"/>
  <c r="I908" i="5"/>
  <c r="J826" i="5"/>
  <c r="I827" i="5"/>
  <c r="J929" i="5"/>
  <c r="I930" i="5"/>
  <c r="J640" i="5"/>
  <c r="I641" i="5"/>
  <c r="J218" i="5"/>
  <c r="I219" i="5"/>
  <c r="J682" i="5"/>
  <c r="I683" i="5"/>
  <c r="J520" i="5"/>
  <c r="I521" i="5"/>
  <c r="J153" i="5"/>
  <c r="I154" i="5"/>
  <c r="I15" i="5"/>
  <c r="J14" i="5"/>
  <c r="J70" i="5"/>
  <c r="I71" i="5"/>
  <c r="J51" i="5"/>
  <c r="I52" i="5"/>
  <c r="P15" i="5"/>
  <c r="R14" i="5"/>
  <c r="L13" i="5"/>
  <c r="N13" i="5" s="1"/>
  <c r="K13" i="5"/>
  <c r="M13" i="5" s="1"/>
  <c r="J176" i="5"/>
  <c r="I177" i="5"/>
  <c r="J561" i="5"/>
  <c r="I562" i="5"/>
  <c r="J114" i="5"/>
  <c r="I115" i="5"/>
  <c r="J539" i="5"/>
  <c r="I540" i="5"/>
  <c r="J623" i="5"/>
  <c r="I624" i="5"/>
  <c r="J463" i="5"/>
  <c r="I464" i="5"/>
  <c r="J281" i="5"/>
  <c r="I282" i="5"/>
  <c r="J259" i="5"/>
  <c r="I260" i="5"/>
  <c r="J706" i="5"/>
  <c r="I707" i="5"/>
  <c r="J33" i="5"/>
  <c r="I34" i="5"/>
  <c r="J727" i="5"/>
  <c r="I728" i="5"/>
  <c r="J238" i="5"/>
  <c r="I239" i="5"/>
  <c r="J582" i="5"/>
  <c r="I583" i="5"/>
  <c r="J1031" i="5"/>
  <c r="I1032" i="5"/>
  <c r="J483" i="5"/>
  <c r="I484" i="5"/>
  <c r="J320" i="5"/>
  <c r="I321" i="5"/>
  <c r="I107" i="1"/>
  <c r="J107" i="1" s="1"/>
  <c r="I212" i="1"/>
  <c r="J212" i="1" s="1"/>
  <c r="I253" i="1"/>
  <c r="J253" i="1" s="1"/>
  <c r="R11" i="1"/>
  <c r="O12" i="1"/>
  <c r="Q11" i="1"/>
  <c r="J477" i="1"/>
  <c r="I478" i="1"/>
  <c r="J87" i="1"/>
  <c r="I88" i="1"/>
  <c r="J127" i="1"/>
  <c r="I128" i="1"/>
  <c r="L11" i="1"/>
  <c r="N11" i="1" s="1"/>
  <c r="N10" i="1"/>
  <c r="K11" i="1"/>
  <c r="M11" i="1" s="1"/>
  <c r="M10" i="1"/>
  <c r="I415" i="1"/>
  <c r="J415" i="1" s="1"/>
  <c r="I374" i="1"/>
  <c r="J374" i="1" s="1"/>
  <c r="I147" i="1"/>
  <c r="J147" i="1" s="1"/>
  <c r="I354" i="1"/>
  <c r="J354" i="1" s="1"/>
  <c r="I334" i="1"/>
  <c r="J334" i="1" s="1"/>
  <c r="I437" i="1"/>
  <c r="J437" i="1" s="1"/>
  <c r="I108" i="1"/>
  <c r="J108" i="1" s="1"/>
  <c r="I68" i="1"/>
  <c r="J68" i="1" s="1"/>
  <c r="I168" i="1"/>
  <c r="J168" i="1" s="1"/>
  <c r="I499" i="1"/>
  <c r="J499" i="1" s="1"/>
  <c r="I517" i="1"/>
  <c r="J517" i="1" s="1"/>
  <c r="I393" i="1"/>
  <c r="J393" i="1" s="1"/>
  <c r="I314" i="1"/>
  <c r="J314" i="1" s="1"/>
  <c r="I46" i="1"/>
  <c r="J46" i="1" s="1"/>
  <c r="I254" i="1"/>
  <c r="J254" i="1" s="1"/>
  <c r="I28" i="1"/>
  <c r="J28" i="1" s="1"/>
  <c r="I291" i="1"/>
  <c r="J291" i="1" s="1"/>
  <c r="I213" i="1"/>
  <c r="J213" i="1" s="1"/>
  <c r="I458" i="1"/>
  <c r="J458" i="1" s="1"/>
  <c r="I190" i="1"/>
  <c r="J190" i="1" s="1"/>
  <c r="I234" i="1"/>
  <c r="J234" i="1" s="1"/>
  <c r="I274" i="1"/>
  <c r="J274" i="1" s="1"/>
  <c r="I13" i="1"/>
  <c r="J13" i="1" s="1"/>
  <c r="I538" i="1"/>
  <c r="J538" i="1" s="1"/>
  <c r="J94" i="5" l="1"/>
  <c r="I95" i="5"/>
  <c r="J361" i="5"/>
  <c r="I362" i="5"/>
  <c r="I602" i="5"/>
  <c r="J601" i="5"/>
  <c r="J381" i="5"/>
  <c r="I382" i="5"/>
  <c r="J298" i="5"/>
  <c r="I299" i="5"/>
  <c r="I887" i="5"/>
  <c r="J886" i="5"/>
  <c r="I135" i="5"/>
  <c r="J134" i="5"/>
  <c r="J1010" i="5"/>
  <c r="I1011" i="5"/>
  <c r="I952" i="5"/>
  <c r="J951" i="5"/>
  <c r="J504" i="5"/>
  <c r="I505" i="5"/>
  <c r="I973" i="5"/>
  <c r="J972" i="5"/>
  <c r="J71" i="5"/>
  <c r="I72" i="5"/>
  <c r="J154" i="5"/>
  <c r="I155" i="5"/>
  <c r="J683" i="5"/>
  <c r="I684" i="5"/>
  <c r="J641" i="5"/>
  <c r="I642" i="5"/>
  <c r="J827" i="5"/>
  <c r="I828" i="5"/>
  <c r="J441" i="5"/>
  <c r="I442" i="5"/>
  <c r="J661" i="5"/>
  <c r="I662" i="5"/>
  <c r="J767" i="5"/>
  <c r="I768" i="5"/>
  <c r="Q15" i="5"/>
  <c r="O16" i="5"/>
  <c r="J785" i="5"/>
  <c r="I786" i="5"/>
  <c r="J808" i="5"/>
  <c r="I809" i="5"/>
  <c r="R15" i="5"/>
  <c r="P16" i="5"/>
  <c r="J992" i="5"/>
  <c r="I993" i="5"/>
  <c r="J849" i="5"/>
  <c r="I850" i="5"/>
  <c r="J52" i="5"/>
  <c r="I53" i="5"/>
  <c r="K14" i="5"/>
  <c r="M14" i="5" s="1"/>
  <c r="L14" i="5"/>
  <c r="N14" i="5" s="1"/>
  <c r="J521" i="5"/>
  <c r="I522" i="5"/>
  <c r="J219" i="5"/>
  <c r="I220" i="5"/>
  <c r="I931" i="5"/>
  <c r="J930" i="5"/>
  <c r="J908" i="5"/>
  <c r="I909" i="5"/>
  <c r="J399" i="5"/>
  <c r="I400" i="5"/>
  <c r="J195" i="5"/>
  <c r="I196" i="5"/>
  <c r="J868" i="5"/>
  <c r="I869" i="5"/>
  <c r="J342" i="5"/>
  <c r="I343" i="5"/>
  <c r="J747" i="5"/>
  <c r="I748" i="5"/>
  <c r="J15" i="5"/>
  <c r="I16" i="5"/>
  <c r="J420" i="5"/>
  <c r="I421" i="5"/>
  <c r="J484" i="5"/>
  <c r="I485" i="5"/>
  <c r="J707" i="5"/>
  <c r="I708" i="5"/>
  <c r="J464" i="5"/>
  <c r="I465" i="5"/>
  <c r="J562" i="5"/>
  <c r="I563" i="5"/>
  <c r="J321" i="5"/>
  <c r="I322" i="5"/>
  <c r="J624" i="5"/>
  <c r="I625" i="5"/>
  <c r="J1032" i="5"/>
  <c r="I1033" i="5"/>
  <c r="J583" i="5"/>
  <c r="I584" i="5"/>
  <c r="J239" i="5"/>
  <c r="I240" i="5"/>
  <c r="J728" i="5"/>
  <c r="I729" i="5"/>
  <c r="J34" i="5"/>
  <c r="I35" i="5"/>
  <c r="J282" i="5"/>
  <c r="I283" i="5"/>
  <c r="J540" i="5"/>
  <c r="I541" i="5"/>
  <c r="J115" i="5"/>
  <c r="I116" i="5"/>
  <c r="J177" i="5"/>
  <c r="I178" i="5"/>
  <c r="J260" i="5"/>
  <c r="I261" i="5"/>
  <c r="R12" i="1"/>
  <c r="J478" i="1"/>
  <c r="I479" i="1"/>
  <c r="Q12" i="1"/>
  <c r="O13" i="1"/>
  <c r="K12" i="1"/>
  <c r="M12" i="1" s="1"/>
  <c r="J88" i="1"/>
  <c r="I89" i="1"/>
  <c r="J128" i="1"/>
  <c r="I129" i="1"/>
  <c r="I355" i="1"/>
  <c r="J355" i="1" s="1"/>
  <c r="I375" i="1"/>
  <c r="J375" i="1" s="1"/>
  <c r="I148" i="1"/>
  <c r="J148" i="1" s="1"/>
  <c r="I416" i="1"/>
  <c r="J416" i="1" s="1"/>
  <c r="I500" i="1"/>
  <c r="J500" i="1" s="1"/>
  <c r="I438" i="1"/>
  <c r="J438" i="1" s="1"/>
  <c r="I539" i="1"/>
  <c r="J539" i="1" s="1"/>
  <c r="I275" i="1"/>
  <c r="J275" i="1" s="1"/>
  <c r="I191" i="1"/>
  <c r="J191" i="1" s="1"/>
  <c r="I214" i="1"/>
  <c r="J214" i="1" s="1"/>
  <c r="I292" i="1"/>
  <c r="J292" i="1" s="1"/>
  <c r="I255" i="1"/>
  <c r="J255" i="1" s="1"/>
  <c r="I315" i="1"/>
  <c r="J315" i="1" s="1"/>
  <c r="L12" i="1"/>
  <c r="N12" i="1" s="1"/>
  <c r="I518" i="1"/>
  <c r="J518" i="1" s="1"/>
  <c r="I169" i="1"/>
  <c r="J169" i="1" s="1"/>
  <c r="I109" i="1"/>
  <c r="J109" i="1" s="1"/>
  <c r="I335" i="1"/>
  <c r="J335" i="1" s="1"/>
  <c r="I394" i="1"/>
  <c r="J394" i="1" s="1"/>
  <c r="I69" i="1"/>
  <c r="J69" i="1" s="1"/>
  <c r="I14" i="1"/>
  <c r="J14" i="1" s="1"/>
  <c r="K13" i="1"/>
  <c r="M13" i="1" s="1"/>
  <c r="I235" i="1"/>
  <c r="J235" i="1" s="1"/>
  <c r="I459" i="1"/>
  <c r="J459" i="1" s="1"/>
  <c r="I29" i="1"/>
  <c r="J29" i="1" s="1"/>
  <c r="I47" i="1"/>
  <c r="J47" i="1" s="1"/>
  <c r="J95" i="5" l="1"/>
  <c r="I96" i="5"/>
  <c r="J362" i="5"/>
  <c r="I363" i="5"/>
  <c r="J602" i="5"/>
  <c r="I603" i="5"/>
  <c r="J382" i="5"/>
  <c r="I383" i="5"/>
  <c r="J299" i="5"/>
  <c r="I300" i="5"/>
  <c r="J973" i="5"/>
  <c r="I974" i="5"/>
  <c r="J952" i="5"/>
  <c r="I953" i="5"/>
  <c r="J135" i="5"/>
  <c r="I136" i="5"/>
  <c r="J505" i="5"/>
  <c r="I506" i="5"/>
  <c r="J1011" i="5"/>
  <c r="I1012" i="5"/>
  <c r="J887" i="5"/>
  <c r="I888" i="5"/>
  <c r="J16" i="5"/>
  <c r="I17" i="5"/>
  <c r="I344" i="5"/>
  <c r="J343" i="5"/>
  <c r="J196" i="5"/>
  <c r="I197" i="5"/>
  <c r="J909" i="5"/>
  <c r="I910" i="5"/>
  <c r="J220" i="5"/>
  <c r="I221" i="5"/>
  <c r="J850" i="5"/>
  <c r="I851" i="5"/>
  <c r="R16" i="5"/>
  <c r="P17" i="5"/>
  <c r="J786" i="5"/>
  <c r="I787" i="5"/>
  <c r="J768" i="5"/>
  <c r="I769" i="5"/>
  <c r="J442" i="5"/>
  <c r="I443" i="5"/>
  <c r="J642" i="5"/>
  <c r="I643" i="5"/>
  <c r="J155" i="5"/>
  <c r="I156" i="5"/>
  <c r="L15" i="5"/>
  <c r="N15" i="5" s="1"/>
  <c r="K15" i="5"/>
  <c r="M15" i="5" s="1"/>
  <c r="J421" i="5"/>
  <c r="I422" i="5"/>
  <c r="J748" i="5"/>
  <c r="I749" i="5"/>
  <c r="J869" i="5"/>
  <c r="I870" i="5"/>
  <c r="J400" i="5"/>
  <c r="I401" i="5"/>
  <c r="J522" i="5"/>
  <c r="I523" i="5"/>
  <c r="J53" i="5"/>
  <c r="I54" i="5"/>
  <c r="J993" i="5"/>
  <c r="I994" i="5"/>
  <c r="J809" i="5"/>
  <c r="I810" i="5"/>
  <c r="Q16" i="5"/>
  <c r="O17" i="5"/>
  <c r="J662" i="5"/>
  <c r="I663" i="5"/>
  <c r="J828" i="5"/>
  <c r="I829" i="5"/>
  <c r="J684" i="5"/>
  <c r="I685" i="5"/>
  <c r="J72" i="5"/>
  <c r="I73" i="5"/>
  <c r="J931" i="5"/>
  <c r="I932" i="5"/>
  <c r="J261" i="5"/>
  <c r="I262" i="5"/>
  <c r="J178" i="5"/>
  <c r="I179" i="5"/>
  <c r="J729" i="5"/>
  <c r="I730" i="5"/>
  <c r="J1033" i="5"/>
  <c r="I1034" i="5"/>
  <c r="J708" i="5"/>
  <c r="I709" i="5"/>
  <c r="J541" i="5"/>
  <c r="I542" i="5"/>
  <c r="J283" i="5"/>
  <c r="I284" i="5"/>
  <c r="J240" i="5"/>
  <c r="I241" i="5"/>
  <c r="J625" i="5"/>
  <c r="I626" i="5"/>
  <c r="J322" i="5"/>
  <c r="I323" i="5"/>
  <c r="J465" i="5"/>
  <c r="I466" i="5"/>
  <c r="J116" i="5"/>
  <c r="I117" i="5"/>
  <c r="J35" i="5"/>
  <c r="I36" i="5"/>
  <c r="J584" i="5"/>
  <c r="I585" i="5"/>
  <c r="J563" i="5"/>
  <c r="I564" i="5"/>
  <c r="J485" i="5"/>
  <c r="I486" i="5"/>
  <c r="R13" i="1"/>
  <c r="J479" i="1"/>
  <c r="I480" i="1"/>
  <c r="O14" i="1"/>
  <c r="Q13" i="1"/>
  <c r="J129" i="1"/>
  <c r="I130" i="1"/>
  <c r="J89" i="1"/>
  <c r="I90" i="1"/>
  <c r="I417" i="1"/>
  <c r="J417" i="1" s="1"/>
  <c r="I376" i="1"/>
  <c r="J376" i="1" s="1"/>
  <c r="I149" i="1"/>
  <c r="J149" i="1" s="1"/>
  <c r="I356" i="1"/>
  <c r="J356" i="1" s="1"/>
  <c r="I215" i="1"/>
  <c r="J215" i="1" s="1"/>
  <c r="I48" i="1"/>
  <c r="J48" i="1" s="1"/>
  <c r="I460" i="1"/>
  <c r="J460" i="1" s="1"/>
  <c r="I15" i="1"/>
  <c r="J15" i="1" s="1"/>
  <c r="K14" i="1"/>
  <c r="M14" i="1" s="1"/>
  <c r="I395" i="1"/>
  <c r="J395" i="1" s="1"/>
  <c r="I336" i="1"/>
  <c r="J336" i="1" s="1"/>
  <c r="I170" i="1"/>
  <c r="J170" i="1" s="1"/>
  <c r="I519" i="1"/>
  <c r="J519" i="1" s="1"/>
  <c r="I30" i="1"/>
  <c r="J30" i="1" s="1"/>
  <c r="I256" i="1"/>
  <c r="J256" i="1" s="1"/>
  <c r="I276" i="1"/>
  <c r="J276" i="1" s="1"/>
  <c r="I70" i="1"/>
  <c r="J70" i="1" s="1"/>
  <c r="L13" i="1"/>
  <c r="N13" i="1" s="1"/>
  <c r="I293" i="1"/>
  <c r="J293" i="1" s="1"/>
  <c r="I192" i="1"/>
  <c r="J192" i="1" s="1"/>
  <c r="I540" i="1"/>
  <c r="J540" i="1" s="1"/>
  <c r="I501" i="1"/>
  <c r="J501" i="1" s="1"/>
  <c r="I316" i="1"/>
  <c r="J316" i="1" s="1"/>
  <c r="I439" i="1"/>
  <c r="J439" i="1" s="1"/>
  <c r="I236" i="1"/>
  <c r="J236" i="1" s="1"/>
  <c r="I110" i="1"/>
  <c r="J110" i="1" s="1"/>
  <c r="J363" i="5" l="1"/>
  <c r="I364" i="5"/>
  <c r="I604" i="5"/>
  <c r="J603" i="5"/>
  <c r="J96" i="5"/>
  <c r="I97" i="5"/>
  <c r="J383" i="5"/>
  <c r="I384" i="5"/>
  <c r="J300" i="5"/>
  <c r="I301" i="5"/>
  <c r="J506" i="5"/>
  <c r="I507" i="5"/>
  <c r="J888" i="5"/>
  <c r="I889" i="5"/>
  <c r="J1012" i="5"/>
  <c r="I1013" i="5"/>
  <c r="J136" i="5"/>
  <c r="I137" i="5"/>
  <c r="J974" i="5"/>
  <c r="I975" i="5"/>
  <c r="I954" i="5"/>
  <c r="J953" i="5"/>
  <c r="J73" i="5"/>
  <c r="I74" i="5"/>
  <c r="J829" i="5"/>
  <c r="I830" i="5"/>
  <c r="O18" i="5"/>
  <c r="Q17" i="5"/>
  <c r="J994" i="5"/>
  <c r="I995" i="5"/>
  <c r="J523" i="5"/>
  <c r="I524" i="5"/>
  <c r="J870" i="5"/>
  <c r="I871" i="5"/>
  <c r="J643" i="5"/>
  <c r="I644" i="5"/>
  <c r="J769" i="5"/>
  <c r="I770" i="5"/>
  <c r="R17" i="5"/>
  <c r="P18" i="5"/>
  <c r="J221" i="5"/>
  <c r="I222" i="5"/>
  <c r="J197" i="5"/>
  <c r="I198" i="5"/>
  <c r="J932" i="5"/>
  <c r="I933" i="5"/>
  <c r="J685" i="5"/>
  <c r="I686" i="5"/>
  <c r="J663" i="5"/>
  <c r="I664" i="5"/>
  <c r="J810" i="5"/>
  <c r="I811" i="5"/>
  <c r="J54" i="5"/>
  <c r="I55" i="5"/>
  <c r="J401" i="5"/>
  <c r="I402" i="5"/>
  <c r="J749" i="5"/>
  <c r="I750" i="5"/>
  <c r="J422" i="5"/>
  <c r="I423" i="5"/>
  <c r="J156" i="5"/>
  <c r="I157" i="5"/>
  <c r="J443" i="5"/>
  <c r="I444" i="5"/>
  <c r="J787" i="5"/>
  <c r="I788" i="5"/>
  <c r="J851" i="5"/>
  <c r="I852" i="5"/>
  <c r="J910" i="5"/>
  <c r="I911" i="5"/>
  <c r="J17" i="5"/>
  <c r="I18" i="5"/>
  <c r="J344" i="5"/>
  <c r="I345" i="5"/>
  <c r="K16" i="5"/>
  <c r="M16" i="5" s="1"/>
  <c r="L16" i="5"/>
  <c r="N16" i="5" s="1"/>
  <c r="J466" i="5"/>
  <c r="I467" i="5"/>
  <c r="J241" i="5"/>
  <c r="I242" i="5"/>
  <c r="J626" i="5"/>
  <c r="I627" i="5"/>
  <c r="J1034" i="5"/>
  <c r="I1035" i="5"/>
  <c r="J486" i="5"/>
  <c r="I487" i="5"/>
  <c r="J564" i="5"/>
  <c r="I565" i="5"/>
  <c r="J585" i="5"/>
  <c r="I586" i="5"/>
  <c r="J117" i="5"/>
  <c r="I118" i="5"/>
  <c r="J323" i="5"/>
  <c r="I324" i="5"/>
  <c r="J284" i="5"/>
  <c r="I285" i="5"/>
  <c r="J730" i="5"/>
  <c r="I731" i="5"/>
  <c r="J179" i="5"/>
  <c r="I180" i="5"/>
  <c r="J262" i="5"/>
  <c r="I263" i="5"/>
  <c r="J36" i="5"/>
  <c r="I37" i="5"/>
  <c r="J542" i="5"/>
  <c r="I543" i="5"/>
  <c r="J709" i="5"/>
  <c r="I710" i="5"/>
  <c r="O15" i="1"/>
  <c r="Q14" i="1"/>
  <c r="R14" i="1"/>
  <c r="J480" i="1"/>
  <c r="I481" i="1"/>
  <c r="J90" i="1"/>
  <c r="I91" i="1"/>
  <c r="J130" i="1"/>
  <c r="I131" i="1"/>
  <c r="L14" i="1"/>
  <c r="N14" i="1" s="1"/>
  <c r="I377" i="1"/>
  <c r="J377" i="1" s="1"/>
  <c r="I150" i="1"/>
  <c r="J150" i="1" s="1"/>
  <c r="I357" i="1"/>
  <c r="J357" i="1" s="1"/>
  <c r="I418" i="1"/>
  <c r="J418" i="1" s="1"/>
  <c r="I31" i="1"/>
  <c r="J31" i="1" s="1"/>
  <c r="I461" i="1"/>
  <c r="J461" i="1" s="1"/>
  <c r="I440" i="1"/>
  <c r="J440" i="1" s="1"/>
  <c r="I502" i="1"/>
  <c r="J502" i="1" s="1"/>
  <c r="I193" i="1"/>
  <c r="J193" i="1" s="1"/>
  <c r="I277" i="1"/>
  <c r="J277" i="1" s="1"/>
  <c r="I396" i="1"/>
  <c r="J396" i="1" s="1"/>
  <c r="I294" i="1"/>
  <c r="J294" i="1" s="1"/>
  <c r="I71" i="1"/>
  <c r="J71" i="1" s="1"/>
  <c r="I257" i="1"/>
  <c r="J257" i="1" s="1"/>
  <c r="I520" i="1"/>
  <c r="J520" i="1" s="1"/>
  <c r="I337" i="1"/>
  <c r="J337" i="1" s="1"/>
  <c r="I16" i="1"/>
  <c r="J16" i="1" s="1"/>
  <c r="K15" i="1"/>
  <c r="M15" i="1" s="1"/>
  <c r="I49" i="1"/>
  <c r="J49" i="1" s="1"/>
  <c r="I171" i="1"/>
  <c r="J171" i="1" s="1"/>
  <c r="I216" i="1"/>
  <c r="J216" i="1" s="1"/>
  <c r="I111" i="1"/>
  <c r="J111" i="1" s="1"/>
  <c r="I237" i="1"/>
  <c r="J237" i="1" s="1"/>
  <c r="I317" i="1"/>
  <c r="J317" i="1" s="1"/>
  <c r="I541" i="1"/>
  <c r="J541" i="1" s="1"/>
  <c r="I605" i="5" l="1"/>
  <c r="J604" i="5"/>
  <c r="J97" i="5"/>
  <c r="I98" i="5"/>
  <c r="I365" i="5"/>
  <c r="J364" i="5"/>
  <c r="J384" i="5"/>
  <c r="I385" i="5"/>
  <c r="J301" i="5"/>
  <c r="I302" i="5"/>
  <c r="J889" i="5"/>
  <c r="I890" i="5"/>
  <c r="J954" i="5"/>
  <c r="I955" i="5"/>
  <c r="J137" i="5"/>
  <c r="I138" i="5"/>
  <c r="I976" i="5"/>
  <c r="J975" i="5"/>
  <c r="I1014" i="5"/>
  <c r="J1013" i="5"/>
  <c r="J507" i="5"/>
  <c r="I508" i="5"/>
  <c r="J345" i="5"/>
  <c r="I346" i="5"/>
  <c r="J911" i="5"/>
  <c r="I912" i="5"/>
  <c r="I789" i="5"/>
  <c r="J788" i="5"/>
  <c r="J157" i="5"/>
  <c r="I158" i="5"/>
  <c r="J750" i="5"/>
  <c r="I751" i="5"/>
  <c r="J55" i="5"/>
  <c r="I56" i="5"/>
  <c r="J664" i="5"/>
  <c r="I665" i="5"/>
  <c r="J933" i="5"/>
  <c r="I934" i="5"/>
  <c r="J198" i="5"/>
  <c r="I199" i="5"/>
  <c r="P19" i="5"/>
  <c r="R18" i="5"/>
  <c r="J644" i="5"/>
  <c r="I645" i="5"/>
  <c r="J871" i="5"/>
  <c r="I872" i="5"/>
  <c r="J995" i="5"/>
  <c r="I996" i="5"/>
  <c r="J830" i="5"/>
  <c r="I831" i="5"/>
  <c r="J18" i="5"/>
  <c r="I19" i="5"/>
  <c r="J852" i="5"/>
  <c r="I853" i="5"/>
  <c r="J444" i="5"/>
  <c r="I445" i="5"/>
  <c r="J423" i="5"/>
  <c r="I424" i="5"/>
  <c r="J402" i="5"/>
  <c r="I403" i="5"/>
  <c r="J811" i="5"/>
  <c r="I812" i="5"/>
  <c r="J686" i="5"/>
  <c r="I687" i="5"/>
  <c r="J222" i="5"/>
  <c r="I223" i="5"/>
  <c r="J770" i="5"/>
  <c r="I771" i="5"/>
  <c r="J524" i="5"/>
  <c r="I525" i="5"/>
  <c r="J74" i="5"/>
  <c r="I75" i="5"/>
  <c r="K17" i="5"/>
  <c r="M17" i="5" s="1"/>
  <c r="L17" i="5"/>
  <c r="N17" i="5" s="1"/>
  <c r="Q18" i="5"/>
  <c r="O19" i="5"/>
  <c r="J37" i="5"/>
  <c r="I38" i="5"/>
  <c r="J731" i="5"/>
  <c r="I732" i="5"/>
  <c r="J285" i="5"/>
  <c r="I286" i="5"/>
  <c r="J118" i="5"/>
  <c r="I119" i="5"/>
  <c r="J565" i="5"/>
  <c r="I566" i="5"/>
  <c r="J263" i="5"/>
  <c r="I264" i="5"/>
  <c r="J324" i="5"/>
  <c r="I325" i="5"/>
  <c r="J467" i="5"/>
  <c r="I468" i="5"/>
  <c r="J543" i="5"/>
  <c r="I544" i="5"/>
  <c r="J180" i="5"/>
  <c r="I181" i="5"/>
  <c r="J487" i="5"/>
  <c r="I488" i="5"/>
  <c r="J1035" i="5"/>
  <c r="I1036" i="5"/>
  <c r="J627" i="5"/>
  <c r="I628" i="5"/>
  <c r="J242" i="5"/>
  <c r="I243" i="5"/>
  <c r="J710" i="5"/>
  <c r="I711" i="5"/>
  <c r="J586" i="5"/>
  <c r="I587" i="5"/>
  <c r="R15" i="1"/>
  <c r="J481" i="1"/>
  <c r="I482" i="1"/>
  <c r="Q15" i="1"/>
  <c r="O16" i="1"/>
  <c r="J131" i="1"/>
  <c r="I132" i="1"/>
  <c r="J91" i="1"/>
  <c r="I92" i="1"/>
  <c r="L15" i="1"/>
  <c r="N15" i="1" s="1"/>
  <c r="I419" i="1"/>
  <c r="J419" i="1" s="1"/>
  <c r="I358" i="1"/>
  <c r="J358" i="1" s="1"/>
  <c r="I378" i="1"/>
  <c r="J378" i="1" s="1"/>
  <c r="I151" i="1"/>
  <c r="J151" i="1" s="1"/>
  <c r="I258" i="1"/>
  <c r="J258" i="1" s="1"/>
  <c r="I194" i="1"/>
  <c r="J194" i="1" s="1"/>
  <c r="I318" i="1"/>
  <c r="J318" i="1" s="1"/>
  <c r="I238" i="1"/>
  <c r="J238" i="1" s="1"/>
  <c r="I217" i="1"/>
  <c r="J217" i="1" s="1"/>
  <c r="I50" i="1"/>
  <c r="J50" i="1" s="1"/>
  <c r="I295" i="1"/>
  <c r="J295" i="1" s="1"/>
  <c r="I441" i="1"/>
  <c r="J441" i="1" s="1"/>
  <c r="I521" i="1"/>
  <c r="J521" i="1" s="1"/>
  <c r="I72" i="1"/>
  <c r="J72" i="1" s="1"/>
  <c r="I397" i="1"/>
  <c r="J397" i="1" s="1"/>
  <c r="I503" i="1"/>
  <c r="J503" i="1" s="1"/>
  <c r="I32" i="1"/>
  <c r="J32" i="1" s="1"/>
  <c r="I338" i="1"/>
  <c r="J338" i="1" s="1"/>
  <c r="I278" i="1"/>
  <c r="J278" i="1" s="1"/>
  <c r="I462" i="1"/>
  <c r="J462" i="1" s="1"/>
  <c r="I17" i="1"/>
  <c r="J17" i="1" s="1"/>
  <c r="K16" i="1"/>
  <c r="M16" i="1" s="1"/>
  <c r="I542" i="1"/>
  <c r="J542" i="1" s="1"/>
  <c r="I112" i="1"/>
  <c r="J112" i="1" s="1"/>
  <c r="I172" i="1"/>
  <c r="J172" i="1" s="1"/>
  <c r="J98" i="5" l="1"/>
  <c r="I99" i="5"/>
  <c r="J365" i="5"/>
  <c r="I366" i="5"/>
  <c r="J605" i="5"/>
  <c r="I606" i="5"/>
  <c r="J385" i="5"/>
  <c r="I386" i="5"/>
  <c r="J302" i="5"/>
  <c r="I303" i="5"/>
  <c r="J976" i="5"/>
  <c r="I977" i="5"/>
  <c r="I509" i="5"/>
  <c r="J508" i="5"/>
  <c r="J955" i="5"/>
  <c r="I956" i="5"/>
  <c r="J138" i="5"/>
  <c r="I139" i="5"/>
  <c r="J890" i="5"/>
  <c r="I891" i="5"/>
  <c r="J1014" i="5"/>
  <c r="I1015" i="5"/>
  <c r="J525" i="5"/>
  <c r="I526" i="5"/>
  <c r="J771" i="5"/>
  <c r="I772" i="5"/>
  <c r="J812" i="5"/>
  <c r="I813" i="5"/>
  <c r="J424" i="5"/>
  <c r="I425" i="5"/>
  <c r="J853" i="5"/>
  <c r="I854" i="5"/>
  <c r="J831" i="5"/>
  <c r="I832" i="5"/>
  <c r="J872" i="5"/>
  <c r="I873" i="5"/>
  <c r="J934" i="5"/>
  <c r="I935" i="5"/>
  <c r="J56" i="5"/>
  <c r="I57" i="5"/>
  <c r="J158" i="5"/>
  <c r="I159" i="5"/>
  <c r="J912" i="5"/>
  <c r="I913" i="5"/>
  <c r="R19" i="5"/>
  <c r="P20" i="5"/>
  <c r="Q19" i="5"/>
  <c r="O20" i="5"/>
  <c r="J75" i="5"/>
  <c r="I76" i="5"/>
  <c r="J223" i="5"/>
  <c r="I224" i="5"/>
  <c r="J687" i="5"/>
  <c r="I688" i="5"/>
  <c r="J403" i="5"/>
  <c r="I404" i="5"/>
  <c r="J445" i="5"/>
  <c r="I446" i="5"/>
  <c r="J19" i="5"/>
  <c r="I20" i="5"/>
  <c r="J996" i="5"/>
  <c r="I997" i="5"/>
  <c r="J645" i="5"/>
  <c r="I646" i="5"/>
  <c r="J199" i="5"/>
  <c r="I200" i="5"/>
  <c r="J665" i="5"/>
  <c r="I666" i="5"/>
  <c r="J751" i="5"/>
  <c r="I752" i="5"/>
  <c r="J346" i="5"/>
  <c r="I347" i="5"/>
  <c r="K18" i="5"/>
  <c r="M18" i="5" s="1"/>
  <c r="L18" i="5"/>
  <c r="N18" i="5" s="1"/>
  <c r="J789" i="5"/>
  <c r="I790" i="5"/>
  <c r="J181" i="5"/>
  <c r="I182" i="5"/>
  <c r="J119" i="5"/>
  <c r="I120" i="5"/>
  <c r="J711" i="5"/>
  <c r="I712" i="5"/>
  <c r="J488" i="5"/>
  <c r="I489" i="5"/>
  <c r="J264" i="5"/>
  <c r="I265" i="5"/>
  <c r="J732" i="5"/>
  <c r="I733" i="5"/>
  <c r="J243" i="5"/>
  <c r="I244" i="5"/>
  <c r="J1036" i="5"/>
  <c r="I1037" i="5"/>
  <c r="J468" i="5"/>
  <c r="I469" i="5"/>
  <c r="J325" i="5"/>
  <c r="I326" i="5"/>
  <c r="J566" i="5"/>
  <c r="I567" i="5"/>
  <c r="J286" i="5"/>
  <c r="I287" i="5"/>
  <c r="J38" i="5"/>
  <c r="I39" i="5"/>
  <c r="J587" i="5"/>
  <c r="I588" i="5"/>
  <c r="J628" i="5"/>
  <c r="I629" i="5"/>
  <c r="J544" i="5"/>
  <c r="I545" i="5"/>
  <c r="O17" i="1"/>
  <c r="Q16" i="1"/>
  <c r="J482" i="1"/>
  <c r="I483" i="1"/>
  <c r="R16" i="1"/>
  <c r="J92" i="1"/>
  <c r="I93" i="1"/>
  <c r="J132" i="1"/>
  <c r="I133" i="1"/>
  <c r="L16" i="1"/>
  <c r="N16" i="1" s="1"/>
  <c r="I152" i="1"/>
  <c r="J152" i="1" s="1"/>
  <c r="I359" i="1"/>
  <c r="J359" i="1" s="1"/>
  <c r="I379" i="1"/>
  <c r="J379" i="1" s="1"/>
  <c r="I420" i="1"/>
  <c r="J420" i="1" s="1"/>
  <c r="I504" i="1"/>
  <c r="J504" i="1" s="1"/>
  <c r="I522" i="1"/>
  <c r="J522" i="1" s="1"/>
  <c r="I195" i="1"/>
  <c r="J195" i="1" s="1"/>
  <c r="I173" i="1"/>
  <c r="J173" i="1" s="1"/>
  <c r="I543" i="1"/>
  <c r="J543" i="1" s="1"/>
  <c r="I279" i="1"/>
  <c r="J279" i="1" s="1"/>
  <c r="I398" i="1"/>
  <c r="J398" i="1" s="1"/>
  <c r="I442" i="1"/>
  <c r="J442" i="1" s="1"/>
  <c r="I73" i="1"/>
  <c r="J73" i="1" s="1"/>
  <c r="I296" i="1"/>
  <c r="J296" i="1" s="1"/>
  <c r="I218" i="1"/>
  <c r="J218" i="1" s="1"/>
  <c r="I319" i="1"/>
  <c r="J319" i="1" s="1"/>
  <c r="I259" i="1"/>
  <c r="J259" i="1" s="1"/>
  <c r="I51" i="1"/>
  <c r="J51" i="1" s="1"/>
  <c r="I239" i="1"/>
  <c r="J239" i="1" s="1"/>
  <c r="I33" i="1"/>
  <c r="J33" i="1" s="1"/>
  <c r="I113" i="1"/>
  <c r="J113" i="1" s="1"/>
  <c r="I18" i="1"/>
  <c r="J18" i="1" s="1"/>
  <c r="K17" i="1"/>
  <c r="M17" i="1" s="1"/>
  <c r="I463" i="1"/>
  <c r="J463" i="1" s="1"/>
  <c r="I339" i="1"/>
  <c r="J339" i="1" s="1"/>
  <c r="I367" i="5" l="1"/>
  <c r="J366" i="5"/>
  <c r="I607" i="5"/>
  <c r="J606" i="5"/>
  <c r="J99" i="5"/>
  <c r="I100" i="5"/>
  <c r="J386" i="5"/>
  <c r="I387" i="5"/>
  <c r="J303" i="5"/>
  <c r="I304" i="5"/>
  <c r="I1016" i="5"/>
  <c r="J1015" i="5"/>
  <c r="J139" i="5"/>
  <c r="I140" i="5"/>
  <c r="J509" i="5"/>
  <c r="I510" i="5"/>
  <c r="J891" i="5"/>
  <c r="I892" i="5"/>
  <c r="J956" i="5"/>
  <c r="I957" i="5"/>
  <c r="J977" i="5"/>
  <c r="I978" i="5"/>
  <c r="J752" i="5"/>
  <c r="I753" i="5"/>
  <c r="J200" i="5"/>
  <c r="I201" i="5"/>
  <c r="J997" i="5"/>
  <c r="I998" i="5"/>
  <c r="J446" i="5"/>
  <c r="I447" i="5"/>
  <c r="J688" i="5"/>
  <c r="I689" i="5"/>
  <c r="Q20" i="5"/>
  <c r="O21" i="5"/>
  <c r="J913" i="5"/>
  <c r="I914" i="5"/>
  <c r="J57" i="5"/>
  <c r="I58" i="5"/>
  <c r="J873" i="5"/>
  <c r="I874" i="5"/>
  <c r="J854" i="5"/>
  <c r="I855" i="5"/>
  <c r="J813" i="5"/>
  <c r="I814" i="5"/>
  <c r="I773" i="5"/>
  <c r="J772" i="5"/>
  <c r="J790" i="5"/>
  <c r="I791" i="5"/>
  <c r="J347" i="5"/>
  <c r="I348" i="5"/>
  <c r="J666" i="5"/>
  <c r="I667" i="5"/>
  <c r="J646" i="5"/>
  <c r="I647" i="5"/>
  <c r="J20" i="5"/>
  <c r="I21" i="5"/>
  <c r="J404" i="5"/>
  <c r="I405" i="5"/>
  <c r="J224" i="5"/>
  <c r="I225" i="5"/>
  <c r="J76" i="5"/>
  <c r="I77" i="5"/>
  <c r="R20" i="5"/>
  <c r="P21" i="5"/>
  <c r="J159" i="5"/>
  <c r="I160" i="5"/>
  <c r="J935" i="5"/>
  <c r="I936" i="5"/>
  <c r="I833" i="5"/>
  <c r="J832" i="5"/>
  <c r="J425" i="5"/>
  <c r="I426" i="5"/>
  <c r="J526" i="5"/>
  <c r="I527" i="5"/>
  <c r="L19" i="5"/>
  <c r="N19" i="5" s="1"/>
  <c r="K19" i="5"/>
  <c r="M19" i="5" s="1"/>
  <c r="J545" i="5"/>
  <c r="I546" i="5"/>
  <c r="J39" i="5"/>
  <c r="I40" i="5"/>
  <c r="J326" i="5"/>
  <c r="I327" i="5"/>
  <c r="J265" i="5"/>
  <c r="I266" i="5"/>
  <c r="J489" i="5"/>
  <c r="I490" i="5"/>
  <c r="J567" i="5"/>
  <c r="I568" i="5"/>
  <c r="J629" i="5"/>
  <c r="I630" i="5"/>
  <c r="J588" i="5"/>
  <c r="I589" i="5"/>
  <c r="J287" i="5"/>
  <c r="I288" i="5"/>
  <c r="J469" i="5"/>
  <c r="I470" i="5"/>
  <c r="J1037" i="5"/>
  <c r="I1038" i="5"/>
  <c r="J120" i="5"/>
  <c r="I121" i="5"/>
  <c r="J182" i="5"/>
  <c r="I183" i="5"/>
  <c r="J244" i="5"/>
  <c r="I245" i="5"/>
  <c r="J733" i="5"/>
  <c r="I734" i="5"/>
  <c r="J712" i="5"/>
  <c r="I713" i="5"/>
  <c r="J483" i="1"/>
  <c r="I484" i="1"/>
  <c r="R17" i="1"/>
  <c r="O18" i="1"/>
  <c r="Q17" i="1"/>
  <c r="J133" i="1"/>
  <c r="I134" i="1"/>
  <c r="J93" i="1"/>
  <c r="I94" i="1"/>
  <c r="I421" i="1"/>
  <c r="J421" i="1" s="1"/>
  <c r="I360" i="1"/>
  <c r="J360" i="1" s="1"/>
  <c r="I380" i="1"/>
  <c r="J380" i="1" s="1"/>
  <c r="I153" i="1"/>
  <c r="J153" i="1" s="1"/>
  <c r="I340" i="1"/>
  <c r="J340" i="1" s="1"/>
  <c r="I34" i="1"/>
  <c r="J34" i="1" s="1"/>
  <c r="I260" i="1"/>
  <c r="J260" i="1" s="1"/>
  <c r="I320" i="1"/>
  <c r="J320" i="1" s="1"/>
  <c r="I297" i="1"/>
  <c r="J297" i="1" s="1"/>
  <c r="I74" i="1"/>
  <c r="J74" i="1" s="1"/>
  <c r="I443" i="1"/>
  <c r="J443" i="1" s="1"/>
  <c r="I280" i="1"/>
  <c r="J280" i="1" s="1"/>
  <c r="I544" i="1"/>
  <c r="J544" i="1" s="1"/>
  <c r="I196" i="1"/>
  <c r="J196" i="1" s="1"/>
  <c r="I505" i="1"/>
  <c r="J505" i="1" s="1"/>
  <c r="I19" i="1"/>
  <c r="J19" i="1" s="1"/>
  <c r="K18" i="1"/>
  <c r="M18" i="1" s="1"/>
  <c r="I52" i="1"/>
  <c r="J52" i="1" s="1"/>
  <c r="L17" i="1"/>
  <c r="N17" i="1" s="1"/>
  <c r="I464" i="1"/>
  <c r="J464" i="1" s="1"/>
  <c r="I114" i="1"/>
  <c r="J114" i="1" s="1"/>
  <c r="I240" i="1"/>
  <c r="J240" i="1" s="1"/>
  <c r="I219" i="1"/>
  <c r="J219" i="1" s="1"/>
  <c r="I399" i="1"/>
  <c r="J399" i="1" s="1"/>
  <c r="I174" i="1"/>
  <c r="J174" i="1" s="1"/>
  <c r="I523" i="1"/>
  <c r="J523" i="1" s="1"/>
  <c r="J607" i="5" l="1"/>
  <c r="I608" i="5"/>
  <c r="I101" i="5"/>
  <c r="J100" i="5"/>
  <c r="J367" i="5"/>
  <c r="I368" i="5"/>
  <c r="J387" i="5"/>
  <c r="I388" i="5"/>
  <c r="J304" i="5"/>
  <c r="I305" i="5"/>
  <c r="I979" i="5"/>
  <c r="J978" i="5"/>
  <c r="J892" i="5"/>
  <c r="I893" i="5"/>
  <c r="J140" i="5"/>
  <c r="I141" i="5"/>
  <c r="J957" i="5"/>
  <c r="I958" i="5"/>
  <c r="J510" i="5"/>
  <c r="I511" i="5"/>
  <c r="J1016" i="5"/>
  <c r="I1017" i="5"/>
  <c r="J527" i="5"/>
  <c r="I528" i="5"/>
  <c r="J426" i="5"/>
  <c r="I427" i="5"/>
  <c r="J936" i="5"/>
  <c r="I937" i="5"/>
  <c r="R21" i="5"/>
  <c r="P22" i="5"/>
  <c r="J225" i="5"/>
  <c r="I226" i="5"/>
  <c r="J21" i="5"/>
  <c r="I22" i="5"/>
  <c r="J667" i="5"/>
  <c r="I668" i="5"/>
  <c r="J791" i="5"/>
  <c r="I792" i="5"/>
  <c r="J814" i="5"/>
  <c r="I815" i="5"/>
  <c r="J874" i="5"/>
  <c r="I875" i="5"/>
  <c r="J914" i="5"/>
  <c r="I915" i="5"/>
  <c r="J447" i="5"/>
  <c r="I448" i="5"/>
  <c r="J201" i="5"/>
  <c r="I202" i="5"/>
  <c r="K20" i="5"/>
  <c r="M20" i="5" s="1"/>
  <c r="L20" i="5"/>
  <c r="N20" i="5" s="1"/>
  <c r="J160" i="5"/>
  <c r="I161" i="5"/>
  <c r="J77" i="5"/>
  <c r="I78" i="5"/>
  <c r="J405" i="5"/>
  <c r="I406" i="5"/>
  <c r="J647" i="5"/>
  <c r="I648" i="5"/>
  <c r="J348" i="5"/>
  <c r="I349" i="5"/>
  <c r="J855" i="5"/>
  <c r="I856" i="5"/>
  <c r="J58" i="5"/>
  <c r="I59" i="5"/>
  <c r="O22" i="5"/>
  <c r="Q21" i="5"/>
  <c r="J689" i="5"/>
  <c r="I690" i="5"/>
  <c r="J998" i="5"/>
  <c r="I999" i="5"/>
  <c r="J753" i="5"/>
  <c r="I754" i="5"/>
  <c r="J833" i="5"/>
  <c r="I834" i="5"/>
  <c r="J773" i="5"/>
  <c r="I774" i="5"/>
  <c r="J121" i="5"/>
  <c r="I122" i="5"/>
  <c r="J589" i="5"/>
  <c r="I590" i="5"/>
  <c r="J490" i="5"/>
  <c r="I491" i="5"/>
  <c r="J183" i="5"/>
  <c r="I184" i="5"/>
  <c r="J40" i="5"/>
  <c r="I41" i="5"/>
  <c r="J713" i="5"/>
  <c r="I714" i="5"/>
  <c r="J245" i="5"/>
  <c r="I246" i="5"/>
  <c r="J470" i="5"/>
  <c r="I471" i="5"/>
  <c r="J288" i="5"/>
  <c r="I289" i="5"/>
  <c r="J630" i="5"/>
  <c r="I631" i="5"/>
  <c r="J568" i="5"/>
  <c r="I569" i="5"/>
  <c r="J266" i="5"/>
  <c r="I267" i="5"/>
  <c r="J327" i="5"/>
  <c r="I328" i="5"/>
  <c r="J546" i="5"/>
  <c r="I547" i="5"/>
  <c r="J734" i="5"/>
  <c r="I735" i="5"/>
  <c r="J1038" i="5"/>
  <c r="I1039" i="5"/>
  <c r="R18" i="1"/>
  <c r="J484" i="1"/>
  <c r="I485" i="1"/>
  <c r="O19" i="1"/>
  <c r="Q18" i="1"/>
  <c r="J94" i="1"/>
  <c r="I95" i="1"/>
  <c r="J134" i="1"/>
  <c r="I135" i="1"/>
  <c r="L18" i="1"/>
  <c r="N18" i="1" s="1"/>
  <c r="I154" i="1"/>
  <c r="J154" i="1" s="1"/>
  <c r="I361" i="1"/>
  <c r="J361" i="1" s="1"/>
  <c r="I381" i="1"/>
  <c r="J381" i="1" s="1"/>
  <c r="I422" i="1"/>
  <c r="J422" i="1" s="1"/>
  <c r="I321" i="1"/>
  <c r="J321" i="1" s="1"/>
  <c r="I524" i="1"/>
  <c r="J524" i="1" s="1"/>
  <c r="I241" i="1"/>
  <c r="J241" i="1" s="1"/>
  <c r="I465" i="1"/>
  <c r="J465" i="1" s="1"/>
  <c r="I506" i="1"/>
  <c r="J506" i="1" s="1"/>
  <c r="I75" i="1"/>
  <c r="J75" i="1" s="1"/>
  <c r="I20" i="1"/>
  <c r="J20" i="1" s="1"/>
  <c r="K19" i="1"/>
  <c r="M19" i="1" s="1"/>
  <c r="I197" i="1"/>
  <c r="J197" i="1" s="1"/>
  <c r="I281" i="1"/>
  <c r="J281" i="1" s="1"/>
  <c r="I298" i="1"/>
  <c r="J298" i="1" s="1"/>
  <c r="I261" i="1"/>
  <c r="J261" i="1" s="1"/>
  <c r="I341" i="1"/>
  <c r="J341" i="1" s="1"/>
  <c r="I53" i="1"/>
  <c r="J53" i="1" s="1"/>
  <c r="I444" i="1"/>
  <c r="J444" i="1" s="1"/>
  <c r="I35" i="1"/>
  <c r="J35" i="1" s="1"/>
  <c r="I175" i="1"/>
  <c r="J175" i="1" s="1"/>
  <c r="I400" i="1"/>
  <c r="J400" i="1" s="1"/>
  <c r="I220" i="1"/>
  <c r="J220" i="1" s="1"/>
  <c r="I115" i="1"/>
  <c r="J115" i="1" s="1"/>
  <c r="I102" i="5" l="1"/>
  <c r="J101" i="5"/>
  <c r="I369" i="5"/>
  <c r="J368" i="5"/>
  <c r="I609" i="5"/>
  <c r="J608" i="5"/>
  <c r="J388" i="5"/>
  <c r="I389" i="5"/>
  <c r="J305" i="5"/>
  <c r="I306" i="5"/>
  <c r="I894" i="5"/>
  <c r="J893" i="5"/>
  <c r="I512" i="5"/>
  <c r="J511" i="5"/>
  <c r="J141" i="5"/>
  <c r="I142" i="5"/>
  <c r="I1018" i="5"/>
  <c r="J1017" i="5"/>
  <c r="J958" i="5"/>
  <c r="I959" i="5"/>
  <c r="J979" i="5"/>
  <c r="I980" i="5"/>
  <c r="J834" i="5"/>
  <c r="I835" i="5"/>
  <c r="J999" i="5"/>
  <c r="I1000" i="5"/>
  <c r="J856" i="5"/>
  <c r="I857" i="5"/>
  <c r="J648" i="5"/>
  <c r="I649" i="5"/>
  <c r="J78" i="5"/>
  <c r="I79" i="5"/>
  <c r="J202" i="5"/>
  <c r="I203" i="5"/>
  <c r="J875" i="5"/>
  <c r="I876" i="5"/>
  <c r="J792" i="5"/>
  <c r="I793" i="5"/>
  <c r="I23" i="5"/>
  <c r="J22" i="5"/>
  <c r="P23" i="5"/>
  <c r="R22" i="5"/>
  <c r="J427" i="5"/>
  <c r="I428" i="5"/>
  <c r="Q22" i="5"/>
  <c r="O23" i="5"/>
  <c r="K21" i="5"/>
  <c r="M21" i="5" s="1"/>
  <c r="L21" i="5"/>
  <c r="N21" i="5" s="1"/>
  <c r="J774" i="5"/>
  <c r="I775" i="5"/>
  <c r="J754" i="5"/>
  <c r="I755" i="5"/>
  <c r="J690" i="5"/>
  <c r="I691" i="5"/>
  <c r="J59" i="5"/>
  <c r="I60" i="5"/>
  <c r="J349" i="5"/>
  <c r="I350" i="5"/>
  <c r="J406" i="5"/>
  <c r="I407" i="5"/>
  <c r="J161" i="5"/>
  <c r="I162" i="5"/>
  <c r="J448" i="5"/>
  <c r="I449" i="5"/>
  <c r="J915" i="5"/>
  <c r="I916" i="5"/>
  <c r="J815" i="5"/>
  <c r="I816" i="5"/>
  <c r="J668" i="5"/>
  <c r="I669" i="5"/>
  <c r="J226" i="5"/>
  <c r="I227" i="5"/>
  <c r="J937" i="5"/>
  <c r="I938" i="5"/>
  <c r="J528" i="5"/>
  <c r="I529" i="5"/>
  <c r="J735" i="5"/>
  <c r="I736" i="5"/>
  <c r="J569" i="5"/>
  <c r="I570" i="5"/>
  <c r="J471" i="5"/>
  <c r="I472" i="5"/>
  <c r="J328" i="5"/>
  <c r="I329" i="5"/>
  <c r="J289" i="5"/>
  <c r="I290" i="5"/>
  <c r="J246" i="5"/>
  <c r="I247" i="5"/>
  <c r="J184" i="5"/>
  <c r="I185" i="5"/>
  <c r="J590" i="5"/>
  <c r="I591" i="5"/>
  <c r="J1039" i="5"/>
  <c r="I1040" i="5"/>
  <c r="J547" i="5"/>
  <c r="I548" i="5"/>
  <c r="J631" i="5"/>
  <c r="I632" i="5"/>
  <c r="J714" i="5"/>
  <c r="I715" i="5"/>
  <c r="J41" i="5"/>
  <c r="I42" i="5"/>
  <c r="J491" i="5"/>
  <c r="I492" i="5"/>
  <c r="J122" i="5"/>
  <c r="I123" i="5"/>
  <c r="J267" i="5"/>
  <c r="I268" i="5"/>
  <c r="J485" i="1"/>
  <c r="I486" i="1"/>
  <c r="O20" i="1"/>
  <c r="Q19" i="1"/>
  <c r="R19" i="1"/>
  <c r="J135" i="1"/>
  <c r="I136" i="1"/>
  <c r="J95" i="1"/>
  <c r="I96" i="1"/>
  <c r="I362" i="1"/>
  <c r="J362" i="1" s="1"/>
  <c r="I382" i="1"/>
  <c r="J382" i="1" s="1"/>
  <c r="I423" i="1"/>
  <c r="J423" i="1" s="1"/>
  <c r="I155" i="1"/>
  <c r="J155" i="1" s="1"/>
  <c r="I466" i="1"/>
  <c r="J466" i="1" s="1"/>
  <c r="I525" i="1"/>
  <c r="J525" i="1" s="1"/>
  <c r="I176" i="1"/>
  <c r="J176" i="1" s="1"/>
  <c r="I445" i="1"/>
  <c r="J445" i="1" s="1"/>
  <c r="I342" i="1"/>
  <c r="J342" i="1" s="1"/>
  <c r="I299" i="1"/>
  <c r="J299" i="1" s="1"/>
  <c r="I282" i="1"/>
  <c r="J282" i="1" s="1"/>
  <c r="I21" i="1"/>
  <c r="J21" i="1" s="1"/>
  <c r="K20" i="1"/>
  <c r="M20" i="1" s="1"/>
  <c r="L19" i="1"/>
  <c r="N19" i="1" s="1"/>
  <c r="I507" i="1"/>
  <c r="J507" i="1" s="1"/>
  <c r="I242" i="1"/>
  <c r="J242" i="1" s="1"/>
  <c r="I322" i="1"/>
  <c r="J322" i="1" s="1"/>
  <c r="I76" i="1"/>
  <c r="J76" i="1" s="1"/>
  <c r="I116" i="1"/>
  <c r="J116" i="1" s="1"/>
  <c r="I221" i="1"/>
  <c r="J221" i="1" s="1"/>
  <c r="I401" i="1"/>
  <c r="J401" i="1" s="1"/>
  <c r="I36" i="1"/>
  <c r="J36" i="1" s="1"/>
  <c r="I54" i="1"/>
  <c r="J54" i="1" s="1"/>
  <c r="I262" i="1"/>
  <c r="J262" i="1" s="1"/>
  <c r="I198" i="1"/>
  <c r="J198" i="1" s="1"/>
  <c r="J369" i="5" l="1"/>
  <c r="I370" i="5"/>
  <c r="J609" i="5"/>
  <c r="I610" i="5"/>
  <c r="J102" i="5"/>
  <c r="I103" i="5"/>
  <c r="J389" i="5"/>
  <c r="I390" i="5"/>
  <c r="J306" i="5"/>
  <c r="I307" i="5"/>
  <c r="I981" i="5"/>
  <c r="J980" i="5"/>
  <c r="J512" i="5"/>
  <c r="I513" i="5"/>
  <c r="J959" i="5"/>
  <c r="I960" i="5"/>
  <c r="J142" i="5"/>
  <c r="I143" i="5"/>
  <c r="J1018" i="5"/>
  <c r="I1019" i="5"/>
  <c r="J894" i="5"/>
  <c r="I895" i="5"/>
  <c r="J938" i="5"/>
  <c r="I939" i="5"/>
  <c r="J669" i="5"/>
  <c r="I670" i="5"/>
  <c r="J916" i="5"/>
  <c r="I917" i="5"/>
  <c r="J162" i="5"/>
  <c r="I163" i="5"/>
  <c r="J350" i="5"/>
  <c r="I351" i="5"/>
  <c r="J691" i="5"/>
  <c r="I692" i="5"/>
  <c r="J775" i="5"/>
  <c r="I776" i="5"/>
  <c r="Q23" i="5"/>
  <c r="O24" i="5"/>
  <c r="J793" i="5"/>
  <c r="I794" i="5"/>
  <c r="J649" i="5"/>
  <c r="I650" i="5"/>
  <c r="J1000" i="5"/>
  <c r="I1001" i="5"/>
  <c r="R23" i="5"/>
  <c r="P24" i="5"/>
  <c r="J529" i="5"/>
  <c r="I530" i="5"/>
  <c r="J227" i="5"/>
  <c r="I228" i="5"/>
  <c r="I817" i="5"/>
  <c r="J816" i="5"/>
  <c r="J449" i="5"/>
  <c r="I450" i="5"/>
  <c r="J407" i="5"/>
  <c r="I408" i="5"/>
  <c r="J60" i="5"/>
  <c r="I61" i="5"/>
  <c r="J755" i="5"/>
  <c r="I756" i="5"/>
  <c r="J428" i="5"/>
  <c r="I429" i="5"/>
  <c r="K22" i="5"/>
  <c r="M22" i="5" s="1"/>
  <c r="L22" i="5"/>
  <c r="N22" i="5" s="1"/>
  <c r="J876" i="5"/>
  <c r="I877" i="5"/>
  <c r="J203" i="5"/>
  <c r="I204" i="5"/>
  <c r="J79" i="5"/>
  <c r="I80" i="5"/>
  <c r="J857" i="5"/>
  <c r="I858" i="5"/>
  <c r="J835" i="5"/>
  <c r="I836" i="5"/>
  <c r="J23" i="5"/>
  <c r="I24" i="5"/>
  <c r="J268" i="5"/>
  <c r="I269" i="5"/>
  <c r="J632" i="5"/>
  <c r="I633" i="5"/>
  <c r="J1040" i="5"/>
  <c r="I1041" i="5"/>
  <c r="J42" i="5"/>
  <c r="I43" i="5"/>
  <c r="J492" i="5"/>
  <c r="I493" i="5"/>
  <c r="J715" i="5"/>
  <c r="I716" i="5"/>
  <c r="J591" i="5"/>
  <c r="I592" i="5"/>
  <c r="J185" i="5"/>
  <c r="I186" i="5"/>
  <c r="J247" i="5"/>
  <c r="I248" i="5"/>
  <c r="J290" i="5"/>
  <c r="I291" i="5"/>
  <c r="J329" i="5"/>
  <c r="I330" i="5"/>
  <c r="J472" i="5"/>
  <c r="I473" i="5"/>
  <c r="J736" i="5"/>
  <c r="I737" i="5"/>
  <c r="J123" i="5"/>
  <c r="I124" i="5"/>
  <c r="J548" i="5"/>
  <c r="I549" i="5"/>
  <c r="J570" i="5"/>
  <c r="I571" i="5"/>
  <c r="Q20" i="1"/>
  <c r="O21" i="1"/>
  <c r="J486" i="1"/>
  <c r="I487" i="1"/>
  <c r="R20" i="1"/>
  <c r="J136" i="1"/>
  <c r="I137" i="1"/>
  <c r="J96" i="1"/>
  <c r="I97" i="1"/>
  <c r="L20" i="1"/>
  <c r="N20" i="1" s="1"/>
  <c r="I156" i="1"/>
  <c r="J156" i="1" s="1"/>
  <c r="I383" i="1"/>
  <c r="J383" i="1" s="1"/>
  <c r="I424" i="1"/>
  <c r="J424" i="1" s="1"/>
  <c r="I363" i="1"/>
  <c r="J363" i="1" s="1"/>
  <c r="I22" i="1"/>
  <c r="J22" i="1" s="1"/>
  <c r="K21" i="1"/>
  <c r="M21" i="1" s="1"/>
  <c r="I55" i="1"/>
  <c r="J55" i="1" s="1"/>
  <c r="I402" i="1"/>
  <c r="J402" i="1" s="1"/>
  <c r="I117" i="1"/>
  <c r="J117" i="1" s="1"/>
  <c r="I77" i="1"/>
  <c r="J77" i="1" s="1"/>
  <c r="I243" i="1"/>
  <c r="J243" i="1" s="1"/>
  <c r="L21" i="1"/>
  <c r="N21" i="1" s="1"/>
  <c r="I446" i="1"/>
  <c r="J446" i="1" s="1"/>
  <c r="I283" i="1"/>
  <c r="J283" i="1" s="1"/>
  <c r="I343" i="1"/>
  <c r="J343" i="1" s="1"/>
  <c r="I177" i="1"/>
  <c r="J177" i="1" s="1"/>
  <c r="I467" i="1"/>
  <c r="J467" i="1" s="1"/>
  <c r="I300" i="1"/>
  <c r="J300" i="1" s="1"/>
  <c r="I526" i="1"/>
  <c r="J526" i="1" s="1"/>
  <c r="I199" i="1"/>
  <c r="J199" i="1" s="1"/>
  <c r="I263" i="1"/>
  <c r="J263" i="1" s="1"/>
  <c r="I37" i="1"/>
  <c r="J37" i="1" s="1"/>
  <c r="I222" i="1"/>
  <c r="J222" i="1" s="1"/>
  <c r="I323" i="1"/>
  <c r="J323" i="1" s="1"/>
  <c r="I508" i="1"/>
  <c r="J508" i="1" s="1"/>
  <c r="I611" i="5" l="1"/>
  <c r="J610" i="5"/>
  <c r="I104" i="5"/>
  <c r="J103" i="5"/>
  <c r="J370" i="5"/>
  <c r="I371" i="5"/>
  <c r="J390" i="5"/>
  <c r="I391" i="5"/>
  <c r="J307" i="5"/>
  <c r="I308" i="5"/>
  <c r="J895" i="5"/>
  <c r="I896" i="5"/>
  <c r="J143" i="5"/>
  <c r="I144" i="5"/>
  <c r="J513" i="5"/>
  <c r="I514" i="5"/>
  <c r="I1020" i="5"/>
  <c r="J1019" i="5"/>
  <c r="J960" i="5"/>
  <c r="I961" i="5"/>
  <c r="J981" i="5"/>
  <c r="I982" i="5"/>
  <c r="J836" i="5"/>
  <c r="I837" i="5"/>
  <c r="J80" i="5"/>
  <c r="I81" i="5"/>
  <c r="J877" i="5"/>
  <c r="I878" i="5"/>
  <c r="J429" i="5"/>
  <c r="I430" i="5"/>
  <c r="J61" i="5"/>
  <c r="I62" i="5"/>
  <c r="J450" i="5"/>
  <c r="I451" i="5"/>
  <c r="J228" i="5"/>
  <c r="I229" i="5"/>
  <c r="R24" i="5"/>
  <c r="P25" i="5"/>
  <c r="J650" i="5"/>
  <c r="I651" i="5"/>
  <c r="Q24" i="5"/>
  <c r="O25" i="5"/>
  <c r="J692" i="5"/>
  <c r="I693" i="5"/>
  <c r="J163" i="5"/>
  <c r="I164" i="5"/>
  <c r="J670" i="5"/>
  <c r="I671" i="5"/>
  <c r="J24" i="5"/>
  <c r="I25" i="5"/>
  <c r="J858" i="5"/>
  <c r="I859" i="5"/>
  <c r="J204" i="5"/>
  <c r="I205" i="5"/>
  <c r="J756" i="5"/>
  <c r="I757" i="5"/>
  <c r="J408" i="5"/>
  <c r="I409" i="5"/>
  <c r="J530" i="5"/>
  <c r="I531" i="5"/>
  <c r="J1001" i="5"/>
  <c r="I1002" i="5"/>
  <c r="J794" i="5"/>
  <c r="I795" i="5"/>
  <c r="I777" i="5"/>
  <c r="J776" i="5"/>
  <c r="J351" i="5"/>
  <c r="I352" i="5"/>
  <c r="J917" i="5"/>
  <c r="I918" i="5"/>
  <c r="J939" i="5"/>
  <c r="I940" i="5"/>
  <c r="L23" i="5"/>
  <c r="N23" i="5" s="1"/>
  <c r="K23" i="5"/>
  <c r="M23" i="5" s="1"/>
  <c r="J817" i="5"/>
  <c r="I818" i="5"/>
  <c r="J549" i="5"/>
  <c r="I550" i="5"/>
  <c r="J473" i="5"/>
  <c r="I474" i="5"/>
  <c r="J291" i="5"/>
  <c r="I292" i="5"/>
  <c r="J292" i="5" s="1"/>
  <c r="J493" i="5"/>
  <c r="I494" i="5"/>
  <c r="J571" i="5"/>
  <c r="I572" i="5"/>
  <c r="J124" i="5"/>
  <c r="I125" i="5"/>
  <c r="J737" i="5"/>
  <c r="I738" i="5"/>
  <c r="J330" i="5"/>
  <c r="I331" i="5"/>
  <c r="J248" i="5"/>
  <c r="I249" i="5"/>
  <c r="J592" i="5"/>
  <c r="I593" i="5"/>
  <c r="J716" i="5"/>
  <c r="I717" i="5"/>
  <c r="J43" i="5"/>
  <c r="I44" i="5"/>
  <c r="J1041" i="5"/>
  <c r="I1042" i="5"/>
  <c r="J269" i="5"/>
  <c r="I270" i="5"/>
  <c r="J186" i="5"/>
  <c r="I187" i="5"/>
  <c r="J633" i="5"/>
  <c r="I634" i="5"/>
  <c r="J487" i="1"/>
  <c r="I488" i="1"/>
  <c r="R21" i="1"/>
  <c r="O22" i="1"/>
  <c r="Q21" i="1"/>
  <c r="J97" i="1"/>
  <c r="I98" i="1"/>
  <c r="J137" i="1"/>
  <c r="I138" i="1"/>
  <c r="I157" i="1"/>
  <c r="J157" i="1" s="1"/>
  <c r="I364" i="1"/>
  <c r="J364" i="1" s="1"/>
  <c r="I425" i="1"/>
  <c r="J425" i="1" s="1"/>
  <c r="I384" i="1"/>
  <c r="J384" i="1" s="1"/>
  <c r="I56" i="1"/>
  <c r="J56" i="1" s="1"/>
  <c r="I38" i="1"/>
  <c r="J38" i="1" s="1"/>
  <c r="I200" i="1"/>
  <c r="J200" i="1" s="1"/>
  <c r="I301" i="1"/>
  <c r="J301" i="1" s="1"/>
  <c r="I344" i="1"/>
  <c r="J344" i="1" s="1"/>
  <c r="I244" i="1"/>
  <c r="J244" i="1" s="1"/>
  <c r="I78" i="1"/>
  <c r="J78" i="1" s="1"/>
  <c r="I403" i="1"/>
  <c r="J403" i="1" s="1"/>
  <c r="I23" i="1"/>
  <c r="J23" i="1" s="1"/>
  <c r="K22" i="1"/>
  <c r="M22" i="1" s="1"/>
  <c r="I118" i="1"/>
  <c r="J118" i="1" s="1"/>
  <c r="I509" i="1"/>
  <c r="J509" i="1" s="1"/>
  <c r="I324" i="1"/>
  <c r="J324" i="1" s="1"/>
  <c r="I223" i="1"/>
  <c r="J223" i="1" s="1"/>
  <c r="I264" i="1"/>
  <c r="J264" i="1" s="1"/>
  <c r="I527" i="1"/>
  <c r="J527" i="1" s="1"/>
  <c r="I468" i="1"/>
  <c r="J468" i="1" s="1"/>
  <c r="I178" i="1"/>
  <c r="J178" i="1" s="1"/>
  <c r="I284" i="1"/>
  <c r="J284" i="1" s="1"/>
  <c r="I447" i="1"/>
  <c r="J447" i="1" s="1"/>
  <c r="J104" i="5" l="1"/>
  <c r="I105" i="5"/>
  <c r="J371" i="5"/>
  <c r="I372" i="5"/>
  <c r="J611" i="5"/>
  <c r="I612" i="5"/>
  <c r="J391" i="5"/>
  <c r="I392" i="5"/>
  <c r="J308" i="5"/>
  <c r="I309" i="5"/>
  <c r="J982" i="5"/>
  <c r="I983" i="5"/>
  <c r="J144" i="5"/>
  <c r="I145" i="5"/>
  <c r="J1020" i="5"/>
  <c r="I1021" i="5"/>
  <c r="J961" i="5"/>
  <c r="I962" i="5"/>
  <c r="J514" i="5"/>
  <c r="I515" i="5"/>
  <c r="J515" i="5" s="1"/>
  <c r="J896" i="5"/>
  <c r="I897" i="5"/>
  <c r="J918" i="5"/>
  <c r="I919" i="5"/>
  <c r="J531" i="5"/>
  <c r="I532" i="5"/>
  <c r="J757" i="5"/>
  <c r="I758" i="5"/>
  <c r="J859" i="5"/>
  <c r="I860" i="5"/>
  <c r="J671" i="5"/>
  <c r="I672" i="5"/>
  <c r="J693" i="5"/>
  <c r="I694" i="5"/>
  <c r="R25" i="5"/>
  <c r="P26" i="5"/>
  <c r="J451" i="5"/>
  <c r="I452" i="5"/>
  <c r="J430" i="5"/>
  <c r="I431" i="5"/>
  <c r="I82" i="5"/>
  <c r="J81" i="5"/>
  <c r="J777" i="5"/>
  <c r="I778" i="5"/>
  <c r="J818" i="5"/>
  <c r="I819" i="5"/>
  <c r="J940" i="5"/>
  <c r="I941" i="5"/>
  <c r="I353" i="5"/>
  <c r="J352" i="5"/>
  <c r="J795" i="5"/>
  <c r="I796" i="5"/>
  <c r="J1002" i="5"/>
  <c r="I1003" i="5"/>
  <c r="J409" i="5"/>
  <c r="I410" i="5"/>
  <c r="J205" i="5"/>
  <c r="I206" i="5"/>
  <c r="J25" i="5"/>
  <c r="I26" i="5"/>
  <c r="J26" i="5" s="1"/>
  <c r="I165" i="5"/>
  <c r="J164" i="5"/>
  <c r="O26" i="5"/>
  <c r="Q25" i="5"/>
  <c r="J651" i="5"/>
  <c r="I652" i="5"/>
  <c r="J229" i="5"/>
  <c r="I230" i="5"/>
  <c r="J62" i="5"/>
  <c r="I63" i="5"/>
  <c r="I879" i="5"/>
  <c r="J878" i="5"/>
  <c r="J837" i="5"/>
  <c r="I838" i="5"/>
  <c r="K24" i="5"/>
  <c r="M24" i="5" s="1"/>
  <c r="L24" i="5"/>
  <c r="N24" i="5" s="1"/>
  <c r="J270" i="5"/>
  <c r="I271" i="5"/>
  <c r="J1042" i="5"/>
  <c r="I1043" i="5"/>
  <c r="J1043" i="5" s="1"/>
  <c r="J44" i="5"/>
  <c r="I45" i="5"/>
  <c r="J45" i="5" s="1"/>
  <c r="J717" i="5"/>
  <c r="I718" i="5"/>
  <c r="J593" i="5"/>
  <c r="I594" i="5"/>
  <c r="J331" i="5"/>
  <c r="I332" i="5"/>
  <c r="J125" i="5"/>
  <c r="I126" i="5"/>
  <c r="J550" i="5"/>
  <c r="I551" i="5"/>
  <c r="J634" i="5"/>
  <c r="I635" i="5"/>
  <c r="J635" i="5" s="1"/>
  <c r="J187" i="5"/>
  <c r="I188" i="5"/>
  <c r="J249" i="5"/>
  <c r="I250" i="5"/>
  <c r="J738" i="5"/>
  <c r="I739" i="5"/>
  <c r="J572" i="5"/>
  <c r="I573" i="5"/>
  <c r="J494" i="5"/>
  <c r="I495" i="5"/>
  <c r="J474" i="5"/>
  <c r="I475" i="5"/>
  <c r="R22" i="1"/>
  <c r="J488" i="1"/>
  <c r="I489" i="1"/>
  <c r="O23" i="1"/>
  <c r="Q22" i="1"/>
  <c r="J138" i="1"/>
  <c r="I139" i="1"/>
  <c r="J98" i="1"/>
  <c r="I99" i="1"/>
  <c r="K23" i="1"/>
  <c r="I365" i="1"/>
  <c r="J365" i="1" s="1"/>
  <c r="I385" i="1"/>
  <c r="J385" i="1" s="1"/>
  <c r="I426" i="1"/>
  <c r="J426" i="1" s="1"/>
  <c r="I158" i="1"/>
  <c r="J158" i="1" s="1"/>
  <c r="I201" i="1"/>
  <c r="J201" i="1" s="1"/>
  <c r="I285" i="1"/>
  <c r="J285" i="1" s="1"/>
  <c r="I469" i="1"/>
  <c r="J469" i="1" s="1"/>
  <c r="I265" i="1"/>
  <c r="J265" i="1" s="1"/>
  <c r="I325" i="1"/>
  <c r="J325" i="1" s="1"/>
  <c r="I79" i="1"/>
  <c r="J79" i="1" s="1"/>
  <c r="L22" i="1"/>
  <c r="I345" i="1"/>
  <c r="J345" i="1" s="1"/>
  <c r="I302" i="1"/>
  <c r="J302" i="1" s="1"/>
  <c r="I39" i="1"/>
  <c r="J39" i="1" s="1"/>
  <c r="I57" i="1"/>
  <c r="J57" i="1" s="1"/>
  <c r="I448" i="1"/>
  <c r="J448" i="1" s="1"/>
  <c r="I179" i="1"/>
  <c r="J179" i="1" s="1"/>
  <c r="I528" i="1"/>
  <c r="J528" i="1" s="1"/>
  <c r="I224" i="1"/>
  <c r="J224" i="1" s="1"/>
  <c r="I510" i="1"/>
  <c r="J510" i="1" s="1"/>
  <c r="I119" i="1"/>
  <c r="J119" i="1" s="1"/>
  <c r="I404" i="1"/>
  <c r="J404" i="1" s="1"/>
  <c r="I245" i="1"/>
  <c r="J245" i="1" s="1"/>
  <c r="I613" i="5" l="1"/>
  <c r="J612" i="5"/>
  <c r="J105" i="5"/>
  <c r="I106" i="5"/>
  <c r="J372" i="5"/>
  <c r="I373" i="5"/>
  <c r="J392" i="5"/>
  <c r="I393" i="5"/>
  <c r="J393" i="5" s="1"/>
  <c r="J309" i="5"/>
  <c r="I310" i="5"/>
  <c r="J897" i="5"/>
  <c r="I898" i="5"/>
  <c r="J962" i="5"/>
  <c r="I963" i="5"/>
  <c r="J145" i="5"/>
  <c r="I146" i="5"/>
  <c r="J1021" i="5"/>
  <c r="I1022" i="5"/>
  <c r="J983" i="5"/>
  <c r="I984" i="5"/>
  <c r="I839" i="5"/>
  <c r="J838" i="5"/>
  <c r="J63" i="5"/>
  <c r="I64" i="5"/>
  <c r="J652" i="5"/>
  <c r="I653" i="5"/>
  <c r="J206" i="5"/>
  <c r="I207" i="5"/>
  <c r="I1004" i="5"/>
  <c r="J1004" i="5" s="1"/>
  <c r="J1003" i="5"/>
  <c r="J819" i="5"/>
  <c r="I820" i="5"/>
  <c r="J452" i="5"/>
  <c r="I453" i="5"/>
  <c r="J672" i="5"/>
  <c r="I673" i="5"/>
  <c r="J758" i="5"/>
  <c r="I759" i="5"/>
  <c r="J165" i="5"/>
  <c r="I166" i="5"/>
  <c r="J353" i="5"/>
  <c r="I354" i="5"/>
  <c r="I83" i="5"/>
  <c r="J82" i="5"/>
  <c r="J230" i="5"/>
  <c r="I231" i="5"/>
  <c r="J410" i="5"/>
  <c r="I411" i="5"/>
  <c r="I797" i="5"/>
  <c r="J796" i="5"/>
  <c r="J941" i="5"/>
  <c r="I942" i="5"/>
  <c r="J778" i="5"/>
  <c r="I779" i="5"/>
  <c r="J779" i="5" s="1"/>
  <c r="J431" i="5"/>
  <c r="I432" i="5"/>
  <c r="P27" i="5"/>
  <c r="R26" i="5"/>
  <c r="I695" i="5"/>
  <c r="J694" i="5"/>
  <c r="I861" i="5"/>
  <c r="J860" i="5"/>
  <c r="I533" i="5"/>
  <c r="J533" i="5" s="1"/>
  <c r="J532" i="5"/>
  <c r="I920" i="5"/>
  <c r="J919" i="5"/>
  <c r="J879" i="5"/>
  <c r="I880" i="5"/>
  <c r="J880" i="5" s="1"/>
  <c r="O27" i="5"/>
  <c r="Q26" i="5"/>
  <c r="L25" i="5"/>
  <c r="N25" i="5" s="1"/>
  <c r="K25" i="5"/>
  <c r="M25" i="5" s="1"/>
  <c r="J495" i="5"/>
  <c r="I496" i="5"/>
  <c r="J594" i="5"/>
  <c r="I595" i="5"/>
  <c r="J595" i="5" s="1"/>
  <c r="J475" i="5"/>
  <c r="I476" i="5"/>
  <c r="J476" i="5" s="1"/>
  <c r="J126" i="5"/>
  <c r="I127" i="5"/>
  <c r="J127" i="5" s="1"/>
  <c r="J739" i="5"/>
  <c r="I740" i="5"/>
  <c r="J250" i="5"/>
  <c r="I251" i="5"/>
  <c r="J332" i="5"/>
  <c r="I333" i="5"/>
  <c r="J271" i="5"/>
  <c r="I272" i="5"/>
  <c r="J573" i="5"/>
  <c r="I574" i="5"/>
  <c r="J188" i="5"/>
  <c r="I189" i="5"/>
  <c r="J189" i="5" s="1"/>
  <c r="J551" i="5"/>
  <c r="I552" i="5"/>
  <c r="J718" i="5"/>
  <c r="I719" i="5"/>
  <c r="J489" i="1"/>
  <c r="I490" i="1"/>
  <c r="O24" i="1"/>
  <c r="Q23" i="1"/>
  <c r="R23" i="1"/>
  <c r="J99" i="1"/>
  <c r="I100" i="1"/>
  <c r="J139" i="1"/>
  <c r="I140" i="1"/>
  <c r="L23" i="1"/>
  <c r="N22" i="1"/>
  <c r="K24" i="1"/>
  <c r="M23" i="1"/>
  <c r="I159" i="1"/>
  <c r="J159" i="1" s="1"/>
  <c r="I386" i="1"/>
  <c r="J386" i="1" s="1"/>
  <c r="I427" i="1"/>
  <c r="J427" i="1" s="1"/>
  <c r="I366" i="1"/>
  <c r="J366" i="1" s="1"/>
  <c r="I326" i="1"/>
  <c r="J326" i="1" s="1"/>
  <c r="I202" i="1"/>
  <c r="J202" i="1" s="1"/>
  <c r="I246" i="1"/>
  <c r="J246" i="1" s="1"/>
  <c r="I120" i="1"/>
  <c r="J120" i="1" s="1"/>
  <c r="I225" i="1"/>
  <c r="J225" i="1" s="1"/>
  <c r="I180" i="1"/>
  <c r="J180" i="1" s="1"/>
  <c r="I40" i="1"/>
  <c r="J40" i="1" s="1"/>
  <c r="I346" i="1"/>
  <c r="J346" i="1" s="1"/>
  <c r="I80" i="1"/>
  <c r="J80" i="1" s="1"/>
  <c r="I266" i="1"/>
  <c r="J266" i="1" s="1"/>
  <c r="I286" i="1"/>
  <c r="J286" i="1" s="1"/>
  <c r="I470" i="1"/>
  <c r="J470" i="1" s="1"/>
  <c r="I405" i="1"/>
  <c r="J405" i="1" s="1"/>
  <c r="I511" i="1"/>
  <c r="J511" i="1" s="1"/>
  <c r="I529" i="1"/>
  <c r="J529" i="1" s="1"/>
  <c r="I449" i="1"/>
  <c r="J449" i="1" s="1"/>
  <c r="I58" i="1"/>
  <c r="J58" i="1" s="1"/>
  <c r="I303" i="1"/>
  <c r="J303" i="1" s="1"/>
  <c r="J106" i="5" l="1"/>
  <c r="I107" i="5"/>
  <c r="J373" i="5"/>
  <c r="I374" i="5"/>
  <c r="J613" i="5"/>
  <c r="I614" i="5"/>
  <c r="J310" i="5"/>
  <c r="I311" i="5"/>
  <c r="J963" i="5"/>
  <c r="I964" i="5"/>
  <c r="J984" i="5"/>
  <c r="I985" i="5"/>
  <c r="J146" i="5"/>
  <c r="I147" i="5"/>
  <c r="J147" i="5" s="1"/>
  <c r="J898" i="5"/>
  <c r="I899" i="5"/>
  <c r="J1022" i="5"/>
  <c r="I1023" i="5"/>
  <c r="I433" i="5"/>
  <c r="J432" i="5"/>
  <c r="J942" i="5"/>
  <c r="I943" i="5"/>
  <c r="J411" i="5"/>
  <c r="I412" i="5"/>
  <c r="J231" i="5"/>
  <c r="I232" i="5"/>
  <c r="J232" i="5" s="1"/>
  <c r="J354" i="5"/>
  <c r="I355" i="5"/>
  <c r="J355" i="5" s="1"/>
  <c r="J673" i="5"/>
  <c r="I674" i="5"/>
  <c r="J820" i="5"/>
  <c r="I821" i="5"/>
  <c r="J821" i="5" s="1"/>
  <c r="J207" i="5"/>
  <c r="I208" i="5"/>
  <c r="J64" i="5"/>
  <c r="I65" i="5"/>
  <c r="J65" i="5" s="1"/>
  <c r="I696" i="5"/>
  <c r="J695" i="5"/>
  <c r="K26" i="5"/>
  <c r="J166" i="5"/>
  <c r="I167" i="5"/>
  <c r="I760" i="5"/>
  <c r="J759" i="5"/>
  <c r="I454" i="5"/>
  <c r="J453" i="5"/>
  <c r="J653" i="5"/>
  <c r="I654" i="5"/>
  <c r="Q27" i="5"/>
  <c r="O28" i="5"/>
  <c r="J920" i="5"/>
  <c r="I921" i="5"/>
  <c r="J861" i="5"/>
  <c r="I862" i="5"/>
  <c r="J862" i="5" s="1"/>
  <c r="R27" i="5"/>
  <c r="P28" i="5"/>
  <c r="J797" i="5"/>
  <c r="I798" i="5"/>
  <c r="L26" i="5"/>
  <c r="J83" i="5"/>
  <c r="I84" i="5"/>
  <c r="J839" i="5"/>
  <c r="I840" i="5"/>
  <c r="J719" i="5"/>
  <c r="I720" i="5"/>
  <c r="J740" i="5"/>
  <c r="I741" i="5"/>
  <c r="J741" i="5" s="1"/>
  <c r="J552" i="5"/>
  <c r="I553" i="5"/>
  <c r="J574" i="5"/>
  <c r="I575" i="5"/>
  <c r="J272" i="5"/>
  <c r="I273" i="5"/>
  <c r="J273" i="5" s="1"/>
  <c r="J333" i="5"/>
  <c r="I334" i="5"/>
  <c r="J251" i="5"/>
  <c r="I252" i="5"/>
  <c r="J252" i="5" s="1"/>
  <c r="J496" i="5"/>
  <c r="I497" i="5"/>
  <c r="O25" i="1"/>
  <c r="Q24" i="1"/>
  <c r="J490" i="1"/>
  <c r="I491" i="1"/>
  <c r="R24" i="1"/>
  <c r="J100" i="1"/>
  <c r="I101" i="1"/>
  <c r="J140" i="1"/>
  <c r="I141" i="1"/>
  <c r="L24" i="1"/>
  <c r="N23" i="1"/>
  <c r="K25" i="1"/>
  <c r="M24" i="1"/>
  <c r="I367" i="1"/>
  <c r="J367" i="1" s="1"/>
  <c r="I387" i="1"/>
  <c r="J387" i="1" s="1"/>
  <c r="I428" i="1"/>
  <c r="J428" i="1" s="1"/>
  <c r="I160" i="1"/>
  <c r="J160" i="1" s="1"/>
  <c r="I81" i="1"/>
  <c r="J81" i="1" s="1"/>
  <c r="I247" i="1"/>
  <c r="J247" i="1" s="1"/>
  <c r="I59" i="1"/>
  <c r="J59" i="1" s="1"/>
  <c r="I530" i="1"/>
  <c r="J530" i="1" s="1"/>
  <c r="I406" i="1"/>
  <c r="J406" i="1" s="1"/>
  <c r="I287" i="1"/>
  <c r="J287" i="1" s="1"/>
  <c r="I226" i="1"/>
  <c r="J226" i="1" s="1"/>
  <c r="I347" i="1"/>
  <c r="J347" i="1" s="1"/>
  <c r="I181" i="1"/>
  <c r="J181" i="1" s="1"/>
  <c r="I121" i="1"/>
  <c r="J121" i="1" s="1"/>
  <c r="I203" i="1"/>
  <c r="J203" i="1" s="1"/>
  <c r="I41" i="1"/>
  <c r="J41" i="1" s="1"/>
  <c r="I327" i="1"/>
  <c r="J327" i="1" s="1"/>
  <c r="I304" i="1"/>
  <c r="J304" i="1" s="1"/>
  <c r="I450" i="1"/>
  <c r="J450" i="1" s="1"/>
  <c r="I512" i="1"/>
  <c r="J512" i="1" s="1"/>
  <c r="I471" i="1"/>
  <c r="J471" i="1" s="1"/>
  <c r="I267" i="1"/>
  <c r="J267" i="1" s="1"/>
  <c r="I375" i="5" l="1"/>
  <c r="J375" i="5" s="1"/>
  <c r="J374" i="5"/>
  <c r="I615" i="5"/>
  <c r="J614" i="5"/>
  <c r="J107" i="5"/>
  <c r="I108" i="5"/>
  <c r="J108" i="5" s="1"/>
  <c r="J311" i="5"/>
  <c r="I312" i="5"/>
  <c r="J985" i="5"/>
  <c r="I986" i="5"/>
  <c r="J986" i="5" s="1"/>
  <c r="I1024" i="5"/>
  <c r="J1023" i="5"/>
  <c r="J964" i="5"/>
  <c r="I965" i="5"/>
  <c r="I900" i="5"/>
  <c r="J899" i="5"/>
  <c r="J84" i="5"/>
  <c r="I85" i="5"/>
  <c r="J454" i="5"/>
  <c r="I455" i="5"/>
  <c r="J208" i="5"/>
  <c r="I209" i="5"/>
  <c r="I675" i="5"/>
  <c r="J674" i="5"/>
  <c r="J943" i="5"/>
  <c r="I944" i="5"/>
  <c r="J944" i="5" s="1"/>
  <c r="R28" i="5"/>
  <c r="P29" i="5"/>
  <c r="J921" i="5"/>
  <c r="I922" i="5"/>
  <c r="J654" i="5"/>
  <c r="I655" i="5"/>
  <c r="J655" i="5" s="1"/>
  <c r="M26" i="5"/>
  <c r="K27" i="5"/>
  <c r="J696" i="5"/>
  <c r="I697" i="5"/>
  <c r="J840" i="5"/>
  <c r="I841" i="5"/>
  <c r="N26" i="5"/>
  <c r="L27" i="5"/>
  <c r="J760" i="5"/>
  <c r="I761" i="5"/>
  <c r="J761" i="5" s="1"/>
  <c r="J412" i="5"/>
  <c r="I413" i="5"/>
  <c r="J798" i="5"/>
  <c r="I799" i="5"/>
  <c r="Q28" i="5"/>
  <c r="O29" i="5"/>
  <c r="J167" i="5"/>
  <c r="I168" i="5"/>
  <c r="J433" i="5"/>
  <c r="I434" i="5"/>
  <c r="J497" i="5"/>
  <c r="I498" i="5"/>
  <c r="J498" i="5" s="1"/>
  <c r="J334" i="5"/>
  <c r="I335" i="5"/>
  <c r="J575" i="5"/>
  <c r="I576" i="5"/>
  <c r="J576" i="5" s="1"/>
  <c r="J553" i="5"/>
  <c r="I554" i="5"/>
  <c r="J720" i="5"/>
  <c r="I721" i="5"/>
  <c r="J721" i="5" s="1"/>
  <c r="J491" i="1"/>
  <c r="I492" i="1"/>
  <c r="R25" i="1"/>
  <c r="O26" i="1"/>
  <c r="Q25" i="1"/>
  <c r="J141" i="1"/>
  <c r="I142" i="1"/>
  <c r="J101" i="1"/>
  <c r="I102" i="1"/>
  <c r="L25" i="1"/>
  <c r="N24" i="1"/>
  <c r="K26" i="1"/>
  <c r="M25" i="1"/>
  <c r="I161" i="1"/>
  <c r="J161" i="1" s="1"/>
  <c r="I429" i="1"/>
  <c r="J429" i="1" s="1"/>
  <c r="I388" i="1"/>
  <c r="J388" i="1" s="1"/>
  <c r="I368" i="1"/>
  <c r="J368" i="1" s="1"/>
  <c r="I227" i="1"/>
  <c r="J227" i="1" s="1"/>
  <c r="I248" i="1"/>
  <c r="J248" i="1" s="1"/>
  <c r="I268" i="1"/>
  <c r="J268" i="1" s="1"/>
  <c r="I472" i="1"/>
  <c r="J472" i="1" s="1"/>
  <c r="I451" i="1"/>
  <c r="J451" i="1" s="1"/>
  <c r="I328" i="1"/>
  <c r="J328" i="1" s="1"/>
  <c r="I122" i="1"/>
  <c r="J122" i="1" s="1"/>
  <c r="I348" i="1"/>
  <c r="J348" i="1" s="1"/>
  <c r="I531" i="1"/>
  <c r="J531" i="1" s="1"/>
  <c r="I407" i="1"/>
  <c r="J407" i="1" s="1"/>
  <c r="I60" i="1"/>
  <c r="J60" i="1" s="1"/>
  <c r="I82" i="1"/>
  <c r="J82" i="1" s="1"/>
  <c r="I305" i="1"/>
  <c r="J305" i="1" s="1"/>
  <c r="I204" i="1"/>
  <c r="J204" i="1" s="1"/>
  <c r="I182" i="1"/>
  <c r="J182" i="1" s="1"/>
  <c r="I616" i="5" l="1"/>
  <c r="J616" i="5" s="1"/>
  <c r="J615" i="5"/>
  <c r="J312" i="5"/>
  <c r="I313" i="5"/>
  <c r="J313" i="5" s="1"/>
  <c r="J900" i="5"/>
  <c r="I901" i="5"/>
  <c r="I1025" i="5"/>
  <c r="J1025" i="5" s="1"/>
  <c r="J1024" i="5"/>
  <c r="J965" i="5"/>
  <c r="I966" i="5"/>
  <c r="J966" i="5" s="1"/>
  <c r="J434" i="5"/>
  <c r="I435" i="5"/>
  <c r="J435" i="5" s="1"/>
  <c r="O30" i="5"/>
  <c r="Q29" i="5"/>
  <c r="J413" i="5"/>
  <c r="I414" i="5"/>
  <c r="J414" i="5" s="1"/>
  <c r="N27" i="5"/>
  <c r="L28" i="5"/>
  <c r="J697" i="5"/>
  <c r="I698" i="5"/>
  <c r="R29" i="5"/>
  <c r="P30" i="5"/>
  <c r="J455" i="5"/>
  <c r="I456" i="5"/>
  <c r="J675" i="5"/>
  <c r="I676" i="5"/>
  <c r="J168" i="5"/>
  <c r="I169" i="5"/>
  <c r="J169" i="5" s="1"/>
  <c r="J799" i="5"/>
  <c r="I800" i="5"/>
  <c r="J841" i="5"/>
  <c r="I842" i="5"/>
  <c r="J842" i="5" s="1"/>
  <c r="M27" i="5"/>
  <c r="K28" i="5"/>
  <c r="J922" i="5"/>
  <c r="I923" i="5"/>
  <c r="J209" i="5"/>
  <c r="I210" i="5"/>
  <c r="J85" i="5"/>
  <c r="I86" i="5"/>
  <c r="J554" i="5"/>
  <c r="I555" i="5"/>
  <c r="J555" i="5" s="1"/>
  <c r="J335" i="5"/>
  <c r="I336" i="5"/>
  <c r="J336" i="5" s="1"/>
  <c r="R26" i="1"/>
  <c r="J492" i="1"/>
  <c r="I493" i="1"/>
  <c r="O27" i="1"/>
  <c r="Q26" i="1"/>
  <c r="J102" i="1"/>
  <c r="I103" i="1"/>
  <c r="J103" i="1" s="1"/>
  <c r="J142" i="1"/>
  <c r="I143" i="1"/>
  <c r="J143" i="1" s="1"/>
  <c r="L26" i="1"/>
  <c r="N25" i="1"/>
  <c r="K27" i="1"/>
  <c r="M26" i="1"/>
  <c r="I369" i="1"/>
  <c r="J369" i="1" s="1"/>
  <c r="I430" i="1"/>
  <c r="J430" i="1" s="1"/>
  <c r="I162" i="1"/>
  <c r="J162" i="1" s="1"/>
  <c r="I329" i="1"/>
  <c r="J329" i="1" s="1"/>
  <c r="I183" i="1"/>
  <c r="J183" i="1" s="1"/>
  <c r="I306" i="1"/>
  <c r="J306" i="1" s="1"/>
  <c r="I61" i="1"/>
  <c r="J61" i="1" s="1"/>
  <c r="I473" i="1"/>
  <c r="J473" i="1" s="1"/>
  <c r="I532" i="1"/>
  <c r="J532" i="1" s="1"/>
  <c r="I349" i="1"/>
  <c r="J349" i="1" s="1"/>
  <c r="I452" i="1"/>
  <c r="J452" i="1" s="1"/>
  <c r="I269" i="1"/>
  <c r="J269" i="1" s="1"/>
  <c r="I228" i="1"/>
  <c r="J228" i="1" s="1"/>
  <c r="I123" i="1"/>
  <c r="J123" i="1" s="1"/>
  <c r="I249" i="1"/>
  <c r="J249" i="1" s="1"/>
  <c r="I205" i="1"/>
  <c r="J205" i="1" s="1"/>
  <c r="I83" i="1"/>
  <c r="J83" i="1" s="1"/>
  <c r="I408" i="1"/>
  <c r="J408" i="1" s="1"/>
  <c r="J901" i="5" l="1"/>
  <c r="I902" i="5"/>
  <c r="J902" i="5" s="1"/>
  <c r="J210" i="5"/>
  <c r="I211" i="5"/>
  <c r="M28" i="5"/>
  <c r="K29" i="5"/>
  <c r="I801" i="5"/>
  <c r="J801" i="5" s="1"/>
  <c r="J800" i="5"/>
  <c r="J676" i="5"/>
  <c r="I677" i="5"/>
  <c r="J677" i="5" s="1"/>
  <c r="P31" i="5"/>
  <c r="R30" i="5"/>
  <c r="N28" i="5"/>
  <c r="L29" i="5"/>
  <c r="Q30" i="5"/>
  <c r="O31" i="5"/>
  <c r="J86" i="5"/>
  <c r="I87" i="5"/>
  <c r="J923" i="5"/>
  <c r="I924" i="5"/>
  <c r="J924" i="5" s="1"/>
  <c r="J456" i="5"/>
  <c r="I457" i="5"/>
  <c r="J457" i="5" s="1"/>
  <c r="J698" i="5"/>
  <c r="I699" i="5"/>
  <c r="J493" i="1"/>
  <c r="I494" i="1"/>
  <c r="J494" i="1" s="1"/>
  <c r="O28" i="1"/>
  <c r="Q27" i="1"/>
  <c r="R27" i="1"/>
  <c r="L27" i="1"/>
  <c r="N26" i="1"/>
  <c r="K28" i="1"/>
  <c r="M27" i="1"/>
  <c r="I431" i="1"/>
  <c r="J431" i="1" s="1"/>
  <c r="I163" i="1"/>
  <c r="J163" i="1" s="1"/>
  <c r="I370" i="1"/>
  <c r="J370" i="1" s="1"/>
  <c r="I474" i="1"/>
  <c r="J474" i="1" s="1"/>
  <c r="I307" i="1"/>
  <c r="J307" i="1" s="1"/>
  <c r="I84" i="1"/>
  <c r="J84" i="1" s="1"/>
  <c r="I229" i="1"/>
  <c r="J229" i="1" s="1"/>
  <c r="I350" i="1"/>
  <c r="J350" i="1" s="1"/>
  <c r="I409" i="1"/>
  <c r="J409" i="1" s="1"/>
  <c r="I206" i="1"/>
  <c r="J206" i="1" s="1"/>
  <c r="I124" i="1"/>
  <c r="J124" i="1" s="1"/>
  <c r="I533" i="1"/>
  <c r="J533" i="1" s="1"/>
  <c r="I62" i="1"/>
  <c r="J62" i="1" s="1"/>
  <c r="I184" i="1"/>
  <c r="J184" i="1" s="1"/>
  <c r="J87" i="5" l="1"/>
  <c r="I88" i="5"/>
  <c r="J88" i="5" s="1"/>
  <c r="N29" i="5"/>
  <c r="L30" i="5"/>
  <c r="M29" i="5"/>
  <c r="K30" i="5"/>
  <c r="J699" i="5"/>
  <c r="I700" i="5"/>
  <c r="J700" i="5" s="1"/>
  <c r="Q31" i="5"/>
  <c r="O32" i="5"/>
  <c r="J211" i="5"/>
  <c r="I212" i="5"/>
  <c r="J212" i="5" s="1"/>
  <c r="R31" i="5"/>
  <c r="P32" i="5"/>
  <c r="O29" i="1"/>
  <c r="Q28" i="1"/>
  <c r="R28" i="1"/>
  <c r="L28" i="1"/>
  <c r="N27" i="1"/>
  <c r="K29" i="1"/>
  <c r="M28" i="1"/>
  <c r="I432" i="1"/>
  <c r="J432" i="1" s="1"/>
  <c r="I207" i="1"/>
  <c r="J207" i="1" s="1"/>
  <c r="I308" i="1"/>
  <c r="J308" i="1" s="1"/>
  <c r="I185" i="1"/>
  <c r="J185" i="1" s="1"/>
  <c r="I63" i="1"/>
  <c r="J63" i="1" s="1"/>
  <c r="I410" i="1"/>
  <c r="J410" i="1" s="1"/>
  <c r="N30" i="5" l="1"/>
  <c r="L31" i="5"/>
  <c r="R32" i="5"/>
  <c r="P33" i="5"/>
  <c r="Q32" i="5"/>
  <c r="O33" i="5"/>
  <c r="M30" i="5"/>
  <c r="K31" i="5"/>
  <c r="R29" i="1"/>
  <c r="O30" i="1"/>
  <c r="Q29" i="1"/>
  <c r="L29" i="1"/>
  <c r="N28" i="1"/>
  <c r="K30" i="1"/>
  <c r="M29" i="1"/>
  <c r="I208" i="1"/>
  <c r="J208" i="1" s="1"/>
  <c r="I309" i="1"/>
  <c r="J309" i="1" s="1"/>
  <c r="M31" i="5" l="1"/>
  <c r="K32" i="5"/>
  <c r="P34" i="5"/>
  <c r="R33" i="5"/>
  <c r="O34" i="5"/>
  <c r="Q33" i="5"/>
  <c r="N31" i="5"/>
  <c r="L32" i="5"/>
  <c r="O31" i="1"/>
  <c r="Q30" i="1"/>
  <c r="R30" i="1"/>
  <c r="L30" i="1"/>
  <c r="N29" i="1"/>
  <c r="K31" i="1"/>
  <c r="M30" i="1"/>
  <c r="P35" i="5" l="1"/>
  <c r="R34" i="5"/>
  <c r="N32" i="5"/>
  <c r="L33" i="5"/>
  <c r="K33" i="5"/>
  <c r="M32" i="5"/>
  <c r="Q34" i="5"/>
  <c r="O35" i="5"/>
  <c r="R31" i="1"/>
  <c r="O32" i="1"/>
  <c r="Q31" i="1"/>
  <c r="L31" i="1"/>
  <c r="N30" i="1"/>
  <c r="K32" i="1"/>
  <c r="M31" i="1"/>
  <c r="Q35" i="5" l="1"/>
  <c r="O36" i="5"/>
  <c r="N33" i="5"/>
  <c r="L34" i="5"/>
  <c r="M33" i="5"/>
  <c r="K34" i="5"/>
  <c r="R35" i="5"/>
  <c r="P36" i="5"/>
  <c r="O33" i="1"/>
  <c r="Q32" i="1"/>
  <c r="R32" i="1"/>
  <c r="L32" i="1"/>
  <c r="N31" i="1"/>
  <c r="K33" i="1"/>
  <c r="M32" i="1"/>
  <c r="P37" i="5" l="1"/>
  <c r="R36" i="5"/>
  <c r="N34" i="5"/>
  <c r="L35" i="5"/>
  <c r="M34" i="5"/>
  <c r="K35" i="5"/>
  <c r="Q36" i="5"/>
  <c r="O37" i="5"/>
  <c r="R33" i="1"/>
  <c r="O34" i="1"/>
  <c r="Q33" i="1"/>
  <c r="L33" i="1"/>
  <c r="N32" i="1"/>
  <c r="K34" i="1"/>
  <c r="M33" i="1"/>
  <c r="O38" i="5" l="1"/>
  <c r="Q37" i="5"/>
  <c r="N35" i="5"/>
  <c r="L36" i="5"/>
  <c r="M35" i="5"/>
  <c r="K36" i="5"/>
  <c r="R37" i="5"/>
  <c r="P38" i="5"/>
  <c r="O35" i="1"/>
  <c r="Q34" i="1"/>
  <c r="R34" i="1"/>
  <c r="L34" i="1"/>
  <c r="N33" i="1"/>
  <c r="K35" i="1"/>
  <c r="M34" i="1"/>
  <c r="P39" i="5" l="1"/>
  <c r="R38" i="5"/>
  <c r="N36" i="5"/>
  <c r="L37" i="5"/>
  <c r="M36" i="5"/>
  <c r="K37" i="5"/>
  <c r="Q38" i="5"/>
  <c r="O39" i="5"/>
  <c r="R35" i="1"/>
  <c r="O36" i="1"/>
  <c r="Q35" i="1"/>
  <c r="L35" i="1"/>
  <c r="N34" i="1"/>
  <c r="K36" i="1"/>
  <c r="M35" i="1"/>
  <c r="Q39" i="5" l="1"/>
  <c r="O40" i="5"/>
  <c r="N37" i="5"/>
  <c r="L38" i="5"/>
  <c r="M37" i="5"/>
  <c r="K38" i="5"/>
  <c r="P40" i="5"/>
  <c r="R39" i="5"/>
  <c r="O37" i="1"/>
  <c r="Q36" i="1"/>
  <c r="R36" i="1"/>
  <c r="L36" i="1"/>
  <c r="N35" i="1"/>
  <c r="K37" i="1"/>
  <c r="M36" i="1"/>
  <c r="N38" i="5" l="1"/>
  <c r="L39" i="5"/>
  <c r="R40" i="5"/>
  <c r="P41" i="5"/>
  <c r="M38" i="5"/>
  <c r="K39" i="5"/>
  <c r="O41" i="5"/>
  <c r="Q40" i="5"/>
  <c r="R37" i="1"/>
  <c r="O38" i="1"/>
  <c r="Q37" i="1"/>
  <c r="L37" i="1"/>
  <c r="N36" i="1"/>
  <c r="M37" i="1"/>
  <c r="K38" i="1"/>
  <c r="R41" i="5" l="1"/>
  <c r="P42" i="5"/>
  <c r="M39" i="5"/>
  <c r="K40" i="5"/>
  <c r="N39" i="5"/>
  <c r="L40" i="5"/>
  <c r="O42" i="5"/>
  <c r="Q41" i="5"/>
  <c r="O39" i="1"/>
  <c r="Q38" i="1"/>
  <c r="R38" i="1"/>
  <c r="N37" i="1"/>
  <c r="L38" i="1"/>
  <c r="M38" i="1"/>
  <c r="K39" i="1"/>
  <c r="K41" i="5" l="1"/>
  <c r="M40" i="5"/>
  <c r="Q42" i="5"/>
  <c r="O43" i="5"/>
  <c r="N40" i="5"/>
  <c r="L41" i="5"/>
  <c r="P43" i="5"/>
  <c r="R42" i="5"/>
  <c r="R39" i="1"/>
  <c r="O40" i="1"/>
  <c r="Q39" i="1"/>
  <c r="N38" i="1"/>
  <c r="L39" i="1"/>
  <c r="M39" i="1"/>
  <c r="K40" i="1"/>
  <c r="Q43" i="5" l="1"/>
  <c r="O44" i="5"/>
  <c r="N41" i="5"/>
  <c r="L42" i="5"/>
  <c r="P44" i="5"/>
  <c r="R43" i="5"/>
  <c r="M41" i="5"/>
  <c r="K42" i="5"/>
  <c r="O41" i="1"/>
  <c r="Q40" i="1"/>
  <c r="R40" i="1"/>
  <c r="N39" i="1"/>
  <c r="L40" i="1"/>
  <c r="M40" i="1"/>
  <c r="K41" i="1"/>
  <c r="K43" i="5" l="1"/>
  <c r="M42" i="5"/>
  <c r="N42" i="5"/>
  <c r="L43" i="5"/>
  <c r="Q44" i="5"/>
  <c r="O45" i="5"/>
  <c r="R44" i="5"/>
  <c r="P45" i="5"/>
  <c r="R41" i="1"/>
  <c r="O42" i="1"/>
  <c r="Q41" i="1"/>
  <c r="L41" i="1"/>
  <c r="N40" i="1"/>
  <c r="K42" i="1"/>
  <c r="M41" i="1"/>
  <c r="R45" i="5" l="1"/>
  <c r="P46" i="5"/>
  <c r="N43" i="5"/>
  <c r="L44" i="5"/>
  <c r="O46" i="5"/>
  <c r="Q45" i="5"/>
  <c r="M43" i="5"/>
  <c r="K44" i="5"/>
  <c r="O43" i="1"/>
  <c r="Q42" i="1"/>
  <c r="R42" i="1"/>
  <c r="L42" i="1"/>
  <c r="N41" i="1"/>
  <c r="K43" i="1"/>
  <c r="M42" i="1"/>
  <c r="M44" i="5" l="1"/>
  <c r="K45" i="5"/>
  <c r="N44" i="5"/>
  <c r="L45" i="5"/>
  <c r="Q46" i="5"/>
  <c r="O47" i="5"/>
  <c r="R46" i="5"/>
  <c r="P47" i="5"/>
  <c r="R43" i="1"/>
  <c r="O44" i="1"/>
  <c r="Q43" i="1"/>
  <c r="L43" i="1"/>
  <c r="N42" i="1"/>
  <c r="K44" i="1"/>
  <c r="M43" i="1"/>
  <c r="R47" i="5" l="1"/>
  <c r="P48" i="5"/>
  <c r="N45" i="5"/>
  <c r="L46" i="5"/>
  <c r="Q47" i="5"/>
  <c r="O48" i="5"/>
  <c r="K46" i="5"/>
  <c r="M45" i="5"/>
  <c r="O45" i="1"/>
  <c r="Q44" i="1"/>
  <c r="R44" i="1"/>
  <c r="L44" i="1"/>
  <c r="N43" i="1"/>
  <c r="K45" i="1"/>
  <c r="M44" i="1"/>
  <c r="N46" i="5" l="1"/>
  <c r="L47" i="5"/>
  <c r="K47" i="5"/>
  <c r="M46" i="5"/>
  <c r="Q48" i="5"/>
  <c r="O49" i="5"/>
  <c r="P49" i="5"/>
  <c r="R48" i="5"/>
  <c r="R45" i="1"/>
  <c r="O46" i="1"/>
  <c r="Q45" i="1"/>
  <c r="L45" i="1"/>
  <c r="N44" i="1"/>
  <c r="K46" i="1"/>
  <c r="M45" i="1"/>
  <c r="R49" i="5" l="1"/>
  <c r="P50" i="5"/>
  <c r="K48" i="5"/>
  <c r="M47" i="5"/>
  <c r="Q49" i="5"/>
  <c r="O50" i="5"/>
  <c r="N47" i="5"/>
  <c r="L48" i="5"/>
  <c r="O47" i="1"/>
  <c r="Q46" i="1"/>
  <c r="R46" i="1"/>
  <c r="L46" i="1"/>
  <c r="N45" i="1"/>
  <c r="K47" i="1"/>
  <c r="M46" i="1"/>
  <c r="N48" i="5" l="1"/>
  <c r="L49" i="5"/>
  <c r="K49" i="5"/>
  <c r="M48" i="5"/>
  <c r="O51" i="5"/>
  <c r="Q50" i="5"/>
  <c r="R50" i="5"/>
  <c r="P51" i="5"/>
  <c r="R47" i="1"/>
  <c r="O48" i="1"/>
  <c r="Q47" i="1"/>
  <c r="L47" i="1"/>
  <c r="N46" i="1"/>
  <c r="K48" i="1"/>
  <c r="M47" i="1"/>
  <c r="P52" i="5" l="1"/>
  <c r="R51" i="5"/>
  <c r="K50" i="5"/>
  <c r="M49" i="5"/>
  <c r="N49" i="5"/>
  <c r="L50" i="5"/>
  <c r="O52" i="5"/>
  <c r="Q51" i="5"/>
  <c r="O49" i="1"/>
  <c r="Q48" i="1"/>
  <c r="R48" i="1"/>
  <c r="L48" i="1"/>
  <c r="N47" i="1"/>
  <c r="K49" i="1"/>
  <c r="M48" i="1"/>
  <c r="Q52" i="5" l="1"/>
  <c r="O53" i="5"/>
  <c r="M50" i="5"/>
  <c r="K51" i="5"/>
  <c r="N50" i="5"/>
  <c r="L51" i="5"/>
  <c r="R52" i="5"/>
  <c r="P53" i="5"/>
  <c r="R49" i="1"/>
  <c r="O50" i="1"/>
  <c r="Q49" i="1"/>
  <c r="L49" i="1"/>
  <c r="N48" i="1"/>
  <c r="K50" i="1"/>
  <c r="M49" i="1"/>
  <c r="P54" i="5" l="1"/>
  <c r="R53" i="5"/>
  <c r="M51" i="5"/>
  <c r="K52" i="5"/>
  <c r="N51" i="5"/>
  <c r="L52" i="5"/>
  <c r="O54" i="5"/>
  <c r="Q53" i="5"/>
  <c r="O51" i="1"/>
  <c r="Q50" i="1"/>
  <c r="R50" i="1"/>
  <c r="L50" i="1"/>
  <c r="N49" i="1"/>
  <c r="K51" i="1"/>
  <c r="M50" i="1"/>
  <c r="M52" i="5" l="1"/>
  <c r="K53" i="5"/>
  <c r="O55" i="5"/>
  <c r="Q54" i="5"/>
  <c r="N52" i="5"/>
  <c r="L53" i="5"/>
  <c r="R54" i="5"/>
  <c r="P55" i="5"/>
  <c r="R51" i="1"/>
  <c r="O52" i="1"/>
  <c r="Q51" i="1"/>
  <c r="L51" i="1"/>
  <c r="N50" i="1"/>
  <c r="K52" i="1"/>
  <c r="M51" i="1"/>
  <c r="O56" i="5" l="1"/>
  <c r="Q55" i="5"/>
  <c r="R55" i="5"/>
  <c r="P56" i="5"/>
  <c r="K54" i="5"/>
  <c r="M53" i="5"/>
  <c r="L54" i="5"/>
  <c r="N53" i="5"/>
  <c r="O53" i="1"/>
  <c r="Q52" i="1"/>
  <c r="R52" i="1"/>
  <c r="L52" i="1"/>
  <c r="N51" i="1"/>
  <c r="K53" i="1"/>
  <c r="M52" i="1"/>
  <c r="P57" i="5" l="1"/>
  <c r="R56" i="5"/>
  <c r="N54" i="5"/>
  <c r="L55" i="5"/>
  <c r="M54" i="5"/>
  <c r="K55" i="5"/>
  <c r="Q56" i="5"/>
  <c r="O57" i="5"/>
  <c r="R53" i="1"/>
  <c r="O54" i="1"/>
  <c r="Q53" i="1"/>
  <c r="L53" i="1"/>
  <c r="N52" i="1"/>
  <c r="K54" i="1"/>
  <c r="M53" i="1"/>
  <c r="O58" i="5" l="1"/>
  <c r="Q57" i="5"/>
  <c r="N55" i="5"/>
  <c r="L56" i="5"/>
  <c r="M55" i="5"/>
  <c r="K56" i="5"/>
  <c r="P58" i="5"/>
  <c r="R57" i="5"/>
  <c r="O55" i="1"/>
  <c r="Q54" i="1"/>
  <c r="R54" i="1"/>
  <c r="L54" i="1"/>
  <c r="N53" i="1"/>
  <c r="K55" i="1"/>
  <c r="M54" i="1"/>
  <c r="N56" i="5" l="1"/>
  <c r="L57" i="5"/>
  <c r="R58" i="5"/>
  <c r="P59" i="5"/>
  <c r="M56" i="5"/>
  <c r="K57" i="5"/>
  <c r="Q58" i="5"/>
  <c r="O59" i="5"/>
  <c r="R55" i="1"/>
  <c r="O56" i="1"/>
  <c r="Q55" i="1"/>
  <c r="L55" i="1"/>
  <c r="N54" i="1"/>
  <c r="K56" i="1"/>
  <c r="M55" i="1"/>
  <c r="O60" i="5" l="1"/>
  <c r="Q59" i="5"/>
  <c r="R59" i="5"/>
  <c r="P60" i="5"/>
  <c r="M57" i="5"/>
  <c r="K58" i="5"/>
  <c r="N57" i="5"/>
  <c r="L58" i="5"/>
  <c r="O57" i="1"/>
  <c r="Q56" i="1"/>
  <c r="R56" i="1"/>
  <c r="L56" i="1"/>
  <c r="N55" i="1"/>
  <c r="K57" i="1"/>
  <c r="M56" i="1"/>
  <c r="N58" i="5" l="1"/>
  <c r="L59" i="5"/>
  <c r="P61" i="5"/>
  <c r="R60" i="5"/>
  <c r="M58" i="5"/>
  <c r="K59" i="5"/>
  <c r="Q60" i="5"/>
  <c r="O61" i="5"/>
  <c r="R57" i="1"/>
  <c r="O58" i="1"/>
  <c r="Q57" i="1"/>
  <c r="L57" i="1"/>
  <c r="N56" i="1"/>
  <c r="K58" i="1"/>
  <c r="M57" i="1"/>
  <c r="P62" i="5" l="1"/>
  <c r="R61" i="5"/>
  <c r="Q61" i="5"/>
  <c r="O62" i="5"/>
  <c r="M59" i="5"/>
  <c r="K60" i="5"/>
  <c r="L60" i="5"/>
  <c r="N59" i="5"/>
  <c r="O59" i="1"/>
  <c r="Q58" i="1"/>
  <c r="R58" i="1"/>
  <c r="L58" i="1"/>
  <c r="N57" i="1"/>
  <c r="M58" i="1"/>
  <c r="K59" i="1"/>
  <c r="N60" i="5" l="1"/>
  <c r="L61" i="5"/>
  <c r="Q62" i="5"/>
  <c r="O63" i="5"/>
  <c r="M60" i="5"/>
  <c r="K61" i="5"/>
  <c r="R62" i="5"/>
  <c r="P63" i="5"/>
  <c r="R59" i="1"/>
  <c r="O60" i="1"/>
  <c r="Q59" i="1"/>
  <c r="L59" i="1"/>
  <c r="N58" i="1"/>
  <c r="M59" i="1"/>
  <c r="K60" i="1"/>
  <c r="R63" i="5" l="1"/>
  <c r="P64" i="5"/>
  <c r="O64" i="5"/>
  <c r="Q63" i="5"/>
  <c r="N61" i="5"/>
  <c r="L62" i="5"/>
  <c r="K62" i="5"/>
  <c r="M61" i="5"/>
  <c r="O61" i="1"/>
  <c r="Q60" i="1"/>
  <c r="R60" i="1"/>
  <c r="N59" i="1"/>
  <c r="L60" i="1"/>
  <c r="M60" i="1"/>
  <c r="K61" i="1"/>
  <c r="M62" i="5" l="1"/>
  <c r="K63" i="5"/>
  <c r="Q64" i="5"/>
  <c r="O65" i="5"/>
  <c r="N62" i="5"/>
  <c r="L63" i="5"/>
  <c r="P65" i="5"/>
  <c r="R64" i="5"/>
  <c r="R61" i="1"/>
  <c r="O62" i="1"/>
  <c r="Q61" i="1"/>
  <c r="N60" i="1"/>
  <c r="L61" i="1"/>
  <c r="M61" i="1"/>
  <c r="K62" i="1"/>
  <c r="O66" i="5" l="1"/>
  <c r="Q65" i="5"/>
  <c r="N63" i="5"/>
  <c r="L64" i="5"/>
  <c r="M63" i="5"/>
  <c r="K64" i="5"/>
  <c r="P66" i="5"/>
  <c r="R65" i="5"/>
  <c r="O63" i="1"/>
  <c r="Q62" i="1"/>
  <c r="R62" i="1"/>
  <c r="N61" i="1"/>
  <c r="L62" i="1"/>
  <c r="M62" i="1"/>
  <c r="K63" i="1"/>
  <c r="N64" i="5" l="1"/>
  <c r="L65" i="5"/>
  <c r="P67" i="5"/>
  <c r="R66" i="5"/>
  <c r="K65" i="5"/>
  <c r="M64" i="5"/>
  <c r="Q66" i="5"/>
  <c r="O67" i="5"/>
  <c r="R63" i="1"/>
  <c r="O64" i="1"/>
  <c r="Q63" i="1"/>
  <c r="L63" i="1"/>
  <c r="N62" i="1"/>
  <c r="K64" i="1"/>
  <c r="M63" i="1"/>
  <c r="R67" i="5" l="1"/>
  <c r="P68" i="5"/>
  <c r="O68" i="5"/>
  <c r="Q67" i="5"/>
  <c r="N65" i="5"/>
  <c r="L66" i="5"/>
  <c r="M65" i="5"/>
  <c r="K66" i="5"/>
  <c r="O65" i="1"/>
  <c r="Q64" i="1"/>
  <c r="R64" i="1"/>
  <c r="L64" i="1"/>
  <c r="N63" i="1"/>
  <c r="K65" i="1"/>
  <c r="M64" i="1"/>
  <c r="Q68" i="5" l="1"/>
  <c r="O69" i="5"/>
  <c r="M66" i="5"/>
  <c r="K67" i="5"/>
  <c r="L67" i="5"/>
  <c r="N66" i="5"/>
  <c r="P69" i="5"/>
  <c r="R68" i="5"/>
  <c r="R65" i="1"/>
  <c r="O66" i="1"/>
  <c r="Q65" i="1"/>
  <c r="L65" i="1"/>
  <c r="N64" i="1"/>
  <c r="K66" i="1"/>
  <c r="M65" i="1"/>
  <c r="M67" i="5" l="1"/>
  <c r="K68" i="5"/>
  <c r="L68" i="5"/>
  <c r="N67" i="5"/>
  <c r="R69" i="5"/>
  <c r="P70" i="5"/>
  <c r="Q69" i="5"/>
  <c r="O70" i="5"/>
  <c r="O67" i="1"/>
  <c r="Q66" i="1"/>
  <c r="R66" i="1"/>
  <c r="L66" i="1"/>
  <c r="N65" i="1"/>
  <c r="K67" i="1"/>
  <c r="M66" i="1"/>
  <c r="Q70" i="5" l="1"/>
  <c r="O71" i="5"/>
  <c r="N68" i="5"/>
  <c r="L69" i="5"/>
  <c r="P71" i="5"/>
  <c r="R70" i="5"/>
  <c r="K69" i="5"/>
  <c r="M68" i="5"/>
  <c r="R67" i="1"/>
  <c r="O68" i="1"/>
  <c r="Q67" i="1"/>
  <c r="L67" i="1"/>
  <c r="N66" i="1"/>
  <c r="K68" i="1"/>
  <c r="M67" i="1"/>
  <c r="N69" i="5" l="1"/>
  <c r="L70" i="5"/>
  <c r="R71" i="5"/>
  <c r="P72" i="5"/>
  <c r="K70" i="5"/>
  <c r="M69" i="5"/>
  <c r="Q71" i="5"/>
  <c r="O72" i="5"/>
  <c r="O69" i="1"/>
  <c r="Q68" i="1"/>
  <c r="R68" i="1"/>
  <c r="L68" i="1"/>
  <c r="N67" i="1"/>
  <c r="K69" i="1"/>
  <c r="M68" i="1"/>
  <c r="Q72" i="5" l="1"/>
  <c r="O73" i="5"/>
  <c r="P73" i="5"/>
  <c r="R72" i="5"/>
  <c r="N70" i="5"/>
  <c r="L71" i="5"/>
  <c r="K71" i="5"/>
  <c r="M70" i="5"/>
  <c r="R69" i="1"/>
  <c r="O70" i="1"/>
  <c r="Q69" i="1"/>
  <c r="L69" i="1"/>
  <c r="N68" i="1"/>
  <c r="K70" i="1"/>
  <c r="M69" i="1"/>
  <c r="K72" i="5" l="1"/>
  <c r="M71" i="5"/>
  <c r="P74" i="5"/>
  <c r="R73" i="5"/>
  <c r="N71" i="5"/>
  <c r="L72" i="5"/>
  <c r="O74" i="5"/>
  <c r="Q73" i="5"/>
  <c r="O71" i="1"/>
  <c r="Q70" i="1"/>
  <c r="R70" i="1"/>
  <c r="L70" i="1"/>
  <c r="N69" i="1"/>
  <c r="K71" i="1"/>
  <c r="M70" i="1"/>
  <c r="O75" i="5" l="1"/>
  <c r="Q74" i="5"/>
  <c r="R74" i="5"/>
  <c r="P75" i="5"/>
  <c r="N72" i="5"/>
  <c r="L73" i="5"/>
  <c r="M72" i="5"/>
  <c r="K73" i="5"/>
  <c r="R71" i="1"/>
  <c r="O72" i="1"/>
  <c r="Q71" i="1"/>
  <c r="L71" i="1"/>
  <c r="N70" i="1"/>
  <c r="K72" i="1"/>
  <c r="M71" i="1"/>
  <c r="K74" i="5" l="1"/>
  <c r="M73" i="5"/>
  <c r="R75" i="5"/>
  <c r="P76" i="5"/>
  <c r="N73" i="5"/>
  <c r="L74" i="5"/>
  <c r="Q75" i="5"/>
  <c r="O76" i="5"/>
  <c r="O73" i="1"/>
  <c r="Q72" i="1"/>
  <c r="R72" i="1"/>
  <c r="L72" i="1"/>
  <c r="N71" i="1"/>
  <c r="K73" i="1"/>
  <c r="M72" i="1"/>
  <c r="Q76" i="5" l="1"/>
  <c r="O77" i="5"/>
  <c r="R76" i="5"/>
  <c r="P77" i="5"/>
  <c r="N74" i="5"/>
  <c r="L75" i="5"/>
  <c r="M74" i="5"/>
  <c r="K75" i="5"/>
  <c r="O74" i="1"/>
  <c r="Q73" i="1"/>
  <c r="R73" i="1"/>
  <c r="L73" i="1"/>
  <c r="N72" i="1"/>
  <c r="K74" i="1"/>
  <c r="M73" i="1"/>
  <c r="M75" i="5" l="1"/>
  <c r="K76" i="5"/>
  <c r="R77" i="5"/>
  <c r="P78" i="5"/>
  <c r="L76" i="5"/>
  <c r="N75" i="5"/>
  <c r="O78" i="5"/>
  <c r="Q77" i="5"/>
  <c r="R74" i="1"/>
  <c r="O75" i="1"/>
  <c r="Q74" i="1"/>
  <c r="L74" i="1"/>
  <c r="N73" i="1"/>
  <c r="K75" i="1"/>
  <c r="M74" i="1"/>
  <c r="R78" i="5" l="1"/>
  <c r="P79" i="5"/>
  <c r="M76" i="5"/>
  <c r="K77" i="5"/>
  <c r="Q78" i="5"/>
  <c r="O79" i="5"/>
  <c r="L77" i="5"/>
  <c r="N76" i="5"/>
  <c r="O76" i="1"/>
  <c r="Q75" i="1"/>
  <c r="R75" i="1"/>
  <c r="L75" i="1"/>
  <c r="N74" i="1"/>
  <c r="K76" i="1"/>
  <c r="M75" i="1"/>
  <c r="K78" i="5" l="1"/>
  <c r="M77" i="5"/>
  <c r="N77" i="5"/>
  <c r="L78" i="5"/>
  <c r="Q79" i="5"/>
  <c r="O80" i="5"/>
  <c r="R79" i="5"/>
  <c r="P80" i="5"/>
  <c r="R76" i="1"/>
  <c r="O77" i="1"/>
  <c r="Q76" i="1"/>
  <c r="L76" i="1"/>
  <c r="N75" i="1"/>
  <c r="K77" i="1"/>
  <c r="M76" i="1"/>
  <c r="P81" i="5" l="1"/>
  <c r="R80" i="5"/>
  <c r="N78" i="5"/>
  <c r="L79" i="5"/>
  <c r="Q80" i="5"/>
  <c r="O81" i="5"/>
  <c r="M78" i="5"/>
  <c r="K79" i="5"/>
  <c r="O78" i="1"/>
  <c r="Q77" i="1"/>
  <c r="R77" i="1"/>
  <c r="L77" i="1"/>
  <c r="N76" i="1"/>
  <c r="K78" i="1"/>
  <c r="M77" i="1"/>
  <c r="K80" i="5" l="1"/>
  <c r="M79" i="5"/>
  <c r="N79" i="5"/>
  <c r="L80" i="5"/>
  <c r="Q81" i="5"/>
  <c r="O82" i="5"/>
  <c r="R81" i="5"/>
  <c r="P82" i="5"/>
  <c r="R78" i="1"/>
  <c r="O79" i="1"/>
  <c r="Q78" i="1"/>
  <c r="L78" i="1"/>
  <c r="N77" i="1"/>
  <c r="K79" i="1"/>
  <c r="M78" i="1"/>
  <c r="P83" i="5" l="1"/>
  <c r="R82" i="5"/>
  <c r="N80" i="5"/>
  <c r="L81" i="5"/>
  <c r="Q82" i="5"/>
  <c r="O83" i="5"/>
  <c r="K81" i="5"/>
  <c r="M80" i="5"/>
  <c r="O80" i="1"/>
  <c r="Q79" i="1"/>
  <c r="R79" i="1"/>
  <c r="L79" i="1"/>
  <c r="N78" i="1"/>
  <c r="K80" i="1"/>
  <c r="M79" i="1"/>
  <c r="O84" i="5" l="1"/>
  <c r="Q83" i="5"/>
  <c r="N81" i="5"/>
  <c r="L82" i="5"/>
  <c r="M81" i="5"/>
  <c r="K82" i="5"/>
  <c r="R83" i="5"/>
  <c r="P84" i="5"/>
  <c r="R80" i="1"/>
  <c r="O81" i="1"/>
  <c r="Q80" i="1"/>
  <c r="L80" i="1"/>
  <c r="N79" i="1"/>
  <c r="K81" i="1"/>
  <c r="M80" i="1"/>
  <c r="R84" i="5" l="1"/>
  <c r="P85" i="5"/>
  <c r="N82" i="5"/>
  <c r="L83" i="5"/>
  <c r="K83" i="5"/>
  <c r="M82" i="5"/>
  <c r="Q84" i="5"/>
  <c r="O85" i="5"/>
  <c r="O82" i="1"/>
  <c r="Q81" i="1"/>
  <c r="R81" i="1"/>
  <c r="L81" i="1"/>
  <c r="N80" i="1"/>
  <c r="K82" i="1"/>
  <c r="M81" i="1"/>
  <c r="K84" i="5" l="1"/>
  <c r="M83" i="5"/>
  <c r="O86" i="5"/>
  <c r="Q85" i="5"/>
  <c r="N83" i="5"/>
  <c r="L84" i="5"/>
  <c r="R85" i="5"/>
  <c r="P86" i="5"/>
  <c r="R82" i="1"/>
  <c r="O83" i="1"/>
  <c r="Q82" i="1"/>
  <c r="L82" i="1"/>
  <c r="N81" i="1"/>
  <c r="K83" i="1"/>
  <c r="M82" i="1"/>
  <c r="Q86" i="5" l="1"/>
  <c r="O87" i="5"/>
  <c r="N84" i="5"/>
  <c r="L85" i="5"/>
  <c r="R86" i="5"/>
  <c r="P87" i="5"/>
  <c r="M84" i="5"/>
  <c r="K85" i="5"/>
  <c r="O84" i="1"/>
  <c r="Q83" i="1"/>
  <c r="R83" i="1"/>
  <c r="L83" i="1"/>
  <c r="N82" i="1"/>
  <c r="K84" i="1"/>
  <c r="M83" i="1"/>
  <c r="K86" i="5" l="1"/>
  <c r="M85" i="5"/>
  <c r="L86" i="5"/>
  <c r="N85" i="5"/>
  <c r="R87" i="5"/>
  <c r="P88" i="5"/>
  <c r="Q87" i="5"/>
  <c r="O88" i="5"/>
  <c r="R84" i="1"/>
  <c r="O85" i="1"/>
  <c r="Q84" i="1"/>
  <c r="L84" i="1"/>
  <c r="N83" i="1"/>
  <c r="K85" i="1"/>
  <c r="M84" i="1"/>
  <c r="Q88" i="5" l="1"/>
  <c r="O89" i="5"/>
  <c r="N86" i="5"/>
  <c r="L87" i="5"/>
  <c r="P89" i="5"/>
  <c r="R88" i="5"/>
  <c r="M86" i="5"/>
  <c r="K87" i="5"/>
  <c r="O86" i="1"/>
  <c r="Q85" i="1"/>
  <c r="R85" i="1"/>
  <c r="L85" i="1"/>
  <c r="N84" i="1"/>
  <c r="K86" i="1"/>
  <c r="M85" i="1"/>
  <c r="K88" i="5" l="1"/>
  <c r="M87" i="5"/>
  <c r="N87" i="5"/>
  <c r="L88" i="5"/>
  <c r="R89" i="5"/>
  <c r="P90" i="5"/>
  <c r="Q89" i="5"/>
  <c r="O90" i="5"/>
  <c r="R86" i="1"/>
  <c r="O87" i="1"/>
  <c r="Q86" i="1"/>
  <c r="L86" i="1"/>
  <c r="N85" i="1"/>
  <c r="K87" i="1"/>
  <c r="M86" i="1"/>
  <c r="Q90" i="5" l="1"/>
  <c r="O91" i="5"/>
  <c r="N88" i="5"/>
  <c r="L89" i="5"/>
  <c r="R90" i="5"/>
  <c r="P91" i="5"/>
  <c r="K89" i="5"/>
  <c r="M88" i="5"/>
  <c r="O88" i="1"/>
  <c r="Q87" i="1"/>
  <c r="R87" i="1"/>
  <c r="L87" i="1"/>
  <c r="N86" i="1"/>
  <c r="K88" i="1"/>
  <c r="M87" i="1"/>
  <c r="N89" i="5" l="1"/>
  <c r="L90" i="5"/>
  <c r="M89" i="5"/>
  <c r="K90" i="5"/>
  <c r="R91" i="5"/>
  <c r="P92" i="5"/>
  <c r="O92" i="5"/>
  <c r="Q91" i="5"/>
  <c r="R88" i="1"/>
  <c r="O89" i="1"/>
  <c r="Q88" i="1"/>
  <c r="L88" i="1"/>
  <c r="N87" i="1"/>
  <c r="K89" i="1"/>
  <c r="M88" i="1"/>
  <c r="K91" i="5" l="1"/>
  <c r="M90" i="5"/>
  <c r="Q92" i="5"/>
  <c r="O93" i="5"/>
  <c r="P93" i="5"/>
  <c r="R92" i="5"/>
  <c r="N90" i="5"/>
  <c r="L91" i="5"/>
  <c r="O90" i="1"/>
  <c r="Q89" i="1"/>
  <c r="R89" i="1"/>
  <c r="L89" i="1"/>
  <c r="N88" i="1"/>
  <c r="K90" i="1"/>
  <c r="M89" i="1"/>
  <c r="N91" i="5" l="1"/>
  <c r="L92" i="5"/>
  <c r="Q93" i="5"/>
  <c r="O94" i="5"/>
  <c r="P94" i="5"/>
  <c r="R93" i="5"/>
  <c r="K92" i="5"/>
  <c r="M91" i="5"/>
  <c r="R90" i="1"/>
  <c r="O91" i="1"/>
  <c r="Q90" i="1"/>
  <c r="L90" i="1"/>
  <c r="N89" i="1"/>
  <c r="K91" i="1"/>
  <c r="M90" i="1"/>
  <c r="Q94" i="5" l="1"/>
  <c r="O95" i="5"/>
  <c r="N92" i="5"/>
  <c r="L93" i="5"/>
  <c r="K93" i="5"/>
  <c r="M92" i="5"/>
  <c r="P95" i="5"/>
  <c r="R94" i="5"/>
  <c r="O92" i="1"/>
  <c r="Q91" i="1"/>
  <c r="R91" i="1"/>
  <c r="L91" i="1"/>
  <c r="N90" i="1"/>
  <c r="K92" i="1"/>
  <c r="M91" i="1"/>
  <c r="N93" i="5" l="1"/>
  <c r="L94" i="5"/>
  <c r="R95" i="5"/>
  <c r="P96" i="5"/>
  <c r="M93" i="5"/>
  <c r="K94" i="5"/>
  <c r="Q95" i="5"/>
  <c r="O96" i="5"/>
  <c r="R92" i="1"/>
  <c r="O93" i="1"/>
  <c r="Q92" i="1"/>
  <c r="L92" i="1"/>
  <c r="N91" i="1"/>
  <c r="K93" i="1"/>
  <c r="M92" i="1"/>
  <c r="O97" i="5" l="1"/>
  <c r="Q96" i="5"/>
  <c r="P97" i="5"/>
  <c r="R96" i="5"/>
  <c r="M94" i="5"/>
  <c r="K95" i="5"/>
  <c r="N94" i="5"/>
  <c r="L95" i="5"/>
  <c r="O94" i="1"/>
  <c r="Q93" i="1"/>
  <c r="R93" i="1"/>
  <c r="L93" i="1"/>
  <c r="N92" i="1"/>
  <c r="K94" i="1"/>
  <c r="M93" i="1"/>
  <c r="N95" i="5" l="1"/>
  <c r="L96" i="5"/>
  <c r="R97" i="5"/>
  <c r="P98" i="5"/>
  <c r="K96" i="5"/>
  <c r="M95" i="5"/>
  <c r="O98" i="5"/>
  <c r="Q97" i="5"/>
  <c r="R94" i="1"/>
  <c r="O95" i="1"/>
  <c r="Q94" i="1"/>
  <c r="L94" i="1"/>
  <c r="N93" i="1"/>
  <c r="K95" i="1"/>
  <c r="M94" i="1"/>
  <c r="P99" i="5" l="1"/>
  <c r="R98" i="5"/>
  <c r="N96" i="5"/>
  <c r="L97" i="5"/>
  <c r="O99" i="5"/>
  <c r="Q98" i="5"/>
  <c r="M96" i="5"/>
  <c r="K97" i="5"/>
  <c r="O96" i="1"/>
  <c r="Q95" i="1"/>
  <c r="R95" i="1"/>
  <c r="L95" i="1"/>
  <c r="N94" i="1"/>
  <c r="K96" i="1"/>
  <c r="M95" i="1"/>
  <c r="M97" i="5" l="1"/>
  <c r="K98" i="5"/>
  <c r="N97" i="5"/>
  <c r="L98" i="5"/>
  <c r="Q99" i="5"/>
  <c r="O100" i="5"/>
  <c r="R99" i="5"/>
  <c r="P100" i="5"/>
  <c r="R96" i="1"/>
  <c r="O97" i="1"/>
  <c r="Q96" i="1"/>
  <c r="L96" i="1"/>
  <c r="N95" i="1"/>
  <c r="K97" i="1"/>
  <c r="M96" i="1"/>
  <c r="R100" i="5" l="1"/>
  <c r="P101" i="5"/>
  <c r="N98" i="5"/>
  <c r="L99" i="5"/>
  <c r="Q100" i="5"/>
  <c r="O101" i="5"/>
  <c r="M98" i="5"/>
  <c r="K99" i="5"/>
  <c r="O98" i="1"/>
  <c r="Q97" i="1"/>
  <c r="R97" i="1"/>
  <c r="L97" i="1"/>
  <c r="N96" i="1"/>
  <c r="K98" i="1"/>
  <c r="M97" i="1"/>
  <c r="M99" i="5" l="1"/>
  <c r="K100" i="5"/>
  <c r="L100" i="5"/>
  <c r="N99" i="5"/>
  <c r="Q101" i="5"/>
  <c r="O102" i="5"/>
  <c r="R101" i="5"/>
  <c r="P102" i="5"/>
  <c r="R98" i="1"/>
  <c r="O99" i="1"/>
  <c r="Q98" i="1"/>
  <c r="L98" i="1"/>
  <c r="N97" i="1"/>
  <c r="K99" i="1"/>
  <c r="M98" i="1"/>
  <c r="R102" i="5" l="1"/>
  <c r="P103" i="5"/>
  <c r="N100" i="5"/>
  <c r="L101" i="5"/>
  <c r="Q102" i="5"/>
  <c r="O103" i="5"/>
  <c r="K101" i="5"/>
  <c r="M100" i="5"/>
  <c r="O100" i="1"/>
  <c r="Q99" i="1"/>
  <c r="R99" i="1"/>
  <c r="L99" i="1"/>
  <c r="N98" i="1"/>
  <c r="K100" i="1"/>
  <c r="M99" i="1"/>
  <c r="N101" i="5" l="1"/>
  <c r="L102" i="5"/>
  <c r="K102" i="5"/>
  <c r="M101" i="5"/>
  <c r="O104" i="5"/>
  <c r="Q103" i="5"/>
  <c r="R103" i="5"/>
  <c r="P104" i="5"/>
  <c r="R100" i="1"/>
  <c r="O101" i="1"/>
  <c r="Q100" i="1"/>
  <c r="L100" i="1"/>
  <c r="N99" i="1"/>
  <c r="K101" i="1"/>
  <c r="M100" i="1"/>
  <c r="P105" i="5" l="1"/>
  <c r="R104" i="5"/>
  <c r="K103" i="5"/>
  <c r="M102" i="5"/>
  <c r="N102" i="5"/>
  <c r="L103" i="5"/>
  <c r="Q104" i="5"/>
  <c r="O105" i="5"/>
  <c r="O102" i="1"/>
  <c r="Q101" i="1"/>
  <c r="R101" i="1"/>
  <c r="L101" i="1"/>
  <c r="N100" i="1"/>
  <c r="K102" i="1"/>
  <c r="M101" i="1"/>
  <c r="O106" i="5" l="1"/>
  <c r="Q105" i="5"/>
  <c r="K104" i="5"/>
  <c r="M103" i="5"/>
  <c r="N103" i="5"/>
  <c r="L104" i="5"/>
  <c r="R105" i="5"/>
  <c r="P106" i="5"/>
  <c r="R102" i="1"/>
  <c r="O103" i="1"/>
  <c r="Q102" i="1"/>
  <c r="L102" i="1"/>
  <c r="N101" i="1"/>
  <c r="K103" i="1"/>
  <c r="M102" i="1"/>
  <c r="P107" i="5" l="1"/>
  <c r="R106" i="5"/>
  <c r="M104" i="5"/>
  <c r="K105" i="5"/>
  <c r="N104" i="5"/>
  <c r="L105" i="5"/>
  <c r="Q106" i="5"/>
  <c r="O107" i="5"/>
  <c r="O104" i="1"/>
  <c r="Q103" i="1"/>
  <c r="R103" i="1"/>
  <c r="L103" i="1"/>
  <c r="N102" i="1"/>
  <c r="K104" i="1"/>
  <c r="M103" i="1"/>
  <c r="Q107" i="5" l="1"/>
  <c r="O108" i="5"/>
  <c r="M105" i="5"/>
  <c r="K106" i="5"/>
  <c r="L106" i="5"/>
  <c r="N105" i="5"/>
  <c r="R107" i="5"/>
  <c r="P108" i="5"/>
  <c r="R104" i="1"/>
  <c r="O105" i="1"/>
  <c r="Q104" i="1"/>
  <c r="L104" i="1"/>
  <c r="N103" i="1"/>
  <c r="K105" i="1"/>
  <c r="M104" i="1"/>
  <c r="N106" i="5" l="1"/>
  <c r="L107" i="5"/>
  <c r="R108" i="5"/>
  <c r="P109" i="5"/>
  <c r="M106" i="5"/>
  <c r="K107" i="5"/>
  <c r="Q108" i="5"/>
  <c r="O109" i="5"/>
  <c r="O106" i="1"/>
  <c r="Q105" i="1"/>
  <c r="R105" i="1"/>
  <c r="L105" i="1"/>
  <c r="N104" i="1"/>
  <c r="K106" i="1"/>
  <c r="M105" i="1"/>
  <c r="Q109" i="5" l="1"/>
  <c r="O110" i="5"/>
  <c r="R109" i="5"/>
  <c r="P110" i="5"/>
  <c r="L108" i="5"/>
  <c r="N107" i="5"/>
  <c r="M107" i="5"/>
  <c r="K108" i="5"/>
  <c r="R106" i="1"/>
  <c r="O107" i="1"/>
  <c r="Q106" i="1"/>
  <c r="L106" i="1"/>
  <c r="N105" i="1"/>
  <c r="K107" i="1"/>
  <c r="M106" i="1"/>
  <c r="N108" i="5" l="1"/>
  <c r="L109" i="5"/>
  <c r="K109" i="5"/>
  <c r="M108" i="5"/>
  <c r="P111" i="5"/>
  <c r="R110" i="5"/>
  <c r="Q110" i="5"/>
  <c r="O111" i="5"/>
  <c r="O108" i="1"/>
  <c r="Q107" i="1"/>
  <c r="R107" i="1"/>
  <c r="L107" i="1"/>
  <c r="N106" i="1"/>
  <c r="K108" i="1"/>
  <c r="M107" i="1"/>
  <c r="O112" i="5" l="1"/>
  <c r="Q111" i="5"/>
  <c r="M109" i="5"/>
  <c r="K110" i="5"/>
  <c r="N109" i="5"/>
  <c r="L110" i="5"/>
  <c r="R111" i="5"/>
  <c r="P112" i="5"/>
  <c r="R108" i="1"/>
  <c r="O109" i="1"/>
  <c r="Q108" i="1"/>
  <c r="L108" i="1"/>
  <c r="N107" i="1"/>
  <c r="K109" i="1"/>
  <c r="M108" i="1"/>
  <c r="P113" i="5" l="1"/>
  <c r="R112" i="5"/>
  <c r="K111" i="5"/>
  <c r="M110" i="5"/>
  <c r="N110" i="5"/>
  <c r="L111" i="5"/>
  <c r="Q112" i="5"/>
  <c r="O113" i="5"/>
  <c r="O110" i="1"/>
  <c r="Q109" i="1"/>
  <c r="R109" i="1"/>
  <c r="L109" i="1"/>
  <c r="N108" i="1"/>
  <c r="K110" i="1"/>
  <c r="M109" i="1"/>
  <c r="O114" i="5" l="1"/>
  <c r="Q113" i="5"/>
  <c r="M111" i="5"/>
  <c r="K112" i="5"/>
  <c r="N111" i="5"/>
  <c r="L112" i="5"/>
  <c r="R113" i="5"/>
  <c r="P114" i="5"/>
  <c r="R110" i="1"/>
  <c r="O111" i="1"/>
  <c r="Q110" i="1"/>
  <c r="L110" i="1"/>
  <c r="N109" i="1"/>
  <c r="K111" i="1"/>
  <c r="M110" i="1"/>
  <c r="R114" i="5" l="1"/>
  <c r="P115" i="5"/>
  <c r="M112" i="5"/>
  <c r="K113" i="5"/>
  <c r="L113" i="5"/>
  <c r="N112" i="5"/>
  <c r="O115" i="5"/>
  <c r="Q114" i="5"/>
  <c r="O112" i="1"/>
  <c r="Q111" i="1"/>
  <c r="R111" i="1"/>
  <c r="L111" i="1"/>
  <c r="N110" i="1"/>
  <c r="K112" i="1"/>
  <c r="M111" i="1"/>
  <c r="M113" i="5" l="1"/>
  <c r="K114" i="5"/>
  <c r="Q115" i="5"/>
  <c r="O116" i="5"/>
  <c r="N113" i="5"/>
  <c r="L114" i="5"/>
  <c r="P116" i="5"/>
  <c r="R115" i="5"/>
  <c r="R112" i="1"/>
  <c r="O113" i="1"/>
  <c r="Q112" i="1"/>
  <c r="L112" i="1"/>
  <c r="N111" i="1"/>
  <c r="K113" i="1"/>
  <c r="M112" i="1"/>
  <c r="Q116" i="5" l="1"/>
  <c r="O117" i="5"/>
  <c r="L115" i="5"/>
  <c r="N114" i="5"/>
  <c r="M114" i="5"/>
  <c r="K115" i="5"/>
  <c r="P117" i="5"/>
  <c r="R116" i="5"/>
  <c r="O114" i="1"/>
  <c r="Q113" i="1"/>
  <c r="R113" i="1"/>
  <c r="L113" i="1"/>
  <c r="N112" i="1"/>
  <c r="K114" i="1"/>
  <c r="M113" i="1"/>
  <c r="R117" i="5" l="1"/>
  <c r="P118" i="5"/>
  <c r="N115" i="5"/>
  <c r="L116" i="5"/>
  <c r="M115" i="5"/>
  <c r="K116" i="5"/>
  <c r="Q117" i="5"/>
  <c r="O118" i="5"/>
  <c r="R114" i="1"/>
  <c r="O115" i="1"/>
  <c r="Q114" i="1"/>
  <c r="L114" i="1"/>
  <c r="N113" i="1"/>
  <c r="K115" i="1"/>
  <c r="M114" i="1"/>
  <c r="Q118" i="5" l="1"/>
  <c r="O119" i="5"/>
  <c r="L117" i="5"/>
  <c r="N116" i="5"/>
  <c r="M116" i="5"/>
  <c r="K117" i="5"/>
  <c r="P119" i="5"/>
  <c r="R118" i="5"/>
  <c r="O116" i="1"/>
  <c r="Q115" i="1"/>
  <c r="R115" i="1"/>
  <c r="L115" i="1"/>
  <c r="N114" i="1"/>
  <c r="K116" i="1"/>
  <c r="M115" i="1"/>
  <c r="P120" i="5" l="1"/>
  <c r="R119" i="5"/>
  <c r="N117" i="5"/>
  <c r="L118" i="5"/>
  <c r="M117" i="5"/>
  <c r="K118" i="5"/>
  <c r="O120" i="5"/>
  <c r="Q119" i="5"/>
  <c r="R116" i="1"/>
  <c r="O117" i="1"/>
  <c r="Q116" i="1"/>
  <c r="L116" i="1"/>
  <c r="N115" i="1"/>
  <c r="K117" i="1"/>
  <c r="M116" i="1"/>
  <c r="L119" i="5" l="1"/>
  <c r="N118" i="5"/>
  <c r="O121" i="5"/>
  <c r="Q120" i="5"/>
  <c r="M118" i="5"/>
  <c r="K119" i="5"/>
  <c r="P121" i="5"/>
  <c r="R120" i="5"/>
  <c r="O118" i="1"/>
  <c r="Q117" i="1"/>
  <c r="R117" i="1"/>
  <c r="L117" i="1"/>
  <c r="N116" i="1"/>
  <c r="K118" i="1"/>
  <c r="M117" i="1"/>
  <c r="P122" i="5" l="1"/>
  <c r="R121" i="5"/>
  <c r="Q121" i="5"/>
  <c r="O122" i="5"/>
  <c r="M119" i="5"/>
  <c r="K120" i="5"/>
  <c r="L120" i="5"/>
  <c r="N119" i="5"/>
  <c r="R118" i="1"/>
  <c r="O119" i="1"/>
  <c r="Q118" i="1"/>
  <c r="L118" i="1"/>
  <c r="N117" i="1"/>
  <c r="K119" i="1"/>
  <c r="M118" i="1"/>
  <c r="L121" i="5" l="1"/>
  <c r="N120" i="5"/>
  <c r="O123" i="5"/>
  <c r="Q122" i="5"/>
  <c r="M120" i="5"/>
  <c r="K121" i="5"/>
  <c r="R122" i="5"/>
  <c r="P123" i="5"/>
  <c r="O120" i="1"/>
  <c r="Q119" i="1"/>
  <c r="R119" i="1"/>
  <c r="L119" i="1"/>
  <c r="N118" i="1"/>
  <c r="K120" i="1"/>
  <c r="M119" i="1"/>
  <c r="Q123" i="5" l="1"/>
  <c r="O124" i="5"/>
  <c r="P124" i="5"/>
  <c r="R123" i="5"/>
  <c r="K122" i="5"/>
  <c r="M121" i="5"/>
  <c r="N121" i="5"/>
  <c r="L122" i="5"/>
  <c r="R120" i="1"/>
  <c r="O121" i="1"/>
  <c r="Q120" i="1"/>
  <c r="L120" i="1"/>
  <c r="N119" i="1"/>
  <c r="K121" i="1"/>
  <c r="M120" i="1"/>
  <c r="M122" i="5" l="1"/>
  <c r="K123" i="5"/>
  <c r="R124" i="5"/>
  <c r="P125" i="5"/>
  <c r="N122" i="5"/>
  <c r="L123" i="5"/>
  <c r="Q124" i="5"/>
  <c r="O125" i="5"/>
  <c r="O122" i="1"/>
  <c r="Q121" i="1"/>
  <c r="R121" i="1"/>
  <c r="L121" i="1"/>
  <c r="N120" i="1"/>
  <c r="K122" i="1"/>
  <c r="M121" i="1"/>
  <c r="O126" i="5" l="1"/>
  <c r="Q125" i="5"/>
  <c r="P126" i="5"/>
  <c r="R125" i="5"/>
  <c r="N123" i="5"/>
  <c r="L124" i="5"/>
  <c r="M123" i="5"/>
  <c r="K124" i="5"/>
  <c r="R122" i="1"/>
  <c r="O123" i="1"/>
  <c r="Q122" i="1"/>
  <c r="L122" i="1"/>
  <c r="N121" i="1"/>
  <c r="K123" i="1"/>
  <c r="M122" i="1"/>
  <c r="M124" i="5" l="1"/>
  <c r="K125" i="5"/>
  <c r="R126" i="5"/>
  <c r="P127" i="5"/>
  <c r="N124" i="5"/>
  <c r="L125" i="5"/>
  <c r="O127" i="5"/>
  <c r="Q126" i="5"/>
  <c r="O124" i="1"/>
  <c r="Q123" i="1"/>
  <c r="R123" i="1"/>
  <c r="L123" i="1"/>
  <c r="N122" i="1"/>
  <c r="K124" i="1"/>
  <c r="M123" i="1"/>
  <c r="P128" i="5" l="1"/>
  <c r="R127" i="5"/>
  <c r="L126" i="5"/>
  <c r="N125" i="5"/>
  <c r="K126" i="5"/>
  <c r="M125" i="5"/>
  <c r="Q127" i="5"/>
  <c r="O128" i="5"/>
  <c r="R124" i="1"/>
  <c r="O125" i="1"/>
  <c r="Q124" i="1"/>
  <c r="L124" i="1"/>
  <c r="N123" i="1"/>
  <c r="K125" i="1"/>
  <c r="M124" i="1"/>
  <c r="Q128" i="5" l="1"/>
  <c r="O129" i="5"/>
  <c r="N126" i="5"/>
  <c r="L127" i="5"/>
  <c r="M126" i="5"/>
  <c r="K127" i="5"/>
  <c r="R128" i="5"/>
  <c r="P129" i="5"/>
  <c r="O126" i="1"/>
  <c r="Q125" i="1"/>
  <c r="R125" i="1"/>
  <c r="L125" i="1"/>
  <c r="N124" i="1"/>
  <c r="K126" i="1"/>
  <c r="M125" i="1"/>
  <c r="R129" i="5" l="1"/>
  <c r="P130" i="5"/>
  <c r="N127" i="5"/>
  <c r="L128" i="5"/>
  <c r="M127" i="5"/>
  <c r="K128" i="5"/>
  <c r="Q129" i="5"/>
  <c r="O130" i="5"/>
  <c r="R126" i="1"/>
  <c r="O127" i="1"/>
  <c r="Q126" i="1"/>
  <c r="L126" i="1"/>
  <c r="N125" i="1"/>
  <c r="K127" i="1"/>
  <c r="M126" i="1"/>
  <c r="O131" i="5" l="1"/>
  <c r="Q130" i="5"/>
  <c r="N128" i="5"/>
  <c r="L129" i="5"/>
  <c r="M128" i="5"/>
  <c r="K129" i="5"/>
  <c r="P131" i="5"/>
  <c r="R130" i="5"/>
  <c r="O128" i="1"/>
  <c r="Q127" i="1"/>
  <c r="R127" i="1"/>
  <c r="L127" i="1"/>
  <c r="N126" i="1"/>
  <c r="K128" i="1"/>
  <c r="M127" i="1"/>
  <c r="N129" i="5" l="1"/>
  <c r="L130" i="5"/>
  <c r="P132" i="5"/>
  <c r="R131" i="5"/>
  <c r="K130" i="5"/>
  <c r="M129" i="5"/>
  <c r="Q131" i="5"/>
  <c r="O132" i="5"/>
  <c r="R128" i="1"/>
  <c r="O129" i="1"/>
  <c r="Q128" i="1"/>
  <c r="L128" i="1"/>
  <c r="N127" i="1"/>
  <c r="K129" i="1"/>
  <c r="M128" i="1"/>
  <c r="R132" i="5" l="1"/>
  <c r="P133" i="5"/>
  <c r="N130" i="5"/>
  <c r="L131" i="5"/>
  <c r="Q132" i="5"/>
  <c r="O133" i="5"/>
  <c r="K131" i="5"/>
  <c r="M130" i="5"/>
  <c r="O130" i="1"/>
  <c r="Q129" i="1"/>
  <c r="R129" i="1"/>
  <c r="L129" i="1"/>
  <c r="N128" i="1"/>
  <c r="K130" i="1"/>
  <c r="M129" i="1"/>
  <c r="L132" i="5" l="1"/>
  <c r="N131" i="5"/>
  <c r="M131" i="5"/>
  <c r="K132" i="5"/>
  <c r="Q133" i="5"/>
  <c r="O134" i="5"/>
  <c r="R133" i="5"/>
  <c r="P134" i="5"/>
  <c r="R130" i="1"/>
  <c r="O131" i="1"/>
  <c r="Q130" i="1"/>
  <c r="L130" i="1"/>
  <c r="N129" i="1"/>
  <c r="K131" i="1"/>
  <c r="M130" i="1"/>
  <c r="P135" i="5" l="1"/>
  <c r="R134" i="5"/>
  <c r="M132" i="5"/>
  <c r="K133" i="5"/>
  <c r="Q134" i="5"/>
  <c r="O135" i="5"/>
  <c r="N132" i="5"/>
  <c r="L133" i="5"/>
  <c r="O132" i="1"/>
  <c r="Q131" i="1"/>
  <c r="R131" i="1"/>
  <c r="L131" i="1"/>
  <c r="N130" i="1"/>
  <c r="K132" i="1"/>
  <c r="M131" i="1"/>
  <c r="O136" i="5" l="1"/>
  <c r="Q135" i="5"/>
  <c r="N133" i="5"/>
  <c r="L134" i="5"/>
  <c r="M133" i="5"/>
  <c r="K134" i="5"/>
  <c r="P136" i="5"/>
  <c r="R135" i="5"/>
  <c r="R132" i="1"/>
  <c r="O133" i="1"/>
  <c r="Q132" i="1"/>
  <c r="L132" i="1"/>
  <c r="N131" i="1"/>
  <c r="K133" i="1"/>
  <c r="M132" i="1"/>
  <c r="L135" i="5" l="1"/>
  <c r="N134" i="5"/>
  <c r="R136" i="5"/>
  <c r="P137" i="5"/>
  <c r="M134" i="5"/>
  <c r="K135" i="5"/>
  <c r="Q136" i="5"/>
  <c r="O137" i="5"/>
  <c r="O134" i="1"/>
  <c r="Q133" i="1"/>
  <c r="R133" i="1"/>
  <c r="L133" i="1"/>
  <c r="N132" i="1"/>
  <c r="K134" i="1"/>
  <c r="M133" i="1"/>
  <c r="Q137" i="5" l="1"/>
  <c r="O138" i="5"/>
  <c r="R137" i="5"/>
  <c r="P138" i="5"/>
  <c r="M135" i="5"/>
  <c r="K136" i="5"/>
  <c r="L136" i="5"/>
  <c r="N135" i="5"/>
  <c r="R134" i="1"/>
  <c r="O135" i="1"/>
  <c r="Q134" i="1"/>
  <c r="L134" i="1"/>
  <c r="N133" i="1"/>
  <c r="K135" i="1"/>
  <c r="M134" i="1"/>
  <c r="R138" i="5" l="1"/>
  <c r="P139" i="5"/>
  <c r="N136" i="5"/>
  <c r="L137" i="5"/>
  <c r="M136" i="5"/>
  <c r="K137" i="5"/>
  <c r="O139" i="5"/>
  <c r="Q138" i="5"/>
  <c r="O136" i="1"/>
  <c r="Q135" i="1"/>
  <c r="R135" i="1"/>
  <c r="L135" i="1"/>
  <c r="N134" i="1"/>
  <c r="K136" i="1"/>
  <c r="M135" i="1"/>
  <c r="N137" i="5" l="1"/>
  <c r="L138" i="5"/>
  <c r="O140" i="5"/>
  <c r="Q139" i="5"/>
  <c r="M137" i="5"/>
  <c r="K138" i="5"/>
  <c r="P140" i="5"/>
  <c r="R139" i="5"/>
  <c r="R136" i="1"/>
  <c r="O137" i="1"/>
  <c r="Q136" i="1"/>
  <c r="L136" i="1"/>
  <c r="N135" i="1"/>
  <c r="K137" i="1"/>
  <c r="M136" i="1"/>
  <c r="R140" i="5" l="1"/>
  <c r="P141" i="5"/>
  <c r="O141" i="5"/>
  <c r="Q140" i="5"/>
  <c r="N138" i="5"/>
  <c r="L139" i="5"/>
  <c r="M138" i="5"/>
  <c r="K139" i="5"/>
  <c r="O138" i="1"/>
  <c r="Q137" i="1"/>
  <c r="R137" i="1"/>
  <c r="L137" i="1"/>
  <c r="N136" i="1"/>
  <c r="K138" i="1"/>
  <c r="M137" i="1"/>
  <c r="K140" i="5" l="1"/>
  <c r="M139" i="5"/>
  <c r="Q141" i="5"/>
  <c r="O142" i="5"/>
  <c r="L140" i="5"/>
  <c r="N139" i="5"/>
  <c r="R141" i="5"/>
  <c r="P142" i="5"/>
  <c r="R138" i="1"/>
  <c r="O139" i="1"/>
  <c r="Q138" i="1"/>
  <c r="L138" i="1"/>
  <c r="N137" i="1"/>
  <c r="K139" i="1"/>
  <c r="M138" i="1"/>
  <c r="P143" i="5" l="1"/>
  <c r="R142" i="5"/>
  <c r="O143" i="5"/>
  <c r="Q142" i="5"/>
  <c r="L141" i="5"/>
  <c r="N140" i="5"/>
  <c r="M140" i="5"/>
  <c r="K141" i="5"/>
  <c r="O140" i="1"/>
  <c r="Q139" i="1"/>
  <c r="R139" i="1"/>
  <c r="L139" i="1"/>
  <c r="N138" i="1"/>
  <c r="K140" i="1"/>
  <c r="M139" i="1"/>
  <c r="K142" i="5" l="1"/>
  <c r="M141" i="5"/>
  <c r="Q143" i="5"/>
  <c r="O144" i="5"/>
  <c r="N141" i="5"/>
  <c r="L142" i="5"/>
  <c r="P144" i="5"/>
  <c r="R143" i="5"/>
  <c r="R140" i="1"/>
  <c r="O141" i="1"/>
  <c r="Q140" i="1"/>
  <c r="L140" i="1"/>
  <c r="N139" i="1"/>
  <c r="K141" i="1"/>
  <c r="M140" i="1"/>
  <c r="O145" i="5" l="1"/>
  <c r="Q144" i="5"/>
  <c r="L143" i="5"/>
  <c r="N142" i="5"/>
  <c r="P145" i="5"/>
  <c r="R144" i="5"/>
  <c r="M142" i="5"/>
  <c r="K143" i="5"/>
  <c r="O142" i="1"/>
  <c r="Q141" i="1"/>
  <c r="R141" i="1"/>
  <c r="L141" i="1"/>
  <c r="N140" i="1"/>
  <c r="K142" i="1"/>
  <c r="M141" i="1"/>
  <c r="M143" i="5" l="1"/>
  <c r="K144" i="5"/>
  <c r="N143" i="5"/>
  <c r="L144" i="5"/>
  <c r="R145" i="5"/>
  <c r="P146" i="5"/>
  <c r="Q145" i="5"/>
  <c r="O146" i="5"/>
  <c r="R142" i="1"/>
  <c r="O143" i="1"/>
  <c r="Q142" i="1"/>
  <c r="L142" i="1"/>
  <c r="N141" i="1"/>
  <c r="K143" i="1"/>
  <c r="M142" i="1"/>
  <c r="O147" i="5" l="1"/>
  <c r="Q146" i="5"/>
  <c r="N144" i="5"/>
  <c r="L145" i="5"/>
  <c r="R146" i="5"/>
  <c r="P147" i="5"/>
  <c r="K145" i="5"/>
  <c r="M144" i="5"/>
  <c r="O144" i="1"/>
  <c r="Q143" i="1"/>
  <c r="R143" i="1"/>
  <c r="L143" i="1"/>
  <c r="N142" i="1"/>
  <c r="K144" i="1"/>
  <c r="M143" i="1"/>
  <c r="P148" i="5" l="1"/>
  <c r="R147" i="5"/>
  <c r="N145" i="5"/>
  <c r="L146" i="5"/>
  <c r="M145" i="5"/>
  <c r="K146" i="5"/>
  <c r="O148" i="5"/>
  <c r="Q147" i="5"/>
  <c r="R144" i="1"/>
  <c r="O145" i="1"/>
  <c r="Q144" i="1"/>
  <c r="L144" i="1"/>
  <c r="N143" i="1"/>
  <c r="K145" i="1"/>
  <c r="M144" i="1"/>
  <c r="N146" i="5" l="1"/>
  <c r="L147" i="5"/>
  <c r="Q148" i="5"/>
  <c r="O149" i="5"/>
  <c r="K147" i="5"/>
  <c r="M146" i="5"/>
  <c r="R148" i="5"/>
  <c r="P149" i="5"/>
  <c r="O146" i="1"/>
  <c r="Q145" i="1"/>
  <c r="R145" i="1"/>
  <c r="L145" i="1"/>
  <c r="N144" i="1"/>
  <c r="K146" i="1"/>
  <c r="M145" i="1"/>
  <c r="P150" i="5" l="1"/>
  <c r="R149" i="5"/>
  <c r="Q149" i="5"/>
  <c r="O150" i="5"/>
  <c r="N147" i="5"/>
  <c r="L148" i="5"/>
  <c r="K148" i="5"/>
  <c r="M147" i="5"/>
  <c r="R146" i="1"/>
  <c r="O147" i="1"/>
  <c r="Q146" i="1"/>
  <c r="L146" i="1"/>
  <c r="N145" i="1"/>
  <c r="K147" i="1"/>
  <c r="M146" i="1"/>
  <c r="O151" i="5" l="1"/>
  <c r="Q150" i="5"/>
  <c r="M148" i="5"/>
  <c r="K149" i="5"/>
  <c r="N148" i="5"/>
  <c r="L149" i="5"/>
  <c r="R150" i="5"/>
  <c r="P151" i="5"/>
  <c r="O148" i="1"/>
  <c r="Q147" i="1"/>
  <c r="R147" i="1"/>
  <c r="L147" i="1"/>
  <c r="N146" i="1"/>
  <c r="K148" i="1"/>
  <c r="M147" i="1"/>
  <c r="P152" i="5" l="1"/>
  <c r="R151" i="5"/>
  <c r="M149" i="5"/>
  <c r="K150" i="5"/>
  <c r="N149" i="5"/>
  <c r="L150" i="5"/>
  <c r="Q151" i="5"/>
  <c r="O152" i="5"/>
  <c r="R148" i="1"/>
  <c r="O149" i="1"/>
  <c r="Q148" i="1"/>
  <c r="L148" i="1"/>
  <c r="N147" i="1"/>
  <c r="K149" i="1"/>
  <c r="M148" i="1"/>
  <c r="O153" i="5" l="1"/>
  <c r="Q152" i="5"/>
  <c r="M150" i="5"/>
  <c r="K151" i="5"/>
  <c r="N150" i="5"/>
  <c r="L151" i="5"/>
  <c r="P153" i="5"/>
  <c r="R152" i="5"/>
  <c r="O150" i="1"/>
  <c r="Q149" i="1"/>
  <c r="R149" i="1"/>
  <c r="L149" i="1"/>
  <c r="N148" i="1"/>
  <c r="K150" i="1"/>
  <c r="M149" i="1"/>
  <c r="M151" i="5" l="1"/>
  <c r="K152" i="5"/>
  <c r="P154" i="5"/>
  <c r="R153" i="5"/>
  <c r="N151" i="5"/>
  <c r="L152" i="5"/>
  <c r="Q153" i="5"/>
  <c r="O154" i="5"/>
  <c r="R150" i="1"/>
  <c r="O151" i="1"/>
  <c r="Q150" i="1"/>
  <c r="L150" i="1"/>
  <c r="N149" i="1"/>
  <c r="K151" i="1"/>
  <c r="M150" i="1"/>
  <c r="P155" i="5" l="1"/>
  <c r="R154" i="5"/>
  <c r="N152" i="5"/>
  <c r="L153" i="5"/>
  <c r="M152" i="5"/>
  <c r="K153" i="5"/>
  <c r="O155" i="5"/>
  <c r="Q154" i="5"/>
  <c r="O152" i="1"/>
  <c r="Q151" i="1"/>
  <c r="R151" i="1"/>
  <c r="L151" i="1"/>
  <c r="N150" i="1"/>
  <c r="K152" i="1"/>
  <c r="M151" i="1"/>
  <c r="N153" i="5" l="1"/>
  <c r="L154" i="5"/>
  <c r="Q155" i="5"/>
  <c r="O156" i="5"/>
  <c r="M153" i="5"/>
  <c r="K154" i="5"/>
  <c r="R155" i="5"/>
  <c r="P156" i="5"/>
  <c r="R152" i="1"/>
  <c r="O153" i="1"/>
  <c r="Q152" i="1"/>
  <c r="L152" i="1"/>
  <c r="N151" i="1"/>
  <c r="K153" i="1"/>
  <c r="M152" i="1"/>
  <c r="R156" i="5" l="1"/>
  <c r="P157" i="5"/>
  <c r="O157" i="5"/>
  <c r="Q156" i="5"/>
  <c r="M154" i="5"/>
  <c r="K155" i="5"/>
  <c r="N154" i="5"/>
  <c r="L155" i="5"/>
  <c r="O154" i="1"/>
  <c r="Q153" i="1"/>
  <c r="R153" i="1"/>
  <c r="L153" i="1"/>
  <c r="N152" i="1"/>
  <c r="K154" i="1"/>
  <c r="M153" i="1"/>
  <c r="N155" i="5" l="1"/>
  <c r="L156" i="5"/>
  <c r="O158" i="5"/>
  <c r="Q157" i="5"/>
  <c r="M155" i="5"/>
  <c r="K156" i="5"/>
  <c r="R157" i="5"/>
  <c r="P158" i="5"/>
  <c r="R154" i="1"/>
  <c r="O155" i="1"/>
  <c r="Q154" i="1"/>
  <c r="L154" i="1"/>
  <c r="N153" i="1"/>
  <c r="K155" i="1"/>
  <c r="M154" i="1"/>
  <c r="O159" i="5" l="1"/>
  <c r="Q158" i="5"/>
  <c r="M156" i="5"/>
  <c r="K157" i="5"/>
  <c r="N156" i="5"/>
  <c r="L157" i="5"/>
  <c r="R158" i="5"/>
  <c r="P159" i="5"/>
  <c r="O156" i="1"/>
  <c r="Q155" i="1"/>
  <c r="R155" i="1"/>
  <c r="L155" i="1"/>
  <c r="N154" i="1"/>
  <c r="K156" i="1"/>
  <c r="M155" i="1"/>
  <c r="P160" i="5" l="1"/>
  <c r="R159" i="5"/>
  <c r="K158" i="5"/>
  <c r="M157" i="5"/>
  <c r="N157" i="5"/>
  <c r="L158" i="5"/>
  <c r="Q159" i="5"/>
  <c r="O160" i="5"/>
  <c r="R156" i="1"/>
  <c r="O157" i="1"/>
  <c r="Q156" i="1"/>
  <c r="L156" i="1"/>
  <c r="N155" i="1"/>
  <c r="K157" i="1"/>
  <c r="M156" i="1"/>
  <c r="L159" i="5" l="1"/>
  <c r="N158" i="5"/>
  <c r="O161" i="5"/>
  <c r="Q160" i="5"/>
  <c r="M158" i="5"/>
  <c r="K159" i="5"/>
  <c r="R160" i="5"/>
  <c r="P161" i="5"/>
  <c r="O158" i="1"/>
  <c r="Q157" i="1"/>
  <c r="R157" i="1"/>
  <c r="L157" i="1"/>
  <c r="N156" i="1"/>
  <c r="K158" i="1"/>
  <c r="M157" i="1"/>
  <c r="O162" i="5" l="1"/>
  <c r="Q161" i="5"/>
  <c r="P162" i="5"/>
  <c r="R161" i="5"/>
  <c r="M159" i="5"/>
  <c r="K160" i="5"/>
  <c r="N159" i="5"/>
  <c r="L160" i="5"/>
  <c r="R158" i="1"/>
  <c r="O159" i="1"/>
  <c r="Q158" i="1"/>
  <c r="L158" i="1"/>
  <c r="N157" i="1"/>
  <c r="K159" i="1"/>
  <c r="M158" i="1"/>
  <c r="P163" i="5" l="1"/>
  <c r="R162" i="5"/>
  <c r="N160" i="5"/>
  <c r="L161" i="5"/>
  <c r="M160" i="5"/>
  <c r="K161" i="5"/>
  <c r="Q162" i="5"/>
  <c r="O163" i="5"/>
  <c r="O160" i="1"/>
  <c r="Q159" i="1"/>
  <c r="R159" i="1"/>
  <c r="L159" i="1"/>
  <c r="N158" i="1"/>
  <c r="K160" i="1"/>
  <c r="M159" i="1"/>
  <c r="Q163" i="5" l="1"/>
  <c r="O164" i="5"/>
  <c r="N161" i="5"/>
  <c r="L162" i="5"/>
  <c r="M161" i="5"/>
  <c r="K162" i="5"/>
  <c r="R163" i="5"/>
  <c r="P164" i="5"/>
  <c r="R160" i="1"/>
  <c r="O161" i="1"/>
  <c r="Q160" i="1"/>
  <c r="L160" i="1"/>
  <c r="N159" i="1"/>
  <c r="K161" i="1"/>
  <c r="M160" i="1"/>
  <c r="R164" i="5" l="1"/>
  <c r="P165" i="5"/>
  <c r="N162" i="5"/>
  <c r="L163" i="5"/>
  <c r="M162" i="5"/>
  <c r="K163" i="5"/>
  <c r="Q164" i="5"/>
  <c r="O165" i="5"/>
  <c r="O162" i="1"/>
  <c r="Q161" i="1"/>
  <c r="R161" i="1"/>
  <c r="L161" i="1"/>
  <c r="N160" i="1"/>
  <c r="K162" i="1"/>
  <c r="M161" i="1"/>
  <c r="Q165" i="5" l="1"/>
  <c r="O166" i="5"/>
  <c r="N163" i="5"/>
  <c r="L164" i="5"/>
  <c r="M163" i="5"/>
  <c r="K164" i="5"/>
  <c r="R165" i="5"/>
  <c r="P166" i="5"/>
  <c r="R162" i="1"/>
  <c r="O163" i="1"/>
  <c r="Q162" i="1"/>
  <c r="L162" i="1"/>
  <c r="N161" i="1"/>
  <c r="K163" i="1"/>
  <c r="M162" i="1"/>
  <c r="R166" i="5" l="1"/>
  <c r="P167" i="5"/>
  <c r="L165" i="5"/>
  <c r="N164" i="5"/>
  <c r="K165" i="5"/>
  <c r="M164" i="5"/>
  <c r="Q166" i="5"/>
  <c r="O167" i="5"/>
  <c r="O164" i="1"/>
  <c r="Q163" i="1"/>
  <c r="R163" i="1"/>
  <c r="L163" i="1"/>
  <c r="N162" i="1"/>
  <c r="K164" i="1"/>
  <c r="M163" i="1"/>
  <c r="K166" i="5" l="1"/>
  <c r="M165" i="5"/>
  <c r="O168" i="5"/>
  <c r="Q167" i="5"/>
  <c r="N165" i="5"/>
  <c r="L166" i="5"/>
  <c r="R167" i="5"/>
  <c r="P168" i="5"/>
  <c r="R164" i="1"/>
  <c r="O165" i="1"/>
  <c r="Q164" i="1"/>
  <c r="L164" i="1"/>
  <c r="N163" i="1"/>
  <c r="K165" i="1"/>
  <c r="M164" i="1"/>
  <c r="Q168" i="5" l="1"/>
  <c r="O169" i="5"/>
  <c r="N166" i="5"/>
  <c r="L167" i="5"/>
  <c r="P169" i="5"/>
  <c r="R168" i="5"/>
  <c r="K167" i="5"/>
  <c r="M166" i="5"/>
  <c r="O166" i="1"/>
  <c r="Q165" i="1"/>
  <c r="R165" i="1"/>
  <c r="L165" i="1"/>
  <c r="N164" i="1"/>
  <c r="K166" i="1"/>
  <c r="M165" i="1"/>
  <c r="N167" i="5" l="1"/>
  <c r="L168" i="5"/>
  <c r="P170" i="5"/>
  <c r="R169" i="5"/>
  <c r="K168" i="5"/>
  <c r="M167" i="5"/>
  <c r="O170" i="5"/>
  <c r="Q169" i="5"/>
  <c r="R166" i="1"/>
  <c r="O167" i="1"/>
  <c r="Q166" i="1"/>
  <c r="L166" i="1"/>
  <c r="N165" i="1"/>
  <c r="K167" i="1"/>
  <c r="M166" i="1"/>
  <c r="Q170" i="5" l="1"/>
  <c r="O171" i="5"/>
  <c r="R170" i="5"/>
  <c r="P171" i="5"/>
  <c r="N168" i="5"/>
  <c r="L169" i="5"/>
  <c r="M168" i="5"/>
  <c r="K169" i="5"/>
  <c r="O168" i="1"/>
  <c r="Q167" i="1"/>
  <c r="R167" i="1"/>
  <c r="L167" i="1"/>
  <c r="N166" i="1"/>
  <c r="K168" i="1"/>
  <c r="M167" i="1"/>
  <c r="M169" i="5" l="1"/>
  <c r="K170" i="5"/>
  <c r="P172" i="5"/>
  <c r="R171" i="5"/>
  <c r="N169" i="5"/>
  <c r="L170" i="5"/>
  <c r="Q171" i="5"/>
  <c r="O172" i="5"/>
  <c r="R168" i="1"/>
  <c r="O169" i="1"/>
  <c r="Q168" i="1"/>
  <c r="L168" i="1"/>
  <c r="N167" i="1"/>
  <c r="K169" i="1"/>
  <c r="M168" i="1"/>
  <c r="P173" i="5" l="1"/>
  <c r="R172" i="5"/>
  <c r="Q172" i="5"/>
  <c r="O173" i="5"/>
  <c r="N170" i="5"/>
  <c r="L171" i="5"/>
  <c r="M170" i="5"/>
  <c r="K171" i="5"/>
  <c r="O170" i="1"/>
  <c r="Q169" i="1"/>
  <c r="R169" i="1"/>
  <c r="L169" i="1"/>
  <c r="N168" i="1"/>
  <c r="K170" i="1"/>
  <c r="M169" i="1"/>
  <c r="K172" i="5" l="1"/>
  <c r="M171" i="5"/>
  <c r="O174" i="5"/>
  <c r="Q173" i="5"/>
  <c r="L172" i="5"/>
  <c r="N171" i="5"/>
  <c r="R173" i="5"/>
  <c r="P174" i="5"/>
  <c r="R170" i="1"/>
  <c r="O171" i="1"/>
  <c r="Q170" i="1"/>
  <c r="L170" i="1"/>
  <c r="N169" i="1"/>
  <c r="K171" i="1"/>
  <c r="M170" i="1"/>
  <c r="Q174" i="5" l="1"/>
  <c r="O175" i="5"/>
  <c r="P175" i="5"/>
  <c r="R174" i="5"/>
  <c r="N172" i="5"/>
  <c r="L173" i="5"/>
  <c r="M172" i="5"/>
  <c r="K173" i="5"/>
  <c r="O172" i="1"/>
  <c r="Q171" i="1"/>
  <c r="R171" i="1"/>
  <c r="L171" i="1"/>
  <c r="N170" i="1"/>
  <c r="K172" i="1"/>
  <c r="M171" i="1"/>
  <c r="P176" i="5" l="1"/>
  <c r="R175" i="5"/>
  <c r="M173" i="5"/>
  <c r="K174" i="5"/>
  <c r="N173" i="5"/>
  <c r="L174" i="5"/>
  <c r="Q175" i="5"/>
  <c r="O176" i="5"/>
  <c r="R172" i="1"/>
  <c r="O173" i="1"/>
  <c r="Q172" i="1"/>
  <c r="L172" i="1"/>
  <c r="N171" i="1"/>
  <c r="K173" i="1"/>
  <c r="M172" i="1"/>
  <c r="O177" i="5" l="1"/>
  <c r="Q176" i="5"/>
  <c r="M174" i="5"/>
  <c r="K175" i="5"/>
  <c r="N174" i="5"/>
  <c r="L175" i="5"/>
  <c r="P177" i="5"/>
  <c r="R176" i="5"/>
  <c r="O174" i="1"/>
  <c r="Q173" i="1"/>
  <c r="R173" i="1"/>
  <c r="L173" i="1"/>
  <c r="N172" i="1"/>
  <c r="K174" i="1"/>
  <c r="M173" i="1"/>
  <c r="K176" i="5" l="1"/>
  <c r="M175" i="5"/>
  <c r="R177" i="5"/>
  <c r="P178" i="5"/>
  <c r="N175" i="5"/>
  <c r="L176" i="5"/>
  <c r="O178" i="5"/>
  <c r="Q177" i="5"/>
  <c r="R174" i="1"/>
  <c r="O175" i="1"/>
  <c r="Q174" i="1"/>
  <c r="L174" i="1"/>
  <c r="N173" i="1"/>
  <c r="K175" i="1"/>
  <c r="M174" i="1"/>
  <c r="P179" i="5" l="1"/>
  <c r="R178" i="5"/>
  <c r="N176" i="5"/>
  <c r="L177" i="5"/>
  <c r="Q178" i="5"/>
  <c r="O179" i="5"/>
  <c r="M176" i="5"/>
  <c r="K177" i="5"/>
  <c r="O176" i="1"/>
  <c r="Q175" i="1"/>
  <c r="R175" i="1"/>
  <c r="L175" i="1"/>
  <c r="N174" i="1"/>
  <c r="K176" i="1"/>
  <c r="M175" i="1"/>
  <c r="Q179" i="5" l="1"/>
  <c r="O180" i="5"/>
  <c r="M177" i="5"/>
  <c r="K178" i="5"/>
  <c r="N177" i="5"/>
  <c r="L178" i="5"/>
  <c r="R179" i="5"/>
  <c r="P180" i="5"/>
  <c r="R176" i="1"/>
  <c r="O177" i="1"/>
  <c r="Q176" i="1"/>
  <c r="L176" i="1"/>
  <c r="N175" i="1"/>
  <c r="K177" i="1"/>
  <c r="M176" i="1"/>
  <c r="P181" i="5" l="1"/>
  <c r="R180" i="5"/>
  <c r="M178" i="5"/>
  <c r="K179" i="5"/>
  <c r="N178" i="5"/>
  <c r="L179" i="5"/>
  <c r="Q180" i="5"/>
  <c r="O181" i="5"/>
  <c r="O178" i="1"/>
  <c r="Q177" i="1"/>
  <c r="R177" i="1"/>
  <c r="L177" i="1"/>
  <c r="N176" i="1"/>
  <c r="K178" i="1"/>
  <c r="M177" i="1"/>
  <c r="Q181" i="5" l="1"/>
  <c r="O182" i="5"/>
  <c r="M179" i="5"/>
  <c r="K180" i="5"/>
  <c r="N179" i="5"/>
  <c r="L180" i="5"/>
  <c r="R181" i="5"/>
  <c r="P182" i="5"/>
  <c r="R178" i="1"/>
  <c r="O179" i="1"/>
  <c r="Q178" i="1"/>
  <c r="L178" i="1"/>
  <c r="N177" i="1"/>
  <c r="K179" i="1"/>
  <c r="M178" i="1"/>
  <c r="P183" i="5" l="1"/>
  <c r="R182" i="5"/>
  <c r="K181" i="5"/>
  <c r="M180" i="5"/>
  <c r="N180" i="5"/>
  <c r="L181" i="5"/>
  <c r="Q182" i="5"/>
  <c r="O183" i="5"/>
  <c r="O180" i="1"/>
  <c r="Q179" i="1"/>
  <c r="R179" i="1"/>
  <c r="L179" i="1"/>
  <c r="N178" i="1"/>
  <c r="K180" i="1"/>
  <c r="M179" i="1"/>
  <c r="N181" i="5" l="1"/>
  <c r="L182" i="5"/>
  <c r="O184" i="5"/>
  <c r="Q183" i="5"/>
  <c r="M181" i="5"/>
  <c r="K182" i="5"/>
  <c r="R183" i="5"/>
  <c r="P184" i="5"/>
  <c r="R180" i="1"/>
  <c r="O181" i="1"/>
  <c r="Q180" i="1"/>
  <c r="L180" i="1"/>
  <c r="N179" i="1"/>
  <c r="K181" i="1"/>
  <c r="M180" i="1"/>
  <c r="O185" i="5" l="1"/>
  <c r="Q184" i="5"/>
  <c r="R184" i="5"/>
  <c r="P185" i="5"/>
  <c r="K183" i="5"/>
  <c r="M182" i="5"/>
  <c r="N182" i="5"/>
  <c r="L183" i="5"/>
  <c r="O182" i="1"/>
  <c r="Q181" i="1"/>
  <c r="R181" i="1"/>
  <c r="L181" i="1"/>
  <c r="N180" i="1"/>
  <c r="K182" i="1"/>
  <c r="M181" i="1"/>
  <c r="N183" i="5" l="1"/>
  <c r="L184" i="5"/>
  <c r="R185" i="5"/>
  <c r="P186" i="5"/>
  <c r="M183" i="5"/>
  <c r="K184" i="5"/>
  <c r="O186" i="5"/>
  <c r="Q185" i="5"/>
  <c r="R182" i="1"/>
  <c r="O183" i="1"/>
  <c r="Q182" i="1"/>
  <c r="L182" i="1"/>
  <c r="N181" i="1"/>
  <c r="K183" i="1"/>
  <c r="M182" i="1"/>
  <c r="P187" i="5" l="1"/>
  <c r="R186" i="5"/>
  <c r="L185" i="5"/>
  <c r="N184" i="5"/>
  <c r="Q186" i="5"/>
  <c r="O187" i="5"/>
  <c r="M184" i="5"/>
  <c r="K185" i="5"/>
  <c r="O184" i="1"/>
  <c r="Q183" i="1"/>
  <c r="R183" i="1"/>
  <c r="L183" i="1"/>
  <c r="N182" i="1"/>
  <c r="K184" i="1"/>
  <c r="M183" i="1"/>
  <c r="M185" i="5" l="1"/>
  <c r="K186" i="5"/>
  <c r="Q187" i="5"/>
  <c r="O188" i="5"/>
  <c r="N185" i="5"/>
  <c r="L186" i="5"/>
  <c r="R187" i="5"/>
  <c r="P188" i="5"/>
  <c r="R184" i="1"/>
  <c r="O185" i="1"/>
  <c r="Q184" i="1"/>
  <c r="L184" i="1"/>
  <c r="N183" i="1"/>
  <c r="K185" i="1"/>
  <c r="M184" i="1"/>
  <c r="R188" i="5" l="1"/>
  <c r="P189" i="5"/>
  <c r="Q188" i="5"/>
  <c r="O189" i="5"/>
  <c r="L187" i="5"/>
  <c r="N186" i="5"/>
  <c r="M186" i="5"/>
  <c r="K187" i="5"/>
  <c r="O186" i="1"/>
  <c r="Q185" i="1"/>
  <c r="R185" i="1"/>
  <c r="L185" i="1"/>
  <c r="N184" i="1"/>
  <c r="K186" i="1"/>
  <c r="M185" i="1"/>
  <c r="N187" i="5" l="1"/>
  <c r="L188" i="5"/>
  <c r="M187" i="5"/>
  <c r="K188" i="5"/>
  <c r="O190" i="5"/>
  <c r="Q189" i="5"/>
  <c r="R189" i="5"/>
  <c r="P190" i="5"/>
  <c r="R186" i="1"/>
  <c r="O187" i="1"/>
  <c r="Q186" i="1"/>
  <c r="L186" i="1"/>
  <c r="N185" i="1"/>
  <c r="K187" i="1"/>
  <c r="M186" i="1"/>
  <c r="R190" i="5" l="1"/>
  <c r="P191" i="5"/>
  <c r="M188" i="5"/>
  <c r="K189" i="5"/>
  <c r="N188" i="5"/>
  <c r="L189" i="5"/>
  <c r="Q190" i="5"/>
  <c r="O191" i="5"/>
  <c r="O188" i="1"/>
  <c r="Q187" i="1"/>
  <c r="R187" i="1"/>
  <c r="L187" i="1"/>
  <c r="N186" i="1"/>
  <c r="K188" i="1"/>
  <c r="M187" i="1"/>
  <c r="Q191" i="5" l="1"/>
  <c r="O192" i="5"/>
  <c r="K190" i="5"/>
  <c r="M189" i="5"/>
  <c r="N189" i="5"/>
  <c r="L190" i="5"/>
  <c r="R191" i="5"/>
  <c r="P192" i="5"/>
  <c r="R188" i="1"/>
  <c r="O189" i="1"/>
  <c r="Q188" i="1"/>
  <c r="L188" i="1"/>
  <c r="N187" i="1"/>
  <c r="K189" i="1"/>
  <c r="M188" i="1"/>
  <c r="P193" i="5" l="1"/>
  <c r="R192" i="5"/>
  <c r="M190" i="5"/>
  <c r="K191" i="5"/>
  <c r="N190" i="5"/>
  <c r="L191" i="5"/>
  <c r="Q192" i="5"/>
  <c r="O193" i="5"/>
  <c r="O190" i="1"/>
  <c r="Q189" i="1"/>
  <c r="R189" i="1"/>
  <c r="L189" i="1"/>
  <c r="N188" i="1"/>
  <c r="K190" i="1"/>
  <c r="M189" i="1"/>
  <c r="Q193" i="5" l="1"/>
  <c r="O194" i="5"/>
  <c r="K192" i="5"/>
  <c r="M191" i="5"/>
  <c r="N191" i="5"/>
  <c r="L192" i="5"/>
  <c r="R193" i="5"/>
  <c r="P194" i="5"/>
  <c r="R190" i="1"/>
  <c r="O191" i="1"/>
  <c r="Q190" i="1"/>
  <c r="L190" i="1"/>
  <c r="N189" i="1"/>
  <c r="K191" i="1"/>
  <c r="M190" i="1"/>
  <c r="P195" i="5" l="1"/>
  <c r="R194" i="5"/>
  <c r="K193" i="5"/>
  <c r="M192" i="5"/>
  <c r="N192" i="5"/>
  <c r="L193" i="5"/>
  <c r="Q194" i="5"/>
  <c r="O195" i="5"/>
  <c r="O192" i="1"/>
  <c r="Q191" i="1"/>
  <c r="R191" i="1"/>
  <c r="L191" i="1"/>
  <c r="N190" i="1"/>
  <c r="K192" i="1"/>
  <c r="M191" i="1"/>
  <c r="O196" i="5" l="1"/>
  <c r="Q195" i="5"/>
  <c r="M193" i="5"/>
  <c r="K194" i="5"/>
  <c r="N193" i="5"/>
  <c r="L194" i="5"/>
  <c r="P196" i="5"/>
  <c r="R195" i="5"/>
  <c r="R192" i="1"/>
  <c r="O193" i="1"/>
  <c r="Q192" i="1"/>
  <c r="L192" i="1"/>
  <c r="N191" i="1"/>
  <c r="K193" i="1"/>
  <c r="M192" i="1"/>
  <c r="K195" i="5" l="1"/>
  <c r="M194" i="5"/>
  <c r="P197" i="5"/>
  <c r="R196" i="5"/>
  <c r="L195" i="5"/>
  <c r="N194" i="5"/>
  <c r="Q196" i="5"/>
  <c r="O197" i="5"/>
  <c r="O194" i="1"/>
  <c r="Q193" i="1"/>
  <c r="R193" i="1"/>
  <c r="L193" i="1"/>
  <c r="N192" i="1"/>
  <c r="K194" i="1"/>
  <c r="M193" i="1"/>
  <c r="P198" i="5" l="1"/>
  <c r="R197" i="5"/>
  <c r="O198" i="5"/>
  <c r="Q197" i="5"/>
  <c r="N195" i="5"/>
  <c r="L196" i="5"/>
  <c r="M195" i="5"/>
  <c r="K196" i="5"/>
  <c r="R194" i="1"/>
  <c r="O195" i="1"/>
  <c r="Q194" i="1"/>
  <c r="L194" i="1"/>
  <c r="N193" i="1"/>
  <c r="K195" i="1"/>
  <c r="M194" i="1"/>
  <c r="O199" i="5" l="1"/>
  <c r="Q198" i="5"/>
  <c r="M196" i="5"/>
  <c r="K197" i="5"/>
  <c r="N196" i="5"/>
  <c r="L197" i="5"/>
  <c r="P199" i="5"/>
  <c r="R198" i="5"/>
  <c r="O196" i="1"/>
  <c r="Q195" i="1"/>
  <c r="R195" i="1"/>
  <c r="L195" i="1"/>
  <c r="N194" i="1"/>
  <c r="K196" i="1"/>
  <c r="M195" i="1"/>
  <c r="M197" i="5" l="1"/>
  <c r="K198" i="5"/>
  <c r="P200" i="5"/>
  <c r="R199" i="5"/>
  <c r="N197" i="5"/>
  <c r="L198" i="5"/>
  <c r="Q199" i="5"/>
  <c r="O200" i="5"/>
  <c r="R196" i="1"/>
  <c r="O197" i="1"/>
  <c r="Q196" i="1"/>
  <c r="L196" i="1"/>
  <c r="N195" i="1"/>
  <c r="K197" i="1"/>
  <c r="M196" i="1"/>
  <c r="R200" i="5" l="1"/>
  <c r="P201" i="5"/>
  <c r="O201" i="5"/>
  <c r="Q200" i="5"/>
  <c r="N198" i="5"/>
  <c r="L199" i="5"/>
  <c r="M198" i="5"/>
  <c r="K199" i="5"/>
  <c r="O198" i="1"/>
  <c r="Q197" i="1"/>
  <c r="R197" i="1"/>
  <c r="L197" i="1"/>
  <c r="N196" i="1"/>
  <c r="K198" i="1"/>
  <c r="M197" i="1"/>
  <c r="M199" i="5" l="1"/>
  <c r="K200" i="5"/>
  <c r="O202" i="5"/>
  <c r="Q201" i="5"/>
  <c r="N199" i="5"/>
  <c r="L200" i="5"/>
  <c r="R201" i="5"/>
  <c r="P202" i="5"/>
  <c r="R198" i="1"/>
  <c r="O199" i="1"/>
  <c r="Q198" i="1"/>
  <c r="L198" i="1"/>
  <c r="N197" i="1"/>
  <c r="K199" i="1"/>
  <c r="M198" i="1"/>
  <c r="Q202" i="5" l="1"/>
  <c r="O203" i="5"/>
  <c r="R202" i="5"/>
  <c r="P203" i="5"/>
  <c r="N200" i="5"/>
  <c r="L201" i="5"/>
  <c r="M200" i="5"/>
  <c r="K201" i="5"/>
  <c r="O200" i="1"/>
  <c r="Q199" i="1"/>
  <c r="R199" i="1"/>
  <c r="L199" i="1"/>
  <c r="N198" i="1"/>
  <c r="K200" i="1"/>
  <c r="M199" i="1"/>
  <c r="K202" i="5" l="1"/>
  <c r="M201" i="5"/>
  <c r="R203" i="5"/>
  <c r="P204" i="5"/>
  <c r="N201" i="5"/>
  <c r="L202" i="5"/>
  <c r="Q203" i="5"/>
  <c r="O204" i="5"/>
  <c r="R200" i="1"/>
  <c r="O201" i="1"/>
  <c r="Q200" i="1"/>
  <c r="L200" i="1"/>
  <c r="N199" i="1"/>
  <c r="K201" i="1"/>
  <c r="M200" i="1"/>
  <c r="Q204" i="5" l="1"/>
  <c r="O205" i="5"/>
  <c r="P205" i="5"/>
  <c r="R204" i="5"/>
  <c r="L203" i="5"/>
  <c r="N202" i="5"/>
  <c r="M202" i="5"/>
  <c r="K203" i="5"/>
  <c r="O202" i="1"/>
  <c r="Q201" i="1"/>
  <c r="R201" i="1"/>
  <c r="L201" i="1"/>
  <c r="N200" i="1"/>
  <c r="K202" i="1"/>
  <c r="M201" i="1"/>
  <c r="L204" i="5" l="1"/>
  <c r="N203" i="5"/>
  <c r="K204" i="5"/>
  <c r="M203" i="5"/>
  <c r="R205" i="5"/>
  <c r="P206" i="5"/>
  <c r="O206" i="5"/>
  <c r="Q205" i="5"/>
  <c r="R202" i="1"/>
  <c r="O203" i="1"/>
  <c r="Q202" i="1"/>
  <c r="L202" i="1"/>
  <c r="N201" i="1"/>
  <c r="K203" i="1"/>
  <c r="M202" i="1"/>
  <c r="O207" i="5" l="1"/>
  <c r="Q206" i="5"/>
  <c r="M204" i="5"/>
  <c r="K205" i="5"/>
  <c r="R206" i="5"/>
  <c r="P207" i="5"/>
  <c r="N204" i="5"/>
  <c r="L205" i="5"/>
  <c r="O204" i="1"/>
  <c r="Q203" i="1"/>
  <c r="R203" i="1"/>
  <c r="L203" i="1"/>
  <c r="N202" i="1"/>
  <c r="K204" i="1"/>
  <c r="M203" i="1"/>
  <c r="P208" i="5" l="1"/>
  <c r="R207" i="5"/>
  <c r="N205" i="5"/>
  <c r="L206" i="5"/>
  <c r="K206" i="5"/>
  <c r="M205" i="5"/>
  <c r="O208" i="5"/>
  <c r="Q207" i="5"/>
  <c r="R204" i="1"/>
  <c r="O205" i="1"/>
  <c r="Q204" i="1"/>
  <c r="L204" i="1"/>
  <c r="N203" i="1"/>
  <c r="K205" i="1"/>
  <c r="M204" i="1"/>
  <c r="L207" i="5" l="1"/>
  <c r="N206" i="5"/>
  <c r="Q208" i="5"/>
  <c r="O209" i="5"/>
  <c r="K207" i="5"/>
  <c r="M206" i="5"/>
  <c r="R208" i="5"/>
  <c r="P209" i="5"/>
  <c r="O206" i="1"/>
  <c r="Q205" i="1"/>
  <c r="R205" i="1"/>
  <c r="L205" i="1"/>
  <c r="N204" i="1"/>
  <c r="K206" i="1"/>
  <c r="M205" i="1"/>
  <c r="R209" i="5" l="1"/>
  <c r="P210" i="5"/>
  <c r="O210" i="5"/>
  <c r="Q209" i="5"/>
  <c r="K208" i="5"/>
  <c r="M207" i="5"/>
  <c r="N207" i="5"/>
  <c r="L208" i="5"/>
  <c r="R206" i="1"/>
  <c r="O207" i="1"/>
  <c r="Q206" i="1"/>
  <c r="L206" i="1"/>
  <c r="N205" i="1"/>
  <c r="M206" i="1"/>
  <c r="K207" i="1"/>
  <c r="M208" i="5" l="1"/>
  <c r="K209" i="5"/>
  <c r="N208" i="5"/>
  <c r="L209" i="5"/>
  <c r="Q210" i="5"/>
  <c r="O211" i="5"/>
  <c r="P211" i="5"/>
  <c r="R210" i="5"/>
  <c r="O208" i="1"/>
  <c r="Q207" i="1"/>
  <c r="R207" i="1"/>
  <c r="L207" i="1"/>
  <c r="N206" i="1"/>
  <c r="M207" i="1"/>
  <c r="K208" i="1"/>
  <c r="L210" i="5" l="1"/>
  <c r="N209" i="5"/>
  <c r="P212" i="5"/>
  <c r="R211" i="5"/>
  <c r="O212" i="5"/>
  <c r="Q211" i="5"/>
  <c r="M209" i="5"/>
  <c r="K210" i="5"/>
  <c r="R208" i="1"/>
  <c r="O209" i="1"/>
  <c r="Q208" i="1"/>
  <c r="L208" i="1"/>
  <c r="N207" i="1"/>
  <c r="K209" i="1"/>
  <c r="M208" i="1"/>
  <c r="P213" i="5" l="1"/>
  <c r="R212" i="5"/>
  <c r="K211" i="5"/>
  <c r="M210" i="5"/>
  <c r="O213" i="5"/>
  <c r="Q212" i="5"/>
  <c r="N210" i="5"/>
  <c r="L211" i="5"/>
  <c r="O210" i="1"/>
  <c r="Q209" i="1"/>
  <c r="R209" i="1"/>
  <c r="L209" i="1"/>
  <c r="N208" i="1"/>
  <c r="K210" i="1"/>
  <c r="M209" i="1"/>
  <c r="L212" i="5" l="1"/>
  <c r="N211" i="5"/>
  <c r="K212" i="5"/>
  <c r="M211" i="5"/>
  <c r="O214" i="5"/>
  <c r="Q213" i="5"/>
  <c r="R213" i="5"/>
  <c r="P214" i="5"/>
  <c r="R210" i="1"/>
  <c r="O211" i="1"/>
  <c r="Q210" i="1"/>
  <c r="L210" i="1"/>
  <c r="N209" i="1"/>
  <c r="K211" i="1"/>
  <c r="M210" i="1"/>
  <c r="P215" i="5" l="1"/>
  <c r="R214" i="5"/>
  <c r="M212" i="5"/>
  <c r="K213" i="5"/>
  <c r="Q214" i="5"/>
  <c r="O215" i="5"/>
  <c r="N212" i="5"/>
  <c r="L213" i="5"/>
  <c r="O212" i="1"/>
  <c r="Q211" i="1"/>
  <c r="R211" i="1"/>
  <c r="L211" i="1"/>
  <c r="N210" i="1"/>
  <c r="K212" i="1"/>
  <c r="M211" i="1"/>
  <c r="N213" i="5" l="1"/>
  <c r="L214" i="5"/>
  <c r="M213" i="5"/>
  <c r="K214" i="5"/>
  <c r="Q215" i="5"/>
  <c r="O216" i="5"/>
  <c r="R215" i="5"/>
  <c r="P216" i="5"/>
  <c r="R212" i="1"/>
  <c r="O213" i="1"/>
  <c r="Q212" i="1"/>
  <c r="L212" i="1"/>
  <c r="N211" i="1"/>
  <c r="K213" i="1"/>
  <c r="M212" i="1"/>
  <c r="R216" i="5" l="1"/>
  <c r="P217" i="5"/>
  <c r="M214" i="5"/>
  <c r="K215" i="5"/>
  <c r="Q216" i="5"/>
  <c r="O217" i="5"/>
  <c r="N214" i="5"/>
  <c r="L215" i="5"/>
  <c r="O214" i="1"/>
  <c r="Q213" i="1"/>
  <c r="R213" i="1"/>
  <c r="L213" i="1"/>
  <c r="N212" i="1"/>
  <c r="K214" i="1"/>
  <c r="M213" i="1"/>
  <c r="N215" i="5" l="1"/>
  <c r="L216" i="5"/>
  <c r="M215" i="5"/>
  <c r="K216" i="5"/>
  <c r="Q217" i="5"/>
  <c r="O218" i="5"/>
  <c r="R217" i="5"/>
  <c r="P218" i="5"/>
  <c r="R214" i="1"/>
  <c r="O215" i="1"/>
  <c r="Q214" i="1"/>
  <c r="L214" i="1"/>
  <c r="N213" i="1"/>
  <c r="K215" i="1"/>
  <c r="M214" i="1"/>
  <c r="R218" i="5" l="1"/>
  <c r="P219" i="5"/>
  <c r="K217" i="5"/>
  <c r="M216" i="5"/>
  <c r="Q218" i="5"/>
  <c r="O219" i="5"/>
  <c r="N216" i="5"/>
  <c r="L217" i="5"/>
  <c r="O216" i="1"/>
  <c r="Q215" i="1"/>
  <c r="R215" i="1"/>
  <c r="L215" i="1"/>
  <c r="N214" i="1"/>
  <c r="K216" i="1"/>
  <c r="M215" i="1"/>
  <c r="N217" i="5" l="1"/>
  <c r="L218" i="5"/>
  <c r="K218" i="5"/>
  <c r="M217" i="5"/>
  <c r="O220" i="5"/>
  <c r="Q219" i="5"/>
  <c r="R219" i="5"/>
  <c r="P220" i="5"/>
  <c r="R216" i="1"/>
  <c r="O217" i="1"/>
  <c r="Q216" i="1"/>
  <c r="L216" i="1"/>
  <c r="N215" i="1"/>
  <c r="K217" i="1"/>
  <c r="M216" i="1"/>
  <c r="P221" i="5" l="1"/>
  <c r="R220" i="5"/>
  <c r="K219" i="5"/>
  <c r="M218" i="5"/>
  <c r="L219" i="5"/>
  <c r="N218" i="5"/>
  <c r="Q220" i="5"/>
  <c r="O221" i="5"/>
  <c r="O218" i="1"/>
  <c r="Q217" i="1"/>
  <c r="R217" i="1"/>
  <c r="L217" i="1"/>
  <c r="N216" i="1"/>
  <c r="K218" i="1"/>
  <c r="M217" i="1"/>
  <c r="O222" i="5" l="1"/>
  <c r="Q221" i="5"/>
  <c r="K220" i="5"/>
  <c r="M219" i="5"/>
  <c r="N219" i="5"/>
  <c r="L220" i="5"/>
  <c r="P222" i="5"/>
  <c r="R221" i="5"/>
  <c r="R218" i="1"/>
  <c r="O219" i="1"/>
  <c r="Q218" i="1"/>
  <c r="L218" i="1"/>
  <c r="N217" i="1"/>
  <c r="K219" i="1"/>
  <c r="M218" i="1"/>
  <c r="P223" i="5" l="1"/>
  <c r="R222" i="5"/>
  <c r="M220" i="5"/>
  <c r="K221" i="5"/>
  <c r="N220" i="5"/>
  <c r="L221" i="5"/>
  <c r="Q222" i="5"/>
  <c r="O223" i="5"/>
  <c r="O220" i="1"/>
  <c r="Q219" i="1"/>
  <c r="R219" i="1"/>
  <c r="L219" i="1"/>
  <c r="N218" i="1"/>
  <c r="K220" i="1"/>
  <c r="M219" i="1"/>
  <c r="Q223" i="5" l="1"/>
  <c r="O224" i="5"/>
  <c r="M221" i="5"/>
  <c r="K222" i="5"/>
  <c r="N221" i="5"/>
  <c r="L222" i="5"/>
  <c r="P224" i="5"/>
  <c r="R223" i="5"/>
  <c r="R220" i="1"/>
  <c r="O221" i="1"/>
  <c r="Q220" i="1"/>
  <c r="L220" i="1"/>
  <c r="N219" i="1"/>
  <c r="K221" i="1"/>
  <c r="M220" i="1"/>
  <c r="M222" i="5" l="1"/>
  <c r="K223" i="5"/>
  <c r="R224" i="5"/>
  <c r="P225" i="5"/>
  <c r="N222" i="5"/>
  <c r="L223" i="5"/>
  <c r="Q224" i="5"/>
  <c r="O225" i="5"/>
  <c r="O222" i="1"/>
  <c r="Q221" i="1"/>
  <c r="R221" i="1"/>
  <c r="L221" i="1"/>
  <c r="N220" i="1"/>
  <c r="K222" i="1"/>
  <c r="M221" i="1"/>
  <c r="Q225" i="5" l="1"/>
  <c r="O226" i="5"/>
  <c r="P226" i="5"/>
  <c r="R225" i="5"/>
  <c r="N223" i="5"/>
  <c r="L224" i="5"/>
  <c r="M223" i="5"/>
  <c r="K224" i="5"/>
  <c r="R222" i="1"/>
  <c r="O223" i="1"/>
  <c r="Q222" i="1"/>
  <c r="L222" i="1"/>
  <c r="N221" i="1"/>
  <c r="K223" i="1"/>
  <c r="M222" i="1"/>
  <c r="K225" i="5" l="1"/>
  <c r="M224" i="5"/>
  <c r="P227" i="5"/>
  <c r="R226" i="5"/>
  <c r="L225" i="5"/>
  <c r="N224" i="5"/>
  <c r="Q226" i="5"/>
  <c r="O227" i="5"/>
  <c r="O224" i="1"/>
  <c r="Q223" i="1"/>
  <c r="R223" i="1"/>
  <c r="L223" i="1"/>
  <c r="N222" i="1"/>
  <c r="K224" i="1"/>
  <c r="M223" i="1"/>
  <c r="R227" i="5" l="1"/>
  <c r="P228" i="5"/>
  <c r="O228" i="5"/>
  <c r="Q227" i="5"/>
  <c r="N225" i="5"/>
  <c r="L226" i="5"/>
  <c r="M225" i="5"/>
  <c r="K226" i="5"/>
  <c r="R224" i="1"/>
  <c r="O225" i="1"/>
  <c r="Q224" i="1"/>
  <c r="L224" i="1"/>
  <c r="N223" i="1"/>
  <c r="K225" i="1"/>
  <c r="M224" i="1"/>
  <c r="Q228" i="5" l="1"/>
  <c r="O229" i="5"/>
  <c r="K227" i="5"/>
  <c r="M226" i="5"/>
  <c r="L227" i="5"/>
  <c r="N226" i="5"/>
  <c r="R228" i="5"/>
  <c r="P229" i="5"/>
  <c r="O226" i="1"/>
  <c r="Q225" i="1"/>
  <c r="R225" i="1"/>
  <c r="L225" i="1"/>
  <c r="N224" i="1"/>
  <c r="K226" i="1"/>
  <c r="M225" i="1"/>
  <c r="L228" i="5" l="1"/>
  <c r="N227" i="5"/>
  <c r="P230" i="5"/>
  <c r="R229" i="5"/>
  <c r="M227" i="5"/>
  <c r="K228" i="5"/>
  <c r="Q229" i="5"/>
  <c r="O230" i="5"/>
  <c r="R226" i="1"/>
  <c r="O227" i="1"/>
  <c r="Q226" i="1"/>
  <c r="L226" i="1"/>
  <c r="N225" i="1"/>
  <c r="K227" i="1"/>
  <c r="M226" i="1"/>
  <c r="R230" i="5" l="1"/>
  <c r="P231" i="5"/>
  <c r="K229" i="5"/>
  <c r="M228" i="5"/>
  <c r="Q230" i="5"/>
  <c r="O231" i="5"/>
  <c r="L229" i="5"/>
  <c r="N228" i="5"/>
  <c r="O228" i="1"/>
  <c r="Q227" i="1"/>
  <c r="R227" i="1"/>
  <c r="L227" i="1"/>
  <c r="N226" i="1"/>
  <c r="K228" i="1"/>
  <c r="M227" i="1"/>
  <c r="N229" i="5" l="1"/>
  <c r="L230" i="5"/>
  <c r="K230" i="5"/>
  <c r="M229" i="5"/>
  <c r="Q231" i="5"/>
  <c r="O232" i="5"/>
  <c r="R231" i="5"/>
  <c r="P232" i="5"/>
  <c r="R228" i="1"/>
  <c r="O229" i="1"/>
  <c r="Q228" i="1"/>
  <c r="L228" i="1"/>
  <c r="N227" i="1"/>
  <c r="K229" i="1"/>
  <c r="M228" i="1"/>
  <c r="P233" i="5" l="1"/>
  <c r="R232" i="5"/>
  <c r="M230" i="5"/>
  <c r="K231" i="5"/>
  <c r="Q232" i="5"/>
  <c r="O233" i="5"/>
  <c r="N230" i="5"/>
  <c r="L231" i="5"/>
  <c r="O230" i="1"/>
  <c r="Q229" i="1"/>
  <c r="R229" i="1"/>
  <c r="L229" i="1"/>
  <c r="N228" i="1"/>
  <c r="K230" i="1"/>
  <c r="M229" i="1"/>
  <c r="N231" i="5" l="1"/>
  <c r="L232" i="5"/>
  <c r="K232" i="5"/>
  <c r="M231" i="5"/>
  <c r="Q233" i="5"/>
  <c r="O234" i="5"/>
  <c r="R233" i="5"/>
  <c r="P234" i="5"/>
  <c r="R230" i="1"/>
  <c r="O231" i="1"/>
  <c r="Q230" i="1"/>
  <c r="L230" i="1"/>
  <c r="N229" i="1"/>
  <c r="K231" i="1"/>
  <c r="M230" i="1"/>
  <c r="P235" i="5" l="1"/>
  <c r="R234" i="5"/>
  <c r="K233" i="5"/>
  <c r="M232" i="5"/>
  <c r="Q234" i="5"/>
  <c r="O235" i="5"/>
  <c r="N232" i="5"/>
  <c r="L233" i="5"/>
  <c r="O232" i="1"/>
  <c r="Q231" i="1"/>
  <c r="R231" i="1"/>
  <c r="L231" i="1"/>
  <c r="N230" i="1"/>
  <c r="K232" i="1"/>
  <c r="M231" i="1"/>
  <c r="N233" i="5" l="1"/>
  <c r="L234" i="5"/>
  <c r="O236" i="5"/>
  <c r="Q235" i="5"/>
  <c r="M233" i="5"/>
  <c r="K234" i="5"/>
  <c r="R235" i="5"/>
  <c r="P236" i="5"/>
  <c r="R232" i="1"/>
  <c r="O233" i="1"/>
  <c r="Q232" i="1"/>
  <c r="L232" i="1"/>
  <c r="N231" i="1"/>
  <c r="K233" i="1"/>
  <c r="M232" i="1"/>
  <c r="Q236" i="5" l="1"/>
  <c r="O237" i="5"/>
  <c r="N234" i="5"/>
  <c r="L235" i="5"/>
  <c r="R236" i="5"/>
  <c r="P237" i="5"/>
  <c r="K235" i="5"/>
  <c r="M234" i="5"/>
  <c r="O234" i="1"/>
  <c r="Q233" i="1"/>
  <c r="R233" i="1"/>
  <c r="L233" i="1"/>
  <c r="N232" i="1"/>
  <c r="K234" i="1"/>
  <c r="M233" i="1"/>
  <c r="N235" i="5" l="1"/>
  <c r="L236" i="5"/>
  <c r="M235" i="5"/>
  <c r="K236" i="5"/>
  <c r="R237" i="5"/>
  <c r="P238" i="5"/>
  <c r="O238" i="5"/>
  <c r="Q237" i="5"/>
  <c r="R234" i="1"/>
  <c r="O235" i="1"/>
  <c r="Q234" i="1"/>
  <c r="L234" i="1"/>
  <c r="N233" i="1"/>
  <c r="K235" i="1"/>
  <c r="M234" i="1"/>
  <c r="M236" i="5" l="1"/>
  <c r="K237" i="5"/>
  <c r="O239" i="5"/>
  <c r="Q238" i="5"/>
  <c r="R238" i="5"/>
  <c r="P239" i="5"/>
  <c r="N236" i="5"/>
  <c r="L237" i="5"/>
  <c r="O236" i="1"/>
  <c r="Q235" i="1"/>
  <c r="R235" i="1"/>
  <c r="L235" i="1"/>
  <c r="N234" i="1"/>
  <c r="K236" i="1"/>
  <c r="M235" i="1"/>
  <c r="N237" i="5" l="1"/>
  <c r="L238" i="5"/>
  <c r="O240" i="5"/>
  <c r="Q239" i="5"/>
  <c r="R239" i="5"/>
  <c r="P240" i="5"/>
  <c r="K238" i="5"/>
  <c r="M237" i="5"/>
  <c r="R236" i="1"/>
  <c r="O237" i="1"/>
  <c r="Q236" i="1"/>
  <c r="L236" i="1"/>
  <c r="N235" i="1"/>
  <c r="K237" i="1"/>
  <c r="M236" i="1"/>
  <c r="K239" i="5" l="1"/>
  <c r="M238" i="5"/>
  <c r="Q240" i="5"/>
  <c r="O241" i="5"/>
  <c r="P241" i="5"/>
  <c r="R240" i="5"/>
  <c r="N238" i="5"/>
  <c r="L239" i="5"/>
  <c r="O238" i="1"/>
  <c r="Q237" i="1"/>
  <c r="R237" i="1"/>
  <c r="L237" i="1"/>
  <c r="N236" i="1"/>
  <c r="K238" i="1"/>
  <c r="M237" i="1"/>
  <c r="L240" i="5" l="1"/>
  <c r="N239" i="5"/>
  <c r="Q241" i="5"/>
  <c r="O242" i="5"/>
  <c r="R241" i="5"/>
  <c r="P242" i="5"/>
  <c r="K240" i="5"/>
  <c r="M239" i="5"/>
  <c r="R238" i="1"/>
  <c r="O239" i="1"/>
  <c r="Q238" i="1"/>
  <c r="L238" i="1"/>
  <c r="N237" i="1"/>
  <c r="K239" i="1"/>
  <c r="M238" i="1"/>
  <c r="Q242" i="5" l="1"/>
  <c r="O243" i="5"/>
  <c r="K241" i="5"/>
  <c r="M240" i="5"/>
  <c r="P243" i="5"/>
  <c r="R242" i="5"/>
  <c r="L241" i="5"/>
  <c r="N240" i="5"/>
  <c r="O240" i="1"/>
  <c r="Q239" i="1"/>
  <c r="R239" i="1"/>
  <c r="L239" i="1"/>
  <c r="N238" i="1"/>
  <c r="K240" i="1"/>
  <c r="M239" i="1"/>
  <c r="P244" i="5" l="1"/>
  <c r="R243" i="5"/>
  <c r="L242" i="5"/>
  <c r="N241" i="5"/>
  <c r="M241" i="5"/>
  <c r="K242" i="5"/>
  <c r="O244" i="5"/>
  <c r="Q243" i="5"/>
  <c r="R240" i="1"/>
  <c r="O241" i="1"/>
  <c r="Q240" i="1"/>
  <c r="L240" i="1"/>
  <c r="N239" i="1"/>
  <c r="K241" i="1"/>
  <c r="M240" i="1"/>
  <c r="Q244" i="5" l="1"/>
  <c r="O245" i="5"/>
  <c r="N242" i="5"/>
  <c r="L243" i="5"/>
  <c r="K243" i="5"/>
  <c r="M242" i="5"/>
  <c r="R244" i="5"/>
  <c r="P245" i="5"/>
  <c r="O242" i="1"/>
  <c r="Q241" i="1"/>
  <c r="R241" i="1"/>
  <c r="L241" i="1"/>
  <c r="N240" i="1"/>
  <c r="K242" i="1"/>
  <c r="M241" i="1"/>
  <c r="R245" i="5" l="1"/>
  <c r="P246" i="5"/>
  <c r="N243" i="5"/>
  <c r="L244" i="5"/>
  <c r="M243" i="5"/>
  <c r="K244" i="5"/>
  <c r="O246" i="5"/>
  <c r="Q245" i="5"/>
  <c r="R242" i="1"/>
  <c r="O243" i="1"/>
  <c r="Q242" i="1"/>
  <c r="L242" i="1"/>
  <c r="N241" i="1"/>
  <c r="K243" i="1"/>
  <c r="M242" i="1"/>
  <c r="N244" i="5" l="1"/>
  <c r="L245" i="5"/>
  <c r="Q246" i="5"/>
  <c r="O247" i="5"/>
  <c r="M244" i="5"/>
  <c r="K245" i="5"/>
  <c r="R246" i="5"/>
  <c r="P247" i="5"/>
  <c r="O244" i="1"/>
  <c r="Q243" i="1"/>
  <c r="R243" i="1"/>
  <c r="L243" i="1"/>
  <c r="N242" i="1"/>
  <c r="K244" i="1"/>
  <c r="M243" i="1"/>
  <c r="R247" i="5" l="1"/>
  <c r="P248" i="5"/>
  <c r="O248" i="5"/>
  <c r="Q247" i="5"/>
  <c r="K246" i="5"/>
  <c r="M245" i="5"/>
  <c r="L246" i="5"/>
  <c r="N245" i="5"/>
  <c r="R244" i="1"/>
  <c r="O245" i="1"/>
  <c r="Q244" i="1"/>
  <c r="L244" i="1"/>
  <c r="N243" i="1"/>
  <c r="K245" i="1"/>
  <c r="M244" i="1"/>
  <c r="K247" i="5" l="1"/>
  <c r="M246" i="5"/>
  <c r="N246" i="5"/>
  <c r="L247" i="5"/>
  <c r="Q248" i="5"/>
  <c r="O249" i="5"/>
  <c r="R248" i="5"/>
  <c r="P249" i="5"/>
  <c r="O246" i="1"/>
  <c r="Q245" i="1"/>
  <c r="R245" i="1"/>
  <c r="L245" i="1"/>
  <c r="N244" i="1"/>
  <c r="K246" i="1"/>
  <c r="M245" i="1"/>
  <c r="P250" i="5" l="1"/>
  <c r="R249" i="5"/>
  <c r="L248" i="5"/>
  <c r="N247" i="5"/>
  <c r="Q249" i="5"/>
  <c r="O250" i="5"/>
  <c r="M247" i="5"/>
  <c r="K248" i="5"/>
  <c r="R246" i="1"/>
  <c r="O247" i="1"/>
  <c r="Q246" i="1"/>
  <c r="L246" i="1"/>
  <c r="N245" i="1"/>
  <c r="K247" i="1"/>
  <c r="M246" i="1"/>
  <c r="Q250" i="5" l="1"/>
  <c r="O251" i="5"/>
  <c r="K249" i="5"/>
  <c r="M248" i="5"/>
  <c r="L249" i="5"/>
  <c r="N248" i="5"/>
  <c r="R250" i="5"/>
  <c r="P251" i="5"/>
  <c r="O248" i="1"/>
  <c r="Q247" i="1"/>
  <c r="R247" i="1"/>
  <c r="L247" i="1"/>
  <c r="N246" i="1"/>
  <c r="K248" i="1"/>
  <c r="M247" i="1"/>
  <c r="N249" i="5" l="1"/>
  <c r="L250" i="5"/>
  <c r="R251" i="5"/>
  <c r="P252" i="5"/>
  <c r="K250" i="5"/>
  <c r="M249" i="5"/>
  <c r="Q251" i="5"/>
  <c r="O252" i="5"/>
  <c r="R248" i="1"/>
  <c r="O249" i="1"/>
  <c r="Q248" i="1"/>
  <c r="L248" i="1"/>
  <c r="N247" i="1"/>
  <c r="K249" i="1"/>
  <c r="M248" i="1"/>
  <c r="Q252" i="5" l="1"/>
  <c r="O253" i="5"/>
  <c r="P253" i="5"/>
  <c r="R252" i="5"/>
  <c r="N250" i="5"/>
  <c r="L251" i="5"/>
  <c r="K251" i="5"/>
  <c r="M250" i="5"/>
  <c r="O250" i="1"/>
  <c r="Q249" i="1"/>
  <c r="R249" i="1"/>
  <c r="L249" i="1"/>
  <c r="N248" i="1"/>
  <c r="K250" i="1"/>
  <c r="M249" i="1"/>
  <c r="K252" i="5" l="1"/>
  <c r="M251" i="5"/>
  <c r="R253" i="5"/>
  <c r="P254" i="5"/>
  <c r="N251" i="5"/>
  <c r="L252" i="5"/>
  <c r="O254" i="5"/>
  <c r="Q253" i="5"/>
  <c r="R250" i="1"/>
  <c r="O251" i="1"/>
  <c r="Q250" i="1"/>
  <c r="L250" i="1"/>
  <c r="N249" i="1"/>
  <c r="K251" i="1"/>
  <c r="M250" i="1"/>
  <c r="R254" i="5" l="1"/>
  <c r="P255" i="5"/>
  <c r="Q254" i="5"/>
  <c r="O255" i="5"/>
  <c r="N252" i="5"/>
  <c r="L253" i="5"/>
  <c r="M252" i="5"/>
  <c r="K253" i="5"/>
  <c r="O252" i="1"/>
  <c r="Q251" i="1"/>
  <c r="R251" i="1"/>
  <c r="L251" i="1"/>
  <c r="N250" i="1"/>
  <c r="K252" i="1"/>
  <c r="M251" i="1"/>
  <c r="K254" i="5" l="1"/>
  <c r="M253" i="5"/>
  <c r="Q255" i="5"/>
  <c r="O256" i="5"/>
  <c r="N253" i="5"/>
  <c r="L254" i="5"/>
  <c r="R255" i="5"/>
  <c r="P256" i="5"/>
  <c r="R252" i="1"/>
  <c r="O253" i="1"/>
  <c r="Q252" i="1"/>
  <c r="L252" i="1"/>
  <c r="N251" i="1"/>
  <c r="K253" i="1"/>
  <c r="M252" i="1"/>
  <c r="P257" i="5" l="1"/>
  <c r="R256" i="5"/>
  <c r="Q256" i="5"/>
  <c r="O257" i="5"/>
  <c r="L255" i="5"/>
  <c r="N254" i="5"/>
  <c r="M254" i="5"/>
  <c r="K255" i="5"/>
  <c r="O254" i="1"/>
  <c r="Q253" i="1"/>
  <c r="R253" i="1"/>
  <c r="L253" i="1"/>
  <c r="N252" i="1"/>
  <c r="K254" i="1"/>
  <c r="M253" i="1"/>
  <c r="K256" i="5" l="1"/>
  <c r="M255" i="5"/>
  <c r="O258" i="5"/>
  <c r="Q257" i="5"/>
  <c r="N255" i="5"/>
  <c r="L256" i="5"/>
  <c r="R257" i="5"/>
  <c r="P258" i="5"/>
  <c r="R254" i="1"/>
  <c r="O255" i="1"/>
  <c r="Q254" i="1"/>
  <c r="L254" i="1"/>
  <c r="N253" i="1"/>
  <c r="K255" i="1"/>
  <c r="M254" i="1"/>
  <c r="Q258" i="5" l="1"/>
  <c r="O259" i="5"/>
  <c r="N256" i="5"/>
  <c r="L257" i="5"/>
  <c r="P259" i="5"/>
  <c r="R258" i="5"/>
  <c r="M256" i="5"/>
  <c r="K257" i="5"/>
  <c r="O256" i="1"/>
  <c r="Q255" i="1"/>
  <c r="R255" i="1"/>
  <c r="L255" i="1"/>
  <c r="N254" i="1"/>
  <c r="K256" i="1"/>
  <c r="M255" i="1"/>
  <c r="M257" i="5" l="1"/>
  <c r="K258" i="5"/>
  <c r="N257" i="5"/>
  <c r="L258" i="5"/>
  <c r="R259" i="5"/>
  <c r="P260" i="5"/>
  <c r="Q259" i="5"/>
  <c r="O260" i="5"/>
  <c r="R256" i="1"/>
  <c r="O257" i="1"/>
  <c r="Q256" i="1"/>
  <c r="L256" i="1"/>
  <c r="N255" i="1"/>
  <c r="K257" i="1"/>
  <c r="M256" i="1"/>
  <c r="Q260" i="5" l="1"/>
  <c r="O261" i="5"/>
  <c r="L259" i="5"/>
  <c r="N258" i="5"/>
  <c r="P261" i="5"/>
  <c r="R260" i="5"/>
  <c r="M258" i="5"/>
  <c r="K259" i="5"/>
  <c r="O258" i="1"/>
  <c r="Q257" i="1"/>
  <c r="R257" i="1"/>
  <c r="L257" i="1"/>
  <c r="N256" i="1"/>
  <c r="K258" i="1"/>
  <c r="M257" i="1"/>
  <c r="M259" i="5" l="1"/>
  <c r="K260" i="5"/>
  <c r="R261" i="5"/>
  <c r="P262" i="5"/>
  <c r="N259" i="5"/>
  <c r="L260" i="5"/>
  <c r="Q261" i="5"/>
  <c r="O262" i="5"/>
  <c r="R258" i="1"/>
  <c r="O259" i="1"/>
  <c r="Q258" i="1"/>
  <c r="L258" i="1"/>
  <c r="N257" i="1"/>
  <c r="K259" i="1"/>
  <c r="M258" i="1"/>
  <c r="Q262" i="5" l="1"/>
  <c r="O263" i="5"/>
  <c r="P263" i="5"/>
  <c r="R262" i="5"/>
  <c r="N260" i="5"/>
  <c r="L261" i="5"/>
  <c r="K261" i="5"/>
  <c r="M260" i="5"/>
  <c r="O260" i="1"/>
  <c r="Q259" i="1"/>
  <c r="R259" i="1"/>
  <c r="L259" i="1"/>
  <c r="N258" i="1"/>
  <c r="K260" i="1"/>
  <c r="M259" i="1"/>
  <c r="M261" i="5" l="1"/>
  <c r="K262" i="5"/>
  <c r="R263" i="5"/>
  <c r="P264" i="5"/>
  <c r="N261" i="5"/>
  <c r="L262" i="5"/>
  <c r="Q263" i="5"/>
  <c r="O264" i="5"/>
  <c r="R260" i="1"/>
  <c r="O261" i="1"/>
  <c r="Q260" i="1"/>
  <c r="L260" i="1"/>
  <c r="N259" i="1"/>
  <c r="K261" i="1"/>
  <c r="M260" i="1"/>
  <c r="Q264" i="5" l="1"/>
  <c r="O265" i="5"/>
  <c r="P265" i="5"/>
  <c r="R264" i="5"/>
  <c r="N262" i="5"/>
  <c r="L263" i="5"/>
  <c r="M262" i="5"/>
  <c r="K263" i="5"/>
  <c r="O262" i="1"/>
  <c r="Q261" i="1"/>
  <c r="R261" i="1"/>
  <c r="L261" i="1"/>
  <c r="N260" i="1"/>
  <c r="K262" i="1"/>
  <c r="M261" i="1"/>
  <c r="K264" i="5" l="1"/>
  <c r="M263" i="5"/>
  <c r="R265" i="5"/>
  <c r="P266" i="5"/>
  <c r="L264" i="5"/>
  <c r="N263" i="5"/>
  <c r="O266" i="5"/>
  <c r="Q265" i="5"/>
  <c r="R262" i="1"/>
  <c r="O263" i="1"/>
  <c r="Q262" i="1"/>
  <c r="L262" i="1"/>
  <c r="N261" i="1"/>
  <c r="K263" i="1"/>
  <c r="M262" i="1"/>
  <c r="R266" i="5" l="1"/>
  <c r="P267" i="5"/>
  <c r="Q266" i="5"/>
  <c r="O267" i="5"/>
  <c r="L265" i="5"/>
  <c r="N264" i="5"/>
  <c r="M264" i="5"/>
  <c r="K265" i="5"/>
  <c r="O264" i="1"/>
  <c r="Q263" i="1"/>
  <c r="R263" i="1"/>
  <c r="L263" i="1"/>
  <c r="N262" i="1"/>
  <c r="K264" i="1"/>
  <c r="M263" i="1"/>
  <c r="N265" i="5" l="1"/>
  <c r="L266" i="5"/>
  <c r="K266" i="5"/>
  <c r="M265" i="5"/>
  <c r="Q267" i="5"/>
  <c r="O268" i="5"/>
  <c r="R267" i="5"/>
  <c r="P268" i="5"/>
  <c r="R264" i="1"/>
  <c r="O265" i="1"/>
  <c r="Q264" i="1"/>
  <c r="L264" i="1"/>
  <c r="N263" i="1"/>
  <c r="K265" i="1"/>
  <c r="M264" i="1"/>
  <c r="P269" i="5" l="1"/>
  <c r="R268" i="5"/>
  <c r="M266" i="5"/>
  <c r="K267" i="5"/>
  <c r="Q268" i="5"/>
  <c r="O269" i="5"/>
  <c r="L267" i="5"/>
  <c r="N266" i="5"/>
  <c r="O266" i="1"/>
  <c r="Q265" i="1"/>
  <c r="R265" i="1"/>
  <c r="L265" i="1"/>
  <c r="N264" i="1"/>
  <c r="K266" i="1"/>
  <c r="M265" i="1"/>
  <c r="K268" i="5" l="1"/>
  <c r="M267" i="5"/>
  <c r="Q269" i="5"/>
  <c r="O270" i="5"/>
  <c r="N267" i="5"/>
  <c r="L268" i="5"/>
  <c r="R269" i="5"/>
  <c r="P270" i="5"/>
  <c r="R266" i="1"/>
  <c r="O267" i="1"/>
  <c r="Q266" i="1"/>
  <c r="L266" i="1"/>
  <c r="N265" i="1"/>
  <c r="K267" i="1"/>
  <c r="M266" i="1"/>
  <c r="P271" i="5" l="1"/>
  <c r="R270" i="5"/>
  <c r="Q270" i="5"/>
  <c r="O271" i="5"/>
  <c r="N268" i="5"/>
  <c r="L269" i="5"/>
  <c r="K269" i="5"/>
  <c r="M268" i="5"/>
  <c r="O268" i="1"/>
  <c r="Q267" i="1"/>
  <c r="R267" i="1"/>
  <c r="L267" i="1"/>
  <c r="N266" i="1"/>
  <c r="K268" i="1"/>
  <c r="M267" i="1"/>
  <c r="Q271" i="5" l="1"/>
  <c r="O272" i="5"/>
  <c r="M269" i="5"/>
  <c r="K270" i="5"/>
  <c r="N269" i="5"/>
  <c r="L270" i="5"/>
  <c r="R271" i="5"/>
  <c r="P272" i="5"/>
  <c r="R268" i="1"/>
  <c r="O269" i="1"/>
  <c r="Q268" i="1"/>
  <c r="L268" i="1"/>
  <c r="N267" i="1"/>
  <c r="K269" i="1"/>
  <c r="M268" i="1"/>
  <c r="R272" i="5" l="1"/>
  <c r="P273" i="5"/>
  <c r="M270" i="5"/>
  <c r="K271" i="5"/>
  <c r="N270" i="5"/>
  <c r="L271" i="5"/>
  <c r="Q272" i="5"/>
  <c r="O273" i="5"/>
  <c r="O270" i="1"/>
  <c r="Q269" i="1"/>
  <c r="R269" i="1"/>
  <c r="L269" i="1"/>
  <c r="N268" i="1"/>
  <c r="K270" i="1"/>
  <c r="M269" i="1"/>
  <c r="Q273" i="5" l="1"/>
  <c r="O274" i="5"/>
  <c r="M271" i="5"/>
  <c r="K272" i="5"/>
  <c r="N271" i="5"/>
  <c r="L272" i="5"/>
  <c r="R273" i="5"/>
  <c r="P274" i="5"/>
  <c r="R270" i="1"/>
  <c r="O271" i="1"/>
  <c r="Q270" i="1"/>
  <c r="L270" i="1"/>
  <c r="N269" i="1"/>
  <c r="K271" i="1"/>
  <c r="M270" i="1"/>
  <c r="R274" i="5" l="1"/>
  <c r="P275" i="5"/>
  <c r="K273" i="5"/>
  <c r="M272" i="5"/>
  <c r="L273" i="5"/>
  <c r="N272" i="5"/>
  <c r="Q274" i="5"/>
  <c r="O275" i="5"/>
  <c r="O272" i="1"/>
  <c r="Q271" i="1"/>
  <c r="R271" i="1"/>
  <c r="L271" i="1"/>
  <c r="N270" i="1"/>
  <c r="K272" i="1"/>
  <c r="M271" i="1"/>
  <c r="O276" i="5" l="1"/>
  <c r="Q275" i="5"/>
  <c r="K274" i="5"/>
  <c r="M273" i="5"/>
  <c r="N273" i="5"/>
  <c r="L274" i="5"/>
  <c r="R275" i="5"/>
  <c r="P276" i="5"/>
  <c r="R272" i="1"/>
  <c r="O273" i="1"/>
  <c r="Q272" i="1"/>
  <c r="L272" i="1"/>
  <c r="N271" i="1"/>
  <c r="K273" i="1"/>
  <c r="M272" i="1"/>
  <c r="P277" i="5" l="1"/>
  <c r="R276" i="5"/>
  <c r="K275" i="5"/>
  <c r="M274" i="5"/>
  <c r="N274" i="5"/>
  <c r="L275" i="5"/>
  <c r="Q276" i="5"/>
  <c r="O277" i="5"/>
  <c r="O274" i="1"/>
  <c r="Q273" i="1"/>
  <c r="R273" i="1"/>
  <c r="L273" i="1"/>
  <c r="N272" i="1"/>
  <c r="K274" i="1"/>
  <c r="M273" i="1"/>
  <c r="O278" i="5" l="1"/>
  <c r="Q277" i="5"/>
  <c r="K276" i="5"/>
  <c r="M275" i="5"/>
  <c r="N275" i="5"/>
  <c r="L276" i="5"/>
  <c r="R277" i="5"/>
  <c r="P278" i="5"/>
  <c r="R274" i="1"/>
  <c r="O275" i="1"/>
  <c r="Q274" i="1"/>
  <c r="L274" i="1"/>
  <c r="N273" i="1"/>
  <c r="K275" i="1"/>
  <c r="M274" i="1"/>
  <c r="P279" i="5" l="1"/>
  <c r="R278" i="5"/>
  <c r="M276" i="5"/>
  <c r="K277" i="5"/>
  <c r="N276" i="5"/>
  <c r="L277" i="5"/>
  <c r="O279" i="5"/>
  <c r="Q278" i="5"/>
  <c r="O276" i="1"/>
  <c r="Q275" i="1"/>
  <c r="R275" i="1"/>
  <c r="L275" i="1"/>
  <c r="N274" i="1"/>
  <c r="K276" i="1"/>
  <c r="M275" i="1"/>
  <c r="M277" i="5" l="1"/>
  <c r="K278" i="5"/>
  <c r="Q279" i="5"/>
  <c r="O280" i="5"/>
  <c r="L278" i="5"/>
  <c r="N277" i="5"/>
  <c r="R279" i="5"/>
  <c r="P280" i="5"/>
  <c r="R276" i="1"/>
  <c r="O277" i="1"/>
  <c r="Q276" i="1"/>
  <c r="L276" i="1"/>
  <c r="N275" i="1"/>
  <c r="K277" i="1"/>
  <c r="M276" i="1"/>
  <c r="R280" i="5" l="1"/>
  <c r="P281" i="5"/>
  <c r="Q280" i="5"/>
  <c r="O281" i="5"/>
  <c r="M278" i="5"/>
  <c r="K279" i="5"/>
  <c r="N278" i="5"/>
  <c r="L279" i="5"/>
  <c r="O278" i="1"/>
  <c r="Q277" i="1"/>
  <c r="R277" i="1"/>
  <c r="L277" i="1"/>
  <c r="N276" i="1"/>
  <c r="K278" i="1"/>
  <c r="M277" i="1"/>
  <c r="N279" i="5" l="1"/>
  <c r="L280" i="5"/>
  <c r="Q281" i="5"/>
  <c r="O282" i="5"/>
  <c r="M279" i="5"/>
  <c r="K280" i="5"/>
  <c r="R281" i="5"/>
  <c r="P282" i="5"/>
  <c r="R278" i="1"/>
  <c r="O279" i="1"/>
  <c r="Q278" i="1"/>
  <c r="L278" i="1"/>
  <c r="N277" i="1"/>
  <c r="K279" i="1"/>
  <c r="M278" i="1"/>
  <c r="P283" i="5" l="1"/>
  <c r="R282" i="5"/>
  <c r="Q282" i="5"/>
  <c r="O283" i="5"/>
  <c r="M280" i="5"/>
  <c r="K281" i="5"/>
  <c r="N280" i="5"/>
  <c r="L281" i="5"/>
  <c r="O280" i="1"/>
  <c r="Q279" i="1"/>
  <c r="R279" i="1"/>
  <c r="L279" i="1"/>
  <c r="N278" i="1"/>
  <c r="K280" i="1"/>
  <c r="M279" i="1"/>
  <c r="N281" i="5" l="1"/>
  <c r="L282" i="5"/>
  <c r="Q283" i="5"/>
  <c r="O284" i="5"/>
  <c r="K282" i="5"/>
  <c r="M281" i="5"/>
  <c r="R283" i="5"/>
  <c r="P284" i="5"/>
  <c r="R280" i="1"/>
  <c r="O281" i="1"/>
  <c r="Q280" i="1"/>
  <c r="L280" i="1"/>
  <c r="N279" i="1"/>
  <c r="K281" i="1"/>
  <c r="M280" i="1"/>
  <c r="R284" i="5" l="1"/>
  <c r="P285" i="5"/>
  <c r="Q284" i="5"/>
  <c r="O285" i="5"/>
  <c r="N282" i="5"/>
  <c r="L283" i="5"/>
  <c r="M282" i="5"/>
  <c r="K283" i="5"/>
  <c r="O282" i="1"/>
  <c r="Q281" i="1"/>
  <c r="R281" i="1"/>
  <c r="L281" i="1"/>
  <c r="N280" i="1"/>
  <c r="K282" i="1"/>
  <c r="M281" i="1"/>
  <c r="M283" i="5" l="1"/>
  <c r="K284" i="5"/>
  <c r="Q285" i="5"/>
  <c r="O286" i="5"/>
  <c r="N283" i="5"/>
  <c r="L284" i="5"/>
  <c r="R285" i="5"/>
  <c r="P286" i="5"/>
  <c r="R282" i="1"/>
  <c r="O283" i="1"/>
  <c r="Q282" i="1"/>
  <c r="L282" i="1"/>
  <c r="N281" i="1"/>
  <c r="K283" i="1"/>
  <c r="M282" i="1"/>
  <c r="P287" i="5" l="1"/>
  <c r="R286" i="5"/>
  <c r="Q286" i="5"/>
  <c r="O287" i="5"/>
  <c r="N284" i="5"/>
  <c r="L285" i="5"/>
  <c r="M284" i="5"/>
  <c r="K285" i="5"/>
  <c r="O284" i="1"/>
  <c r="Q283" i="1"/>
  <c r="R283" i="1"/>
  <c r="L283" i="1"/>
  <c r="N282" i="1"/>
  <c r="K284" i="1"/>
  <c r="M283" i="1"/>
  <c r="K286" i="5" l="1"/>
  <c r="M285" i="5"/>
  <c r="O288" i="5"/>
  <c r="Q287" i="5"/>
  <c r="N285" i="5"/>
  <c r="L286" i="5"/>
  <c r="R287" i="5"/>
  <c r="P288" i="5"/>
  <c r="R284" i="1"/>
  <c r="O285" i="1"/>
  <c r="Q284" i="1"/>
  <c r="L284" i="1"/>
  <c r="N283" i="1"/>
  <c r="K285" i="1"/>
  <c r="M284" i="1"/>
  <c r="O289" i="5" l="1"/>
  <c r="Q288" i="5"/>
  <c r="N286" i="5"/>
  <c r="L287" i="5"/>
  <c r="P289" i="5"/>
  <c r="R288" i="5"/>
  <c r="M286" i="5"/>
  <c r="K287" i="5"/>
  <c r="O286" i="1"/>
  <c r="Q285" i="1"/>
  <c r="R285" i="1"/>
  <c r="L285" i="1"/>
  <c r="N284" i="1"/>
  <c r="K286" i="1"/>
  <c r="M285" i="1"/>
  <c r="M287" i="5" l="1"/>
  <c r="K288" i="5"/>
  <c r="N287" i="5"/>
  <c r="L288" i="5"/>
  <c r="R289" i="5"/>
  <c r="P290" i="5"/>
  <c r="Q289" i="5"/>
  <c r="O290" i="5"/>
  <c r="R286" i="1"/>
  <c r="O287" i="1"/>
  <c r="Q286" i="1"/>
  <c r="L286" i="1"/>
  <c r="N285" i="1"/>
  <c r="K287" i="1"/>
  <c r="M286" i="1"/>
  <c r="Q290" i="5" l="1"/>
  <c r="O291" i="5"/>
  <c r="N288" i="5"/>
  <c r="L289" i="5"/>
  <c r="R290" i="5"/>
  <c r="P291" i="5"/>
  <c r="M288" i="5"/>
  <c r="K289" i="5"/>
  <c r="O288" i="1"/>
  <c r="Q287" i="1"/>
  <c r="R287" i="1"/>
  <c r="L287" i="1"/>
  <c r="N286" i="1"/>
  <c r="K288" i="1"/>
  <c r="M287" i="1"/>
  <c r="M289" i="5" l="1"/>
  <c r="K290" i="5"/>
  <c r="N289" i="5"/>
  <c r="L290" i="5"/>
  <c r="R291" i="5"/>
  <c r="P292" i="5"/>
  <c r="Q291" i="5"/>
  <c r="O292" i="5"/>
  <c r="R288" i="1"/>
  <c r="O289" i="1"/>
  <c r="Q288" i="1"/>
  <c r="L288" i="1"/>
  <c r="N287" i="1"/>
  <c r="K289" i="1"/>
  <c r="M288" i="1"/>
  <c r="O293" i="5" l="1"/>
  <c r="Q292" i="5"/>
  <c r="N290" i="5"/>
  <c r="L291" i="5"/>
  <c r="R292" i="5"/>
  <c r="P293" i="5"/>
  <c r="K291" i="5"/>
  <c r="M290" i="5"/>
  <c r="O290" i="1"/>
  <c r="Q289" i="1"/>
  <c r="R289" i="1"/>
  <c r="L289" i="1"/>
  <c r="N288" i="1"/>
  <c r="K290" i="1"/>
  <c r="M289" i="1"/>
  <c r="N291" i="5" l="1"/>
  <c r="L292" i="5"/>
  <c r="R293" i="5"/>
  <c r="P294" i="5"/>
  <c r="K292" i="5"/>
  <c r="M291" i="5"/>
  <c r="O294" i="5"/>
  <c r="Q293" i="5"/>
  <c r="R290" i="1"/>
  <c r="O291" i="1"/>
  <c r="Q290" i="1"/>
  <c r="L290" i="1"/>
  <c r="N289" i="1"/>
  <c r="K291" i="1"/>
  <c r="M290" i="1"/>
  <c r="R294" i="5" l="1"/>
  <c r="P295" i="5"/>
  <c r="Q294" i="5"/>
  <c r="O295" i="5"/>
  <c r="N292" i="5"/>
  <c r="L293" i="5"/>
  <c r="K293" i="5"/>
  <c r="M292" i="5"/>
  <c r="O292" i="1"/>
  <c r="Q291" i="1"/>
  <c r="R291" i="1"/>
  <c r="L291" i="1"/>
  <c r="N290" i="1"/>
  <c r="K292" i="1"/>
  <c r="M291" i="1"/>
  <c r="O296" i="5" l="1"/>
  <c r="Q295" i="5"/>
  <c r="M293" i="5"/>
  <c r="K294" i="5"/>
  <c r="N293" i="5"/>
  <c r="L294" i="5"/>
  <c r="R295" i="5"/>
  <c r="P296" i="5"/>
  <c r="R292" i="1"/>
  <c r="O293" i="1"/>
  <c r="Q292" i="1"/>
  <c r="L292" i="1"/>
  <c r="N291" i="1"/>
  <c r="K293" i="1"/>
  <c r="M292" i="1"/>
  <c r="R296" i="5" l="1"/>
  <c r="P297" i="5"/>
  <c r="M294" i="5"/>
  <c r="K295" i="5"/>
  <c r="N294" i="5"/>
  <c r="L295" i="5"/>
  <c r="Q296" i="5"/>
  <c r="O297" i="5"/>
  <c r="O294" i="1"/>
  <c r="Q293" i="1"/>
  <c r="R293" i="1"/>
  <c r="L293" i="1"/>
  <c r="N292" i="1"/>
  <c r="K294" i="1"/>
  <c r="M293" i="1"/>
  <c r="Q297" i="5" l="1"/>
  <c r="O298" i="5"/>
  <c r="K296" i="5"/>
  <c r="M295" i="5"/>
  <c r="N295" i="5"/>
  <c r="L296" i="5"/>
  <c r="P298" i="5"/>
  <c r="R297" i="5"/>
  <c r="R294" i="1"/>
  <c r="O295" i="1"/>
  <c r="Q294" i="1"/>
  <c r="L294" i="1"/>
  <c r="N293" i="1"/>
  <c r="K295" i="1"/>
  <c r="M294" i="1"/>
  <c r="P299" i="5" l="1"/>
  <c r="R298" i="5"/>
  <c r="M296" i="5"/>
  <c r="K297" i="5"/>
  <c r="N296" i="5"/>
  <c r="L297" i="5"/>
  <c r="Q298" i="5"/>
  <c r="O299" i="5"/>
  <c r="O296" i="1"/>
  <c r="Q295" i="1"/>
  <c r="R295" i="1"/>
  <c r="L295" i="1"/>
  <c r="N294" i="1"/>
  <c r="K296" i="1"/>
  <c r="M295" i="1"/>
  <c r="Q299" i="5" l="1"/>
  <c r="O300" i="5"/>
  <c r="K298" i="5"/>
  <c r="M297" i="5"/>
  <c r="N297" i="5"/>
  <c r="L298" i="5"/>
  <c r="P300" i="5"/>
  <c r="R299" i="5"/>
  <c r="R296" i="1"/>
  <c r="O297" i="1"/>
  <c r="Q296" i="1"/>
  <c r="L296" i="1"/>
  <c r="N295" i="1"/>
  <c r="K297" i="1"/>
  <c r="M296" i="1"/>
  <c r="P301" i="5" l="1"/>
  <c r="R300" i="5"/>
  <c r="K299" i="5"/>
  <c r="M298" i="5"/>
  <c r="N298" i="5"/>
  <c r="L299" i="5"/>
  <c r="Q300" i="5"/>
  <c r="O301" i="5"/>
  <c r="O298" i="1"/>
  <c r="Q297" i="1"/>
  <c r="R297" i="1"/>
  <c r="L297" i="1"/>
  <c r="N296" i="1"/>
  <c r="K298" i="1"/>
  <c r="M297" i="1"/>
  <c r="N299" i="5" l="1"/>
  <c r="L300" i="5"/>
  <c r="O302" i="5"/>
  <c r="Q301" i="5"/>
  <c r="M299" i="5"/>
  <c r="K300" i="5"/>
  <c r="R301" i="5"/>
  <c r="P302" i="5"/>
  <c r="R298" i="1"/>
  <c r="O299" i="1"/>
  <c r="Q298" i="1"/>
  <c r="L298" i="1"/>
  <c r="N297" i="1"/>
  <c r="K299" i="1"/>
  <c r="M298" i="1"/>
  <c r="O303" i="5" l="1"/>
  <c r="Q302" i="5"/>
  <c r="R302" i="5"/>
  <c r="P303" i="5"/>
  <c r="K301" i="5"/>
  <c r="M300" i="5"/>
  <c r="N300" i="5"/>
  <c r="L301" i="5"/>
  <c r="O300" i="1"/>
  <c r="Q299" i="1"/>
  <c r="R299" i="1"/>
  <c r="L299" i="1"/>
  <c r="N298" i="1"/>
  <c r="K300" i="1"/>
  <c r="M299" i="1"/>
  <c r="L302" i="5" l="1"/>
  <c r="N301" i="5"/>
  <c r="R303" i="5"/>
  <c r="P304" i="5"/>
  <c r="M301" i="5"/>
  <c r="K302" i="5"/>
  <c r="O304" i="5"/>
  <c r="Q303" i="5"/>
  <c r="R300" i="1"/>
  <c r="O301" i="1"/>
  <c r="Q300" i="1"/>
  <c r="L300" i="1"/>
  <c r="N299" i="1"/>
  <c r="K301" i="1"/>
  <c r="M300" i="1"/>
  <c r="P305" i="5" l="1"/>
  <c r="R304" i="5"/>
  <c r="M302" i="5"/>
  <c r="K303" i="5"/>
  <c r="O305" i="5"/>
  <c r="Q304" i="5"/>
  <c r="L303" i="5"/>
  <c r="N302" i="5"/>
  <c r="O302" i="1"/>
  <c r="Q301" i="1"/>
  <c r="R301" i="1"/>
  <c r="L301" i="1"/>
  <c r="N300" i="1"/>
  <c r="K302" i="1"/>
  <c r="M301" i="1"/>
  <c r="M303" i="5" l="1"/>
  <c r="K304" i="5"/>
  <c r="N303" i="5"/>
  <c r="L304" i="5"/>
  <c r="Q305" i="5"/>
  <c r="O306" i="5"/>
  <c r="R305" i="5"/>
  <c r="P306" i="5"/>
  <c r="R302" i="1"/>
  <c r="O303" i="1"/>
  <c r="Q302" i="1"/>
  <c r="L302" i="1"/>
  <c r="N301" i="1"/>
  <c r="K303" i="1"/>
  <c r="M302" i="1"/>
  <c r="R306" i="5" l="1"/>
  <c r="P307" i="5"/>
  <c r="N304" i="5"/>
  <c r="L305" i="5"/>
  <c r="Q306" i="5"/>
  <c r="O307" i="5"/>
  <c r="M304" i="5"/>
  <c r="K305" i="5"/>
  <c r="O304" i="1"/>
  <c r="Q303" i="1"/>
  <c r="R303" i="1"/>
  <c r="L303" i="1"/>
  <c r="N302" i="1"/>
  <c r="K304" i="1"/>
  <c r="M303" i="1"/>
  <c r="M305" i="5" l="1"/>
  <c r="K306" i="5"/>
  <c r="N305" i="5"/>
  <c r="L306" i="5"/>
  <c r="Q307" i="5"/>
  <c r="O308" i="5"/>
  <c r="R307" i="5"/>
  <c r="P308" i="5"/>
  <c r="R304" i="1"/>
  <c r="O305" i="1"/>
  <c r="Q304" i="1"/>
  <c r="L304" i="1"/>
  <c r="N303" i="1"/>
  <c r="K305" i="1"/>
  <c r="M304" i="1"/>
  <c r="R308" i="5" l="1"/>
  <c r="P309" i="5"/>
  <c r="N306" i="5"/>
  <c r="L307" i="5"/>
  <c r="O309" i="5"/>
  <c r="Q308" i="5"/>
  <c r="K307" i="5"/>
  <c r="M306" i="5"/>
  <c r="O306" i="1"/>
  <c r="Q305" i="1"/>
  <c r="R305" i="1"/>
  <c r="L305" i="1"/>
  <c r="N304" i="1"/>
  <c r="K306" i="1"/>
  <c r="M305" i="1"/>
  <c r="N307" i="5" l="1"/>
  <c r="L308" i="5"/>
  <c r="O310" i="5"/>
  <c r="Q309" i="5"/>
  <c r="K308" i="5"/>
  <c r="M307" i="5"/>
  <c r="R309" i="5"/>
  <c r="P310" i="5"/>
  <c r="R306" i="1"/>
  <c r="O307" i="1"/>
  <c r="Q306" i="1"/>
  <c r="L306" i="1"/>
  <c r="N305" i="1"/>
  <c r="K307" i="1"/>
  <c r="M306" i="1"/>
  <c r="Q310" i="5" l="1"/>
  <c r="O311" i="5"/>
  <c r="R310" i="5"/>
  <c r="P311" i="5"/>
  <c r="N308" i="5"/>
  <c r="L309" i="5"/>
  <c r="K309" i="5"/>
  <c r="M308" i="5"/>
  <c r="O308" i="1"/>
  <c r="Q307" i="1"/>
  <c r="R307" i="1"/>
  <c r="L307" i="1"/>
  <c r="N306" i="1"/>
  <c r="K308" i="1"/>
  <c r="M307" i="1"/>
  <c r="R311" i="5" l="1"/>
  <c r="P312" i="5"/>
  <c r="M309" i="5"/>
  <c r="K310" i="5"/>
  <c r="N309" i="5"/>
  <c r="L310" i="5"/>
  <c r="O312" i="5"/>
  <c r="Q311" i="5"/>
  <c r="R308" i="1"/>
  <c r="O309" i="1"/>
  <c r="Q308" i="1"/>
  <c r="L308" i="1"/>
  <c r="N307" i="1"/>
  <c r="K309" i="1"/>
  <c r="M308" i="1"/>
  <c r="M310" i="5" l="1"/>
  <c r="K311" i="5"/>
  <c r="Q312" i="5"/>
  <c r="O313" i="5"/>
  <c r="N310" i="5"/>
  <c r="L311" i="5"/>
  <c r="R312" i="5"/>
  <c r="P313" i="5"/>
  <c r="O310" i="1"/>
  <c r="Q309" i="1"/>
  <c r="R309" i="1"/>
  <c r="L309" i="1"/>
  <c r="N308" i="1"/>
  <c r="K310" i="1"/>
  <c r="M309" i="1"/>
  <c r="R313" i="5" l="1"/>
  <c r="P314" i="5"/>
  <c r="O314" i="5"/>
  <c r="Q313" i="5"/>
  <c r="L312" i="5"/>
  <c r="N311" i="5"/>
  <c r="K312" i="5"/>
  <c r="M311" i="5"/>
  <c r="R310" i="1"/>
  <c r="O311" i="1"/>
  <c r="Q310" i="1"/>
  <c r="L310" i="1"/>
  <c r="N309" i="1"/>
  <c r="K311" i="1"/>
  <c r="M310" i="1"/>
  <c r="K313" i="5" l="1"/>
  <c r="M312" i="5"/>
  <c r="Q314" i="5"/>
  <c r="O315" i="5"/>
  <c r="N312" i="5"/>
  <c r="L313" i="5"/>
  <c r="R314" i="5"/>
  <c r="P315" i="5"/>
  <c r="O312" i="1"/>
  <c r="Q311" i="1"/>
  <c r="R311" i="1"/>
  <c r="L311" i="1"/>
  <c r="N310" i="1"/>
  <c r="K312" i="1"/>
  <c r="M311" i="1"/>
  <c r="P316" i="5" l="1"/>
  <c r="R315" i="5"/>
  <c r="Q315" i="5"/>
  <c r="O316" i="5"/>
  <c r="N313" i="5"/>
  <c r="L314" i="5"/>
  <c r="M313" i="5"/>
  <c r="K314" i="5"/>
  <c r="R312" i="1"/>
  <c r="O313" i="1"/>
  <c r="Q312" i="1"/>
  <c r="L312" i="1"/>
  <c r="N311" i="1"/>
  <c r="K313" i="1"/>
  <c r="M312" i="1"/>
  <c r="K315" i="5" l="1"/>
  <c r="M314" i="5"/>
  <c r="Q316" i="5"/>
  <c r="O317" i="5"/>
  <c r="N314" i="5"/>
  <c r="L315" i="5"/>
  <c r="P317" i="5"/>
  <c r="R316" i="5"/>
  <c r="O314" i="1"/>
  <c r="Q313" i="1"/>
  <c r="R313" i="1"/>
  <c r="L313" i="1"/>
  <c r="N312" i="1"/>
  <c r="K314" i="1"/>
  <c r="M313" i="1"/>
  <c r="Q317" i="5" l="1"/>
  <c r="O318" i="5"/>
  <c r="N315" i="5"/>
  <c r="L316" i="5"/>
  <c r="P318" i="5"/>
  <c r="R317" i="5"/>
  <c r="M315" i="5"/>
  <c r="K316" i="5"/>
  <c r="R314" i="1"/>
  <c r="O315" i="1"/>
  <c r="Q314" i="1"/>
  <c r="L314" i="1"/>
  <c r="N313" i="1"/>
  <c r="K315" i="1"/>
  <c r="M314" i="1"/>
  <c r="M316" i="5" l="1"/>
  <c r="K317" i="5"/>
  <c r="N316" i="5"/>
  <c r="L317" i="5"/>
  <c r="R318" i="5"/>
  <c r="P319" i="5"/>
  <c r="Q318" i="5"/>
  <c r="O319" i="5"/>
  <c r="O316" i="1"/>
  <c r="Q315" i="1"/>
  <c r="R315" i="1"/>
  <c r="L315" i="1"/>
  <c r="N314" i="1"/>
  <c r="K316" i="1"/>
  <c r="M315" i="1"/>
  <c r="Q319" i="5" l="1"/>
  <c r="O320" i="5"/>
  <c r="N317" i="5"/>
  <c r="L318" i="5"/>
  <c r="R319" i="5"/>
  <c r="P320" i="5"/>
  <c r="M317" i="5"/>
  <c r="K318" i="5"/>
  <c r="R316" i="1"/>
  <c r="O317" i="1"/>
  <c r="Q316" i="1"/>
  <c r="L316" i="1"/>
  <c r="N315" i="1"/>
  <c r="K317" i="1"/>
  <c r="M316" i="1"/>
  <c r="M318" i="5" l="1"/>
  <c r="K319" i="5"/>
  <c r="L319" i="5"/>
  <c r="N318" i="5"/>
  <c r="R320" i="5"/>
  <c r="P321" i="5"/>
  <c r="Q320" i="5"/>
  <c r="O321" i="5"/>
  <c r="O318" i="1"/>
  <c r="Q317" i="1"/>
  <c r="R317" i="1"/>
  <c r="L317" i="1"/>
  <c r="N316" i="1"/>
  <c r="K318" i="1"/>
  <c r="M317" i="1"/>
  <c r="O322" i="5" l="1"/>
  <c r="Q321" i="5"/>
  <c r="N319" i="5"/>
  <c r="L320" i="5"/>
  <c r="R321" i="5"/>
  <c r="P322" i="5"/>
  <c r="K320" i="5"/>
  <c r="M319" i="5"/>
  <c r="R318" i="1"/>
  <c r="O319" i="1"/>
  <c r="Q318" i="1"/>
  <c r="L318" i="1"/>
  <c r="N317" i="1"/>
  <c r="K319" i="1"/>
  <c r="M318" i="1"/>
  <c r="N320" i="5" l="1"/>
  <c r="L321" i="5"/>
  <c r="P323" i="5"/>
  <c r="R322" i="5"/>
  <c r="K321" i="5"/>
  <c r="M320" i="5"/>
  <c r="Q322" i="5"/>
  <c r="O323" i="5"/>
  <c r="O320" i="1"/>
  <c r="Q319" i="1"/>
  <c r="R319" i="1"/>
  <c r="L319" i="1"/>
  <c r="N318" i="1"/>
  <c r="K320" i="1"/>
  <c r="M319" i="1"/>
  <c r="R323" i="5" l="1"/>
  <c r="P324" i="5"/>
  <c r="N321" i="5"/>
  <c r="L322" i="5"/>
  <c r="O324" i="5"/>
  <c r="Q323" i="5"/>
  <c r="K322" i="5"/>
  <c r="M321" i="5"/>
  <c r="R320" i="1"/>
  <c r="O321" i="1"/>
  <c r="Q320" i="1"/>
  <c r="L320" i="1"/>
  <c r="N319" i="1"/>
  <c r="K321" i="1"/>
  <c r="M320" i="1"/>
  <c r="N322" i="5" l="1"/>
  <c r="L323" i="5"/>
  <c r="O325" i="5"/>
  <c r="Q324" i="5"/>
  <c r="M322" i="5"/>
  <c r="K323" i="5"/>
  <c r="P325" i="5"/>
  <c r="R324" i="5"/>
  <c r="O322" i="1"/>
  <c r="Q321" i="1"/>
  <c r="R321" i="1"/>
  <c r="L321" i="1"/>
  <c r="N320" i="1"/>
  <c r="K322" i="1"/>
  <c r="M321" i="1"/>
  <c r="R325" i="5" l="1"/>
  <c r="P326" i="5"/>
  <c r="O326" i="5"/>
  <c r="Q325" i="5"/>
  <c r="M323" i="5"/>
  <c r="K324" i="5"/>
  <c r="N323" i="5"/>
  <c r="L324" i="5"/>
  <c r="R322" i="1"/>
  <c r="O323" i="1"/>
  <c r="Q322" i="1"/>
  <c r="L322" i="1"/>
  <c r="N321" i="1"/>
  <c r="K323" i="1"/>
  <c r="M322" i="1"/>
  <c r="N324" i="5" l="1"/>
  <c r="L325" i="5"/>
  <c r="O327" i="5"/>
  <c r="Q326" i="5"/>
  <c r="M324" i="5"/>
  <c r="K325" i="5"/>
  <c r="R326" i="5"/>
  <c r="P327" i="5"/>
  <c r="O324" i="1"/>
  <c r="Q323" i="1"/>
  <c r="R323" i="1"/>
  <c r="L323" i="1"/>
  <c r="N322" i="1"/>
  <c r="K324" i="1"/>
  <c r="M323" i="1"/>
  <c r="Q327" i="5" l="1"/>
  <c r="O328" i="5"/>
  <c r="M325" i="5"/>
  <c r="K326" i="5"/>
  <c r="N325" i="5"/>
  <c r="L326" i="5"/>
  <c r="R327" i="5"/>
  <c r="P328" i="5"/>
  <c r="R324" i="1"/>
  <c r="O325" i="1"/>
  <c r="Q324" i="1"/>
  <c r="L324" i="1"/>
  <c r="N323" i="1"/>
  <c r="K325" i="1"/>
  <c r="M324" i="1"/>
  <c r="P329" i="5" l="1"/>
  <c r="R328" i="5"/>
  <c r="K327" i="5"/>
  <c r="M326" i="5"/>
  <c r="N326" i="5"/>
  <c r="L327" i="5"/>
  <c r="Q328" i="5"/>
  <c r="O329" i="5"/>
  <c r="O326" i="1"/>
  <c r="Q325" i="1"/>
  <c r="R325" i="1"/>
  <c r="L325" i="1"/>
  <c r="N324" i="1"/>
  <c r="K326" i="1"/>
  <c r="M325" i="1"/>
  <c r="O330" i="5" l="1"/>
  <c r="Q329" i="5"/>
  <c r="M327" i="5"/>
  <c r="K328" i="5"/>
  <c r="L328" i="5"/>
  <c r="N327" i="5"/>
  <c r="R329" i="5"/>
  <c r="P330" i="5"/>
  <c r="R326" i="1"/>
  <c r="O327" i="1"/>
  <c r="Q326" i="1"/>
  <c r="L326" i="1"/>
  <c r="N325" i="1"/>
  <c r="K327" i="1"/>
  <c r="M326" i="1"/>
  <c r="R330" i="5" l="1"/>
  <c r="P331" i="5"/>
  <c r="K329" i="5"/>
  <c r="M328" i="5"/>
  <c r="N328" i="5"/>
  <c r="L329" i="5"/>
  <c r="Q330" i="5"/>
  <c r="O331" i="5"/>
  <c r="O328" i="1"/>
  <c r="Q327" i="1"/>
  <c r="R327" i="1"/>
  <c r="L327" i="1"/>
  <c r="N326" i="1"/>
  <c r="K328" i="1"/>
  <c r="M327" i="1"/>
  <c r="O332" i="5" l="1"/>
  <c r="Q331" i="5"/>
  <c r="M329" i="5"/>
  <c r="K330" i="5"/>
  <c r="N329" i="5"/>
  <c r="L330" i="5"/>
  <c r="P332" i="5"/>
  <c r="R331" i="5"/>
  <c r="R328" i="1"/>
  <c r="O329" i="1"/>
  <c r="Q328" i="1"/>
  <c r="L328" i="1"/>
  <c r="N327" i="1"/>
  <c r="K329" i="1"/>
  <c r="M328" i="1"/>
  <c r="M330" i="5" l="1"/>
  <c r="K331" i="5"/>
  <c r="R332" i="5"/>
  <c r="P333" i="5"/>
  <c r="N330" i="5"/>
  <c r="L331" i="5"/>
  <c r="Q332" i="5"/>
  <c r="O333" i="5"/>
  <c r="O330" i="1"/>
  <c r="Q329" i="1"/>
  <c r="R329" i="1"/>
  <c r="L329" i="1"/>
  <c r="N328" i="1"/>
  <c r="K330" i="1"/>
  <c r="M329" i="1"/>
  <c r="Q333" i="5" l="1"/>
  <c r="O334" i="5"/>
  <c r="R333" i="5"/>
  <c r="P334" i="5"/>
  <c r="N331" i="5"/>
  <c r="L332" i="5"/>
  <c r="K332" i="5"/>
  <c r="M331" i="5"/>
  <c r="R330" i="1"/>
  <c r="O331" i="1"/>
  <c r="Q330" i="1"/>
  <c r="L330" i="1"/>
  <c r="N329" i="1"/>
  <c r="K331" i="1"/>
  <c r="M330" i="1"/>
  <c r="R334" i="5" l="1"/>
  <c r="P335" i="5"/>
  <c r="M332" i="5"/>
  <c r="K333" i="5"/>
  <c r="N332" i="5"/>
  <c r="L333" i="5"/>
  <c r="Q334" i="5"/>
  <c r="O335" i="5"/>
  <c r="O332" i="1"/>
  <c r="Q331" i="1"/>
  <c r="R331" i="1"/>
  <c r="L331" i="1"/>
  <c r="N330" i="1"/>
  <c r="K332" i="1"/>
  <c r="M331" i="1"/>
  <c r="Q335" i="5" l="1"/>
  <c r="O336" i="5"/>
  <c r="M333" i="5"/>
  <c r="K334" i="5"/>
  <c r="L334" i="5"/>
  <c r="N333" i="5"/>
  <c r="R335" i="5"/>
  <c r="P336" i="5"/>
  <c r="R332" i="1"/>
  <c r="O333" i="1"/>
  <c r="Q332" i="1"/>
  <c r="L332" i="1"/>
  <c r="N331" i="1"/>
  <c r="K333" i="1"/>
  <c r="M332" i="1"/>
  <c r="R336" i="5" l="1"/>
  <c r="P337" i="5"/>
  <c r="K335" i="5"/>
  <c r="M334" i="5"/>
  <c r="N334" i="5"/>
  <c r="L335" i="5"/>
  <c r="Q336" i="5"/>
  <c r="O337" i="5"/>
  <c r="O334" i="1"/>
  <c r="Q333" i="1"/>
  <c r="R333" i="1"/>
  <c r="L333" i="1"/>
  <c r="N332" i="1"/>
  <c r="K334" i="1"/>
  <c r="M333" i="1"/>
  <c r="O338" i="5" l="1"/>
  <c r="Q337" i="5"/>
  <c r="K336" i="5"/>
  <c r="M335" i="5"/>
  <c r="N335" i="5"/>
  <c r="L336" i="5"/>
  <c r="R337" i="5"/>
  <c r="P338" i="5"/>
  <c r="R334" i="1"/>
  <c r="O335" i="1"/>
  <c r="Q334" i="1"/>
  <c r="L334" i="1"/>
  <c r="N333" i="1"/>
  <c r="K335" i="1"/>
  <c r="M334" i="1"/>
  <c r="P339" i="5" l="1"/>
  <c r="R338" i="5"/>
  <c r="K337" i="5"/>
  <c r="M336" i="5"/>
  <c r="N336" i="5"/>
  <c r="L337" i="5"/>
  <c r="Q338" i="5"/>
  <c r="O339" i="5"/>
  <c r="O336" i="1"/>
  <c r="Q335" i="1"/>
  <c r="R335" i="1"/>
  <c r="L335" i="1"/>
  <c r="N334" i="1"/>
  <c r="K336" i="1"/>
  <c r="M335" i="1"/>
  <c r="O340" i="5" l="1"/>
  <c r="Q339" i="5"/>
  <c r="K338" i="5"/>
  <c r="M337" i="5"/>
  <c r="N337" i="5"/>
  <c r="L338" i="5"/>
  <c r="P340" i="5"/>
  <c r="R339" i="5"/>
  <c r="R336" i="1"/>
  <c r="O337" i="1"/>
  <c r="Q336" i="1"/>
  <c r="L336" i="1"/>
  <c r="N335" i="1"/>
  <c r="K337" i="1"/>
  <c r="M336" i="1"/>
  <c r="P341" i="5" l="1"/>
  <c r="R340" i="5"/>
  <c r="M338" i="5"/>
  <c r="K339" i="5"/>
  <c r="N338" i="5"/>
  <c r="L339" i="5"/>
  <c r="O341" i="5"/>
  <c r="Q340" i="5"/>
  <c r="O338" i="1"/>
  <c r="Q337" i="1"/>
  <c r="R337" i="1"/>
  <c r="L337" i="1"/>
  <c r="N336" i="1"/>
  <c r="K338" i="1"/>
  <c r="M337" i="1"/>
  <c r="M339" i="5" l="1"/>
  <c r="K340" i="5"/>
  <c r="Q341" i="5"/>
  <c r="O342" i="5"/>
  <c r="N339" i="5"/>
  <c r="L340" i="5"/>
  <c r="R341" i="5"/>
  <c r="P342" i="5"/>
  <c r="R338" i="1"/>
  <c r="O339" i="1"/>
  <c r="Q338" i="1"/>
  <c r="L338" i="1"/>
  <c r="N337" i="1"/>
  <c r="K339" i="1"/>
  <c r="M338" i="1"/>
  <c r="R342" i="5" l="1"/>
  <c r="P343" i="5"/>
  <c r="Q342" i="5"/>
  <c r="O343" i="5"/>
  <c r="N340" i="5"/>
  <c r="L341" i="5"/>
  <c r="M340" i="5"/>
  <c r="K341" i="5"/>
  <c r="O340" i="1"/>
  <c r="Q339" i="1"/>
  <c r="R339" i="1"/>
  <c r="L339" i="1"/>
  <c r="N338" i="1"/>
  <c r="K340" i="1"/>
  <c r="M339" i="1"/>
  <c r="M341" i="5" l="1"/>
  <c r="K342" i="5"/>
  <c r="O344" i="5"/>
  <c r="Q343" i="5"/>
  <c r="N341" i="5"/>
  <c r="L342" i="5"/>
  <c r="R343" i="5"/>
  <c r="P344" i="5"/>
  <c r="R340" i="1"/>
  <c r="O341" i="1"/>
  <c r="Q340" i="1"/>
  <c r="L340" i="1"/>
  <c r="N339" i="1"/>
  <c r="K341" i="1"/>
  <c r="M340" i="1"/>
  <c r="Q344" i="5" l="1"/>
  <c r="O345" i="5"/>
  <c r="R344" i="5"/>
  <c r="P345" i="5"/>
  <c r="N342" i="5"/>
  <c r="L343" i="5"/>
  <c r="M342" i="5"/>
  <c r="K343" i="5"/>
  <c r="O342" i="1"/>
  <c r="Q341" i="1"/>
  <c r="R341" i="1"/>
  <c r="L341" i="1"/>
  <c r="N340" i="1"/>
  <c r="K342" i="1"/>
  <c r="M341" i="1"/>
  <c r="K344" i="5" l="1"/>
  <c r="M343" i="5"/>
  <c r="R345" i="5"/>
  <c r="P346" i="5"/>
  <c r="N343" i="5"/>
  <c r="L344" i="5"/>
  <c r="Q345" i="5"/>
  <c r="O346" i="5"/>
  <c r="R342" i="1"/>
  <c r="O343" i="1"/>
  <c r="Q342" i="1"/>
  <c r="L342" i="1"/>
  <c r="N341" i="1"/>
  <c r="K343" i="1"/>
  <c r="M342" i="1"/>
  <c r="Q346" i="5" l="1"/>
  <c r="O347" i="5"/>
  <c r="R346" i="5"/>
  <c r="P347" i="5"/>
  <c r="N344" i="5"/>
  <c r="L345" i="5"/>
  <c r="M344" i="5"/>
  <c r="K345" i="5"/>
  <c r="O344" i="1"/>
  <c r="Q343" i="1"/>
  <c r="R343" i="1"/>
  <c r="L343" i="1"/>
  <c r="N342" i="1"/>
  <c r="K344" i="1"/>
  <c r="M343" i="1"/>
  <c r="K346" i="5" l="1"/>
  <c r="M345" i="5"/>
  <c r="R347" i="5"/>
  <c r="P348" i="5"/>
  <c r="N345" i="5"/>
  <c r="L346" i="5"/>
  <c r="O348" i="5"/>
  <c r="Q347" i="5"/>
  <c r="R344" i="1"/>
  <c r="O345" i="1"/>
  <c r="Q344" i="1"/>
  <c r="L344" i="1"/>
  <c r="N343" i="1"/>
  <c r="K345" i="1"/>
  <c r="M344" i="1"/>
  <c r="R348" i="5" l="1"/>
  <c r="P349" i="5"/>
  <c r="N346" i="5"/>
  <c r="L347" i="5"/>
  <c r="Q348" i="5"/>
  <c r="O349" i="5"/>
  <c r="M346" i="5"/>
  <c r="K347" i="5"/>
  <c r="O346" i="1"/>
  <c r="Q345" i="1"/>
  <c r="R345" i="1"/>
  <c r="L345" i="1"/>
  <c r="N344" i="1"/>
  <c r="K346" i="1"/>
  <c r="M345" i="1"/>
  <c r="K348" i="5" l="1"/>
  <c r="M347" i="5"/>
  <c r="N347" i="5"/>
  <c r="L348" i="5"/>
  <c r="O350" i="5"/>
  <c r="Q349" i="5"/>
  <c r="R349" i="5"/>
  <c r="P350" i="5"/>
  <c r="R346" i="1"/>
  <c r="O347" i="1"/>
  <c r="Q346" i="1"/>
  <c r="L346" i="1"/>
  <c r="N345" i="1"/>
  <c r="K347" i="1"/>
  <c r="M346" i="1"/>
  <c r="R350" i="5" l="1"/>
  <c r="P351" i="5"/>
  <c r="N348" i="5"/>
  <c r="L349" i="5"/>
  <c r="Q350" i="5"/>
  <c r="O351" i="5"/>
  <c r="M348" i="5"/>
  <c r="K349" i="5"/>
  <c r="O348" i="1"/>
  <c r="Q347" i="1"/>
  <c r="R347" i="1"/>
  <c r="L347" i="1"/>
  <c r="N346" i="1"/>
  <c r="K348" i="1"/>
  <c r="M347" i="1"/>
  <c r="K350" i="5" l="1"/>
  <c r="M349" i="5"/>
  <c r="N349" i="5"/>
  <c r="L350" i="5"/>
  <c r="O352" i="5"/>
  <c r="Q351" i="5"/>
  <c r="P352" i="5"/>
  <c r="R351" i="5"/>
  <c r="R348" i="1"/>
  <c r="O349" i="1"/>
  <c r="Q348" i="1"/>
  <c r="L348" i="1"/>
  <c r="N347" i="1"/>
  <c r="K349" i="1"/>
  <c r="M348" i="1"/>
  <c r="N350" i="5" l="1"/>
  <c r="L351" i="5"/>
  <c r="R352" i="5"/>
  <c r="P353" i="5"/>
  <c r="Q352" i="5"/>
  <c r="O353" i="5"/>
  <c r="M350" i="5"/>
  <c r="K351" i="5"/>
  <c r="O350" i="1"/>
  <c r="Q349" i="1"/>
  <c r="R349" i="1"/>
  <c r="L349" i="1"/>
  <c r="N348" i="1"/>
  <c r="K350" i="1"/>
  <c r="M349" i="1"/>
  <c r="K352" i="5" l="1"/>
  <c r="M351" i="5"/>
  <c r="P354" i="5"/>
  <c r="R353" i="5"/>
  <c r="O354" i="5"/>
  <c r="Q353" i="5"/>
  <c r="N351" i="5"/>
  <c r="L352" i="5"/>
  <c r="R350" i="1"/>
  <c r="O351" i="1"/>
  <c r="Q350" i="1"/>
  <c r="L350" i="1"/>
  <c r="N349" i="1"/>
  <c r="K351" i="1"/>
  <c r="M350" i="1"/>
  <c r="N352" i="5" l="1"/>
  <c r="L353" i="5"/>
  <c r="R354" i="5"/>
  <c r="P355" i="5"/>
  <c r="Q354" i="5"/>
  <c r="O355" i="5"/>
  <c r="M352" i="5"/>
  <c r="K353" i="5"/>
  <c r="O352" i="1"/>
  <c r="Q351" i="1"/>
  <c r="R351" i="1"/>
  <c r="L351" i="1"/>
  <c r="N350" i="1"/>
  <c r="K352" i="1"/>
  <c r="M351" i="1"/>
  <c r="K354" i="5" l="1"/>
  <c r="M353" i="5"/>
  <c r="P356" i="5"/>
  <c r="R355" i="5"/>
  <c r="O356" i="5"/>
  <c r="Q355" i="5"/>
  <c r="N353" i="5"/>
  <c r="L354" i="5"/>
  <c r="R352" i="1"/>
  <c r="O353" i="1"/>
  <c r="Q352" i="1"/>
  <c r="L352" i="1"/>
  <c r="N351" i="1"/>
  <c r="K353" i="1"/>
  <c r="M352" i="1"/>
  <c r="R356" i="5" l="1"/>
  <c r="P357" i="5"/>
  <c r="N354" i="5"/>
  <c r="L355" i="5"/>
  <c r="Q356" i="5"/>
  <c r="O357" i="5"/>
  <c r="M354" i="5"/>
  <c r="K355" i="5"/>
  <c r="O354" i="1"/>
  <c r="Q353" i="1"/>
  <c r="R353" i="1"/>
  <c r="L353" i="1"/>
  <c r="N352" i="1"/>
  <c r="K354" i="1"/>
  <c r="M353" i="1"/>
  <c r="K356" i="5" l="1"/>
  <c r="M355" i="5"/>
  <c r="N355" i="5"/>
  <c r="L356" i="5"/>
  <c r="O358" i="5"/>
  <c r="Q357" i="5"/>
  <c r="R357" i="5"/>
  <c r="P358" i="5"/>
  <c r="R354" i="1"/>
  <c r="O355" i="1"/>
  <c r="Q354" i="1"/>
  <c r="L354" i="1"/>
  <c r="N353" i="1"/>
  <c r="K355" i="1"/>
  <c r="M354" i="1"/>
  <c r="R358" i="5" l="1"/>
  <c r="P359" i="5"/>
  <c r="N356" i="5"/>
  <c r="L357" i="5"/>
  <c r="O359" i="5"/>
  <c r="Q358" i="5"/>
  <c r="M356" i="5"/>
  <c r="K357" i="5"/>
  <c r="O356" i="1"/>
  <c r="Q355" i="1"/>
  <c r="R355" i="1"/>
  <c r="L355" i="1"/>
  <c r="N354" i="1"/>
  <c r="K356" i="1"/>
  <c r="M355" i="1"/>
  <c r="K358" i="5" l="1"/>
  <c r="M357" i="5"/>
  <c r="N357" i="5"/>
  <c r="L358" i="5"/>
  <c r="O360" i="5"/>
  <c r="Q359" i="5"/>
  <c r="R359" i="5"/>
  <c r="P360" i="5"/>
  <c r="R356" i="1"/>
  <c r="O357" i="1"/>
  <c r="Q356" i="1"/>
  <c r="L356" i="1"/>
  <c r="N355" i="1"/>
  <c r="K357" i="1"/>
  <c r="M356" i="1"/>
  <c r="P361" i="5" l="1"/>
  <c r="R360" i="5"/>
  <c r="N358" i="5"/>
  <c r="L359" i="5"/>
  <c r="Q360" i="5"/>
  <c r="O361" i="5"/>
  <c r="M358" i="5"/>
  <c r="K359" i="5"/>
  <c r="O358" i="1"/>
  <c r="Q357" i="1"/>
  <c r="R357" i="1"/>
  <c r="L357" i="1"/>
  <c r="N356" i="1"/>
  <c r="K358" i="1"/>
  <c r="M357" i="1"/>
  <c r="O362" i="5" l="1"/>
  <c r="Q361" i="5"/>
  <c r="K360" i="5"/>
  <c r="M359" i="5"/>
  <c r="N359" i="5"/>
  <c r="L360" i="5"/>
  <c r="R361" i="5"/>
  <c r="P362" i="5"/>
  <c r="R358" i="1"/>
  <c r="O359" i="1"/>
  <c r="Q358" i="1"/>
  <c r="L358" i="1"/>
  <c r="N357" i="1"/>
  <c r="K359" i="1"/>
  <c r="M358" i="1"/>
  <c r="P363" i="5" l="1"/>
  <c r="R362" i="5"/>
  <c r="M360" i="5"/>
  <c r="K361" i="5"/>
  <c r="N360" i="5"/>
  <c r="L361" i="5"/>
  <c r="Q362" i="5"/>
  <c r="O363" i="5"/>
  <c r="O360" i="1"/>
  <c r="Q359" i="1"/>
  <c r="R359" i="1"/>
  <c r="L359" i="1"/>
  <c r="N358" i="1"/>
  <c r="K360" i="1"/>
  <c r="M359" i="1"/>
  <c r="Q363" i="5" l="1"/>
  <c r="O364" i="5"/>
  <c r="K362" i="5"/>
  <c r="M361" i="5"/>
  <c r="N361" i="5"/>
  <c r="L362" i="5"/>
  <c r="R363" i="5"/>
  <c r="P364" i="5"/>
  <c r="R360" i="1"/>
  <c r="O361" i="1"/>
  <c r="Q360" i="1"/>
  <c r="L360" i="1"/>
  <c r="N359" i="1"/>
  <c r="K361" i="1"/>
  <c r="M360" i="1"/>
  <c r="R364" i="5" l="1"/>
  <c r="P365" i="5"/>
  <c r="M362" i="5"/>
  <c r="K363" i="5"/>
  <c r="N362" i="5"/>
  <c r="L363" i="5"/>
  <c r="Q364" i="5"/>
  <c r="O365" i="5"/>
  <c r="O362" i="1"/>
  <c r="Q361" i="1"/>
  <c r="R361" i="1"/>
  <c r="L361" i="1"/>
  <c r="N360" i="1"/>
  <c r="K362" i="1"/>
  <c r="M361" i="1"/>
  <c r="Q365" i="5" l="1"/>
  <c r="O366" i="5"/>
  <c r="M363" i="5"/>
  <c r="K364" i="5"/>
  <c r="L364" i="5"/>
  <c r="N363" i="5"/>
  <c r="R365" i="5"/>
  <c r="P366" i="5"/>
  <c r="R362" i="1"/>
  <c r="O363" i="1"/>
  <c r="Q362" i="1"/>
  <c r="L362" i="1"/>
  <c r="N361" i="1"/>
  <c r="K363" i="1"/>
  <c r="M362" i="1"/>
  <c r="N364" i="5" l="1"/>
  <c r="L365" i="5"/>
  <c r="R366" i="5"/>
  <c r="P367" i="5"/>
  <c r="K365" i="5"/>
  <c r="M364" i="5"/>
  <c r="O367" i="5"/>
  <c r="Q366" i="5"/>
  <c r="O364" i="1"/>
  <c r="Q363" i="1"/>
  <c r="R363" i="1"/>
  <c r="L363" i="1"/>
  <c r="N362" i="1"/>
  <c r="K364" i="1"/>
  <c r="M363" i="1"/>
  <c r="R367" i="5" l="1"/>
  <c r="P368" i="5"/>
  <c r="O368" i="5"/>
  <c r="Q367" i="5"/>
  <c r="N365" i="5"/>
  <c r="L366" i="5"/>
  <c r="K366" i="5"/>
  <c r="M365" i="5"/>
  <c r="R364" i="1"/>
  <c r="O365" i="1"/>
  <c r="Q364" i="1"/>
  <c r="L364" i="1"/>
  <c r="N363" i="1"/>
  <c r="K365" i="1"/>
  <c r="M364" i="1"/>
  <c r="K367" i="5" l="1"/>
  <c r="M366" i="5"/>
  <c r="Q368" i="5"/>
  <c r="O369" i="5"/>
  <c r="L367" i="5"/>
  <c r="N366" i="5"/>
  <c r="R368" i="5"/>
  <c r="P369" i="5"/>
  <c r="O366" i="1"/>
  <c r="Q365" i="1"/>
  <c r="R365" i="1"/>
  <c r="L365" i="1"/>
  <c r="N364" i="1"/>
  <c r="K366" i="1"/>
  <c r="M365" i="1"/>
  <c r="P370" i="5" l="1"/>
  <c r="R369" i="5"/>
  <c r="Q369" i="5"/>
  <c r="O370" i="5"/>
  <c r="N367" i="5"/>
  <c r="L368" i="5"/>
  <c r="M367" i="5"/>
  <c r="K368" i="5"/>
  <c r="R366" i="1"/>
  <c r="O367" i="1"/>
  <c r="Q366" i="1"/>
  <c r="L366" i="1"/>
  <c r="N365" i="1"/>
  <c r="K367" i="1"/>
  <c r="M366" i="1"/>
  <c r="K369" i="5" l="1"/>
  <c r="M368" i="5"/>
  <c r="Q370" i="5"/>
  <c r="O371" i="5"/>
  <c r="N368" i="5"/>
  <c r="L369" i="5"/>
  <c r="P371" i="5"/>
  <c r="R370" i="5"/>
  <c r="O368" i="1"/>
  <c r="Q367" i="1"/>
  <c r="R367" i="1"/>
  <c r="L367" i="1"/>
  <c r="N366" i="1"/>
  <c r="K368" i="1"/>
  <c r="M367" i="1"/>
  <c r="Q371" i="5" l="1"/>
  <c r="O372" i="5"/>
  <c r="P372" i="5"/>
  <c r="R371" i="5"/>
  <c r="N369" i="5"/>
  <c r="L370" i="5"/>
  <c r="M369" i="5"/>
  <c r="K370" i="5"/>
  <c r="R368" i="1"/>
  <c r="O369" i="1"/>
  <c r="Q368" i="1"/>
  <c r="L368" i="1"/>
  <c r="N367" i="1"/>
  <c r="K369" i="1"/>
  <c r="M368" i="1"/>
  <c r="M370" i="5" l="1"/>
  <c r="K371" i="5"/>
  <c r="R372" i="5"/>
  <c r="P373" i="5"/>
  <c r="N370" i="5"/>
  <c r="L371" i="5"/>
  <c r="O373" i="5"/>
  <c r="Q372" i="5"/>
  <c r="O370" i="1"/>
  <c r="Q369" i="1"/>
  <c r="R369" i="1"/>
  <c r="L369" i="1"/>
  <c r="N368" i="1"/>
  <c r="K370" i="1"/>
  <c r="M369" i="1"/>
  <c r="R373" i="5" l="1"/>
  <c r="P374" i="5"/>
  <c r="M371" i="5"/>
  <c r="K372" i="5"/>
  <c r="Q373" i="5"/>
  <c r="O374" i="5"/>
  <c r="L372" i="5"/>
  <c r="N371" i="5"/>
  <c r="R370" i="1"/>
  <c r="O371" i="1"/>
  <c r="Q370" i="1"/>
  <c r="L370" i="1"/>
  <c r="N369" i="1"/>
  <c r="K371" i="1"/>
  <c r="M370" i="1"/>
  <c r="K373" i="5" l="1"/>
  <c r="M372" i="5"/>
  <c r="N372" i="5"/>
  <c r="L373" i="5"/>
  <c r="Q374" i="5"/>
  <c r="O375" i="5"/>
  <c r="P375" i="5"/>
  <c r="R374" i="5"/>
  <c r="O372" i="1"/>
  <c r="Q371" i="1"/>
  <c r="R371" i="1"/>
  <c r="L371" i="1"/>
  <c r="N370" i="1"/>
  <c r="K372" i="1"/>
  <c r="M371" i="1"/>
  <c r="L374" i="5" l="1"/>
  <c r="N373" i="5"/>
  <c r="R375" i="5"/>
  <c r="P376" i="5"/>
  <c r="O376" i="5"/>
  <c r="Q375" i="5"/>
  <c r="M373" i="5"/>
  <c r="K374" i="5"/>
  <c r="R372" i="1"/>
  <c r="O373" i="1"/>
  <c r="Q372" i="1"/>
  <c r="L372" i="1"/>
  <c r="N371" i="1"/>
  <c r="K373" i="1"/>
  <c r="M372" i="1"/>
  <c r="K375" i="5" l="1"/>
  <c r="M374" i="5"/>
  <c r="P377" i="5"/>
  <c r="R376" i="5"/>
  <c r="O377" i="5"/>
  <c r="Q376" i="5"/>
  <c r="L375" i="5"/>
  <c r="N374" i="5"/>
  <c r="O374" i="1"/>
  <c r="Q373" i="1"/>
  <c r="R373" i="1"/>
  <c r="L373" i="1"/>
  <c r="N372" i="1"/>
  <c r="K374" i="1"/>
  <c r="M373" i="1"/>
  <c r="N375" i="5" l="1"/>
  <c r="L376" i="5"/>
  <c r="R377" i="5"/>
  <c r="P378" i="5"/>
  <c r="O378" i="5"/>
  <c r="Q377" i="5"/>
  <c r="K376" i="5"/>
  <c r="M375" i="5"/>
  <c r="R374" i="1"/>
  <c r="O375" i="1"/>
  <c r="Q374" i="1"/>
  <c r="L374" i="1"/>
  <c r="N373" i="1"/>
  <c r="K375" i="1"/>
  <c r="M374" i="1"/>
  <c r="P379" i="5" l="1"/>
  <c r="R378" i="5"/>
  <c r="N376" i="5"/>
  <c r="L377" i="5"/>
  <c r="M376" i="5"/>
  <c r="K377" i="5"/>
  <c r="Q378" i="5"/>
  <c r="O379" i="5"/>
  <c r="O376" i="1"/>
  <c r="Q375" i="1"/>
  <c r="R375" i="1"/>
  <c r="L375" i="1"/>
  <c r="N374" i="1"/>
  <c r="K376" i="1"/>
  <c r="M375" i="1"/>
  <c r="Q379" i="5" l="1"/>
  <c r="O380" i="5"/>
  <c r="N377" i="5"/>
  <c r="L378" i="5"/>
  <c r="M377" i="5"/>
  <c r="K378" i="5"/>
  <c r="R379" i="5"/>
  <c r="P380" i="5"/>
  <c r="R376" i="1"/>
  <c r="O377" i="1"/>
  <c r="Q376" i="1"/>
  <c r="L376" i="1"/>
  <c r="N375" i="1"/>
  <c r="K377" i="1"/>
  <c r="M376" i="1"/>
  <c r="R380" i="5" l="1"/>
  <c r="P381" i="5"/>
  <c r="L379" i="5"/>
  <c r="N378" i="5"/>
  <c r="M378" i="5"/>
  <c r="K379" i="5"/>
  <c r="Q380" i="5"/>
  <c r="O381" i="5"/>
  <c r="O378" i="1"/>
  <c r="Q377" i="1"/>
  <c r="R377" i="1"/>
  <c r="L377" i="1"/>
  <c r="N376" i="1"/>
  <c r="K378" i="1"/>
  <c r="M377" i="1"/>
  <c r="Q381" i="5" l="1"/>
  <c r="O382" i="5"/>
  <c r="N379" i="5"/>
  <c r="L380" i="5"/>
  <c r="M379" i="5"/>
  <c r="K380" i="5"/>
  <c r="R381" i="5"/>
  <c r="P382" i="5"/>
  <c r="R378" i="1"/>
  <c r="O379" i="1"/>
  <c r="Q378" i="1"/>
  <c r="L378" i="1"/>
  <c r="N377" i="1"/>
  <c r="K379" i="1"/>
  <c r="M378" i="1"/>
  <c r="R382" i="5" l="1"/>
  <c r="P383" i="5"/>
  <c r="N380" i="5"/>
  <c r="L381" i="5"/>
  <c r="K381" i="5"/>
  <c r="M380" i="5"/>
  <c r="Q382" i="5"/>
  <c r="O383" i="5"/>
  <c r="O380" i="1"/>
  <c r="Q379" i="1"/>
  <c r="R379" i="1"/>
  <c r="L379" i="1"/>
  <c r="N378" i="1"/>
  <c r="K380" i="1"/>
  <c r="M379" i="1"/>
  <c r="K382" i="5" l="1"/>
  <c r="M381" i="5"/>
  <c r="O384" i="5"/>
  <c r="Q383" i="5"/>
  <c r="N381" i="5"/>
  <c r="L382" i="5"/>
  <c r="R383" i="5"/>
  <c r="P384" i="5"/>
  <c r="R380" i="1"/>
  <c r="O381" i="1"/>
  <c r="Q380" i="1"/>
  <c r="L380" i="1"/>
  <c r="N379" i="1"/>
  <c r="K381" i="1"/>
  <c r="M380" i="1"/>
  <c r="Q384" i="5" l="1"/>
  <c r="O385" i="5"/>
  <c r="N382" i="5"/>
  <c r="L383" i="5"/>
  <c r="P385" i="5"/>
  <c r="R384" i="5"/>
  <c r="K383" i="5"/>
  <c r="M382" i="5"/>
  <c r="O382" i="1"/>
  <c r="Q381" i="1"/>
  <c r="R381" i="1"/>
  <c r="L381" i="1"/>
  <c r="N380" i="1"/>
  <c r="K382" i="1"/>
  <c r="M381" i="1"/>
  <c r="R385" i="5" l="1"/>
  <c r="P386" i="5"/>
  <c r="N383" i="5"/>
  <c r="L384" i="5"/>
  <c r="K384" i="5"/>
  <c r="M383" i="5"/>
  <c r="O386" i="5"/>
  <c r="Q385" i="5"/>
  <c r="R382" i="1"/>
  <c r="O383" i="1"/>
  <c r="Q382" i="1"/>
  <c r="L382" i="1"/>
  <c r="N381" i="1"/>
  <c r="K383" i="1"/>
  <c r="M382" i="1"/>
  <c r="N384" i="5" l="1"/>
  <c r="L385" i="5"/>
  <c r="Q386" i="5"/>
  <c r="O387" i="5"/>
  <c r="M384" i="5"/>
  <c r="K385" i="5"/>
  <c r="P387" i="5"/>
  <c r="R386" i="5"/>
  <c r="O384" i="1"/>
  <c r="Q383" i="1"/>
  <c r="R383" i="1"/>
  <c r="L383" i="1"/>
  <c r="N382" i="1"/>
  <c r="K384" i="1"/>
  <c r="M383" i="1"/>
  <c r="O388" i="5" l="1"/>
  <c r="Q387" i="5"/>
  <c r="M385" i="5"/>
  <c r="K386" i="5"/>
  <c r="N385" i="5"/>
  <c r="L386" i="5"/>
  <c r="P388" i="5"/>
  <c r="R387" i="5"/>
  <c r="R384" i="1"/>
  <c r="O385" i="1"/>
  <c r="Q384" i="1"/>
  <c r="L384" i="1"/>
  <c r="N383" i="1"/>
  <c r="K385" i="1"/>
  <c r="M384" i="1"/>
  <c r="K387" i="5" l="1"/>
  <c r="M386" i="5"/>
  <c r="R388" i="5"/>
  <c r="P389" i="5"/>
  <c r="N386" i="5"/>
  <c r="L387" i="5"/>
  <c r="Q388" i="5"/>
  <c r="O389" i="5"/>
  <c r="O386" i="1"/>
  <c r="Q385" i="1"/>
  <c r="R385" i="1"/>
  <c r="L385" i="1"/>
  <c r="N384" i="1"/>
  <c r="K386" i="1"/>
  <c r="M385" i="1"/>
  <c r="O390" i="5" l="1"/>
  <c r="Q389" i="5"/>
  <c r="P390" i="5"/>
  <c r="R389" i="5"/>
  <c r="N387" i="5"/>
  <c r="L388" i="5"/>
  <c r="M387" i="5"/>
  <c r="K388" i="5"/>
  <c r="R386" i="1"/>
  <c r="O387" i="1"/>
  <c r="Q386" i="1"/>
  <c r="L386" i="1"/>
  <c r="N385" i="1"/>
  <c r="K387" i="1"/>
  <c r="M386" i="1"/>
  <c r="M388" i="5" l="1"/>
  <c r="K389" i="5"/>
  <c r="P391" i="5"/>
  <c r="R390" i="5"/>
  <c r="N388" i="5"/>
  <c r="L389" i="5"/>
  <c r="Q390" i="5"/>
  <c r="O391" i="5"/>
  <c r="O388" i="1"/>
  <c r="Q387" i="1"/>
  <c r="R387" i="1"/>
  <c r="L387" i="1"/>
  <c r="N386" i="1"/>
  <c r="K388" i="1"/>
  <c r="M387" i="1"/>
  <c r="P392" i="5" l="1"/>
  <c r="R391" i="5"/>
  <c r="Q391" i="5"/>
  <c r="O392" i="5"/>
  <c r="N389" i="5"/>
  <c r="L390" i="5"/>
  <c r="M389" i="5"/>
  <c r="K390" i="5"/>
  <c r="R388" i="1"/>
  <c r="O389" i="1"/>
  <c r="Q388" i="1"/>
  <c r="L388" i="1"/>
  <c r="N387" i="1"/>
  <c r="K389" i="1"/>
  <c r="M388" i="1"/>
  <c r="M390" i="5" l="1"/>
  <c r="K391" i="5"/>
  <c r="Q392" i="5"/>
  <c r="O393" i="5"/>
  <c r="N390" i="5"/>
  <c r="L391" i="5"/>
  <c r="R392" i="5"/>
  <c r="P393" i="5"/>
  <c r="O390" i="1"/>
  <c r="Q389" i="1"/>
  <c r="R389" i="1"/>
  <c r="L389" i="1"/>
  <c r="N388" i="1"/>
  <c r="K390" i="1"/>
  <c r="M389" i="1"/>
  <c r="R393" i="5" l="1"/>
  <c r="P394" i="5"/>
  <c r="O394" i="5"/>
  <c r="Q393" i="5"/>
  <c r="M391" i="5"/>
  <c r="K392" i="5"/>
  <c r="N391" i="5"/>
  <c r="L392" i="5"/>
  <c r="R390" i="1"/>
  <c r="O391" i="1"/>
  <c r="Q390" i="1"/>
  <c r="L390" i="1"/>
  <c r="N389" i="1"/>
  <c r="K391" i="1"/>
  <c r="M390" i="1"/>
  <c r="N392" i="5" l="1"/>
  <c r="L393" i="5"/>
  <c r="Q394" i="5"/>
  <c r="O395" i="5"/>
  <c r="M392" i="5"/>
  <c r="K393" i="5"/>
  <c r="P395" i="5"/>
  <c r="R394" i="5"/>
  <c r="O392" i="1"/>
  <c r="Q391" i="1"/>
  <c r="R391" i="1"/>
  <c r="L391" i="1"/>
  <c r="N390" i="1"/>
  <c r="K392" i="1"/>
  <c r="M391" i="1"/>
  <c r="O396" i="5" l="1"/>
  <c r="Q395" i="5"/>
  <c r="R395" i="5"/>
  <c r="P396" i="5"/>
  <c r="L394" i="5"/>
  <c r="N393" i="5"/>
  <c r="M393" i="5"/>
  <c r="K394" i="5"/>
  <c r="R392" i="1"/>
  <c r="O393" i="1"/>
  <c r="Q392" i="1"/>
  <c r="L392" i="1"/>
  <c r="N391" i="1"/>
  <c r="K393" i="1"/>
  <c r="M392" i="1"/>
  <c r="K395" i="5" l="1"/>
  <c r="M394" i="5"/>
  <c r="R396" i="5"/>
  <c r="P397" i="5"/>
  <c r="N394" i="5"/>
  <c r="L395" i="5"/>
  <c r="Q396" i="5"/>
  <c r="O397" i="5"/>
  <c r="O394" i="1"/>
  <c r="Q393" i="1"/>
  <c r="R393" i="1"/>
  <c r="L393" i="1"/>
  <c r="N392" i="1"/>
  <c r="K394" i="1"/>
  <c r="M393" i="1"/>
  <c r="L396" i="5" l="1"/>
  <c r="N395" i="5"/>
  <c r="O398" i="5"/>
  <c r="Q397" i="5"/>
  <c r="R397" i="5"/>
  <c r="P398" i="5"/>
  <c r="M395" i="5"/>
  <c r="K396" i="5"/>
  <c r="R394" i="1"/>
  <c r="O395" i="1"/>
  <c r="Q394" i="1"/>
  <c r="L394" i="1"/>
  <c r="N393" i="1"/>
  <c r="K395" i="1"/>
  <c r="M394" i="1"/>
  <c r="M396" i="5" l="1"/>
  <c r="K397" i="5"/>
  <c r="Q398" i="5"/>
  <c r="O399" i="5"/>
  <c r="P399" i="5"/>
  <c r="R398" i="5"/>
  <c r="N396" i="5"/>
  <c r="L397" i="5"/>
  <c r="O396" i="1"/>
  <c r="Q395" i="1"/>
  <c r="R395" i="1"/>
  <c r="L395" i="1"/>
  <c r="N394" i="1"/>
  <c r="K396" i="1"/>
  <c r="M395" i="1"/>
  <c r="N397" i="5" l="1"/>
  <c r="L398" i="5"/>
  <c r="O400" i="5"/>
  <c r="Q399" i="5"/>
  <c r="M397" i="5"/>
  <c r="K398" i="5"/>
  <c r="R399" i="5"/>
  <c r="P400" i="5"/>
  <c r="R396" i="1"/>
  <c r="O397" i="1"/>
  <c r="Q396" i="1"/>
  <c r="L396" i="1"/>
  <c r="N395" i="1"/>
  <c r="K397" i="1"/>
  <c r="M396" i="1"/>
  <c r="R400" i="5" l="1"/>
  <c r="P401" i="5"/>
  <c r="N398" i="5"/>
  <c r="L399" i="5"/>
  <c r="Q400" i="5"/>
  <c r="O401" i="5"/>
  <c r="K399" i="5"/>
  <c r="M398" i="5"/>
  <c r="O398" i="1"/>
  <c r="Q397" i="1"/>
  <c r="R397" i="1"/>
  <c r="L397" i="1"/>
  <c r="N396" i="1"/>
  <c r="K398" i="1"/>
  <c r="M397" i="1"/>
  <c r="N399" i="5" l="1"/>
  <c r="L400" i="5"/>
  <c r="M399" i="5"/>
  <c r="K400" i="5"/>
  <c r="O402" i="5"/>
  <c r="Q401" i="5"/>
  <c r="R401" i="5"/>
  <c r="P402" i="5"/>
  <c r="R398" i="1"/>
  <c r="O399" i="1"/>
  <c r="Q398" i="1"/>
  <c r="L398" i="1"/>
  <c r="N397" i="1"/>
  <c r="K399" i="1"/>
  <c r="M398" i="1"/>
  <c r="P403" i="5" l="1"/>
  <c r="R402" i="5"/>
  <c r="M400" i="5"/>
  <c r="K401" i="5"/>
  <c r="N400" i="5"/>
  <c r="L401" i="5"/>
  <c r="Q402" i="5"/>
  <c r="O403" i="5"/>
  <c r="O400" i="1"/>
  <c r="Q399" i="1"/>
  <c r="R399" i="1"/>
  <c r="L399" i="1"/>
  <c r="N398" i="1"/>
  <c r="K400" i="1"/>
  <c r="M399" i="1"/>
  <c r="Q403" i="5" l="1"/>
  <c r="O404" i="5"/>
  <c r="M401" i="5"/>
  <c r="K402" i="5"/>
  <c r="N401" i="5"/>
  <c r="L402" i="5"/>
  <c r="R403" i="5"/>
  <c r="P404" i="5"/>
  <c r="R400" i="1"/>
  <c r="O401" i="1"/>
  <c r="Q400" i="1"/>
  <c r="L400" i="1"/>
  <c r="N399" i="1"/>
  <c r="K401" i="1"/>
  <c r="M400" i="1"/>
  <c r="R404" i="5" l="1"/>
  <c r="P405" i="5"/>
  <c r="M402" i="5"/>
  <c r="K403" i="5"/>
  <c r="N402" i="5"/>
  <c r="L403" i="5"/>
  <c r="Q404" i="5"/>
  <c r="O405" i="5"/>
  <c r="O402" i="1"/>
  <c r="Q401" i="1"/>
  <c r="R401" i="1"/>
  <c r="L401" i="1"/>
  <c r="N400" i="1"/>
  <c r="K402" i="1"/>
  <c r="M401" i="1"/>
  <c r="Q405" i="5" l="1"/>
  <c r="O406" i="5"/>
  <c r="M403" i="5"/>
  <c r="K404" i="5"/>
  <c r="N403" i="5"/>
  <c r="L404" i="5"/>
  <c r="R405" i="5"/>
  <c r="P406" i="5"/>
  <c r="R402" i="1"/>
  <c r="O403" i="1"/>
  <c r="Q402" i="1"/>
  <c r="L402" i="1"/>
  <c r="N401" i="1"/>
  <c r="K403" i="1"/>
  <c r="M402" i="1"/>
  <c r="R406" i="5" l="1"/>
  <c r="P407" i="5"/>
  <c r="K405" i="5"/>
  <c r="M404" i="5"/>
  <c r="N404" i="5"/>
  <c r="L405" i="5"/>
  <c r="Q406" i="5"/>
  <c r="O407" i="5"/>
  <c r="O404" i="1"/>
  <c r="Q403" i="1"/>
  <c r="R403" i="1"/>
  <c r="L403" i="1"/>
  <c r="N402" i="1"/>
  <c r="K404" i="1"/>
  <c r="M403" i="1"/>
  <c r="K406" i="5" l="1"/>
  <c r="M405" i="5"/>
  <c r="O408" i="5"/>
  <c r="Q407" i="5"/>
  <c r="N405" i="5"/>
  <c r="L406" i="5"/>
  <c r="R407" i="5"/>
  <c r="P408" i="5"/>
  <c r="R404" i="1"/>
  <c r="O405" i="1"/>
  <c r="Q404" i="1"/>
  <c r="L404" i="1"/>
  <c r="N403" i="1"/>
  <c r="K405" i="1"/>
  <c r="M404" i="1"/>
  <c r="P409" i="5" l="1"/>
  <c r="R408" i="5"/>
  <c r="Q408" i="5"/>
  <c r="O409" i="5"/>
  <c r="N406" i="5"/>
  <c r="L407" i="5"/>
  <c r="K407" i="5"/>
  <c r="M406" i="5"/>
  <c r="O406" i="1"/>
  <c r="Q405" i="1"/>
  <c r="R405" i="1"/>
  <c r="L405" i="1"/>
  <c r="N404" i="1"/>
  <c r="K406" i="1"/>
  <c r="M405" i="1"/>
  <c r="O410" i="5" l="1"/>
  <c r="Q409" i="5"/>
  <c r="K408" i="5"/>
  <c r="M407" i="5"/>
  <c r="N407" i="5"/>
  <c r="L408" i="5"/>
  <c r="R409" i="5"/>
  <c r="P410" i="5"/>
  <c r="R406" i="1"/>
  <c r="O407" i="1"/>
  <c r="Q406" i="1"/>
  <c r="L406" i="1"/>
  <c r="N405" i="1"/>
  <c r="K407" i="1"/>
  <c r="M406" i="1"/>
  <c r="M408" i="5" l="1"/>
  <c r="K409" i="5"/>
  <c r="P411" i="5"/>
  <c r="R410" i="5"/>
  <c r="N408" i="5"/>
  <c r="L409" i="5"/>
  <c r="Q410" i="5"/>
  <c r="O411" i="5"/>
  <c r="O408" i="1"/>
  <c r="Q407" i="1"/>
  <c r="R407" i="1"/>
  <c r="L407" i="1"/>
  <c r="N406" i="1"/>
  <c r="K408" i="1"/>
  <c r="M407" i="1"/>
  <c r="R411" i="5" l="1"/>
  <c r="P412" i="5"/>
  <c r="N409" i="5"/>
  <c r="L410" i="5"/>
  <c r="M409" i="5"/>
  <c r="K410" i="5"/>
  <c r="Q411" i="5"/>
  <c r="O412" i="5"/>
  <c r="R408" i="1"/>
  <c r="O409" i="1"/>
  <c r="Q408" i="1"/>
  <c r="L408" i="1"/>
  <c r="N407" i="1"/>
  <c r="K409" i="1"/>
  <c r="M408" i="1"/>
  <c r="O413" i="5" l="1"/>
  <c r="Q412" i="5"/>
  <c r="N410" i="5"/>
  <c r="L411" i="5"/>
  <c r="M410" i="5"/>
  <c r="K411" i="5"/>
  <c r="R412" i="5"/>
  <c r="P413" i="5"/>
  <c r="O410" i="1"/>
  <c r="Q409" i="1"/>
  <c r="R409" i="1"/>
  <c r="L409" i="1"/>
  <c r="N408" i="1"/>
  <c r="K410" i="1"/>
  <c r="M409" i="1"/>
  <c r="N411" i="5" l="1"/>
  <c r="L412" i="5"/>
  <c r="R413" i="5"/>
  <c r="P414" i="5"/>
  <c r="M411" i="5"/>
  <c r="K412" i="5"/>
  <c r="Q413" i="5"/>
  <c r="O414" i="5"/>
  <c r="R410" i="1"/>
  <c r="O411" i="1"/>
  <c r="Q410" i="1"/>
  <c r="L410" i="1"/>
  <c r="N409" i="1"/>
  <c r="K411" i="1"/>
  <c r="M410" i="1"/>
  <c r="Q414" i="5" l="1"/>
  <c r="O415" i="5"/>
  <c r="P415" i="5"/>
  <c r="R414" i="5"/>
  <c r="K413" i="5"/>
  <c r="M412" i="5"/>
  <c r="L413" i="5"/>
  <c r="N412" i="5"/>
  <c r="O412" i="1"/>
  <c r="Q411" i="1"/>
  <c r="R411" i="1"/>
  <c r="L411" i="1"/>
  <c r="N410" i="1"/>
  <c r="K412" i="1"/>
  <c r="M411" i="1"/>
  <c r="M413" i="5" l="1"/>
  <c r="K414" i="5"/>
  <c r="N413" i="5"/>
  <c r="L414" i="5"/>
  <c r="R415" i="5"/>
  <c r="P416" i="5"/>
  <c r="Q415" i="5"/>
  <c r="O416" i="5"/>
  <c r="R412" i="1"/>
  <c r="O413" i="1"/>
  <c r="Q412" i="1"/>
  <c r="L412" i="1"/>
  <c r="N411" i="1"/>
  <c r="K413" i="1"/>
  <c r="M412" i="1"/>
  <c r="Q416" i="5" l="1"/>
  <c r="O417" i="5"/>
  <c r="N414" i="5"/>
  <c r="L415" i="5"/>
  <c r="P417" i="5"/>
  <c r="R416" i="5"/>
  <c r="M414" i="5"/>
  <c r="K415" i="5"/>
  <c r="O414" i="1"/>
  <c r="Q413" i="1"/>
  <c r="R413" i="1"/>
  <c r="L413" i="1"/>
  <c r="N412" i="1"/>
  <c r="K414" i="1"/>
  <c r="M413" i="1"/>
  <c r="R417" i="5" l="1"/>
  <c r="P418" i="5"/>
  <c r="K416" i="5"/>
  <c r="M415" i="5"/>
  <c r="N415" i="5"/>
  <c r="L416" i="5"/>
  <c r="Q417" i="5"/>
  <c r="O418" i="5"/>
  <c r="R414" i="1"/>
  <c r="O415" i="1"/>
  <c r="Q414" i="1"/>
  <c r="L414" i="1"/>
  <c r="N413" i="1"/>
  <c r="K415" i="1"/>
  <c r="M414" i="1"/>
  <c r="K417" i="5" l="1"/>
  <c r="M416" i="5"/>
  <c r="Q418" i="5"/>
  <c r="O419" i="5"/>
  <c r="N416" i="5"/>
  <c r="L417" i="5"/>
  <c r="P419" i="5"/>
  <c r="R418" i="5"/>
  <c r="O416" i="1"/>
  <c r="Q415" i="1"/>
  <c r="R415" i="1"/>
  <c r="L415" i="1"/>
  <c r="N414" i="1"/>
  <c r="K416" i="1"/>
  <c r="M415" i="1"/>
  <c r="N417" i="5" l="1"/>
  <c r="L418" i="5"/>
  <c r="O420" i="5"/>
  <c r="Q419" i="5"/>
  <c r="R419" i="5"/>
  <c r="P420" i="5"/>
  <c r="M417" i="5"/>
  <c r="K418" i="5"/>
  <c r="R416" i="1"/>
  <c r="O417" i="1"/>
  <c r="Q416" i="1"/>
  <c r="L416" i="1"/>
  <c r="N415" i="1"/>
  <c r="K417" i="1"/>
  <c r="M416" i="1"/>
  <c r="Q420" i="5" l="1"/>
  <c r="O421" i="5"/>
  <c r="R420" i="5"/>
  <c r="P421" i="5"/>
  <c r="N418" i="5"/>
  <c r="L419" i="5"/>
  <c r="K419" i="5"/>
  <c r="M418" i="5"/>
  <c r="O418" i="1"/>
  <c r="Q417" i="1"/>
  <c r="R417" i="1"/>
  <c r="L417" i="1"/>
  <c r="N416" i="1"/>
  <c r="K418" i="1"/>
  <c r="M417" i="1"/>
  <c r="P422" i="5" l="1"/>
  <c r="R421" i="5"/>
  <c r="M419" i="5"/>
  <c r="K420" i="5"/>
  <c r="N419" i="5"/>
  <c r="L420" i="5"/>
  <c r="O422" i="5"/>
  <c r="Q421" i="5"/>
  <c r="R418" i="1"/>
  <c r="O419" i="1"/>
  <c r="Q418" i="1"/>
  <c r="L418" i="1"/>
  <c r="N417" i="1"/>
  <c r="K419" i="1"/>
  <c r="M418" i="1"/>
  <c r="M420" i="5" l="1"/>
  <c r="K421" i="5"/>
  <c r="Q422" i="5"/>
  <c r="O423" i="5"/>
  <c r="N420" i="5"/>
  <c r="L421" i="5"/>
  <c r="P423" i="5"/>
  <c r="R422" i="5"/>
  <c r="O420" i="1"/>
  <c r="Q419" i="1"/>
  <c r="R419" i="1"/>
  <c r="L419" i="1"/>
  <c r="N418" i="1"/>
  <c r="K420" i="1"/>
  <c r="M419" i="1"/>
  <c r="Q423" i="5" l="1"/>
  <c r="O424" i="5"/>
  <c r="L422" i="5"/>
  <c r="N421" i="5"/>
  <c r="M421" i="5"/>
  <c r="K422" i="5"/>
  <c r="P424" i="5"/>
  <c r="R423" i="5"/>
  <c r="R420" i="1"/>
  <c r="O421" i="1"/>
  <c r="Q420" i="1"/>
  <c r="L420" i="1"/>
  <c r="N419" i="1"/>
  <c r="K421" i="1"/>
  <c r="M420" i="1"/>
  <c r="R424" i="5" l="1"/>
  <c r="P425" i="5"/>
  <c r="L423" i="5"/>
  <c r="N422" i="5"/>
  <c r="M422" i="5"/>
  <c r="K423" i="5"/>
  <c r="Q424" i="5"/>
  <c r="O425" i="5"/>
  <c r="O422" i="1"/>
  <c r="Q421" i="1"/>
  <c r="R421" i="1"/>
  <c r="L421" i="1"/>
  <c r="N420" i="1"/>
  <c r="K422" i="1"/>
  <c r="M421" i="1"/>
  <c r="L424" i="5" l="1"/>
  <c r="N423" i="5"/>
  <c r="Q425" i="5"/>
  <c r="O426" i="5"/>
  <c r="M423" i="5"/>
  <c r="K424" i="5"/>
  <c r="R425" i="5"/>
  <c r="P426" i="5"/>
  <c r="R422" i="1"/>
  <c r="O423" i="1"/>
  <c r="Q422" i="1"/>
  <c r="L422" i="1"/>
  <c r="N421" i="1"/>
  <c r="K423" i="1"/>
  <c r="M422" i="1"/>
  <c r="R426" i="5" l="1"/>
  <c r="P427" i="5"/>
  <c r="Q426" i="5"/>
  <c r="O427" i="5"/>
  <c r="K425" i="5"/>
  <c r="M424" i="5"/>
  <c r="N424" i="5"/>
  <c r="L425" i="5"/>
  <c r="O424" i="1"/>
  <c r="Q423" i="1"/>
  <c r="R423" i="1"/>
  <c r="L423" i="1"/>
  <c r="N422" i="1"/>
  <c r="K424" i="1"/>
  <c r="M423" i="1"/>
  <c r="K426" i="5" l="1"/>
  <c r="M425" i="5"/>
  <c r="N425" i="5"/>
  <c r="L426" i="5"/>
  <c r="Q427" i="5"/>
  <c r="O428" i="5"/>
  <c r="R427" i="5"/>
  <c r="P428" i="5"/>
  <c r="R424" i="1"/>
  <c r="O425" i="1"/>
  <c r="Q424" i="1"/>
  <c r="L424" i="1"/>
  <c r="N423" i="1"/>
  <c r="K425" i="1"/>
  <c r="M424" i="1"/>
  <c r="P429" i="5" l="1"/>
  <c r="R428" i="5"/>
  <c r="N426" i="5"/>
  <c r="L427" i="5"/>
  <c r="Q428" i="5"/>
  <c r="O429" i="5"/>
  <c r="M426" i="5"/>
  <c r="K427" i="5"/>
  <c r="O426" i="1"/>
  <c r="Q425" i="1"/>
  <c r="R425" i="1"/>
  <c r="L425" i="1"/>
  <c r="N424" i="1"/>
  <c r="K426" i="1"/>
  <c r="M425" i="1"/>
  <c r="Q429" i="5" l="1"/>
  <c r="O430" i="5"/>
  <c r="K428" i="5"/>
  <c r="M427" i="5"/>
  <c r="N427" i="5"/>
  <c r="L428" i="5"/>
  <c r="R429" i="5"/>
  <c r="P430" i="5"/>
  <c r="R426" i="1"/>
  <c r="O427" i="1"/>
  <c r="Q426" i="1"/>
  <c r="L426" i="1"/>
  <c r="N425" i="1"/>
  <c r="K427" i="1"/>
  <c r="M426" i="1"/>
  <c r="K429" i="5" l="1"/>
  <c r="M428" i="5"/>
  <c r="P431" i="5"/>
  <c r="R430" i="5"/>
  <c r="N428" i="5"/>
  <c r="L429" i="5"/>
  <c r="Q430" i="5"/>
  <c r="O431" i="5"/>
  <c r="O428" i="1"/>
  <c r="Q427" i="1"/>
  <c r="R427" i="1"/>
  <c r="L427" i="1"/>
  <c r="N426" i="1"/>
  <c r="K428" i="1"/>
  <c r="M427" i="1"/>
  <c r="R431" i="5" l="1"/>
  <c r="P432" i="5"/>
  <c r="O432" i="5"/>
  <c r="Q431" i="5"/>
  <c r="N429" i="5"/>
  <c r="L430" i="5"/>
  <c r="M429" i="5"/>
  <c r="K430" i="5"/>
  <c r="R428" i="1"/>
  <c r="O429" i="1"/>
  <c r="Q428" i="1"/>
  <c r="L428" i="1"/>
  <c r="N427" i="1"/>
  <c r="K429" i="1"/>
  <c r="M428" i="1"/>
  <c r="K431" i="5" l="1"/>
  <c r="M430" i="5"/>
  <c r="Q432" i="5"/>
  <c r="O433" i="5"/>
  <c r="N430" i="5"/>
  <c r="L431" i="5"/>
  <c r="R432" i="5"/>
  <c r="P433" i="5"/>
  <c r="O430" i="1"/>
  <c r="Q429" i="1"/>
  <c r="R429" i="1"/>
  <c r="L429" i="1"/>
  <c r="N428" i="1"/>
  <c r="K430" i="1"/>
  <c r="M429" i="1"/>
  <c r="M431" i="5" l="1"/>
  <c r="K432" i="5"/>
  <c r="R433" i="5"/>
  <c r="P434" i="5"/>
  <c r="Q433" i="5"/>
  <c r="O434" i="5"/>
  <c r="N431" i="5"/>
  <c r="L432" i="5"/>
  <c r="R430" i="1"/>
  <c r="O431" i="1"/>
  <c r="Q430" i="1"/>
  <c r="L430" i="1"/>
  <c r="N429" i="1"/>
  <c r="K431" i="1"/>
  <c r="M430" i="1"/>
  <c r="N432" i="5" l="1"/>
  <c r="L433" i="5"/>
  <c r="R434" i="5"/>
  <c r="P435" i="5"/>
  <c r="Q434" i="5"/>
  <c r="O435" i="5"/>
  <c r="K433" i="5"/>
  <c r="M432" i="5"/>
  <c r="O432" i="1"/>
  <c r="Q431" i="1"/>
  <c r="R431" i="1"/>
  <c r="L431" i="1"/>
  <c r="N430" i="1"/>
  <c r="K432" i="1"/>
  <c r="M431" i="1"/>
  <c r="R435" i="5" l="1"/>
  <c r="P436" i="5"/>
  <c r="K434" i="5"/>
  <c r="M433" i="5"/>
  <c r="O436" i="5"/>
  <c r="Q435" i="5"/>
  <c r="N433" i="5"/>
  <c r="L434" i="5"/>
  <c r="R432" i="1"/>
  <c r="O433" i="1"/>
  <c r="Q432" i="1"/>
  <c r="L432" i="1"/>
  <c r="N431" i="1"/>
  <c r="K433" i="1"/>
  <c r="M432" i="1"/>
  <c r="Q436" i="5" l="1"/>
  <c r="O437" i="5"/>
  <c r="N434" i="5"/>
  <c r="L435" i="5"/>
  <c r="K435" i="5"/>
  <c r="M434" i="5"/>
  <c r="P437" i="5"/>
  <c r="R436" i="5"/>
  <c r="O434" i="1"/>
  <c r="Q433" i="1"/>
  <c r="R433" i="1"/>
  <c r="L433" i="1"/>
  <c r="N432" i="1"/>
  <c r="K434" i="1"/>
  <c r="M433" i="1"/>
  <c r="K436" i="5" l="1"/>
  <c r="M435" i="5"/>
  <c r="N435" i="5"/>
  <c r="L436" i="5"/>
  <c r="R437" i="5"/>
  <c r="P438" i="5"/>
  <c r="O438" i="5"/>
  <c r="Q437" i="5"/>
  <c r="R434" i="1"/>
  <c r="O435" i="1"/>
  <c r="Q434" i="1"/>
  <c r="L434" i="1"/>
  <c r="N433" i="1"/>
  <c r="K435" i="1"/>
  <c r="M434" i="1"/>
  <c r="N436" i="5" l="1"/>
  <c r="L437" i="5"/>
  <c r="O439" i="5"/>
  <c r="Q438" i="5"/>
  <c r="R438" i="5"/>
  <c r="P439" i="5"/>
  <c r="M436" i="5"/>
  <c r="K437" i="5"/>
  <c r="O436" i="1"/>
  <c r="Q435" i="1"/>
  <c r="R435" i="1"/>
  <c r="L435" i="1"/>
  <c r="N434" i="1"/>
  <c r="K436" i="1"/>
  <c r="M435" i="1"/>
  <c r="O440" i="5" l="1"/>
  <c r="Q439" i="5"/>
  <c r="K438" i="5"/>
  <c r="M437" i="5"/>
  <c r="R439" i="5"/>
  <c r="P440" i="5"/>
  <c r="N437" i="5"/>
  <c r="L438" i="5"/>
  <c r="R436" i="1"/>
  <c r="O437" i="1"/>
  <c r="Q436" i="1"/>
  <c r="L436" i="1"/>
  <c r="N435" i="1"/>
  <c r="K437" i="1"/>
  <c r="M436" i="1"/>
  <c r="P441" i="5" l="1"/>
  <c r="R440" i="5"/>
  <c r="N438" i="5"/>
  <c r="L439" i="5"/>
  <c r="K439" i="5"/>
  <c r="M438" i="5"/>
  <c r="O441" i="5"/>
  <c r="Q440" i="5"/>
  <c r="O438" i="1"/>
  <c r="Q437" i="1"/>
  <c r="R437" i="1"/>
  <c r="L437" i="1"/>
  <c r="N436" i="1"/>
  <c r="K438" i="1"/>
  <c r="M437" i="1"/>
  <c r="N439" i="5" l="1"/>
  <c r="L440" i="5"/>
  <c r="O442" i="5"/>
  <c r="Q441" i="5"/>
  <c r="K440" i="5"/>
  <c r="M439" i="5"/>
  <c r="R441" i="5"/>
  <c r="P442" i="5"/>
  <c r="R438" i="1"/>
  <c r="O439" i="1"/>
  <c r="Q438" i="1"/>
  <c r="L438" i="1"/>
  <c r="N437" i="1"/>
  <c r="K439" i="1"/>
  <c r="M438" i="1"/>
  <c r="O443" i="5" l="1"/>
  <c r="Q442" i="5"/>
  <c r="P443" i="5"/>
  <c r="R442" i="5"/>
  <c r="L441" i="5"/>
  <c r="N440" i="5"/>
  <c r="M440" i="5"/>
  <c r="K441" i="5"/>
  <c r="O440" i="1"/>
  <c r="Q439" i="1"/>
  <c r="R439" i="1"/>
  <c r="L439" i="1"/>
  <c r="N438" i="1"/>
  <c r="K440" i="1"/>
  <c r="M439" i="1"/>
  <c r="R443" i="5" l="1"/>
  <c r="P444" i="5"/>
  <c r="M441" i="5"/>
  <c r="K442" i="5"/>
  <c r="N441" i="5"/>
  <c r="L442" i="5"/>
  <c r="Q443" i="5"/>
  <c r="O444" i="5"/>
  <c r="R440" i="1"/>
  <c r="O441" i="1"/>
  <c r="Q440" i="1"/>
  <c r="L440" i="1"/>
  <c r="N439" i="1"/>
  <c r="K441" i="1"/>
  <c r="M440" i="1"/>
  <c r="Q444" i="5" l="1"/>
  <c r="O445" i="5"/>
  <c r="M442" i="5"/>
  <c r="K443" i="5"/>
  <c r="N442" i="5"/>
  <c r="L443" i="5"/>
  <c r="P445" i="5"/>
  <c r="R444" i="5"/>
  <c r="O442" i="1"/>
  <c r="Q441" i="1"/>
  <c r="R441" i="1"/>
  <c r="L441" i="1"/>
  <c r="N440" i="1"/>
  <c r="K442" i="1"/>
  <c r="M441" i="1"/>
  <c r="K444" i="5" l="1"/>
  <c r="M443" i="5"/>
  <c r="R445" i="5"/>
  <c r="P446" i="5"/>
  <c r="N443" i="5"/>
  <c r="L444" i="5"/>
  <c r="Q445" i="5"/>
  <c r="O446" i="5"/>
  <c r="R442" i="1"/>
  <c r="O443" i="1"/>
  <c r="Q442" i="1"/>
  <c r="L442" i="1"/>
  <c r="N441" i="1"/>
  <c r="K443" i="1"/>
  <c r="M442" i="1"/>
  <c r="N444" i="5" l="1"/>
  <c r="L445" i="5"/>
  <c r="Q446" i="5"/>
  <c r="O447" i="5"/>
  <c r="R446" i="5"/>
  <c r="P447" i="5"/>
  <c r="K445" i="5"/>
  <c r="M444" i="5"/>
  <c r="O444" i="1"/>
  <c r="Q443" i="1"/>
  <c r="R443" i="1"/>
  <c r="L443" i="1"/>
  <c r="N442" i="1"/>
  <c r="K444" i="1"/>
  <c r="M443" i="1"/>
  <c r="Q447" i="5" l="1"/>
  <c r="O448" i="5"/>
  <c r="M445" i="5"/>
  <c r="K446" i="5"/>
  <c r="R447" i="5"/>
  <c r="P448" i="5"/>
  <c r="N445" i="5"/>
  <c r="L446" i="5"/>
  <c r="R444" i="1"/>
  <c r="O445" i="1"/>
  <c r="Q444" i="1"/>
  <c r="L444" i="1"/>
  <c r="N443" i="1"/>
  <c r="K445" i="1"/>
  <c r="M444" i="1"/>
  <c r="N446" i="5" l="1"/>
  <c r="L447" i="5"/>
  <c r="M446" i="5"/>
  <c r="K447" i="5"/>
  <c r="R448" i="5"/>
  <c r="P449" i="5"/>
  <c r="O449" i="5"/>
  <c r="Q448" i="5"/>
  <c r="O446" i="1"/>
  <c r="Q445" i="1"/>
  <c r="R445" i="1"/>
  <c r="L445" i="1"/>
  <c r="N444" i="1"/>
  <c r="K446" i="1"/>
  <c r="M445" i="1"/>
  <c r="M447" i="5" l="1"/>
  <c r="K448" i="5"/>
  <c r="Q449" i="5"/>
  <c r="O450" i="5"/>
  <c r="P450" i="5"/>
  <c r="R449" i="5"/>
  <c r="N447" i="5"/>
  <c r="L448" i="5"/>
  <c r="R446" i="1"/>
  <c r="O447" i="1"/>
  <c r="Q446" i="1"/>
  <c r="L446" i="1"/>
  <c r="N445" i="1"/>
  <c r="K447" i="1"/>
  <c r="M446" i="1"/>
  <c r="N448" i="5" l="1"/>
  <c r="L449" i="5"/>
  <c r="Q450" i="5"/>
  <c r="O451" i="5"/>
  <c r="K449" i="5"/>
  <c r="M448" i="5"/>
  <c r="P451" i="5"/>
  <c r="R450" i="5"/>
  <c r="O448" i="1"/>
  <c r="Q447" i="1"/>
  <c r="R447" i="1"/>
  <c r="L447" i="1"/>
  <c r="N446" i="1"/>
  <c r="K448" i="1"/>
  <c r="M447" i="1"/>
  <c r="Q451" i="5" l="1"/>
  <c r="O452" i="5"/>
  <c r="R451" i="5"/>
  <c r="P452" i="5"/>
  <c r="N449" i="5"/>
  <c r="L450" i="5"/>
  <c r="K450" i="5"/>
  <c r="M449" i="5"/>
  <c r="R448" i="1"/>
  <c r="O449" i="1"/>
  <c r="Q448" i="1"/>
  <c r="L448" i="1"/>
  <c r="N447" i="1"/>
  <c r="K449" i="1"/>
  <c r="M448" i="1"/>
  <c r="R452" i="5" l="1"/>
  <c r="P453" i="5"/>
  <c r="M450" i="5"/>
  <c r="K451" i="5"/>
  <c r="N450" i="5"/>
  <c r="L451" i="5"/>
  <c r="Q452" i="5"/>
  <c r="O453" i="5"/>
  <c r="O450" i="1"/>
  <c r="Q449" i="1"/>
  <c r="R449" i="1"/>
  <c r="L449" i="1"/>
  <c r="N448" i="1"/>
  <c r="K450" i="1"/>
  <c r="M449" i="1"/>
  <c r="O454" i="5" l="1"/>
  <c r="Q453" i="5"/>
  <c r="K452" i="5"/>
  <c r="M451" i="5"/>
  <c r="N451" i="5"/>
  <c r="L452" i="5"/>
  <c r="P454" i="5"/>
  <c r="R453" i="5"/>
  <c r="R450" i="1"/>
  <c r="O451" i="1"/>
  <c r="Q450" i="1"/>
  <c r="L450" i="1"/>
  <c r="N449" i="1"/>
  <c r="K451" i="1"/>
  <c r="M450" i="1"/>
  <c r="R454" i="5" l="1"/>
  <c r="P455" i="5"/>
  <c r="M452" i="5"/>
  <c r="K453" i="5"/>
  <c r="L453" i="5"/>
  <c r="N452" i="5"/>
  <c r="Q454" i="5"/>
  <c r="O455" i="5"/>
  <c r="O452" i="1"/>
  <c r="Q451" i="1"/>
  <c r="R451" i="1"/>
  <c r="L451" i="1"/>
  <c r="N450" i="1"/>
  <c r="K452" i="1"/>
  <c r="M451" i="1"/>
  <c r="L454" i="5" l="1"/>
  <c r="N453" i="5"/>
  <c r="Q455" i="5"/>
  <c r="O456" i="5"/>
  <c r="M453" i="5"/>
  <c r="K454" i="5"/>
  <c r="R455" i="5"/>
  <c r="P456" i="5"/>
  <c r="R452" i="1"/>
  <c r="O453" i="1"/>
  <c r="Q452" i="1"/>
  <c r="L452" i="1"/>
  <c r="N451" i="1"/>
  <c r="K453" i="1"/>
  <c r="M452" i="1"/>
  <c r="P457" i="5" l="1"/>
  <c r="R456" i="5"/>
  <c r="O457" i="5"/>
  <c r="Q456" i="5"/>
  <c r="M454" i="5"/>
  <c r="K455" i="5"/>
  <c r="N454" i="5"/>
  <c r="L455" i="5"/>
  <c r="O454" i="1"/>
  <c r="Q453" i="1"/>
  <c r="R453" i="1"/>
  <c r="L453" i="1"/>
  <c r="N452" i="1"/>
  <c r="K454" i="1"/>
  <c r="M453" i="1"/>
  <c r="O458" i="5" l="1"/>
  <c r="Q457" i="5"/>
  <c r="N455" i="5"/>
  <c r="L456" i="5"/>
  <c r="M455" i="5"/>
  <c r="K456" i="5"/>
  <c r="R457" i="5"/>
  <c r="P458" i="5"/>
  <c r="R454" i="1"/>
  <c r="O455" i="1"/>
  <c r="Q454" i="1"/>
  <c r="L454" i="1"/>
  <c r="N453" i="1"/>
  <c r="K455" i="1"/>
  <c r="M454" i="1"/>
  <c r="P459" i="5" l="1"/>
  <c r="R458" i="5"/>
  <c r="N456" i="5"/>
  <c r="L457" i="5"/>
  <c r="M456" i="5"/>
  <c r="K457" i="5"/>
  <c r="O459" i="5"/>
  <c r="Q458" i="5"/>
  <c r="O456" i="1"/>
  <c r="Q455" i="1"/>
  <c r="R455" i="1"/>
  <c r="L455" i="1"/>
  <c r="N454" i="1"/>
  <c r="K456" i="1"/>
  <c r="M455" i="1"/>
  <c r="Q459" i="5" l="1"/>
  <c r="O460" i="5"/>
  <c r="N457" i="5"/>
  <c r="L458" i="5"/>
  <c r="K458" i="5"/>
  <c r="M457" i="5"/>
  <c r="R459" i="5"/>
  <c r="P460" i="5"/>
  <c r="R456" i="1"/>
  <c r="O457" i="1"/>
  <c r="Q456" i="1"/>
  <c r="L456" i="1"/>
  <c r="N455" i="1"/>
  <c r="K457" i="1"/>
  <c r="M456" i="1"/>
  <c r="Q460" i="5" l="1"/>
  <c r="O461" i="5"/>
  <c r="R460" i="5"/>
  <c r="P461" i="5"/>
  <c r="L459" i="5"/>
  <c r="N458" i="5"/>
  <c r="M458" i="5"/>
  <c r="K459" i="5"/>
  <c r="O458" i="1"/>
  <c r="Q457" i="1"/>
  <c r="R457" i="1"/>
  <c r="L457" i="1"/>
  <c r="N456" i="1"/>
  <c r="K458" i="1"/>
  <c r="M457" i="1"/>
  <c r="O462" i="5" l="1"/>
  <c r="Q461" i="5"/>
  <c r="K460" i="5"/>
  <c r="M459" i="5"/>
  <c r="R461" i="5"/>
  <c r="P462" i="5"/>
  <c r="N459" i="5"/>
  <c r="L460" i="5"/>
  <c r="R458" i="1"/>
  <c r="O459" i="1"/>
  <c r="Q458" i="1"/>
  <c r="L458" i="1"/>
  <c r="N457" i="1"/>
  <c r="K459" i="1"/>
  <c r="M458" i="1"/>
  <c r="N460" i="5" l="1"/>
  <c r="L461" i="5"/>
  <c r="M460" i="5"/>
  <c r="K461" i="5"/>
  <c r="P463" i="5"/>
  <c r="R462" i="5"/>
  <c r="O463" i="5"/>
  <c r="Q462" i="5"/>
  <c r="O460" i="1"/>
  <c r="Q459" i="1"/>
  <c r="R459" i="1"/>
  <c r="L459" i="1"/>
  <c r="N458" i="1"/>
  <c r="K460" i="1"/>
  <c r="M459" i="1"/>
  <c r="M461" i="5" l="1"/>
  <c r="K462" i="5"/>
  <c r="O464" i="5"/>
  <c r="Q463" i="5"/>
  <c r="N461" i="5"/>
  <c r="L462" i="5"/>
  <c r="R463" i="5"/>
  <c r="P464" i="5"/>
  <c r="R460" i="1"/>
  <c r="O461" i="1"/>
  <c r="Q460" i="1"/>
  <c r="L460" i="1"/>
  <c r="N459" i="1"/>
  <c r="K461" i="1"/>
  <c r="M460" i="1"/>
  <c r="R464" i="5" l="1"/>
  <c r="P465" i="5"/>
  <c r="Q464" i="5"/>
  <c r="O465" i="5"/>
  <c r="N462" i="5"/>
  <c r="L463" i="5"/>
  <c r="M462" i="5"/>
  <c r="K463" i="5"/>
  <c r="O462" i="1"/>
  <c r="Q461" i="1"/>
  <c r="R461" i="1"/>
  <c r="L461" i="1"/>
  <c r="N460" i="1"/>
  <c r="K462" i="1"/>
  <c r="M461" i="1"/>
  <c r="M463" i="5" l="1"/>
  <c r="K464" i="5"/>
  <c r="O466" i="5"/>
  <c r="Q465" i="5"/>
  <c r="L464" i="5"/>
  <c r="N463" i="5"/>
  <c r="R465" i="5"/>
  <c r="P466" i="5"/>
  <c r="R462" i="1"/>
  <c r="O463" i="1"/>
  <c r="Q462" i="1"/>
  <c r="L462" i="1"/>
  <c r="N461" i="1"/>
  <c r="K463" i="1"/>
  <c r="M462" i="1"/>
  <c r="O467" i="5" l="1"/>
  <c r="Q466" i="5"/>
  <c r="R466" i="5"/>
  <c r="P467" i="5"/>
  <c r="M464" i="5"/>
  <c r="K465" i="5"/>
  <c r="N464" i="5"/>
  <c r="L465" i="5"/>
  <c r="O464" i="1"/>
  <c r="Q463" i="1"/>
  <c r="R463" i="1"/>
  <c r="L463" i="1"/>
  <c r="N462" i="1"/>
  <c r="K464" i="1"/>
  <c r="M463" i="1"/>
  <c r="N465" i="5" l="1"/>
  <c r="L466" i="5"/>
  <c r="R467" i="5"/>
  <c r="P468" i="5"/>
  <c r="M465" i="5"/>
  <c r="K466" i="5"/>
  <c r="Q467" i="5"/>
  <c r="O468" i="5"/>
  <c r="R464" i="1"/>
  <c r="O465" i="1"/>
  <c r="Q464" i="1"/>
  <c r="L464" i="1"/>
  <c r="N463" i="1"/>
  <c r="K465" i="1"/>
  <c r="M464" i="1"/>
  <c r="Q468" i="5" l="1"/>
  <c r="O469" i="5"/>
  <c r="R468" i="5"/>
  <c r="P469" i="5"/>
  <c r="M466" i="5"/>
  <c r="K467" i="5"/>
  <c r="L467" i="5"/>
  <c r="N466" i="5"/>
  <c r="O466" i="1"/>
  <c r="Q465" i="1"/>
  <c r="R465" i="1"/>
  <c r="L465" i="1"/>
  <c r="N464" i="1"/>
  <c r="K466" i="1"/>
  <c r="M465" i="1"/>
  <c r="R469" i="5" l="1"/>
  <c r="P470" i="5"/>
  <c r="L468" i="5"/>
  <c r="N467" i="5"/>
  <c r="K468" i="5"/>
  <c r="M467" i="5"/>
  <c r="O470" i="5"/>
  <c r="Q469" i="5"/>
  <c r="R466" i="1"/>
  <c r="O467" i="1"/>
  <c r="Q466" i="1"/>
  <c r="L466" i="1"/>
  <c r="N465" i="1"/>
  <c r="K467" i="1"/>
  <c r="M466" i="1"/>
  <c r="O471" i="5" l="1"/>
  <c r="Q470" i="5"/>
  <c r="L469" i="5"/>
  <c r="N468" i="5"/>
  <c r="M468" i="5"/>
  <c r="K469" i="5"/>
  <c r="P471" i="5"/>
  <c r="R470" i="5"/>
  <c r="O468" i="1"/>
  <c r="Q467" i="1"/>
  <c r="R467" i="1"/>
  <c r="L467" i="1"/>
  <c r="N466" i="1"/>
  <c r="K468" i="1"/>
  <c r="M467" i="1"/>
  <c r="P472" i="5" l="1"/>
  <c r="R471" i="5"/>
  <c r="N469" i="5"/>
  <c r="L470" i="5"/>
  <c r="K470" i="5"/>
  <c r="M469" i="5"/>
  <c r="O472" i="5"/>
  <c r="Q471" i="5"/>
  <c r="R468" i="1"/>
  <c r="O469" i="1"/>
  <c r="Q468" i="1"/>
  <c r="L468" i="1"/>
  <c r="N467" i="1"/>
  <c r="K469" i="1"/>
  <c r="M468" i="1"/>
  <c r="L471" i="5" l="1"/>
  <c r="N470" i="5"/>
  <c r="O473" i="5"/>
  <c r="Q472" i="5"/>
  <c r="K471" i="5"/>
  <c r="M470" i="5"/>
  <c r="R472" i="5"/>
  <c r="P473" i="5"/>
  <c r="O470" i="1"/>
  <c r="Q469" i="1"/>
  <c r="R469" i="1"/>
  <c r="L469" i="1"/>
  <c r="N468" i="1"/>
  <c r="K470" i="1"/>
  <c r="M469" i="1"/>
  <c r="O474" i="5" l="1"/>
  <c r="Q473" i="5"/>
  <c r="R473" i="5"/>
  <c r="P474" i="5"/>
  <c r="M471" i="5"/>
  <c r="K472" i="5"/>
  <c r="N471" i="5"/>
  <c r="L472" i="5"/>
  <c r="R470" i="1"/>
  <c r="O471" i="1"/>
  <c r="Q470" i="1"/>
  <c r="L470" i="1"/>
  <c r="N469" i="1"/>
  <c r="K471" i="1"/>
  <c r="M470" i="1"/>
  <c r="L473" i="5" l="1"/>
  <c r="N472" i="5"/>
  <c r="P475" i="5"/>
  <c r="R474" i="5"/>
  <c r="M472" i="5"/>
  <c r="K473" i="5"/>
  <c r="O475" i="5"/>
  <c r="Q474" i="5"/>
  <c r="O472" i="1"/>
  <c r="Q471" i="1"/>
  <c r="R471" i="1"/>
  <c r="L471" i="1"/>
  <c r="N470" i="1"/>
  <c r="K472" i="1"/>
  <c r="M471" i="1"/>
  <c r="O476" i="5" l="1"/>
  <c r="Q475" i="5"/>
  <c r="R475" i="5"/>
  <c r="P476" i="5"/>
  <c r="K474" i="5"/>
  <c r="M473" i="5"/>
  <c r="N473" i="5"/>
  <c r="L474" i="5"/>
  <c r="R472" i="1"/>
  <c r="O473" i="1"/>
  <c r="Q472" i="1"/>
  <c r="L472" i="1"/>
  <c r="N471" i="1"/>
  <c r="K473" i="1"/>
  <c r="M472" i="1"/>
  <c r="N474" i="5" l="1"/>
  <c r="L475" i="5"/>
  <c r="P477" i="5"/>
  <c r="R476" i="5"/>
  <c r="M474" i="5"/>
  <c r="K475" i="5"/>
  <c r="Q476" i="5"/>
  <c r="O477" i="5"/>
  <c r="O474" i="1"/>
  <c r="Q473" i="1"/>
  <c r="R473" i="1"/>
  <c r="L473" i="1"/>
  <c r="N472" i="1"/>
  <c r="K474" i="1"/>
  <c r="M473" i="1"/>
  <c r="R477" i="5" l="1"/>
  <c r="P478" i="5"/>
  <c r="Q477" i="5"/>
  <c r="O478" i="5"/>
  <c r="N475" i="5"/>
  <c r="L476" i="5"/>
  <c r="K476" i="5"/>
  <c r="M475" i="5"/>
  <c r="R474" i="1"/>
  <c r="O475" i="1"/>
  <c r="Q474" i="1"/>
  <c r="L474" i="1"/>
  <c r="N473" i="1"/>
  <c r="K475" i="1"/>
  <c r="M474" i="1"/>
  <c r="O479" i="5" l="1"/>
  <c r="Q478" i="5"/>
  <c r="M476" i="5"/>
  <c r="K477" i="5"/>
  <c r="N476" i="5"/>
  <c r="L477" i="5"/>
  <c r="P479" i="5"/>
  <c r="R478" i="5"/>
  <c r="O476" i="1"/>
  <c r="Q475" i="1"/>
  <c r="R475" i="1"/>
  <c r="L475" i="1"/>
  <c r="N474" i="1"/>
  <c r="K476" i="1"/>
  <c r="M475" i="1"/>
  <c r="M477" i="5" l="1"/>
  <c r="K478" i="5"/>
  <c r="P480" i="5"/>
  <c r="R479" i="5"/>
  <c r="N477" i="5"/>
  <c r="L478" i="5"/>
  <c r="Q479" i="5"/>
  <c r="O480" i="5"/>
  <c r="R476" i="1"/>
  <c r="O477" i="1"/>
  <c r="Q476" i="1"/>
  <c r="L476" i="1"/>
  <c r="N475" i="1"/>
  <c r="K477" i="1"/>
  <c r="M476" i="1"/>
  <c r="R480" i="5" l="1"/>
  <c r="P481" i="5"/>
  <c r="Q480" i="5"/>
  <c r="O481" i="5"/>
  <c r="N478" i="5"/>
  <c r="L479" i="5"/>
  <c r="M478" i="5"/>
  <c r="K479" i="5"/>
  <c r="O478" i="1"/>
  <c r="Q477" i="1"/>
  <c r="R477" i="1"/>
  <c r="L477" i="1"/>
  <c r="N476" i="1"/>
  <c r="K478" i="1"/>
  <c r="M477" i="1"/>
  <c r="M479" i="5" l="1"/>
  <c r="K480" i="5"/>
  <c r="O482" i="5"/>
  <c r="Q481" i="5"/>
  <c r="L480" i="5"/>
  <c r="N479" i="5"/>
  <c r="R481" i="5"/>
  <c r="P482" i="5"/>
  <c r="R478" i="1"/>
  <c r="O479" i="1"/>
  <c r="Q478" i="1"/>
  <c r="L478" i="1"/>
  <c r="N477" i="1"/>
  <c r="K479" i="1"/>
  <c r="M478" i="1"/>
  <c r="O483" i="5" l="1"/>
  <c r="Q482" i="5"/>
  <c r="M480" i="5"/>
  <c r="K481" i="5"/>
  <c r="R482" i="5"/>
  <c r="P483" i="5"/>
  <c r="N480" i="5"/>
  <c r="L481" i="5"/>
  <c r="O480" i="1"/>
  <c r="Q479" i="1"/>
  <c r="R479" i="1"/>
  <c r="L479" i="1"/>
  <c r="N478" i="1"/>
  <c r="K480" i="1"/>
  <c r="M479" i="1"/>
  <c r="N481" i="5" l="1"/>
  <c r="L482" i="5"/>
  <c r="K482" i="5"/>
  <c r="M481" i="5"/>
  <c r="P484" i="5"/>
  <c r="R483" i="5"/>
  <c r="Q483" i="5"/>
  <c r="O484" i="5"/>
  <c r="R480" i="1"/>
  <c r="O481" i="1"/>
  <c r="Q480" i="1"/>
  <c r="L480" i="1"/>
  <c r="N479" i="1"/>
  <c r="K481" i="1"/>
  <c r="M480" i="1"/>
  <c r="Q484" i="5" l="1"/>
  <c r="O485" i="5"/>
  <c r="M482" i="5"/>
  <c r="K483" i="5"/>
  <c r="N482" i="5"/>
  <c r="L483" i="5"/>
  <c r="R484" i="5"/>
  <c r="P485" i="5"/>
  <c r="O482" i="1"/>
  <c r="Q481" i="1"/>
  <c r="R481" i="1"/>
  <c r="L481" i="1"/>
  <c r="N480" i="1"/>
  <c r="K482" i="1"/>
  <c r="M481" i="1"/>
  <c r="R485" i="5" l="1"/>
  <c r="P486" i="5"/>
  <c r="M483" i="5"/>
  <c r="K484" i="5"/>
  <c r="N483" i="5"/>
  <c r="L484" i="5"/>
  <c r="Q485" i="5"/>
  <c r="O486" i="5"/>
  <c r="R482" i="1"/>
  <c r="O483" i="1"/>
  <c r="Q482" i="1"/>
  <c r="L482" i="1"/>
  <c r="N481" i="1"/>
  <c r="K483" i="1"/>
  <c r="M482" i="1"/>
  <c r="Q486" i="5" l="1"/>
  <c r="O487" i="5"/>
  <c r="M484" i="5"/>
  <c r="K485" i="5"/>
  <c r="N484" i="5"/>
  <c r="L485" i="5"/>
  <c r="R486" i="5"/>
  <c r="P487" i="5"/>
  <c r="O484" i="1"/>
  <c r="Q483" i="1"/>
  <c r="R483" i="1"/>
  <c r="L483" i="1"/>
  <c r="N482" i="1"/>
  <c r="K484" i="1"/>
  <c r="M483" i="1"/>
  <c r="R487" i="5" l="1"/>
  <c r="P488" i="5"/>
  <c r="M485" i="5"/>
  <c r="K486" i="5"/>
  <c r="N485" i="5"/>
  <c r="L486" i="5"/>
  <c r="O488" i="5"/>
  <c r="Q487" i="5"/>
  <c r="R484" i="1"/>
  <c r="O485" i="1"/>
  <c r="Q484" i="1"/>
  <c r="L484" i="1"/>
  <c r="N483" i="1"/>
  <c r="K485" i="1"/>
  <c r="M484" i="1"/>
  <c r="M486" i="5" l="1"/>
  <c r="K487" i="5"/>
  <c r="O489" i="5"/>
  <c r="Q488" i="5"/>
  <c r="N486" i="5"/>
  <c r="L487" i="5"/>
  <c r="P489" i="5"/>
  <c r="R488" i="5"/>
  <c r="O486" i="1"/>
  <c r="Q485" i="1"/>
  <c r="R485" i="1"/>
  <c r="L485" i="1"/>
  <c r="N484" i="1"/>
  <c r="K486" i="1"/>
  <c r="M485" i="1"/>
  <c r="P490" i="5" l="1"/>
  <c r="R489" i="5"/>
  <c r="Q489" i="5"/>
  <c r="O490" i="5"/>
  <c r="M487" i="5"/>
  <c r="K488" i="5"/>
  <c r="L488" i="5"/>
  <c r="N487" i="5"/>
  <c r="R486" i="1"/>
  <c r="O487" i="1"/>
  <c r="Q486" i="1"/>
  <c r="L486" i="1"/>
  <c r="N485" i="1"/>
  <c r="K487" i="1"/>
  <c r="M486" i="1"/>
  <c r="O491" i="5" l="1"/>
  <c r="Q490" i="5"/>
  <c r="N488" i="5"/>
  <c r="L489" i="5"/>
  <c r="M488" i="5"/>
  <c r="K489" i="5"/>
  <c r="P491" i="5"/>
  <c r="R490" i="5"/>
  <c r="O488" i="1"/>
  <c r="Q487" i="1"/>
  <c r="R487" i="1"/>
  <c r="L487" i="1"/>
  <c r="N486" i="1"/>
  <c r="K488" i="1"/>
  <c r="M487" i="1"/>
  <c r="L490" i="5" l="1"/>
  <c r="N489" i="5"/>
  <c r="R491" i="5"/>
  <c r="P492" i="5"/>
  <c r="M489" i="5"/>
  <c r="K490" i="5"/>
  <c r="O492" i="5"/>
  <c r="Q491" i="5"/>
  <c r="R488" i="1"/>
  <c r="O489" i="1"/>
  <c r="Q488" i="1"/>
  <c r="L488" i="1"/>
  <c r="N487" i="1"/>
  <c r="K489" i="1"/>
  <c r="M488" i="1"/>
  <c r="R492" i="5" l="1"/>
  <c r="P493" i="5"/>
  <c r="M490" i="5"/>
  <c r="K491" i="5"/>
  <c r="Q492" i="5"/>
  <c r="O493" i="5"/>
  <c r="N490" i="5"/>
  <c r="L491" i="5"/>
  <c r="O490" i="1"/>
  <c r="Q489" i="1"/>
  <c r="R489" i="1"/>
  <c r="L489" i="1"/>
  <c r="N488" i="1"/>
  <c r="K490" i="1"/>
  <c r="M489" i="1"/>
  <c r="N491" i="5" l="1"/>
  <c r="L492" i="5"/>
  <c r="K492" i="5"/>
  <c r="M491" i="5"/>
  <c r="O494" i="5"/>
  <c r="Q493" i="5"/>
  <c r="R493" i="5"/>
  <c r="P494" i="5"/>
  <c r="R490" i="1"/>
  <c r="O491" i="1"/>
  <c r="Q490" i="1"/>
  <c r="L490" i="1"/>
  <c r="N489" i="1"/>
  <c r="K491" i="1"/>
  <c r="M490" i="1"/>
  <c r="R494" i="5" l="1"/>
  <c r="P495" i="5"/>
  <c r="M492" i="5"/>
  <c r="K493" i="5"/>
  <c r="N492" i="5"/>
  <c r="L493" i="5"/>
  <c r="O495" i="5"/>
  <c r="Q494" i="5"/>
  <c r="O492" i="1"/>
  <c r="Q491" i="1"/>
  <c r="R491" i="1"/>
  <c r="L491" i="1"/>
  <c r="N490" i="1"/>
  <c r="K492" i="1"/>
  <c r="M491" i="1"/>
  <c r="M493" i="5" l="1"/>
  <c r="K494" i="5"/>
  <c r="Q495" i="5"/>
  <c r="O496" i="5"/>
  <c r="N493" i="5"/>
  <c r="L494" i="5"/>
  <c r="P496" i="5"/>
  <c r="R495" i="5"/>
  <c r="R492" i="1"/>
  <c r="O493" i="1"/>
  <c r="Q492" i="1"/>
  <c r="L492" i="1"/>
  <c r="N491" i="1"/>
  <c r="K493" i="1"/>
  <c r="M492" i="1"/>
  <c r="Q496" i="5" l="1"/>
  <c r="O497" i="5"/>
  <c r="P497" i="5"/>
  <c r="R496" i="5"/>
  <c r="L495" i="5"/>
  <c r="N494" i="5"/>
  <c r="M494" i="5"/>
  <c r="K495" i="5"/>
  <c r="O494" i="1"/>
  <c r="Q493" i="1"/>
  <c r="R493" i="1"/>
  <c r="L493" i="1"/>
  <c r="N492" i="1"/>
  <c r="K494" i="1"/>
  <c r="M493" i="1"/>
  <c r="N495" i="5" l="1"/>
  <c r="L496" i="5"/>
  <c r="M495" i="5"/>
  <c r="K496" i="5"/>
  <c r="R497" i="5"/>
  <c r="P498" i="5"/>
  <c r="O498" i="5"/>
  <c r="Q497" i="5"/>
  <c r="R494" i="1"/>
  <c r="O495" i="1"/>
  <c r="Q494" i="1"/>
  <c r="L494" i="1"/>
  <c r="N493" i="1"/>
  <c r="K495" i="1"/>
  <c r="M494" i="1"/>
  <c r="M496" i="5" l="1"/>
  <c r="K497" i="5"/>
  <c r="Q498" i="5"/>
  <c r="O499" i="5"/>
  <c r="R498" i="5"/>
  <c r="P499" i="5"/>
  <c r="L497" i="5"/>
  <c r="N496" i="5"/>
  <c r="O496" i="1"/>
  <c r="Q495" i="1"/>
  <c r="R495" i="1"/>
  <c r="L495" i="1"/>
  <c r="N494" i="1"/>
  <c r="K496" i="1"/>
  <c r="M495" i="1"/>
  <c r="O500" i="5" l="1"/>
  <c r="Q499" i="5"/>
  <c r="N497" i="5"/>
  <c r="L498" i="5"/>
  <c r="P500" i="5"/>
  <c r="R499" i="5"/>
  <c r="K498" i="5"/>
  <c r="M497" i="5"/>
  <c r="R496" i="1"/>
  <c r="O497" i="1"/>
  <c r="Q496" i="1"/>
  <c r="L496" i="1"/>
  <c r="N495" i="1"/>
  <c r="K497" i="1"/>
  <c r="M496" i="1"/>
  <c r="L499" i="5" l="1"/>
  <c r="N498" i="5"/>
  <c r="K499" i="5"/>
  <c r="M498" i="5"/>
  <c r="P501" i="5"/>
  <c r="R500" i="5"/>
  <c r="O501" i="5"/>
  <c r="Q500" i="5"/>
  <c r="O498" i="1"/>
  <c r="Q497" i="1"/>
  <c r="R497" i="1"/>
  <c r="L497" i="1"/>
  <c r="N496" i="1"/>
  <c r="K498" i="1"/>
  <c r="M497" i="1"/>
  <c r="O502" i="5" l="1"/>
  <c r="Q501" i="5"/>
  <c r="M499" i="5"/>
  <c r="K500" i="5"/>
  <c r="R501" i="5"/>
  <c r="P502" i="5"/>
  <c r="N499" i="5"/>
  <c r="L500" i="5"/>
  <c r="R498" i="1"/>
  <c r="O499" i="1"/>
  <c r="Q498" i="1"/>
  <c r="L498" i="1"/>
  <c r="N497" i="1"/>
  <c r="K499" i="1"/>
  <c r="M498" i="1"/>
  <c r="L501" i="5" l="1"/>
  <c r="N500" i="5"/>
  <c r="M500" i="5"/>
  <c r="K501" i="5"/>
  <c r="P503" i="5"/>
  <c r="R502" i="5"/>
  <c r="O503" i="5"/>
  <c r="Q502" i="5"/>
  <c r="O500" i="1"/>
  <c r="Q499" i="1"/>
  <c r="R499" i="1"/>
  <c r="L499" i="1"/>
  <c r="N498" i="1"/>
  <c r="K500" i="1"/>
  <c r="M499" i="1"/>
  <c r="M501" i="5" l="1"/>
  <c r="K502" i="5"/>
  <c r="Q503" i="5"/>
  <c r="O504" i="5"/>
  <c r="R503" i="5"/>
  <c r="P504" i="5"/>
  <c r="N501" i="5"/>
  <c r="L502" i="5"/>
  <c r="R500" i="1"/>
  <c r="O501" i="1"/>
  <c r="Q500" i="1"/>
  <c r="L500" i="1"/>
  <c r="N499" i="1"/>
  <c r="K501" i="1"/>
  <c r="M500" i="1"/>
  <c r="N502" i="5" l="1"/>
  <c r="L503" i="5"/>
  <c r="Q504" i="5"/>
  <c r="O505" i="5"/>
  <c r="R504" i="5"/>
  <c r="P505" i="5"/>
  <c r="M502" i="5"/>
  <c r="K503" i="5"/>
  <c r="O502" i="1"/>
  <c r="Q501" i="1"/>
  <c r="R501" i="1"/>
  <c r="L501" i="1"/>
  <c r="N500" i="1"/>
  <c r="K502" i="1"/>
  <c r="M501" i="1"/>
  <c r="M503" i="5" l="1"/>
  <c r="K504" i="5"/>
  <c r="Q505" i="5"/>
  <c r="O506" i="5"/>
  <c r="R505" i="5"/>
  <c r="P506" i="5"/>
  <c r="N503" i="5"/>
  <c r="L504" i="5"/>
  <c r="R502" i="1"/>
  <c r="O503" i="1"/>
  <c r="Q502" i="1"/>
  <c r="L502" i="1"/>
  <c r="N501" i="1"/>
  <c r="K503" i="1"/>
  <c r="M502" i="1"/>
  <c r="L505" i="5" l="1"/>
  <c r="N504" i="5"/>
  <c r="Q506" i="5"/>
  <c r="O507" i="5"/>
  <c r="R506" i="5"/>
  <c r="P507" i="5"/>
  <c r="K505" i="5"/>
  <c r="M504" i="5"/>
  <c r="O504" i="1"/>
  <c r="Q503" i="1"/>
  <c r="R503" i="1"/>
  <c r="L503" i="1"/>
  <c r="N502" i="1"/>
  <c r="K504" i="1"/>
  <c r="M503" i="1"/>
  <c r="O508" i="5" l="1"/>
  <c r="Q507" i="5"/>
  <c r="K506" i="5"/>
  <c r="M505" i="5"/>
  <c r="R507" i="5"/>
  <c r="P508" i="5"/>
  <c r="N505" i="5"/>
  <c r="L506" i="5"/>
  <c r="R504" i="1"/>
  <c r="O505" i="1"/>
  <c r="Q504" i="1"/>
  <c r="L504" i="1"/>
  <c r="N503" i="1"/>
  <c r="K505" i="1"/>
  <c r="M504" i="1"/>
  <c r="P509" i="5" l="1"/>
  <c r="R508" i="5"/>
  <c r="N506" i="5"/>
  <c r="L507" i="5"/>
  <c r="K507" i="5"/>
  <c r="M506" i="5"/>
  <c r="Q508" i="5"/>
  <c r="O509" i="5"/>
  <c r="O506" i="1"/>
  <c r="Q505" i="1"/>
  <c r="R505" i="1"/>
  <c r="L505" i="1"/>
  <c r="N504" i="1"/>
  <c r="K506" i="1"/>
  <c r="M505" i="1"/>
  <c r="Q509" i="5" l="1"/>
  <c r="O510" i="5"/>
  <c r="N507" i="5"/>
  <c r="L508" i="5"/>
  <c r="K508" i="5"/>
  <c r="M507" i="5"/>
  <c r="R509" i="5"/>
  <c r="P510" i="5"/>
  <c r="R506" i="1"/>
  <c r="O507" i="1"/>
  <c r="Q506" i="1"/>
  <c r="L506" i="1"/>
  <c r="N505" i="1"/>
  <c r="K507" i="1"/>
  <c r="M506" i="1"/>
  <c r="R510" i="5" l="1"/>
  <c r="P511" i="5"/>
  <c r="N508" i="5"/>
  <c r="L509" i="5"/>
  <c r="M508" i="5"/>
  <c r="K509" i="5"/>
  <c r="Q510" i="5"/>
  <c r="O511" i="5"/>
  <c r="O508" i="1"/>
  <c r="Q507" i="1"/>
  <c r="R507" i="1"/>
  <c r="L507" i="1"/>
  <c r="N506" i="1"/>
  <c r="K508" i="1"/>
  <c r="M507" i="1"/>
  <c r="O512" i="5" l="1"/>
  <c r="Q511" i="5"/>
  <c r="N509" i="5"/>
  <c r="L510" i="5"/>
  <c r="M509" i="5"/>
  <c r="K510" i="5"/>
  <c r="R511" i="5"/>
  <c r="P512" i="5"/>
  <c r="R508" i="1"/>
  <c r="O509" i="1"/>
  <c r="Q508" i="1"/>
  <c r="L508" i="1"/>
  <c r="N507" i="1"/>
  <c r="K509" i="1"/>
  <c r="M508" i="1"/>
  <c r="R512" i="5" l="1"/>
  <c r="P513" i="5"/>
  <c r="N510" i="5"/>
  <c r="L511" i="5"/>
  <c r="K511" i="5"/>
  <c r="M510" i="5"/>
  <c r="Q512" i="5"/>
  <c r="O513" i="5"/>
  <c r="O510" i="1"/>
  <c r="Q509" i="1"/>
  <c r="R509" i="1"/>
  <c r="L509" i="1"/>
  <c r="N508" i="1"/>
  <c r="K510" i="1"/>
  <c r="M509" i="1"/>
  <c r="K512" i="5" l="1"/>
  <c r="M511" i="5"/>
  <c r="O514" i="5"/>
  <c r="Q513" i="5"/>
  <c r="N511" i="5"/>
  <c r="L512" i="5"/>
  <c r="P514" i="5"/>
  <c r="R513" i="5"/>
  <c r="R510" i="1"/>
  <c r="O511" i="1"/>
  <c r="Q510" i="1"/>
  <c r="L510" i="1"/>
  <c r="N509" i="1"/>
  <c r="K511" i="1"/>
  <c r="M510" i="1"/>
  <c r="P515" i="5" l="1"/>
  <c r="R514" i="5"/>
  <c r="O515" i="5"/>
  <c r="Q514" i="5"/>
  <c r="L513" i="5"/>
  <c r="N512" i="5"/>
  <c r="K513" i="5"/>
  <c r="M512" i="5"/>
  <c r="O512" i="1"/>
  <c r="Q511" i="1"/>
  <c r="R511" i="1"/>
  <c r="L511" i="1"/>
  <c r="N510" i="1"/>
  <c r="K512" i="1"/>
  <c r="M511" i="1"/>
  <c r="K514" i="5" l="1"/>
  <c r="M513" i="5"/>
  <c r="O516" i="5"/>
  <c r="Q515" i="5"/>
  <c r="N513" i="5"/>
  <c r="L514" i="5"/>
  <c r="R515" i="5"/>
  <c r="P516" i="5"/>
  <c r="R512" i="1"/>
  <c r="O513" i="1"/>
  <c r="Q512" i="1"/>
  <c r="L512" i="1"/>
  <c r="N511" i="1"/>
  <c r="K513" i="1"/>
  <c r="M512" i="1"/>
  <c r="Q516" i="5" l="1"/>
  <c r="O517" i="5"/>
  <c r="L515" i="5"/>
  <c r="N514" i="5"/>
  <c r="R516" i="5"/>
  <c r="P517" i="5"/>
  <c r="M514" i="5"/>
  <c r="K515" i="5"/>
  <c r="O514" i="1"/>
  <c r="Q513" i="1"/>
  <c r="R513" i="1"/>
  <c r="L513" i="1"/>
  <c r="N512" i="1"/>
  <c r="K514" i="1"/>
  <c r="M513" i="1"/>
  <c r="M515" i="5" l="1"/>
  <c r="K516" i="5"/>
  <c r="N515" i="5"/>
  <c r="L516" i="5"/>
  <c r="R517" i="5"/>
  <c r="P518" i="5"/>
  <c r="O518" i="5"/>
  <c r="Q517" i="5"/>
  <c r="R514" i="1"/>
  <c r="O515" i="1"/>
  <c r="Q514" i="1"/>
  <c r="L514" i="1"/>
  <c r="N513" i="1"/>
  <c r="K515" i="1"/>
  <c r="M514" i="1"/>
  <c r="N516" i="5" l="1"/>
  <c r="L517" i="5"/>
  <c r="Q518" i="5"/>
  <c r="O519" i="5"/>
  <c r="P519" i="5"/>
  <c r="R518" i="5"/>
  <c r="M516" i="5"/>
  <c r="K517" i="5"/>
  <c r="O516" i="1"/>
  <c r="Q515" i="1"/>
  <c r="R515" i="1"/>
  <c r="L515" i="1"/>
  <c r="N514" i="1"/>
  <c r="K516" i="1"/>
  <c r="M515" i="1"/>
  <c r="M517" i="5" l="1"/>
  <c r="K518" i="5"/>
  <c r="O520" i="5"/>
  <c r="Q519" i="5"/>
  <c r="N517" i="5"/>
  <c r="L518" i="5"/>
  <c r="P520" i="5"/>
  <c r="R519" i="5"/>
  <c r="R516" i="1"/>
  <c r="O517" i="1"/>
  <c r="Q516" i="1"/>
  <c r="L516" i="1"/>
  <c r="N515" i="1"/>
  <c r="K517" i="1"/>
  <c r="M516" i="1"/>
  <c r="R520" i="5" l="1"/>
  <c r="P521" i="5"/>
  <c r="Q520" i="5"/>
  <c r="O521" i="5"/>
  <c r="L519" i="5"/>
  <c r="N518" i="5"/>
  <c r="K519" i="5"/>
  <c r="M518" i="5"/>
  <c r="O518" i="1"/>
  <c r="Q517" i="1"/>
  <c r="R517" i="1"/>
  <c r="L517" i="1"/>
  <c r="N516" i="1"/>
  <c r="K518" i="1"/>
  <c r="M517" i="1"/>
  <c r="L520" i="5" l="1"/>
  <c r="N519" i="5"/>
  <c r="O522" i="5"/>
  <c r="Q521" i="5"/>
  <c r="M519" i="5"/>
  <c r="K520" i="5"/>
  <c r="P522" i="5"/>
  <c r="R521" i="5"/>
  <c r="R518" i="1"/>
  <c r="O519" i="1"/>
  <c r="Q518" i="1"/>
  <c r="L518" i="1"/>
  <c r="N517" i="1"/>
  <c r="K519" i="1"/>
  <c r="M518" i="1"/>
  <c r="R522" i="5" l="1"/>
  <c r="P523" i="5"/>
  <c r="O523" i="5"/>
  <c r="Q522" i="5"/>
  <c r="M520" i="5"/>
  <c r="K521" i="5"/>
  <c r="N520" i="5"/>
  <c r="L521" i="5"/>
  <c r="O520" i="1"/>
  <c r="Q519" i="1"/>
  <c r="R519" i="1"/>
  <c r="L519" i="1"/>
  <c r="N518" i="1"/>
  <c r="K520" i="1"/>
  <c r="M519" i="1"/>
  <c r="N521" i="5" l="1"/>
  <c r="L522" i="5"/>
  <c r="Q523" i="5"/>
  <c r="O524" i="5"/>
  <c r="M521" i="5"/>
  <c r="K522" i="5"/>
  <c r="R523" i="5"/>
  <c r="P524" i="5"/>
  <c r="R520" i="1"/>
  <c r="O521" i="1"/>
  <c r="Q520" i="1"/>
  <c r="L520" i="1"/>
  <c r="N519" i="1"/>
  <c r="K521" i="1"/>
  <c r="M520" i="1"/>
  <c r="P525" i="5" l="1"/>
  <c r="R524" i="5"/>
  <c r="O525" i="5"/>
  <c r="Q524" i="5"/>
  <c r="N522" i="5"/>
  <c r="L523" i="5"/>
  <c r="K523" i="5"/>
  <c r="M522" i="5"/>
  <c r="O522" i="1"/>
  <c r="Q521" i="1"/>
  <c r="R521" i="1"/>
  <c r="L521" i="1"/>
  <c r="N520" i="1"/>
  <c r="K522" i="1"/>
  <c r="M521" i="1"/>
  <c r="K524" i="5" l="1"/>
  <c r="M523" i="5"/>
  <c r="O526" i="5"/>
  <c r="Q525" i="5"/>
  <c r="N523" i="5"/>
  <c r="L524" i="5"/>
  <c r="R525" i="5"/>
  <c r="P526" i="5"/>
  <c r="R522" i="1"/>
  <c r="O523" i="1"/>
  <c r="Q522" i="1"/>
  <c r="L522" i="1"/>
  <c r="N521" i="1"/>
  <c r="K523" i="1"/>
  <c r="M522" i="1"/>
  <c r="O527" i="5" l="1"/>
  <c r="Q526" i="5"/>
  <c r="P527" i="5"/>
  <c r="R526" i="5"/>
  <c r="L525" i="5"/>
  <c r="N524" i="5"/>
  <c r="M524" i="5"/>
  <c r="K525" i="5"/>
  <c r="O524" i="1"/>
  <c r="Q523" i="1"/>
  <c r="R523" i="1"/>
  <c r="L523" i="1"/>
  <c r="N522" i="1"/>
  <c r="K524" i="1"/>
  <c r="M523" i="1"/>
  <c r="K526" i="5" l="1"/>
  <c r="M525" i="5"/>
  <c r="R527" i="5"/>
  <c r="P528" i="5"/>
  <c r="N525" i="5"/>
  <c r="L526" i="5"/>
  <c r="Q527" i="5"/>
  <c r="O528" i="5"/>
  <c r="R524" i="1"/>
  <c r="O525" i="1"/>
  <c r="Q524" i="1"/>
  <c r="L524" i="1"/>
  <c r="N523" i="1"/>
  <c r="K525" i="1"/>
  <c r="M524" i="1"/>
  <c r="Q528" i="5" l="1"/>
  <c r="O529" i="5"/>
  <c r="P529" i="5"/>
  <c r="R528" i="5"/>
  <c r="N526" i="5"/>
  <c r="L527" i="5"/>
  <c r="M526" i="5"/>
  <c r="K527" i="5"/>
  <c r="O526" i="1"/>
  <c r="Q525" i="1"/>
  <c r="R525" i="1"/>
  <c r="L525" i="1"/>
  <c r="N524" i="1"/>
  <c r="K526" i="1"/>
  <c r="M525" i="1"/>
  <c r="M527" i="5" l="1"/>
  <c r="K528" i="5"/>
  <c r="R529" i="5"/>
  <c r="P530" i="5"/>
  <c r="N527" i="5"/>
  <c r="L528" i="5"/>
  <c r="O530" i="5"/>
  <c r="Q529" i="5"/>
  <c r="R526" i="1"/>
  <c r="O527" i="1"/>
  <c r="Q526" i="1"/>
  <c r="L526" i="1"/>
  <c r="N525" i="1"/>
  <c r="K527" i="1"/>
  <c r="M526" i="1"/>
  <c r="R530" i="5" l="1"/>
  <c r="P531" i="5"/>
  <c r="O531" i="5"/>
  <c r="Q530" i="5"/>
  <c r="N528" i="5"/>
  <c r="L529" i="5"/>
  <c r="M528" i="5"/>
  <c r="K529" i="5"/>
  <c r="O528" i="1"/>
  <c r="Q527" i="1"/>
  <c r="R527" i="1"/>
  <c r="L527" i="1"/>
  <c r="N526" i="1"/>
  <c r="K528" i="1"/>
  <c r="M527" i="1"/>
  <c r="K530" i="5" l="1"/>
  <c r="M529" i="5"/>
  <c r="Q531" i="5"/>
  <c r="O532" i="5"/>
  <c r="N529" i="5"/>
  <c r="L530" i="5"/>
  <c r="R531" i="5"/>
  <c r="P532" i="5"/>
  <c r="R528" i="1"/>
  <c r="O529" i="1"/>
  <c r="Q528" i="1"/>
  <c r="L528" i="1"/>
  <c r="N527" i="1"/>
  <c r="K529" i="1"/>
  <c r="M528" i="1"/>
  <c r="P533" i="5" l="1"/>
  <c r="R532" i="5"/>
  <c r="O533" i="5"/>
  <c r="Q532" i="5"/>
  <c r="L531" i="5"/>
  <c r="N530" i="5"/>
  <c r="M530" i="5"/>
  <c r="K531" i="5"/>
  <c r="O530" i="1"/>
  <c r="Q529" i="1"/>
  <c r="R529" i="1"/>
  <c r="L529" i="1"/>
  <c r="N528" i="1"/>
  <c r="K530" i="1"/>
  <c r="M529" i="1"/>
  <c r="O534" i="5" l="1"/>
  <c r="Q533" i="5"/>
  <c r="K532" i="5"/>
  <c r="M531" i="5"/>
  <c r="N531" i="5"/>
  <c r="L532" i="5"/>
  <c r="R533" i="5"/>
  <c r="P534" i="5"/>
  <c r="R530" i="1"/>
  <c r="O531" i="1"/>
  <c r="Q530" i="1"/>
  <c r="L530" i="1"/>
  <c r="N529" i="1"/>
  <c r="K531" i="1"/>
  <c r="M530" i="1"/>
  <c r="P535" i="5" l="1"/>
  <c r="R534" i="5"/>
  <c r="M532" i="5"/>
  <c r="K533" i="5"/>
  <c r="L533" i="5"/>
  <c r="N532" i="5"/>
  <c r="O535" i="5"/>
  <c r="Q534" i="5"/>
  <c r="O532" i="1"/>
  <c r="Q531" i="1"/>
  <c r="R531" i="1"/>
  <c r="L531" i="1"/>
  <c r="N530" i="1"/>
  <c r="K532" i="1"/>
  <c r="M531" i="1"/>
  <c r="M533" i="5" l="1"/>
  <c r="K534" i="5"/>
  <c r="Q535" i="5"/>
  <c r="O536" i="5"/>
  <c r="N533" i="5"/>
  <c r="L534" i="5"/>
  <c r="P536" i="5"/>
  <c r="R535" i="5"/>
  <c r="R532" i="1"/>
  <c r="O533" i="1"/>
  <c r="Q532" i="1"/>
  <c r="L532" i="1"/>
  <c r="N531" i="1"/>
  <c r="K533" i="1"/>
  <c r="M532" i="1"/>
  <c r="Q536" i="5" l="1"/>
  <c r="O537" i="5"/>
  <c r="R536" i="5"/>
  <c r="P537" i="5"/>
  <c r="N534" i="5"/>
  <c r="L535" i="5"/>
  <c r="M534" i="5"/>
  <c r="K535" i="5"/>
  <c r="O534" i="1"/>
  <c r="Q533" i="1"/>
  <c r="R533" i="1"/>
  <c r="L533" i="1"/>
  <c r="N532" i="1"/>
  <c r="K534" i="1"/>
  <c r="M533" i="1"/>
  <c r="M535" i="5" l="1"/>
  <c r="K536" i="5"/>
  <c r="R537" i="5"/>
  <c r="P538" i="5"/>
  <c r="N535" i="5"/>
  <c r="L536" i="5"/>
  <c r="O538" i="5"/>
  <c r="Q537" i="5"/>
  <c r="R534" i="1"/>
  <c r="O535" i="1"/>
  <c r="Q534" i="1"/>
  <c r="L534" i="1"/>
  <c r="N533" i="1"/>
  <c r="K535" i="1"/>
  <c r="M534" i="1"/>
  <c r="R538" i="5" l="1"/>
  <c r="P539" i="5"/>
  <c r="N536" i="5"/>
  <c r="L537" i="5"/>
  <c r="M536" i="5"/>
  <c r="K537" i="5"/>
  <c r="Q538" i="5"/>
  <c r="O539" i="5"/>
  <c r="O536" i="1"/>
  <c r="Q535" i="1"/>
  <c r="R535" i="1"/>
  <c r="L535" i="1"/>
  <c r="N534" i="1"/>
  <c r="K536" i="1"/>
  <c r="M535" i="1"/>
  <c r="Q539" i="5" l="1"/>
  <c r="O540" i="5"/>
  <c r="N537" i="5"/>
  <c r="L538" i="5"/>
  <c r="M537" i="5"/>
  <c r="K538" i="5"/>
  <c r="R539" i="5"/>
  <c r="P540" i="5"/>
  <c r="R536" i="1"/>
  <c r="O537" i="1"/>
  <c r="Q536" i="1"/>
  <c r="L536" i="1"/>
  <c r="N535" i="1"/>
  <c r="K537" i="1"/>
  <c r="M536" i="1"/>
  <c r="P541" i="5" l="1"/>
  <c r="R540" i="5"/>
  <c r="L539" i="5"/>
  <c r="N538" i="5"/>
  <c r="K539" i="5"/>
  <c r="M538" i="5"/>
  <c r="Q540" i="5"/>
  <c r="O541" i="5"/>
  <c r="O538" i="1"/>
  <c r="Q537" i="1"/>
  <c r="R537" i="1"/>
  <c r="L537" i="1"/>
  <c r="N536" i="1"/>
  <c r="K538" i="1"/>
  <c r="M537" i="1"/>
  <c r="Q541" i="5" l="1"/>
  <c r="O542" i="5"/>
  <c r="N539" i="5"/>
  <c r="L540" i="5"/>
  <c r="M539" i="5"/>
  <c r="K540" i="5"/>
  <c r="R541" i="5"/>
  <c r="P542" i="5"/>
  <c r="R538" i="1"/>
  <c r="O539" i="1"/>
  <c r="Q538" i="1"/>
  <c r="L538" i="1"/>
  <c r="N537" i="1"/>
  <c r="K539" i="1"/>
  <c r="M538" i="1"/>
  <c r="P543" i="5" l="1"/>
  <c r="R542" i="5"/>
  <c r="L541" i="5"/>
  <c r="N540" i="5"/>
  <c r="M540" i="5"/>
  <c r="K541" i="5"/>
  <c r="O543" i="5"/>
  <c r="Q542" i="5"/>
  <c r="O540" i="1"/>
  <c r="Q539" i="1"/>
  <c r="R539" i="1"/>
  <c r="L539" i="1"/>
  <c r="N538" i="1"/>
  <c r="K540" i="1"/>
  <c r="M539" i="1"/>
  <c r="O544" i="5" l="1"/>
  <c r="Q543" i="5"/>
  <c r="L542" i="5"/>
  <c r="N541" i="5"/>
  <c r="M541" i="5"/>
  <c r="K542" i="5"/>
  <c r="P544" i="5"/>
  <c r="R543" i="5"/>
  <c r="R540" i="1"/>
  <c r="O541" i="1"/>
  <c r="Q540" i="1"/>
  <c r="L540" i="1"/>
  <c r="N539" i="1"/>
  <c r="K541" i="1"/>
  <c r="M540" i="1"/>
  <c r="R544" i="5" l="1"/>
  <c r="P545" i="5"/>
  <c r="N542" i="5"/>
  <c r="L543" i="5"/>
  <c r="M542" i="5"/>
  <c r="K543" i="5"/>
  <c r="Q544" i="5"/>
  <c r="O545" i="5"/>
  <c r="O542" i="1"/>
  <c r="Q541" i="1"/>
  <c r="R541" i="1"/>
  <c r="L541" i="1"/>
  <c r="N540" i="1"/>
  <c r="K542" i="1"/>
  <c r="M541" i="1"/>
  <c r="O546" i="5" l="1"/>
  <c r="Q545" i="5"/>
  <c r="N543" i="5"/>
  <c r="L544" i="5"/>
  <c r="M543" i="5"/>
  <c r="K544" i="5"/>
  <c r="R545" i="5"/>
  <c r="P546" i="5"/>
  <c r="R8" i="5"/>
  <c r="Q8" i="5"/>
  <c r="R542" i="1"/>
  <c r="O543" i="1"/>
  <c r="Q542" i="1"/>
  <c r="L542" i="1"/>
  <c r="N541" i="1"/>
  <c r="K543" i="1"/>
  <c r="M542" i="1"/>
  <c r="M544" i="5" l="1"/>
  <c r="K545" i="5"/>
  <c r="P547" i="5"/>
  <c r="R546" i="5"/>
  <c r="N544" i="5"/>
  <c r="L545" i="5"/>
  <c r="O547" i="5"/>
  <c r="Q546" i="5"/>
  <c r="O544" i="1"/>
  <c r="Q543" i="1"/>
  <c r="R544" i="1"/>
  <c r="R8" i="1" s="1"/>
  <c r="R543" i="1"/>
  <c r="L543" i="1"/>
  <c r="N542" i="1"/>
  <c r="K544" i="1"/>
  <c r="M544" i="1" s="1"/>
  <c r="Q4" i="1" s="1"/>
  <c r="M543" i="1"/>
  <c r="O548" i="5" l="1"/>
  <c r="Q547" i="5"/>
  <c r="R547" i="5"/>
  <c r="P548" i="5"/>
  <c r="N545" i="5"/>
  <c r="L546" i="5"/>
  <c r="K546" i="5"/>
  <c r="M545" i="5"/>
  <c r="Q544" i="1"/>
  <c r="Q8" i="1" s="1"/>
  <c r="G2" i="1"/>
  <c r="L544" i="1"/>
  <c r="N544" i="1" s="1"/>
  <c r="Q5" i="1" s="1"/>
  <c r="N543" i="1"/>
  <c r="R548" i="5" l="1"/>
  <c r="P549" i="5"/>
  <c r="M546" i="5"/>
  <c r="K547" i="5"/>
  <c r="N546" i="5"/>
  <c r="L547" i="5"/>
  <c r="Q548" i="5"/>
  <c r="O549" i="5"/>
  <c r="N5" i="1"/>
  <c r="K5" i="1"/>
  <c r="O550" i="5" l="1"/>
  <c r="Q549" i="5"/>
  <c r="M547" i="5"/>
  <c r="K548" i="5"/>
  <c r="N547" i="5"/>
  <c r="L548" i="5"/>
  <c r="R549" i="5"/>
  <c r="P550" i="5"/>
  <c r="P551" i="5" l="1"/>
  <c r="R550" i="5"/>
  <c r="M548" i="5"/>
  <c r="K549" i="5"/>
  <c r="L549" i="5"/>
  <c r="N548" i="5"/>
  <c r="O551" i="5"/>
  <c r="Q550" i="5"/>
  <c r="M549" i="5" l="1"/>
  <c r="K550" i="5"/>
  <c r="Q551" i="5"/>
  <c r="O552" i="5"/>
  <c r="L550" i="5"/>
  <c r="N549" i="5"/>
  <c r="R551" i="5"/>
  <c r="P552" i="5"/>
  <c r="R552" i="5" l="1"/>
  <c r="P553" i="5"/>
  <c r="Q552" i="5"/>
  <c r="O553" i="5"/>
  <c r="M550" i="5"/>
  <c r="K551" i="5"/>
  <c r="L551" i="5"/>
  <c r="N550" i="5"/>
  <c r="O554" i="5" l="1"/>
  <c r="Q553" i="5"/>
  <c r="N551" i="5"/>
  <c r="L552" i="5"/>
  <c r="M551" i="5"/>
  <c r="K552" i="5"/>
  <c r="R553" i="5"/>
  <c r="P554" i="5"/>
  <c r="R554" i="5" l="1"/>
  <c r="P555" i="5"/>
  <c r="N552" i="5"/>
  <c r="L553" i="5"/>
  <c r="M552" i="5"/>
  <c r="K553" i="5"/>
  <c r="Q554" i="5"/>
  <c r="O555" i="5"/>
  <c r="Q555" i="5" l="1"/>
  <c r="O556" i="5"/>
  <c r="N553" i="5"/>
  <c r="L554" i="5"/>
  <c r="M553" i="5"/>
  <c r="K554" i="5"/>
  <c r="R555" i="5"/>
  <c r="P556" i="5"/>
  <c r="P557" i="5" l="1"/>
  <c r="R556" i="5"/>
  <c r="L555" i="5"/>
  <c r="N554" i="5"/>
  <c r="M554" i="5"/>
  <c r="K555" i="5"/>
  <c r="Q556" i="5"/>
  <c r="O557" i="5"/>
  <c r="O558" i="5" l="1"/>
  <c r="Q557" i="5"/>
  <c r="N555" i="5"/>
  <c r="L556" i="5"/>
  <c r="M555" i="5"/>
  <c r="K556" i="5"/>
  <c r="R557" i="5"/>
  <c r="P558" i="5"/>
  <c r="P559" i="5" l="1"/>
  <c r="R558" i="5"/>
  <c r="L557" i="5"/>
  <c r="N556" i="5"/>
  <c r="K557" i="5"/>
  <c r="M556" i="5"/>
  <c r="Q558" i="5"/>
  <c r="O559" i="5"/>
  <c r="Q559" i="5" l="1"/>
  <c r="O560" i="5"/>
  <c r="L558" i="5"/>
  <c r="N557" i="5"/>
  <c r="M557" i="5"/>
  <c r="K558" i="5"/>
  <c r="R559" i="5"/>
  <c r="P560" i="5"/>
  <c r="P561" i="5" l="1"/>
  <c r="R560" i="5"/>
  <c r="N558" i="5"/>
  <c r="L559" i="5"/>
  <c r="M558" i="5"/>
  <c r="K559" i="5"/>
  <c r="Q560" i="5"/>
  <c r="O561" i="5"/>
  <c r="O562" i="5" l="1"/>
  <c r="Q561" i="5"/>
  <c r="N559" i="5"/>
  <c r="L560" i="5"/>
  <c r="M559" i="5"/>
  <c r="K560" i="5"/>
  <c r="R561" i="5"/>
  <c r="P562" i="5"/>
  <c r="P563" i="5" l="1"/>
  <c r="R562" i="5"/>
  <c r="N560" i="5"/>
  <c r="L561" i="5"/>
  <c r="K561" i="5"/>
  <c r="M560" i="5"/>
  <c r="Q562" i="5"/>
  <c r="O563" i="5"/>
  <c r="O564" i="5" l="1"/>
  <c r="Q563" i="5"/>
  <c r="L562" i="5"/>
  <c r="N561" i="5"/>
  <c r="M561" i="5"/>
  <c r="K562" i="5"/>
  <c r="P564" i="5"/>
  <c r="R563" i="5"/>
  <c r="P565" i="5" l="1"/>
  <c r="R564" i="5"/>
  <c r="L563" i="5"/>
  <c r="N562" i="5"/>
  <c r="M562" i="5"/>
  <c r="K563" i="5"/>
  <c r="Q564" i="5"/>
  <c r="O565" i="5"/>
  <c r="O566" i="5" l="1"/>
  <c r="Q565" i="5"/>
  <c r="N563" i="5"/>
  <c r="L564" i="5"/>
  <c r="M563" i="5"/>
  <c r="K564" i="5"/>
  <c r="P566" i="5"/>
  <c r="R565" i="5"/>
  <c r="N564" i="5" l="1"/>
  <c r="L565" i="5"/>
  <c r="P567" i="5"/>
  <c r="R566" i="5"/>
  <c r="M564" i="5"/>
  <c r="K565" i="5"/>
  <c r="Q566" i="5"/>
  <c r="O567" i="5"/>
  <c r="P568" i="5" l="1"/>
  <c r="R567" i="5"/>
  <c r="Q567" i="5"/>
  <c r="O568" i="5"/>
  <c r="M565" i="5"/>
  <c r="K566" i="5"/>
  <c r="N565" i="5"/>
  <c r="L566" i="5"/>
  <c r="L567" i="5" l="1"/>
  <c r="N566" i="5"/>
  <c r="Q568" i="5"/>
  <c r="O569" i="5"/>
  <c r="M566" i="5"/>
  <c r="K567" i="5"/>
  <c r="R568" i="5"/>
  <c r="P569" i="5"/>
  <c r="P570" i="5" l="1"/>
  <c r="R569" i="5"/>
  <c r="O570" i="5"/>
  <c r="Q569" i="5"/>
  <c r="M567" i="5"/>
  <c r="K568" i="5"/>
  <c r="N567" i="5"/>
  <c r="L568" i="5"/>
  <c r="N568" i="5" l="1"/>
  <c r="L569" i="5"/>
  <c r="Q570" i="5"/>
  <c r="O571" i="5"/>
  <c r="M568" i="5"/>
  <c r="K569" i="5"/>
  <c r="P571" i="5"/>
  <c r="R570" i="5"/>
  <c r="Q571" i="5" l="1"/>
  <c r="O572" i="5"/>
  <c r="K570" i="5"/>
  <c r="M569" i="5"/>
  <c r="N569" i="5"/>
  <c r="L570" i="5"/>
  <c r="R571" i="5"/>
  <c r="P572" i="5"/>
  <c r="R572" i="5" l="1"/>
  <c r="P573" i="5"/>
  <c r="M570" i="5"/>
  <c r="K571" i="5"/>
  <c r="L571" i="5"/>
  <c r="N570" i="5"/>
  <c r="O573" i="5"/>
  <c r="Q572" i="5"/>
  <c r="M571" i="5" l="1"/>
  <c r="K572" i="5"/>
  <c r="O574" i="5"/>
  <c r="Q573" i="5"/>
  <c r="N571" i="5"/>
  <c r="L572" i="5"/>
  <c r="R573" i="5"/>
  <c r="P574" i="5"/>
  <c r="O575" i="5" l="1"/>
  <c r="Q574" i="5"/>
  <c r="P575" i="5"/>
  <c r="R574" i="5"/>
  <c r="N572" i="5"/>
  <c r="L573" i="5"/>
  <c r="K573" i="5"/>
  <c r="M572" i="5"/>
  <c r="M573" i="5" l="1"/>
  <c r="K574" i="5"/>
  <c r="R575" i="5"/>
  <c r="P576" i="5"/>
  <c r="L574" i="5"/>
  <c r="N573" i="5"/>
  <c r="Q575" i="5"/>
  <c r="O576" i="5"/>
  <c r="Q576" i="5" l="1"/>
  <c r="O577" i="5"/>
  <c r="R576" i="5"/>
  <c r="P577" i="5"/>
  <c r="M574" i="5"/>
  <c r="K575" i="5"/>
  <c r="L575" i="5"/>
  <c r="N574" i="5"/>
  <c r="R577" i="5" l="1"/>
  <c r="P578" i="5"/>
  <c r="N575" i="5"/>
  <c r="L576" i="5"/>
  <c r="M575" i="5"/>
  <c r="K576" i="5"/>
  <c r="Q577" i="5"/>
  <c r="O578" i="5"/>
  <c r="Q578" i="5" l="1"/>
  <c r="O579" i="5"/>
  <c r="N576" i="5"/>
  <c r="L577" i="5"/>
  <c r="M576" i="5"/>
  <c r="K577" i="5"/>
  <c r="R578" i="5"/>
  <c r="P579" i="5"/>
  <c r="R579" i="5" l="1"/>
  <c r="P580" i="5"/>
  <c r="N577" i="5"/>
  <c r="L578" i="5"/>
  <c r="M577" i="5"/>
  <c r="K578" i="5"/>
  <c r="Q579" i="5"/>
  <c r="O580" i="5"/>
  <c r="O581" i="5" l="1"/>
  <c r="Q580" i="5"/>
  <c r="L579" i="5"/>
  <c r="N578" i="5"/>
  <c r="K579" i="5"/>
  <c r="M578" i="5"/>
  <c r="R580" i="5"/>
  <c r="P581" i="5"/>
  <c r="R581" i="5" l="1"/>
  <c r="P582" i="5"/>
  <c r="L580" i="5"/>
  <c r="N579" i="5"/>
  <c r="M579" i="5"/>
  <c r="K580" i="5"/>
  <c r="O582" i="5"/>
  <c r="Q581" i="5"/>
  <c r="O583" i="5" l="1"/>
  <c r="Q582" i="5"/>
  <c r="L581" i="5"/>
  <c r="N580" i="5"/>
  <c r="K581" i="5"/>
  <c r="M580" i="5"/>
  <c r="P583" i="5"/>
  <c r="R582" i="5"/>
  <c r="P584" i="5" l="1"/>
  <c r="R583" i="5"/>
  <c r="L582" i="5"/>
  <c r="N581" i="5"/>
  <c r="M581" i="5"/>
  <c r="K582" i="5"/>
  <c r="Q583" i="5"/>
  <c r="O584" i="5"/>
  <c r="Q584" i="5" l="1"/>
  <c r="O585" i="5"/>
  <c r="N582" i="5"/>
  <c r="L583" i="5"/>
  <c r="K583" i="5"/>
  <c r="M582" i="5"/>
  <c r="P585" i="5"/>
  <c r="R584" i="5"/>
  <c r="L584" i="5" l="1"/>
  <c r="N583" i="5"/>
  <c r="R585" i="5"/>
  <c r="P586" i="5"/>
  <c r="M583" i="5"/>
  <c r="K584" i="5"/>
  <c r="Q585" i="5"/>
  <c r="O586" i="5"/>
  <c r="Q586" i="5" l="1"/>
  <c r="O587" i="5"/>
  <c r="R586" i="5"/>
  <c r="P587" i="5"/>
  <c r="M584" i="5"/>
  <c r="K585" i="5"/>
  <c r="N584" i="5"/>
  <c r="L585" i="5"/>
  <c r="N585" i="5" l="1"/>
  <c r="L586" i="5"/>
  <c r="P588" i="5"/>
  <c r="R587" i="5"/>
  <c r="K586" i="5"/>
  <c r="M585" i="5"/>
  <c r="Q587" i="5"/>
  <c r="O588" i="5"/>
  <c r="Q588" i="5" l="1"/>
  <c r="O589" i="5"/>
  <c r="P589" i="5"/>
  <c r="R588" i="5"/>
  <c r="L587" i="5"/>
  <c r="N586" i="5"/>
  <c r="M586" i="5"/>
  <c r="K587" i="5"/>
  <c r="K588" i="5" l="1"/>
  <c r="M587" i="5"/>
  <c r="R589" i="5"/>
  <c r="P590" i="5"/>
  <c r="N587" i="5"/>
  <c r="L588" i="5"/>
  <c r="O590" i="5"/>
  <c r="Q589" i="5"/>
  <c r="R590" i="5" l="1"/>
  <c r="P591" i="5"/>
  <c r="O591" i="5"/>
  <c r="Q590" i="5"/>
  <c r="N588" i="5"/>
  <c r="L589" i="5"/>
  <c r="M588" i="5"/>
  <c r="K589" i="5"/>
  <c r="K590" i="5" l="1"/>
  <c r="M589" i="5"/>
  <c r="Q591" i="5"/>
  <c r="O592" i="5"/>
  <c r="N589" i="5"/>
  <c r="L590" i="5"/>
  <c r="R591" i="5"/>
  <c r="P592" i="5"/>
  <c r="R592" i="5" l="1"/>
  <c r="P593" i="5"/>
  <c r="Q592" i="5"/>
  <c r="O593" i="5"/>
  <c r="L591" i="5"/>
  <c r="N590" i="5"/>
  <c r="M590" i="5"/>
  <c r="K591" i="5"/>
  <c r="M591" i="5" l="1"/>
  <c r="K592" i="5"/>
  <c r="O594" i="5"/>
  <c r="Q593" i="5"/>
  <c r="R593" i="5"/>
  <c r="P594" i="5"/>
  <c r="N591" i="5"/>
  <c r="L592" i="5"/>
  <c r="Q594" i="5" l="1"/>
  <c r="O595" i="5"/>
  <c r="N592" i="5"/>
  <c r="L593" i="5"/>
  <c r="P595" i="5"/>
  <c r="R594" i="5"/>
  <c r="M592" i="5"/>
  <c r="K593" i="5"/>
  <c r="P596" i="5" l="1"/>
  <c r="R595" i="5"/>
  <c r="M593" i="5"/>
  <c r="K594" i="5"/>
  <c r="N593" i="5"/>
  <c r="L594" i="5"/>
  <c r="O596" i="5"/>
  <c r="Q595" i="5"/>
  <c r="K595" i="5" l="1"/>
  <c r="M594" i="5"/>
  <c r="Q596" i="5"/>
  <c r="O597" i="5"/>
  <c r="N594" i="5"/>
  <c r="L595" i="5"/>
  <c r="R596" i="5"/>
  <c r="P597" i="5"/>
  <c r="R597" i="5" l="1"/>
  <c r="P598" i="5"/>
  <c r="O598" i="5"/>
  <c r="Q597" i="5"/>
  <c r="L596" i="5"/>
  <c r="N595" i="5"/>
  <c r="M595" i="5"/>
  <c r="K596" i="5"/>
  <c r="N596" i="5" l="1"/>
  <c r="L597" i="5"/>
  <c r="Q598" i="5"/>
  <c r="O599" i="5"/>
  <c r="M596" i="5"/>
  <c r="K597" i="5"/>
  <c r="R598" i="5"/>
  <c r="P599" i="5"/>
  <c r="P600" i="5" l="1"/>
  <c r="R599" i="5"/>
  <c r="Q599" i="5"/>
  <c r="O600" i="5"/>
  <c r="M597" i="5"/>
  <c r="K598" i="5"/>
  <c r="N597" i="5"/>
  <c r="L598" i="5"/>
  <c r="N598" i="5" l="1"/>
  <c r="L599" i="5"/>
  <c r="O601" i="5"/>
  <c r="Q600" i="5"/>
  <c r="M598" i="5"/>
  <c r="K599" i="5"/>
  <c r="R600" i="5"/>
  <c r="P601" i="5"/>
  <c r="O602" i="5" l="1"/>
  <c r="Q601" i="5"/>
  <c r="M599" i="5"/>
  <c r="K600" i="5"/>
  <c r="L600" i="5"/>
  <c r="N599" i="5"/>
  <c r="R601" i="5"/>
  <c r="P602" i="5"/>
  <c r="P603" i="5" l="1"/>
  <c r="R602" i="5"/>
  <c r="K601" i="5"/>
  <c r="M600" i="5"/>
  <c r="N600" i="5"/>
  <c r="L601" i="5"/>
  <c r="Q602" i="5"/>
  <c r="O603" i="5"/>
  <c r="Q603" i="5" l="1"/>
  <c r="O604" i="5"/>
  <c r="M601" i="5"/>
  <c r="K602" i="5"/>
  <c r="N601" i="5"/>
  <c r="L602" i="5"/>
  <c r="P604" i="5"/>
  <c r="R603" i="5"/>
  <c r="M602" i="5" l="1"/>
  <c r="K603" i="5"/>
  <c r="R604" i="5"/>
  <c r="P605" i="5"/>
  <c r="N602" i="5"/>
  <c r="L603" i="5"/>
  <c r="Q604" i="5"/>
  <c r="O605" i="5"/>
  <c r="Q605" i="5" l="1"/>
  <c r="O606" i="5"/>
  <c r="P606" i="5"/>
  <c r="R605" i="5"/>
  <c r="N603" i="5"/>
  <c r="L604" i="5"/>
  <c r="K604" i="5"/>
  <c r="M603" i="5"/>
  <c r="M604" i="5" l="1"/>
  <c r="K605" i="5"/>
  <c r="P607" i="5"/>
  <c r="R606" i="5"/>
  <c r="N604" i="5"/>
  <c r="L605" i="5"/>
  <c r="O607" i="5"/>
  <c r="Q606" i="5"/>
  <c r="O608" i="5" l="1"/>
  <c r="Q607" i="5"/>
  <c r="P608" i="5"/>
  <c r="R607" i="5"/>
  <c r="L606" i="5"/>
  <c r="N605" i="5"/>
  <c r="M605" i="5"/>
  <c r="K606" i="5"/>
  <c r="K607" i="5" l="1"/>
  <c r="M606" i="5"/>
  <c r="P609" i="5"/>
  <c r="R608" i="5"/>
  <c r="N606" i="5"/>
  <c r="L607" i="5"/>
  <c r="O609" i="5"/>
  <c r="Q608" i="5"/>
  <c r="O610" i="5" l="1"/>
  <c r="Q609" i="5"/>
  <c r="R609" i="5"/>
  <c r="P610" i="5"/>
  <c r="L608" i="5"/>
  <c r="N607" i="5"/>
  <c r="M607" i="5"/>
  <c r="K608" i="5"/>
  <c r="M608" i="5" l="1"/>
  <c r="K609" i="5"/>
  <c r="P611" i="5"/>
  <c r="R610" i="5"/>
  <c r="N608" i="5"/>
  <c r="L609" i="5"/>
  <c r="Q610" i="5"/>
  <c r="O611" i="5"/>
  <c r="R611" i="5" l="1"/>
  <c r="P612" i="5"/>
  <c r="Q611" i="5"/>
  <c r="O612" i="5"/>
  <c r="N609" i="5"/>
  <c r="L610" i="5"/>
  <c r="K610" i="5"/>
  <c r="M609" i="5"/>
  <c r="Q612" i="5" l="1"/>
  <c r="O613" i="5"/>
  <c r="M610" i="5"/>
  <c r="K611" i="5"/>
  <c r="L611" i="5"/>
  <c r="N610" i="5"/>
  <c r="P613" i="5"/>
  <c r="R612" i="5"/>
  <c r="M611" i="5" l="1"/>
  <c r="K612" i="5"/>
  <c r="N611" i="5"/>
  <c r="L612" i="5"/>
  <c r="P614" i="5"/>
  <c r="R613" i="5"/>
  <c r="O614" i="5"/>
  <c r="Q613" i="5"/>
  <c r="N612" i="5" l="1"/>
  <c r="L613" i="5"/>
  <c r="Q614" i="5"/>
  <c r="O615" i="5"/>
  <c r="M612" i="5"/>
  <c r="K613" i="5"/>
  <c r="R614" i="5"/>
  <c r="P615" i="5"/>
  <c r="R615" i="5" l="1"/>
  <c r="P616" i="5"/>
  <c r="Q615" i="5"/>
  <c r="O616" i="5"/>
  <c r="K614" i="5"/>
  <c r="M613" i="5"/>
  <c r="L614" i="5"/>
  <c r="N613" i="5"/>
  <c r="M614" i="5" l="1"/>
  <c r="K615" i="5"/>
  <c r="Q616" i="5"/>
  <c r="O617" i="5"/>
  <c r="L615" i="5"/>
  <c r="N614" i="5"/>
  <c r="R616" i="5"/>
  <c r="P617" i="5"/>
  <c r="P618" i="5" l="1"/>
  <c r="R617" i="5"/>
  <c r="O618" i="5"/>
  <c r="Q617" i="5"/>
  <c r="M615" i="5"/>
  <c r="K616" i="5"/>
  <c r="N615" i="5"/>
  <c r="L616" i="5"/>
  <c r="L617" i="5" l="1"/>
  <c r="N616" i="5"/>
  <c r="Q618" i="5"/>
  <c r="O619" i="5"/>
  <c r="K617" i="5"/>
  <c r="M616" i="5"/>
  <c r="R618" i="5"/>
  <c r="P619" i="5"/>
  <c r="R619" i="5" l="1"/>
  <c r="P620" i="5"/>
  <c r="Q619" i="5"/>
  <c r="O620" i="5"/>
  <c r="M617" i="5"/>
  <c r="K618" i="5"/>
  <c r="N617" i="5"/>
  <c r="L618" i="5"/>
  <c r="N618" i="5" l="1"/>
  <c r="L619" i="5"/>
  <c r="Q620" i="5"/>
  <c r="O621" i="5"/>
  <c r="M618" i="5"/>
  <c r="K619" i="5"/>
  <c r="P621" i="5"/>
  <c r="R620" i="5"/>
  <c r="O622" i="5" l="1"/>
  <c r="Q621" i="5"/>
  <c r="K620" i="5"/>
  <c r="M619" i="5"/>
  <c r="N619" i="5"/>
  <c r="L620" i="5"/>
  <c r="P622" i="5"/>
  <c r="R621" i="5"/>
  <c r="R622" i="5" l="1"/>
  <c r="P623" i="5"/>
  <c r="M620" i="5"/>
  <c r="K621" i="5"/>
  <c r="N620" i="5"/>
  <c r="L621" i="5"/>
  <c r="Q622" i="5"/>
  <c r="O623" i="5"/>
  <c r="Q623" i="5" l="1"/>
  <c r="O624" i="5"/>
  <c r="M621" i="5"/>
  <c r="K622" i="5"/>
  <c r="L622" i="5"/>
  <c r="N621" i="5"/>
  <c r="R623" i="5"/>
  <c r="P624" i="5"/>
  <c r="N622" i="5" l="1"/>
  <c r="L623" i="5"/>
  <c r="R624" i="5"/>
  <c r="P625" i="5"/>
  <c r="M622" i="5"/>
  <c r="K623" i="5"/>
  <c r="O625" i="5"/>
  <c r="Q624" i="5"/>
  <c r="P626" i="5" l="1"/>
  <c r="R625" i="5"/>
  <c r="K624" i="5"/>
  <c r="M623" i="5"/>
  <c r="N623" i="5"/>
  <c r="L624" i="5"/>
  <c r="O626" i="5"/>
  <c r="Q625" i="5"/>
  <c r="Q626" i="5" l="1"/>
  <c r="O627" i="5"/>
  <c r="K625" i="5"/>
  <c r="M624" i="5"/>
  <c r="N624" i="5"/>
  <c r="L625" i="5"/>
  <c r="P627" i="5"/>
  <c r="R626" i="5"/>
  <c r="R627" i="5" l="1"/>
  <c r="P628" i="5"/>
  <c r="M625" i="5"/>
  <c r="K626" i="5"/>
  <c r="N625" i="5"/>
  <c r="L626" i="5"/>
  <c r="Q627" i="5"/>
  <c r="O628" i="5"/>
  <c r="O629" i="5" l="1"/>
  <c r="Q628" i="5"/>
  <c r="M626" i="5"/>
  <c r="K627" i="5"/>
  <c r="N626" i="5"/>
  <c r="L627" i="5"/>
  <c r="P629" i="5"/>
  <c r="R628" i="5"/>
  <c r="M627" i="5" l="1"/>
  <c r="K628" i="5"/>
  <c r="P630" i="5"/>
  <c r="R629" i="5"/>
  <c r="N627" i="5"/>
  <c r="L628" i="5"/>
  <c r="O630" i="5"/>
  <c r="Q629" i="5"/>
  <c r="Q630" i="5" l="1"/>
  <c r="O631" i="5"/>
  <c r="P631" i="5"/>
  <c r="R630" i="5"/>
  <c r="L629" i="5"/>
  <c r="N628" i="5"/>
  <c r="M628" i="5"/>
  <c r="K629" i="5"/>
  <c r="L630" i="5" l="1"/>
  <c r="N629" i="5"/>
  <c r="M629" i="5"/>
  <c r="K630" i="5"/>
  <c r="R631" i="5"/>
  <c r="P632" i="5"/>
  <c r="O632" i="5"/>
  <c r="Q631" i="5"/>
  <c r="M630" i="5" l="1"/>
  <c r="K631" i="5"/>
  <c r="O633" i="5"/>
  <c r="Q632" i="5"/>
  <c r="R632" i="5"/>
  <c r="P633" i="5"/>
  <c r="N630" i="5"/>
  <c r="L631" i="5"/>
  <c r="L632" i="5" l="1"/>
  <c r="N631" i="5"/>
  <c r="O634" i="5"/>
  <c r="Q633" i="5"/>
  <c r="P634" i="5"/>
  <c r="R633" i="5"/>
  <c r="K632" i="5"/>
  <c r="M631" i="5"/>
  <c r="K633" i="5" l="1"/>
  <c r="M632" i="5"/>
  <c r="O635" i="5"/>
  <c r="Q634" i="5"/>
  <c r="R634" i="5"/>
  <c r="P635" i="5"/>
  <c r="L633" i="5"/>
  <c r="N632" i="5"/>
  <c r="L634" i="5" l="1"/>
  <c r="N633" i="5"/>
  <c r="Q635" i="5"/>
  <c r="O636" i="5"/>
  <c r="R635" i="5"/>
  <c r="P636" i="5"/>
  <c r="K634" i="5"/>
  <c r="M633" i="5"/>
  <c r="O637" i="5" l="1"/>
  <c r="Q636" i="5"/>
  <c r="M634" i="5"/>
  <c r="K635" i="5"/>
  <c r="R636" i="5"/>
  <c r="P637" i="5"/>
  <c r="L635" i="5"/>
  <c r="N634" i="5"/>
  <c r="K636" i="5" l="1"/>
  <c r="M635" i="5"/>
  <c r="P638" i="5"/>
  <c r="R637" i="5"/>
  <c r="N635" i="5"/>
  <c r="L636" i="5"/>
  <c r="O638" i="5"/>
  <c r="Q637" i="5"/>
  <c r="Q638" i="5" l="1"/>
  <c r="O639" i="5"/>
  <c r="P639" i="5"/>
  <c r="R638" i="5"/>
  <c r="L637" i="5"/>
  <c r="N636" i="5"/>
  <c r="M636" i="5"/>
  <c r="K637" i="5"/>
  <c r="R639" i="5" l="1"/>
  <c r="P640" i="5"/>
  <c r="L638" i="5"/>
  <c r="N637" i="5"/>
  <c r="M637" i="5"/>
  <c r="K638" i="5"/>
  <c r="O640" i="5"/>
  <c r="Q639" i="5"/>
  <c r="O641" i="5" l="1"/>
  <c r="Q640" i="5"/>
  <c r="N638" i="5"/>
  <c r="L639" i="5"/>
  <c r="M638" i="5"/>
  <c r="K639" i="5"/>
  <c r="P641" i="5"/>
  <c r="R640" i="5"/>
  <c r="L640" i="5" l="1"/>
  <c r="N639" i="5"/>
  <c r="P642" i="5"/>
  <c r="R641" i="5"/>
  <c r="K640" i="5"/>
  <c r="M639" i="5"/>
  <c r="Q641" i="5"/>
  <c r="O642" i="5"/>
  <c r="P643" i="5" l="1"/>
  <c r="R642" i="5"/>
  <c r="Q642" i="5"/>
  <c r="O643" i="5"/>
  <c r="K641" i="5"/>
  <c r="M640" i="5"/>
  <c r="N640" i="5"/>
  <c r="L641" i="5"/>
  <c r="N641" i="5" l="1"/>
  <c r="L642" i="5"/>
  <c r="Q643" i="5"/>
  <c r="O644" i="5"/>
  <c r="M641" i="5"/>
  <c r="K642" i="5"/>
  <c r="R643" i="5"/>
  <c r="P644" i="5"/>
  <c r="R644" i="5" l="1"/>
  <c r="P645" i="5"/>
  <c r="Q644" i="5"/>
  <c r="O645" i="5"/>
  <c r="M642" i="5"/>
  <c r="K643" i="5"/>
  <c r="N642" i="5"/>
  <c r="L643" i="5"/>
  <c r="N643" i="5" l="1"/>
  <c r="L644" i="5"/>
  <c r="O646" i="5"/>
  <c r="Q645" i="5"/>
  <c r="K644" i="5"/>
  <c r="M643" i="5"/>
  <c r="R645" i="5"/>
  <c r="P646" i="5"/>
  <c r="Q646" i="5" l="1"/>
  <c r="O647" i="5"/>
  <c r="N644" i="5"/>
  <c r="L645" i="5"/>
  <c r="R646" i="5"/>
  <c r="P647" i="5"/>
  <c r="M644" i="5"/>
  <c r="K645" i="5"/>
  <c r="M645" i="5" l="1"/>
  <c r="K646" i="5"/>
  <c r="N645" i="5"/>
  <c r="L646" i="5"/>
  <c r="R647" i="5"/>
  <c r="P648" i="5"/>
  <c r="Q647" i="5"/>
  <c r="O648" i="5"/>
  <c r="Q648" i="5" l="1"/>
  <c r="O649" i="5"/>
  <c r="L647" i="5"/>
  <c r="N646" i="5"/>
  <c r="P649" i="5"/>
  <c r="R648" i="5"/>
  <c r="M646" i="5"/>
  <c r="K647" i="5"/>
  <c r="R649" i="5" l="1"/>
  <c r="P650" i="5"/>
  <c r="M647" i="5"/>
  <c r="K648" i="5"/>
  <c r="N647" i="5"/>
  <c r="L648" i="5"/>
  <c r="Q649" i="5"/>
  <c r="O650" i="5"/>
  <c r="Q650" i="5" l="1"/>
  <c r="O651" i="5"/>
  <c r="M648" i="5"/>
  <c r="K649" i="5"/>
  <c r="L649" i="5"/>
  <c r="N648" i="5"/>
  <c r="P651" i="5"/>
  <c r="R650" i="5"/>
  <c r="M649" i="5" l="1"/>
  <c r="K650" i="5"/>
  <c r="R651" i="5"/>
  <c r="P652" i="5"/>
  <c r="L650" i="5"/>
  <c r="N649" i="5"/>
  <c r="O652" i="5"/>
  <c r="Q651" i="5"/>
  <c r="P653" i="5" l="1"/>
  <c r="R652" i="5"/>
  <c r="M650" i="5"/>
  <c r="K651" i="5"/>
  <c r="O653" i="5"/>
  <c r="Q652" i="5"/>
  <c r="N650" i="5"/>
  <c r="L651" i="5"/>
  <c r="L652" i="5" l="1"/>
  <c r="N651" i="5"/>
  <c r="M651" i="5"/>
  <c r="K652" i="5"/>
  <c r="O654" i="5"/>
  <c r="Q653" i="5"/>
  <c r="R653" i="5"/>
  <c r="P654" i="5"/>
  <c r="P655" i="5" l="1"/>
  <c r="R654" i="5"/>
  <c r="K653" i="5"/>
  <c r="M652" i="5"/>
  <c r="Q654" i="5"/>
  <c r="O655" i="5"/>
  <c r="L653" i="5"/>
  <c r="N652" i="5"/>
  <c r="Q655" i="5" l="1"/>
  <c r="O656" i="5"/>
  <c r="N653" i="5"/>
  <c r="L654" i="5"/>
  <c r="M653" i="5"/>
  <c r="K654" i="5"/>
  <c r="P656" i="5"/>
  <c r="R655" i="5"/>
  <c r="N654" i="5" l="1"/>
  <c r="L655" i="5"/>
  <c r="P657" i="5"/>
  <c r="R656" i="5"/>
  <c r="M654" i="5"/>
  <c r="K655" i="5"/>
  <c r="Q656" i="5"/>
  <c r="O657" i="5"/>
  <c r="P658" i="5" l="1"/>
  <c r="R657" i="5"/>
  <c r="O658" i="5"/>
  <c r="Q657" i="5"/>
  <c r="M655" i="5"/>
  <c r="K656" i="5"/>
  <c r="N655" i="5"/>
  <c r="L656" i="5"/>
  <c r="N656" i="5" l="1"/>
  <c r="L657" i="5"/>
  <c r="Q658" i="5"/>
  <c r="O659" i="5"/>
  <c r="M656" i="5"/>
  <c r="K657" i="5"/>
  <c r="R658" i="5"/>
  <c r="P659" i="5"/>
  <c r="R659" i="5" l="1"/>
  <c r="P660" i="5"/>
  <c r="O660" i="5"/>
  <c r="Q659" i="5"/>
  <c r="M657" i="5"/>
  <c r="K658" i="5"/>
  <c r="L658" i="5"/>
  <c r="N657" i="5"/>
  <c r="N658" i="5" l="1"/>
  <c r="L659" i="5"/>
  <c r="Q660" i="5"/>
  <c r="O661" i="5"/>
  <c r="M658" i="5"/>
  <c r="K659" i="5"/>
  <c r="P661" i="5"/>
  <c r="R660" i="5"/>
  <c r="O662" i="5" l="1"/>
  <c r="Q661" i="5"/>
  <c r="K660" i="5"/>
  <c r="M659" i="5"/>
  <c r="N659" i="5"/>
  <c r="L660" i="5"/>
  <c r="R661" i="5"/>
  <c r="P662" i="5"/>
  <c r="R662" i="5" l="1"/>
  <c r="P663" i="5"/>
  <c r="K661" i="5"/>
  <c r="M660" i="5"/>
  <c r="N660" i="5"/>
  <c r="L661" i="5"/>
  <c r="Q662" i="5"/>
  <c r="O663" i="5"/>
  <c r="O664" i="5" l="1"/>
  <c r="Q663" i="5"/>
  <c r="M661" i="5"/>
  <c r="K662" i="5"/>
  <c r="L662" i="5"/>
  <c r="N661" i="5"/>
  <c r="P664" i="5"/>
  <c r="R663" i="5"/>
  <c r="M662" i="5" l="1"/>
  <c r="K663" i="5"/>
  <c r="R664" i="5"/>
  <c r="P665" i="5"/>
  <c r="N662" i="5"/>
  <c r="L663" i="5"/>
  <c r="Q664" i="5"/>
  <c r="O665" i="5"/>
  <c r="Q665" i="5" l="1"/>
  <c r="O666" i="5"/>
  <c r="R665" i="5"/>
  <c r="P666" i="5"/>
  <c r="N663" i="5"/>
  <c r="L664" i="5"/>
  <c r="M663" i="5"/>
  <c r="K664" i="5"/>
  <c r="M664" i="5" l="1"/>
  <c r="K665" i="5"/>
  <c r="R666" i="5"/>
  <c r="P667" i="5"/>
  <c r="L665" i="5"/>
  <c r="N664" i="5"/>
  <c r="Q666" i="5"/>
  <c r="O667" i="5"/>
  <c r="Q667" i="5" l="1"/>
  <c r="O668" i="5"/>
  <c r="R667" i="5"/>
  <c r="P668" i="5"/>
  <c r="K666" i="5"/>
  <c r="M665" i="5"/>
  <c r="N665" i="5"/>
  <c r="L666" i="5"/>
  <c r="M666" i="5" l="1"/>
  <c r="K667" i="5"/>
  <c r="N666" i="5"/>
  <c r="L667" i="5"/>
  <c r="P669" i="5"/>
  <c r="R668" i="5"/>
  <c r="Q668" i="5"/>
  <c r="O669" i="5"/>
  <c r="O670" i="5" l="1"/>
  <c r="Q669" i="5"/>
  <c r="L668" i="5"/>
  <c r="N667" i="5"/>
  <c r="M667" i="5"/>
  <c r="K668" i="5"/>
  <c r="R669" i="5"/>
  <c r="P670" i="5"/>
  <c r="R670" i="5" l="1"/>
  <c r="P671" i="5"/>
  <c r="N668" i="5"/>
  <c r="L669" i="5"/>
  <c r="M668" i="5"/>
  <c r="K669" i="5"/>
  <c r="Q670" i="5"/>
  <c r="O671" i="5"/>
  <c r="O672" i="5" l="1"/>
  <c r="Q671" i="5"/>
  <c r="L670" i="5"/>
  <c r="N669" i="5"/>
  <c r="K670" i="5"/>
  <c r="M669" i="5"/>
  <c r="R671" i="5"/>
  <c r="P672" i="5"/>
  <c r="R672" i="5" l="1"/>
  <c r="P673" i="5"/>
  <c r="N670" i="5"/>
  <c r="L671" i="5"/>
  <c r="K671" i="5"/>
  <c r="M670" i="5"/>
  <c r="Q672" i="5"/>
  <c r="O673" i="5"/>
  <c r="M671" i="5" l="1"/>
  <c r="K672" i="5"/>
  <c r="Q673" i="5"/>
  <c r="O674" i="5"/>
  <c r="N671" i="5"/>
  <c r="L672" i="5"/>
  <c r="R673" i="5"/>
  <c r="P674" i="5"/>
  <c r="P675" i="5" l="1"/>
  <c r="R674" i="5"/>
  <c r="Q674" i="5"/>
  <c r="O675" i="5"/>
  <c r="L673" i="5"/>
  <c r="N672" i="5"/>
  <c r="K673" i="5"/>
  <c r="M672" i="5"/>
  <c r="M673" i="5" l="1"/>
  <c r="K674" i="5"/>
  <c r="O676" i="5"/>
  <c r="Q675" i="5"/>
  <c r="N673" i="5"/>
  <c r="L674" i="5"/>
  <c r="P676" i="5"/>
  <c r="R675" i="5"/>
  <c r="P677" i="5" l="1"/>
  <c r="R676" i="5"/>
  <c r="Q676" i="5"/>
  <c r="O677" i="5"/>
  <c r="L675" i="5"/>
  <c r="N674" i="5"/>
  <c r="K675" i="5"/>
  <c r="M674" i="5"/>
  <c r="M675" i="5" l="1"/>
  <c r="K676" i="5"/>
  <c r="Q677" i="5"/>
  <c r="O678" i="5"/>
  <c r="N675" i="5"/>
  <c r="L676" i="5"/>
  <c r="P678" i="5"/>
  <c r="R677" i="5"/>
  <c r="Q678" i="5" l="1"/>
  <c r="O679" i="5"/>
  <c r="N676" i="5"/>
  <c r="L677" i="5"/>
  <c r="K677" i="5"/>
  <c r="M676" i="5"/>
  <c r="R678" i="5"/>
  <c r="P679" i="5"/>
  <c r="M677" i="5" l="1"/>
  <c r="K678" i="5"/>
  <c r="P680" i="5"/>
  <c r="R679" i="5"/>
  <c r="N677" i="5"/>
  <c r="L678" i="5"/>
  <c r="O680" i="5"/>
  <c r="Q679" i="5"/>
  <c r="Q680" i="5" l="1"/>
  <c r="O681" i="5"/>
  <c r="R680" i="5"/>
  <c r="P681" i="5"/>
  <c r="N678" i="5"/>
  <c r="L679" i="5"/>
  <c r="M678" i="5"/>
  <c r="K679" i="5"/>
  <c r="M679" i="5" l="1"/>
  <c r="K680" i="5"/>
  <c r="P682" i="5"/>
  <c r="R681" i="5"/>
  <c r="N679" i="5"/>
  <c r="L680" i="5"/>
  <c r="Q681" i="5"/>
  <c r="O682" i="5"/>
  <c r="P683" i="5" l="1"/>
  <c r="R682" i="5"/>
  <c r="L681" i="5"/>
  <c r="N680" i="5"/>
  <c r="K681" i="5"/>
  <c r="M680" i="5"/>
  <c r="Q682" i="5"/>
  <c r="O683" i="5"/>
  <c r="O684" i="5" l="1"/>
  <c r="Q683" i="5"/>
  <c r="N681" i="5"/>
  <c r="L682" i="5"/>
  <c r="M681" i="5"/>
  <c r="K682" i="5"/>
  <c r="R683" i="5"/>
  <c r="P684" i="5"/>
  <c r="P685" i="5" l="1"/>
  <c r="R684" i="5"/>
  <c r="L683" i="5"/>
  <c r="N682" i="5"/>
  <c r="M682" i="5"/>
  <c r="K683" i="5"/>
  <c r="O685" i="5"/>
  <c r="Q684" i="5"/>
  <c r="Q685" i="5" l="1"/>
  <c r="O686" i="5"/>
  <c r="N683" i="5"/>
  <c r="L684" i="5"/>
  <c r="M683" i="5"/>
  <c r="K684" i="5"/>
  <c r="R685" i="5"/>
  <c r="P686" i="5"/>
  <c r="R686" i="5" l="1"/>
  <c r="P687" i="5"/>
  <c r="N684" i="5"/>
  <c r="L685" i="5"/>
  <c r="K685" i="5"/>
  <c r="M684" i="5"/>
  <c r="Q686" i="5"/>
  <c r="O687" i="5"/>
  <c r="M685" i="5" l="1"/>
  <c r="K686" i="5"/>
  <c r="Q687" i="5"/>
  <c r="O688" i="5"/>
  <c r="N685" i="5"/>
  <c r="L686" i="5"/>
  <c r="R687" i="5"/>
  <c r="P688" i="5"/>
  <c r="R688" i="5" l="1"/>
  <c r="P689" i="5"/>
  <c r="Q688" i="5"/>
  <c r="O689" i="5"/>
  <c r="N686" i="5"/>
  <c r="L687" i="5"/>
  <c r="M686" i="5"/>
  <c r="K687" i="5"/>
  <c r="M687" i="5" l="1"/>
  <c r="K688" i="5"/>
  <c r="Q689" i="5"/>
  <c r="O690" i="5"/>
  <c r="L688" i="5"/>
  <c r="N687" i="5"/>
  <c r="R689" i="5"/>
  <c r="P690" i="5"/>
  <c r="P691" i="5" l="1"/>
  <c r="R690" i="5"/>
  <c r="Q690" i="5"/>
  <c r="O691" i="5"/>
  <c r="M688" i="5"/>
  <c r="K689" i="5"/>
  <c r="L689" i="5"/>
  <c r="N688" i="5"/>
  <c r="N689" i="5" l="1"/>
  <c r="L690" i="5"/>
  <c r="M689" i="5"/>
  <c r="K690" i="5"/>
  <c r="O692" i="5"/>
  <c r="Q691" i="5"/>
  <c r="R691" i="5"/>
  <c r="P692" i="5"/>
  <c r="P693" i="5" l="1"/>
  <c r="R692" i="5"/>
  <c r="M690" i="5"/>
  <c r="K691" i="5"/>
  <c r="L691" i="5"/>
  <c r="N690" i="5"/>
  <c r="Q692" i="5"/>
  <c r="O693" i="5"/>
  <c r="Q693" i="5" l="1"/>
  <c r="O694" i="5"/>
  <c r="M691" i="5"/>
  <c r="K692" i="5"/>
  <c r="N691" i="5"/>
  <c r="L692" i="5"/>
  <c r="P694" i="5"/>
  <c r="R693" i="5"/>
  <c r="M692" i="5" l="1"/>
  <c r="K693" i="5"/>
  <c r="R694" i="5"/>
  <c r="P695" i="5"/>
  <c r="N692" i="5"/>
  <c r="L693" i="5"/>
  <c r="O695" i="5"/>
  <c r="Q694" i="5"/>
  <c r="P696" i="5" l="1"/>
  <c r="R695" i="5"/>
  <c r="Q695" i="5"/>
  <c r="O696" i="5"/>
  <c r="N693" i="5"/>
  <c r="L694" i="5"/>
  <c r="M693" i="5"/>
  <c r="K694" i="5"/>
  <c r="M694" i="5" l="1"/>
  <c r="K695" i="5"/>
  <c r="Q696" i="5"/>
  <c r="O697" i="5"/>
  <c r="N694" i="5"/>
  <c r="L695" i="5"/>
  <c r="P697" i="5"/>
  <c r="R696" i="5"/>
  <c r="Q697" i="5" l="1"/>
  <c r="O698" i="5"/>
  <c r="R697" i="5"/>
  <c r="P698" i="5"/>
  <c r="L696" i="5"/>
  <c r="N695" i="5"/>
  <c r="M695" i="5"/>
  <c r="K696" i="5"/>
  <c r="N696" i="5" l="1"/>
  <c r="L697" i="5"/>
  <c r="M696" i="5"/>
  <c r="K697" i="5"/>
  <c r="R698" i="5"/>
  <c r="P699" i="5"/>
  <c r="Q698" i="5"/>
  <c r="O699" i="5"/>
  <c r="O700" i="5" l="1"/>
  <c r="Q699" i="5"/>
  <c r="M697" i="5"/>
  <c r="K698" i="5"/>
  <c r="P700" i="5"/>
  <c r="R699" i="5"/>
  <c r="N697" i="5"/>
  <c r="L698" i="5"/>
  <c r="N698" i="5" l="1"/>
  <c r="L699" i="5"/>
  <c r="M698" i="5"/>
  <c r="K699" i="5"/>
  <c r="P701" i="5"/>
  <c r="R700" i="5"/>
  <c r="Q700" i="5"/>
  <c r="O701" i="5"/>
  <c r="Q701" i="5" l="1"/>
  <c r="O702" i="5"/>
  <c r="K700" i="5"/>
  <c r="M699" i="5"/>
  <c r="L700" i="5"/>
  <c r="N699" i="5"/>
  <c r="R701" i="5"/>
  <c r="P702" i="5"/>
  <c r="L701" i="5" l="1"/>
  <c r="N700" i="5"/>
  <c r="P703" i="5"/>
  <c r="R702" i="5"/>
  <c r="M700" i="5"/>
  <c r="K701" i="5"/>
  <c r="Q702" i="5"/>
  <c r="O703" i="5"/>
  <c r="R703" i="5" l="1"/>
  <c r="P704" i="5"/>
  <c r="M701" i="5"/>
  <c r="K702" i="5"/>
  <c r="Q703" i="5"/>
  <c r="O704" i="5"/>
  <c r="N701" i="5"/>
  <c r="L702" i="5"/>
  <c r="N702" i="5" l="1"/>
  <c r="L703" i="5"/>
  <c r="M702" i="5"/>
  <c r="K703" i="5"/>
  <c r="Q704" i="5"/>
  <c r="O705" i="5"/>
  <c r="P705" i="5"/>
  <c r="R704" i="5"/>
  <c r="M703" i="5" l="1"/>
  <c r="K704" i="5"/>
  <c r="R705" i="5"/>
  <c r="P706" i="5"/>
  <c r="O706" i="5"/>
  <c r="Q705" i="5"/>
  <c r="L704" i="5"/>
  <c r="N703" i="5"/>
  <c r="N704" i="5" l="1"/>
  <c r="L705" i="5"/>
  <c r="P707" i="5"/>
  <c r="R706" i="5"/>
  <c r="M704" i="5"/>
  <c r="K705" i="5"/>
  <c r="O707" i="5"/>
  <c r="Q706" i="5"/>
  <c r="O708" i="5" l="1"/>
  <c r="Q707" i="5"/>
  <c r="R707" i="5"/>
  <c r="P708" i="5"/>
  <c r="M705" i="5"/>
  <c r="K706" i="5"/>
  <c r="L706" i="5"/>
  <c r="N705" i="5"/>
  <c r="P709" i="5" l="1"/>
  <c r="R708" i="5"/>
  <c r="L707" i="5"/>
  <c r="N706" i="5"/>
  <c r="M706" i="5"/>
  <c r="K707" i="5"/>
  <c r="O709" i="5"/>
  <c r="Q708" i="5"/>
  <c r="Q709" i="5" l="1"/>
  <c r="O710" i="5"/>
  <c r="N707" i="5"/>
  <c r="L708" i="5"/>
  <c r="M707" i="5"/>
  <c r="K708" i="5"/>
  <c r="P710" i="5"/>
  <c r="R709" i="5"/>
  <c r="N708" i="5" l="1"/>
  <c r="L709" i="5"/>
  <c r="R710" i="5"/>
  <c r="P711" i="5"/>
  <c r="K709" i="5"/>
  <c r="M708" i="5"/>
  <c r="Q710" i="5"/>
  <c r="O711" i="5"/>
  <c r="Q711" i="5" l="1"/>
  <c r="O712" i="5"/>
  <c r="P712" i="5"/>
  <c r="R711" i="5"/>
  <c r="N709" i="5"/>
  <c r="L710" i="5"/>
  <c r="M709" i="5"/>
  <c r="K710" i="5"/>
  <c r="M710" i="5" l="1"/>
  <c r="K711" i="5"/>
  <c r="P713" i="5"/>
  <c r="R712" i="5"/>
  <c r="N710" i="5"/>
  <c r="L711" i="5"/>
  <c r="Q712" i="5"/>
  <c r="O713" i="5"/>
  <c r="P714" i="5" l="1"/>
  <c r="R713" i="5"/>
  <c r="L712" i="5"/>
  <c r="N711" i="5"/>
  <c r="K712" i="5"/>
  <c r="M711" i="5"/>
  <c r="O714" i="5"/>
  <c r="Q713" i="5"/>
  <c r="Q714" i="5" l="1"/>
  <c r="O715" i="5"/>
  <c r="N712" i="5"/>
  <c r="L713" i="5"/>
  <c r="K713" i="5"/>
  <c r="M712" i="5"/>
  <c r="R714" i="5"/>
  <c r="P715" i="5"/>
  <c r="M713" i="5" l="1"/>
  <c r="K714" i="5"/>
  <c r="R715" i="5"/>
  <c r="P716" i="5"/>
  <c r="L714" i="5"/>
  <c r="N713" i="5"/>
  <c r="O716" i="5"/>
  <c r="Q715" i="5"/>
  <c r="P717" i="5" l="1"/>
  <c r="R716" i="5"/>
  <c r="Q716" i="5"/>
  <c r="O717" i="5"/>
  <c r="M714" i="5"/>
  <c r="K715" i="5"/>
  <c r="N714" i="5"/>
  <c r="L715" i="5"/>
  <c r="K716" i="5" l="1"/>
  <c r="M715" i="5"/>
  <c r="N715" i="5"/>
  <c r="L716" i="5"/>
  <c r="Q717" i="5"/>
  <c r="O718" i="5"/>
  <c r="R717" i="5"/>
  <c r="P718" i="5"/>
  <c r="R718" i="5" l="1"/>
  <c r="P719" i="5"/>
  <c r="L717" i="5"/>
  <c r="N716" i="5"/>
  <c r="Q718" i="5"/>
  <c r="O719" i="5"/>
  <c r="M716" i="5"/>
  <c r="K717" i="5"/>
  <c r="M717" i="5" l="1"/>
  <c r="K718" i="5"/>
  <c r="N717" i="5"/>
  <c r="L718" i="5"/>
  <c r="O720" i="5"/>
  <c r="Q719" i="5"/>
  <c r="P720" i="5"/>
  <c r="R719" i="5"/>
  <c r="N718" i="5" l="1"/>
  <c r="L719" i="5"/>
  <c r="M718" i="5"/>
  <c r="K719" i="5"/>
  <c r="P721" i="5"/>
  <c r="R720" i="5"/>
  <c r="Q720" i="5"/>
  <c r="O721" i="5"/>
  <c r="Q721" i="5" l="1"/>
  <c r="O722" i="5"/>
  <c r="K720" i="5"/>
  <c r="M719" i="5"/>
  <c r="L720" i="5"/>
  <c r="N719" i="5"/>
  <c r="R721" i="5"/>
  <c r="P722" i="5"/>
  <c r="L721" i="5" l="1"/>
  <c r="N720" i="5"/>
  <c r="R722" i="5"/>
  <c r="P723" i="5"/>
  <c r="M720" i="5"/>
  <c r="K721" i="5"/>
  <c r="Q722" i="5"/>
  <c r="O723" i="5"/>
  <c r="Q723" i="5" l="1"/>
  <c r="O724" i="5"/>
  <c r="R723" i="5"/>
  <c r="P724" i="5"/>
  <c r="M721" i="5"/>
  <c r="K722" i="5"/>
  <c r="N721" i="5"/>
  <c r="L722" i="5"/>
  <c r="N722" i="5" l="1"/>
  <c r="L723" i="5"/>
  <c r="R724" i="5"/>
  <c r="P725" i="5"/>
  <c r="M722" i="5"/>
  <c r="K723" i="5"/>
  <c r="Q724" i="5"/>
  <c r="O725" i="5"/>
  <c r="Q725" i="5" l="1"/>
  <c r="O726" i="5"/>
  <c r="P726" i="5"/>
  <c r="R725" i="5"/>
  <c r="M723" i="5"/>
  <c r="K724" i="5"/>
  <c r="L724" i="5"/>
  <c r="N723" i="5"/>
  <c r="N724" i="5" l="1"/>
  <c r="L725" i="5"/>
  <c r="R726" i="5"/>
  <c r="P727" i="5"/>
  <c r="K725" i="5"/>
  <c r="M724" i="5"/>
  <c r="Q726" i="5"/>
  <c r="O727" i="5"/>
  <c r="O728" i="5" l="1"/>
  <c r="Q727" i="5"/>
  <c r="P728" i="5"/>
  <c r="R727" i="5"/>
  <c r="N725" i="5"/>
  <c r="L726" i="5"/>
  <c r="M725" i="5"/>
  <c r="K726" i="5"/>
  <c r="K727" i="5" l="1"/>
  <c r="M726" i="5"/>
  <c r="P729" i="5"/>
  <c r="R728" i="5"/>
  <c r="L727" i="5"/>
  <c r="N726" i="5"/>
  <c r="O729" i="5"/>
  <c r="Q728" i="5"/>
  <c r="Q729" i="5" l="1"/>
  <c r="O730" i="5"/>
  <c r="R729" i="5"/>
  <c r="P730" i="5"/>
  <c r="L728" i="5"/>
  <c r="N727" i="5"/>
  <c r="M727" i="5"/>
  <c r="K728" i="5"/>
  <c r="N728" i="5" l="1"/>
  <c r="L729" i="5"/>
  <c r="M728" i="5"/>
  <c r="K729" i="5"/>
  <c r="P731" i="5"/>
  <c r="R730" i="5"/>
  <c r="O731" i="5"/>
  <c r="Q730" i="5"/>
  <c r="M729" i="5" l="1"/>
  <c r="K730" i="5"/>
  <c r="Q731" i="5"/>
  <c r="O732" i="5"/>
  <c r="N729" i="5"/>
  <c r="L730" i="5"/>
  <c r="R731" i="5"/>
  <c r="P732" i="5"/>
  <c r="N730" i="5" l="1"/>
  <c r="L731" i="5"/>
  <c r="K731" i="5"/>
  <c r="M730" i="5"/>
  <c r="P733" i="5"/>
  <c r="R732" i="5"/>
  <c r="Q732" i="5"/>
  <c r="O733" i="5"/>
  <c r="M731" i="5" l="1"/>
  <c r="K732" i="5"/>
  <c r="N731" i="5"/>
  <c r="L732" i="5"/>
  <c r="Q733" i="5"/>
  <c r="O734" i="5"/>
  <c r="R733" i="5"/>
  <c r="P734" i="5"/>
  <c r="R734" i="5" l="1"/>
  <c r="P735" i="5"/>
  <c r="N732" i="5"/>
  <c r="L733" i="5"/>
  <c r="Q734" i="5"/>
  <c r="O735" i="5"/>
  <c r="M732" i="5"/>
  <c r="K733" i="5"/>
  <c r="N733" i="5" l="1"/>
  <c r="L734" i="5"/>
  <c r="M733" i="5"/>
  <c r="K734" i="5"/>
  <c r="O736" i="5"/>
  <c r="Q735" i="5"/>
  <c r="P736" i="5"/>
  <c r="R735" i="5"/>
  <c r="K735" i="5" l="1"/>
  <c r="M734" i="5"/>
  <c r="P737" i="5"/>
  <c r="R736" i="5"/>
  <c r="N734" i="5"/>
  <c r="L735" i="5"/>
  <c r="O737" i="5"/>
  <c r="Q736" i="5"/>
  <c r="O738" i="5" l="1"/>
  <c r="Q737" i="5"/>
  <c r="P738" i="5"/>
  <c r="R737" i="5"/>
  <c r="N735" i="5"/>
  <c r="L736" i="5"/>
  <c r="K736" i="5"/>
  <c r="M735" i="5"/>
  <c r="M736" i="5" l="1"/>
  <c r="K737" i="5"/>
  <c r="R738" i="5"/>
  <c r="P739" i="5"/>
  <c r="L737" i="5"/>
  <c r="N736" i="5"/>
  <c r="Q738" i="5"/>
  <c r="O739" i="5"/>
  <c r="M737" i="5" l="1"/>
  <c r="K738" i="5"/>
  <c r="Q739" i="5"/>
  <c r="O740" i="5"/>
  <c r="P740" i="5"/>
  <c r="R739" i="5"/>
  <c r="N737" i="5"/>
  <c r="L738" i="5"/>
  <c r="M738" i="5" l="1"/>
  <c r="K739" i="5"/>
  <c r="N738" i="5"/>
  <c r="L739" i="5"/>
  <c r="Q740" i="5"/>
  <c r="O741" i="5"/>
  <c r="P741" i="5"/>
  <c r="R740" i="5"/>
  <c r="N739" i="5" l="1"/>
  <c r="L740" i="5"/>
  <c r="R741" i="5"/>
  <c r="P742" i="5"/>
  <c r="Q741" i="5"/>
  <c r="O742" i="5"/>
  <c r="M739" i="5"/>
  <c r="K740" i="5"/>
  <c r="M740" i="5" l="1"/>
  <c r="K741" i="5"/>
  <c r="P743" i="5"/>
  <c r="R742" i="5"/>
  <c r="Q742" i="5"/>
  <c r="O743" i="5"/>
  <c r="N740" i="5"/>
  <c r="L741" i="5"/>
  <c r="N741" i="5" l="1"/>
  <c r="L742" i="5"/>
  <c r="R743" i="5"/>
  <c r="P744" i="5"/>
  <c r="Q743" i="5"/>
  <c r="O744" i="5"/>
  <c r="M741" i="5"/>
  <c r="K742" i="5"/>
  <c r="M742" i="5" l="1"/>
  <c r="K743" i="5"/>
  <c r="R744" i="5"/>
  <c r="P745" i="5"/>
  <c r="Q744" i="5"/>
  <c r="O745" i="5"/>
  <c r="L743" i="5"/>
  <c r="N742" i="5"/>
  <c r="R745" i="5" l="1"/>
  <c r="P746" i="5"/>
  <c r="L744" i="5"/>
  <c r="N743" i="5"/>
  <c r="O746" i="5"/>
  <c r="Q745" i="5"/>
  <c r="M743" i="5"/>
  <c r="K744" i="5"/>
  <c r="Q746" i="5" l="1"/>
  <c r="O747" i="5"/>
  <c r="M744" i="5"/>
  <c r="K745" i="5"/>
  <c r="L745" i="5"/>
  <c r="N744" i="5"/>
  <c r="P747" i="5"/>
  <c r="R746" i="5"/>
  <c r="L746" i="5" l="1"/>
  <c r="N745" i="5"/>
  <c r="M745" i="5"/>
  <c r="K746" i="5"/>
  <c r="R747" i="5"/>
  <c r="P748" i="5"/>
  <c r="O748" i="5"/>
  <c r="Q747" i="5"/>
  <c r="M746" i="5" l="1"/>
  <c r="K747" i="5"/>
  <c r="Q748" i="5"/>
  <c r="O749" i="5"/>
  <c r="R748" i="5"/>
  <c r="P749" i="5"/>
  <c r="L747" i="5"/>
  <c r="N746" i="5"/>
  <c r="Q749" i="5" l="1"/>
  <c r="O750" i="5"/>
  <c r="N747" i="5"/>
  <c r="L748" i="5"/>
  <c r="P750" i="5"/>
  <c r="R749" i="5"/>
  <c r="M747" i="5"/>
  <c r="K748" i="5"/>
  <c r="P751" i="5" l="1"/>
  <c r="R750" i="5"/>
  <c r="M748" i="5"/>
  <c r="K749" i="5"/>
  <c r="L749" i="5"/>
  <c r="N748" i="5"/>
  <c r="Q750" i="5"/>
  <c r="O751" i="5"/>
  <c r="O752" i="5" l="1"/>
  <c r="Q751" i="5"/>
  <c r="M749" i="5"/>
  <c r="K750" i="5"/>
  <c r="N749" i="5"/>
  <c r="L750" i="5"/>
  <c r="R751" i="5"/>
  <c r="P752" i="5"/>
  <c r="P753" i="5" l="1"/>
  <c r="R752" i="5"/>
  <c r="M750" i="5"/>
  <c r="K751" i="5"/>
  <c r="L751" i="5"/>
  <c r="N750" i="5"/>
  <c r="Q752" i="5"/>
  <c r="O753" i="5"/>
  <c r="Q753" i="5" l="1"/>
  <c r="O754" i="5"/>
  <c r="M751" i="5"/>
  <c r="K752" i="5"/>
  <c r="N751" i="5"/>
  <c r="L752" i="5"/>
  <c r="R753" i="5"/>
  <c r="P754" i="5"/>
  <c r="R754" i="5" l="1"/>
  <c r="P755" i="5"/>
  <c r="M752" i="5"/>
  <c r="K753" i="5"/>
  <c r="N752" i="5"/>
  <c r="L753" i="5"/>
  <c r="Q754" i="5"/>
  <c r="O755" i="5"/>
  <c r="Q755" i="5" l="1"/>
  <c r="O756" i="5"/>
  <c r="M753" i="5"/>
  <c r="K754" i="5"/>
  <c r="N753" i="5"/>
  <c r="L754" i="5"/>
  <c r="R755" i="5"/>
  <c r="P756" i="5"/>
  <c r="R756" i="5" l="1"/>
  <c r="P757" i="5"/>
  <c r="M754" i="5"/>
  <c r="K755" i="5"/>
  <c r="N754" i="5"/>
  <c r="L755" i="5"/>
  <c r="Q756" i="5"/>
  <c r="O757" i="5"/>
  <c r="O758" i="5" l="1"/>
  <c r="Q757" i="5"/>
  <c r="M755" i="5"/>
  <c r="K756" i="5"/>
  <c r="L756" i="5"/>
  <c r="N755" i="5"/>
  <c r="R757" i="5"/>
  <c r="P758" i="5"/>
  <c r="P759" i="5" l="1"/>
  <c r="R758" i="5"/>
  <c r="M756" i="5"/>
  <c r="K757" i="5"/>
  <c r="L757" i="5"/>
  <c r="N756" i="5"/>
  <c r="Q758" i="5"/>
  <c r="O759" i="5"/>
  <c r="O760" i="5" l="1"/>
  <c r="Q759" i="5"/>
  <c r="M757" i="5"/>
  <c r="K758" i="5"/>
  <c r="L758" i="5"/>
  <c r="N757" i="5"/>
  <c r="R759" i="5"/>
  <c r="P760" i="5"/>
  <c r="P761" i="5" l="1"/>
  <c r="R760" i="5"/>
  <c r="M758" i="5"/>
  <c r="K759" i="5"/>
  <c r="L759" i="5"/>
  <c r="N758" i="5"/>
  <c r="Q760" i="5"/>
  <c r="O761" i="5"/>
  <c r="O762" i="5" l="1"/>
  <c r="Q761" i="5"/>
  <c r="M759" i="5"/>
  <c r="K760" i="5"/>
  <c r="N759" i="5"/>
  <c r="L760" i="5"/>
  <c r="R761" i="5"/>
  <c r="P762" i="5"/>
  <c r="P763" i="5" l="1"/>
  <c r="R762" i="5"/>
  <c r="M760" i="5"/>
  <c r="K761" i="5"/>
  <c r="N760" i="5"/>
  <c r="L761" i="5"/>
  <c r="Q762" i="5"/>
  <c r="O763" i="5"/>
  <c r="O764" i="5" l="1"/>
  <c r="Q763" i="5"/>
  <c r="M761" i="5"/>
  <c r="K762" i="5"/>
  <c r="N761" i="5"/>
  <c r="L762" i="5"/>
  <c r="R763" i="5"/>
  <c r="P764" i="5"/>
  <c r="P765" i="5" l="1"/>
  <c r="R764" i="5"/>
  <c r="M762" i="5"/>
  <c r="K763" i="5"/>
  <c r="N762" i="5"/>
  <c r="L763" i="5"/>
  <c r="O765" i="5"/>
  <c r="Q764" i="5"/>
  <c r="M763" i="5" l="1"/>
  <c r="K764" i="5"/>
  <c r="O766" i="5"/>
  <c r="Q765" i="5"/>
  <c r="N763" i="5"/>
  <c r="L764" i="5"/>
  <c r="R765" i="5"/>
  <c r="P766" i="5"/>
  <c r="Q766" i="5" l="1"/>
  <c r="O767" i="5"/>
  <c r="P767" i="5"/>
  <c r="R766" i="5"/>
  <c r="N764" i="5"/>
  <c r="L765" i="5"/>
  <c r="K765" i="5"/>
  <c r="M764" i="5"/>
  <c r="M765" i="5" l="1"/>
  <c r="K766" i="5"/>
  <c r="R767" i="5"/>
  <c r="P768" i="5"/>
  <c r="N765" i="5"/>
  <c r="L766" i="5"/>
  <c r="O768" i="5"/>
  <c r="Q767" i="5"/>
  <c r="R768" i="5" l="1"/>
  <c r="P769" i="5"/>
  <c r="N766" i="5"/>
  <c r="L767" i="5"/>
  <c r="M766" i="5"/>
  <c r="K767" i="5"/>
  <c r="O769" i="5"/>
  <c r="Q768" i="5"/>
  <c r="N767" i="5" l="1"/>
  <c r="L768" i="5"/>
  <c r="O770" i="5"/>
  <c r="Q769" i="5"/>
  <c r="K768" i="5"/>
  <c r="M767" i="5"/>
  <c r="P770" i="5"/>
  <c r="R769" i="5"/>
  <c r="R770" i="5" l="1"/>
  <c r="P771" i="5"/>
  <c r="O771" i="5"/>
  <c r="Q770" i="5"/>
  <c r="L769" i="5"/>
  <c r="N768" i="5"/>
  <c r="M768" i="5"/>
  <c r="K769" i="5"/>
  <c r="M769" i="5" l="1"/>
  <c r="K770" i="5"/>
  <c r="O772" i="5"/>
  <c r="Q771" i="5"/>
  <c r="N769" i="5"/>
  <c r="L770" i="5"/>
  <c r="P772" i="5"/>
  <c r="R771" i="5"/>
  <c r="R772" i="5" l="1"/>
  <c r="P773" i="5"/>
  <c r="O773" i="5"/>
  <c r="Q772" i="5"/>
  <c r="L771" i="5"/>
  <c r="N770" i="5"/>
  <c r="K771" i="5"/>
  <c r="M770" i="5"/>
  <c r="K772" i="5" l="1"/>
  <c r="M771" i="5"/>
  <c r="O774" i="5"/>
  <c r="Q773" i="5"/>
  <c r="N771" i="5"/>
  <c r="L772" i="5"/>
  <c r="R773" i="5"/>
  <c r="P774" i="5"/>
  <c r="Q774" i="5" l="1"/>
  <c r="O775" i="5"/>
  <c r="R774" i="5"/>
  <c r="P775" i="5"/>
  <c r="L773" i="5"/>
  <c r="N772" i="5"/>
  <c r="K773" i="5"/>
  <c r="M772" i="5"/>
  <c r="N773" i="5" l="1"/>
  <c r="L774" i="5"/>
  <c r="R775" i="5"/>
  <c r="P776" i="5"/>
  <c r="M773" i="5"/>
  <c r="K774" i="5"/>
  <c r="O776" i="5"/>
  <c r="Q775" i="5"/>
  <c r="R776" i="5" l="1"/>
  <c r="P777" i="5"/>
  <c r="Q776" i="5"/>
  <c r="O777" i="5"/>
  <c r="K775" i="5"/>
  <c r="M774" i="5"/>
  <c r="L775" i="5"/>
  <c r="N774" i="5"/>
  <c r="M775" i="5" l="1"/>
  <c r="K776" i="5"/>
  <c r="O778" i="5"/>
  <c r="Q777" i="5"/>
  <c r="N775" i="5"/>
  <c r="L776" i="5"/>
  <c r="R777" i="5"/>
  <c r="P778" i="5"/>
  <c r="Q778" i="5" l="1"/>
  <c r="O779" i="5"/>
  <c r="R778" i="5"/>
  <c r="P779" i="5"/>
  <c r="L777" i="5"/>
  <c r="N776" i="5"/>
  <c r="M776" i="5"/>
  <c r="K777" i="5"/>
  <c r="N777" i="5" l="1"/>
  <c r="L778" i="5"/>
  <c r="M777" i="5"/>
  <c r="K778" i="5"/>
  <c r="R779" i="5"/>
  <c r="P780" i="5"/>
  <c r="O780" i="5"/>
  <c r="Q779" i="5"/>
  <c r="K779" i="5" l="1"/>
  <c r="M778" i="5"/>
  <c r="Q780" i="5"/>
  <c r="O781" i="5"/>
  <c r="R780" i="5"/>
  <c r="P781" i="5"/>
  <c r="L779" i="5"/>
  <c r="N778" i="5"/>
  <c r="Q781" i="5" l="1"/>
  <c r="O782" i="5"/>
  <c r="N779" i="5"/>
  <c r="L780" i="5"/>
  <c r="P782" i="5"/>
  <c r="R781" i="5"/>
  <c r="M779" i="5"/>
  <c r="K780" i="5"/>
  <c r="R782" i="5" l="1"/>
  <c r="P783" i="5"/>
  <c r="M780" i="5"/>
  <c r="K781" i="5"/>
  <c r="L781" i="5"/>
  <c r="N780" i="5"/>
  <c r="Q782" i="5"/>
  <c r="O783" i="5"/>
  <c r="L782" i="5" l="1"/>
  <c r="N781" i="5"/>
  <c r="O784" i="5"/>
  <c r="Q783" i="5"/>
  <c r="M781" i="5"/>
  <c r="K782" i="5"/>
  <c r="R783" i="5"/>
  <c r="P784" i="5"/>
  <c r="Q784" i="5" l="1"/>
  <c r="O785" i="5"/>
  <c r="R784" i="5"/>
  <c r="P785" i="5"/>
  <c r="M782" i="5"/>
  <c r="K783" i="5"/>
  <c r="L783" i="5"/>
  <c r="N782" i="5"/>
  <c r="R785" i="5" l="1"/>
  <c r="P786" i="5"/>
  <c r="N783" i="5"/>
  <c r="L784" i="5"/>
  <c r="M783" i="5"/>
  <c r="K784" i="5"/>
  <c r="O786" i="5"/>
  <c r="Q785" i="5"/>
  <c r="L785" i="5" l="1"/>
  <c r="N784" i="5"/>
  <c r="Q786" i="5"/>
  <c r="O787" i="5"/>
  <c r="K785" i="5"/>
  <c r="M784" i="5"/>
  <c r="R786" i="5"/>
  <c r="P787" i="5"/>
  <c r="P788" i="5" l="1"/>
  <c r="R787" i="5"/>
  <c r="Q787" i="5"/>
  <c r="O788" i="5"/>
  <c r="M785" i="5"/>
  <c r="K786" i="5"/>
  <c r="N785" i="5"/>
  <c r="L786" i="5"/>
  <c r="L787" i="5" l="1"/>
  <c r="N786" i="5"/>
  <c r="Q788" i="5"/>
  <c r="O789" i="5"/>
  <c r="M786" i="5"/>
  <c r="K787" i="5"/>
  <c r="P789" i="5"/>
  <c r="R788" i="5"/>
  <c r="O790" i="5" l="1"/>
  <c r="Q789" i="5"/>
  <c r="P790" i="5"/>
  <c r="R789" i="5"/>
  <c r="K788" i="5"/>
  <c r="M787" i="5"/>
  <c r="L788" i="5"/>
  <c r="N787" i="5"/>
  <c r="N788" i="5" l="1"/>
  <c r="L789" i="5"/>
  <c r="P791" i="5"/>
  <c r="R790" i="5"/>
  <c r="K789" i="5"/>
  <c r="M788" i="5"/>
  <c r="Q790" i="5"/>
  <c r="O791" i="5"/>
  <c r="R791" i="5" l="1"/>
  <c r="P792" i="5"/>
  <c r="N789" i="5"/>
  <c r="L790" i="5"/>
  <c r="O792" i="5"/>
  <c r="Q791" i="5"/>
  <c r="M789" i="5"/>
  <c r="K790" i="5"/>
  <c r="Q792" i="5" l="1"/>
  <c r="O793" i="5"/>
  <c r="M790" i="5"/>
  <c r="K791" i="5"/>
  <c r="N790" i="5"/>
  <c r="L791" i="5"/>
  <c r="P793" i="5"/>
  <c r="R792" i="5"/>
  <c r="M791" i="5" l="1"/>
  <c r="K792" i="5"/>
  <c r="R793" i="5"/>
  <c r="P794" i="5"/>
  <c r="N791" i="5"/>
  <c r="L792" i="5"/>
  <c r="Q793" i="5"/>
  <c r="O794" i="5"/>
  <c r="O795" i="5" l="1"/>
  <c r="Q794" i="5"/>
  <c r="P795" i="5"/>
  <c r="R794" i="5"/>
  <c r="N792" i="5"/>
  <c r="L793" i="5"/>
  <c r="M792" i="5"/>
  <c r="K793" i="5"/>
  <c r="M793" i="5" l="1"/>
  <c r="K794" i="5"/>
  <c r="R795" i="5"/>
  <c r="P796" i="5"/>
  <c r="N793" i="5"/>
  <c r="L794" i="5"/>
  <c r="O796" i="5"/>
  <c r="Q795" i="5"/>
  <c r="P797" i="5" l="1"/>
  <c r="R796" i="5"/>
  <c r="O797" i="5"/>
  <c r="Q796" i="5"/>
  <c r="L795" i="5"/>
  <c r="N794" i="5"/>
  <c r="K795" i="5"/>
  <c r="M794" i="5"/>
  <c r="M795" i="5" l="1"/>
  <c r="K796" i="5"/>
  <c r="O798" i="5"/>
  <c r="Q797" i="5"/>
  <c r="N795" i="5"/>
  <c r="L796" i="5"/>
  <c r="R797" i="5"/>
  <c r="P798" i="5"/>
  <c r="Q798" i="5" l="1"/>
  <c r="O799" i="5"/>
  <c r="P799" i="5"/>
  <c r="R798" i="5"/>
  <c r="N796" i="5"/>
  <c r="L797" i="5"/>
  <c r="M796" i="5"/>
  <c r="K797" i="5"/>
  <c r="M797" i="5" l="1"/>
  <c r="K798" i="5"/>
  <c r="R799" i="5"/>
  <c r="P800" i="5"/>
  <c r="N797" i="5"/>
  <c r="L798" i="5"/>
  <c r="O800" i="5"/>
  <c r="Q799" i="5"/>
  <c r="P801" i="5" l="1"/>
  <c r="R800" i="5"/>
  <c r="O801" i="5"/>
  <c r="Q800" i="5"/>
  <c r="N798" i="5"/>
  <c r="L799" i="5"/>
  <c r="K799" i="5"/>
  <c r="M798" i="5"/>
  <c r="M799" i="5" l="1"/>
  <c r="K800" i="5"/>
  <c r="O802" i="5"/>
  <c r="Q801" i="5"/>
  <c r="N799" i="5"/>
  <c r="L800" i="5"/>
  <c r="P802" i="5"/>
  <c r="R801" i="5"/>
  <c r="P803" i="5" l="1"/>
  <c r="R802" i="5"/>
  <c r="Q802" i="5"/>
  <c r="O803" i="5"/>
  <c r="N800" i="5"/>
  <c r="L801" i="5"/>
  <c r="M800" i="5"/>
  <c r="K801" i="5"/>
  <c r="N801" i="5" l="1"/>
  <c r="L802" i="5"/>
  <c r="M801" i="5"/>
  <c r="K802" i="5"/>
  <c r="O804" i="5"/>
  <c r="Q803" i="5"/>
  <c r="P804" i="5"/>
  <c r="R803" i="5"/>
  <c r="K803" i="5" l="1"/>
  <c r="M802" i="5"/>
  <c r="P805" i="5"/>
  <c r="R804" i="5"/>
  <c r="N802" i="5"/>
  <c r="L803" i="5"/>
  <c r="O805" i="5"/>
  <c r="Q804" i="5"/>
  <c r="Q805" i="5" l="1"/>
  <c r="O806" i="5"/>
  <c r="P806" i="5"/>
  <c r="R805" i="5"/>
  <c r="N803" i="5"/>
  <c r="L804" i="5"/>
  <c r="M803" i="5"/>
  <c r="K804" i="5"/>
  <c r="R806" i="5" l="1"/>
  <c r="P807" i="5"/>
  <c r="M804" i="5"/>
  <c r="K805" i="5"/>
  <c r="N804" i="5"/>
  <c r="L805" i="5"/>
  <c r="O807" i="5"/>
  <c r="Q806" i="5"/>
  <c r="M805" i="5" l="1"/>
  <c r="K806" i="5"/>
  <c r="O808" i="5"/>
  <c r="Q807" i="5"/>
  <c r="N805" i="5"/>
  <c r="L806" i="5"/>
  <c r="P808" i="5"/>
  <c r="R807" i="5"/>
  <c r="R808" i="5" l="1"/>
  <c r="P809" i="5"/>
  <c r="O809" i="5"/>
  <c r="Q808" i="5"/>
  <c r="N806" i="5"/>
  <c r="L807" i="5"/>
  <c r="M806" i="5"/>
  <c r="K807" i="5"/>
  <c r="M807" i="5" l="1"/>
  <c r="K808" i="5"/>
  <c r="O810" i="5"/>
  <c r="Q809" i="5"/>
  <c r="L808" i="5"/>
  <c r="N807" i="5"/>
  <c r="R809" i="5"/>
  <c r="P810" i="5"/>
  <c r="O811" i="5" l="1"/>
  <c r="Q810" i="5"/>
  <c r="P811" i="5"/>
  <c r="R810" i="5"/>
  <c r="M808" i="5"/>
  <c r="K809" i="5"/>
  <c r="L809" i="5"/>
  <c r="N808" i="5"/>
  <c r="N809" i="5" l="1"/>
  <c r="L810" i="5"/>
  <c r="R811" i="5"/>
  <c r="P812" i="5"/>
  <c r="K810" i="5"/>
  <c r="M809" i="5"/>
  <c r="O812" i="5"/>
  <c r="Q811" i="5"/>
  <c r="P813" i="5" l="1"/>
  <c r="R812" i="5"/>
  <c r="O813" i="5"/>
  <c r="Q812" i="5"/>
  <c r="L811" i="5"/>
  <c r="N810" i="5"/>
  <c r="K811" i="5"/>
  <c r="M810" i="5"/>
  <c r="M811" i="5" l="1"/>
  <c r="K812" i="5"/>
  <c r="O814" i="5"/>
  <c r="Q813" i="5"/>
  <c r="N811" i="5"/>
  <c r="L812" i="5"/>
  <c r="R813" i="5"/>
  <c r="P814" i="5"/>
  <c r="Q814" i="5" l="1"/>
  <c r="O815" i="5"/>
  <c r="N812" i="5"/>
  <c r="L813" i="5"/>
  <c r="M812" i="5"/>
  <c r="K813" i="5"/>
  <c r="P815" i="5"/>
  <c r="R814" i="5"/>
  <c r="N813" i="5" l="1"/>
  <c r="L814" i="5"/>
  <c r="R815" i="5"/>
  <c r="P816" i="5"/>
  <c r="M813" i="5"/>
  <c r="K814" i="5"/>
  <c r="O816" i="5"/>
  <c r="Q815" i="5"/>
  <c r="R816" i="5" l="1"/>
  <c r="P817" i="5"/>
  <c r="O817" i="5"/>
  <c r="Q816" i="5"/>
  <c r="M814" i="5"/>
  <c r="K815" i="5"/>
  <c r="N814" i="5"/>
  <c r="L815" i="5"/>
  <c r="N815" i="5" l="1"/>
  <c r="L816" i="5"/>
  <c r="O818" i="5"/>
  <c r="Q817" i="5"/>
  <c r="K816" i="5"/>
  <c r="M815" i="5"/>
  <c r="P818" i="5"/>
  <c r="R817" i="5"/>
  <c r="R818" i="5" l="1"/>
  <c r="P819" i="5"/>
  <c r="O819" i="5"/>
  <c r="Q818" i="5"/>
  <c r="L817" i="5"/>
  <c r="N816" i="5"/>
  <c r="M816" i="5"/>
  <c r="K817" i="5"/>
  <c r="K818" i="5" l="1"/>
  <c r="M817" i="5"/>
  <c r="O820" i="5"/>
  <c r="Q819" i="5"/>
  <c r="N817" i="5"/>
  <c r="L818" i="5"/>
  <c r="P820" i="5"/>
  <c r="R819" i="5"/>
  <c r="R820" i="5" l="1"/>
  <c r="P821" i="5"/>
  <c r="Q820" i="5"/>
  <c r="O821" i="5"/>
  <c r="L819" i="5"/>
  <c r="N818" i="5"/>
  <c r="M818" i="5"/>
  <c r="K819" i="5"/>
  <c r="L820" i="5" l="1"/>
  <c r="N819" i="5"/>
  <c r="K820" i="5"/>
  <c r="M819" i="5"/>
  <c r="Q821" i="5"/>
  <c r="O822" i="5"/>
  <c r="R821" i="5"/>
  <c r="P822" i="5"/>
  <c r="P823" i="5" l="1"/>
  <c r="R822" i="5"/>
  <c r="M820" i="5"/>
  <c r="K821" i="5"/>
  <c r="Q822" i="5"/>
  <c r="O823" i="5"/>
  <c r="L821" i="5"/>
  <c r="N820" i="5"/>
  <c r="K822" i="5" l="1"/>
  <c r="M821" i="5"/>
  <c r="O824" i="5"/>
  <c r="Q823" i="5"/>
  <c r="L822" i="5"/>
  <c r="N821" i="5"/>
  <c r="P824" i="5"/>
  <c r="R823" i="5"/>
  <c r="P825" i="5" l="1"/>
  <c r="R824" i="5"/>
  <c r="Q824" i="5"/>
  <c r="O825" i="5"/>
  <c r="L823" i="5"/>
  <c r="N822" i="5"/>
  <c r="M822" i="5"/>
  <c r="K823" i="5"/>
  <c r="M823" i="5" l="1"/>
  <c r="K824" i="5"/>
  <c r="Q825" i="5"/>
  <c r="O826" i="5"/>
  <c r="L824" i="5"/>
  <c r="N823" i="5"/>
  <c r="P826" i="5"/>
  <c r="R825" i="5"/>
  <c r="Q826" i="5" l="1"/>
  <c r="O827" i="5"/>
  <c r="P827" i="5"/>
  <c r="R826" i="5"/>
  <c r="K825" i="5"/>
  <c r="M824" i="5"/>
  <c r="N824" i="5"/>
  <c r="L825" i="5"/>
  <c r="N825" i="5" l="1"/>
  <c r="L826" i="5"/>
  <c r="R827" i="5"/>
  <c r="P828" i="5"/>
  <c r="M825" i="5"/>
  <c r="K826" i="5"/>
  <c r="O828" i="5"/>
  <c r="Q827" i="5"/>
  <c r="R828" i="5" l="1"/>
  <c r="P829" i="5"/>
  <c r="M826" i="5"/>
  <c r="K827" i="5"/>
  <c r="N826" i="5"/>
  <c r="L827" i="5"/>
  <c r="Q828" i="5"/>
  <c r="O829" i="5"/>
  <c r="Q829" i="5" l="1"/>
  <c r="O830" i="5"/>
  <c r="K828" i="5"/>
  <c r="M827" i="5"/>
  <c r="N827" i="5"/>
  <c r="L828" i="5"/>
  <c r="R829" i="5"/>
  <c r="P830" i="5"/>
  <c r="P831" i="5" l="1"/>
  <c r="R830" i="5"/>
  <c r="M828" i="5"/>
  <c r="K829" i="5"/>
  <c r="L829" i="5"/>
  <c r="N828" i="5"/>
  <c r="O831" i="5"/>
  <c r="Q830" i="5"/>
  <c r="K830" i="5" l="1"/>
  <c r="M829" i="5"/>
  <c r="O832" i="5"/>
  <c r="Q831" i="5"/>
  <c r="N829" i="5"/>
  <c r="L830" i="5"/>
  <c r="R831" i="5"/>
  <c r="P832" i="5"/>
  <c r="O833" i="5" l="1"/>
  <c r="Q832" i="5"/>
  <c r="N830" i="5"/>
  <c r="L831" i="5"/>
  <c r="P833" i="5"/>
  <c r="R832" i="5"/>
  <c r="K831" i="5"/>
  <c r="M830" i="5"/>
  <c r="L832" i="5" l="1"/>
  <c r="N831" i="5"/>
  <c r="M831" i="5"/>
  <c r="K832" i="5"/>
  <c r="P834" i="5"/>
  <c r="R833" i="5"/>
  <c r="O834" i="5"/>
  <c r="Q833" i="5"/>
  <c r="M832" i="5" l="1"/>
  <c r="K833" i="5"/>
  <c r="Q834" i="5"/>
  <c r="O835" i="5"/>
  <c r="P835" i="5"/>
  <c r="R834" i="5"/>
  <c r="N832" i="5"/>
  <c r="L833" i="5"/>
  <c r="N833" i="5" l="1"/>
  <c r="L834" i="5"/>
  <c r="O836" i="5"/>
  <c r="Q835" i="5"/>
  <c r="M833" i="5"/>
  <c r="K834" i="5"/>
  <c r="R835" i="5"/>
  <c r="P836" i="5"/>
  <c r="O837" i="5" l="1"/>
  <c r="Q836" i="5"/>
  <c r="P837" i="5"/>
  <c r="R836" i="5"/>
  <c r="M834" i="5"/>
  <c r="K835" i="5"/>
  <c r="N834" i="5"/>
  <c r="L835" i="5"/>
  <c r="N835" i="5" l="1"/>
  <c r="L836" i="5"/>
  <c r="P838" i="5"/>
  <c r="R837" i="5"/>
  <c r="M835" i="5"/>
  <c r="K836" i="5"/>
  <c r="O838" i="5"/>
  <c r="Q837" i="5"/>
  <c r="Q838" i="5" l="1"/>
  <c r="O839" i="5"/>
  <c r="P839" i="5"/>
  <c r="R838" i="5"/>
  <c r="M836" i="5"/>
  <c r="K837" i="5"/>
  <c r="N836" i="5"/>
  <c r="L837" i="5"/>
  <c r="N837" i="5" l="1"/>
  <c r="L838" i="5"/>
  <c r="P840" i="5"/>
  <c r="R839" i="5"/>
  <c r="M837" i="5"/>
  <c r="K838" i="5"/>
  <c r="Q839" i="5"/>
  <c r="O840" i="5"/>
  <c r="R840" i="5" l="1"/>
  <c r="P841" i="5"/>
  <c r="O841" i="5"/>
  <c r="Q840" i="5"/>
  <c r="M838" i="5"/>
  <c r="K839" i="5"/>
  <c r="N838" i="5"/>
  <c r="L839" i="5"/>
  <c r="N839" i="5" l="1"/>
  <c r="L840" i="5"/>
  <c r="Q841" i="5"/>
  <c r="O842" i="5"/>
  <c r="K840" i="5"/>
  <c r="M839" i="5"/>
  <c r="P842" i="5"/>
  <c r="R841" i="5"/>
  <c r="O843" i="5" l="1"/>
  <c r="Q842" i="5"/>
  <c r="L841" i="5"/>
  <c r="N840" i="5"/>
  <c r="P843" i="5"/>
  <c r="R842" i="5"/>
  <c r="M840" i="5"/>
  <c r="K841" i="5"/>
  <c r="M841" i="5" l="1"/>
  <c r="K842" i="5"/>
  <c r="N841" i="5"/>
  <c r="L842" i="5"/>
  <c r="P844" i="5"/>
  <c r="R843" i="5"/>
  <c r="O844" i="5"/>
  <c r="Q843" i="5"/>
  <c r="L843" i="5" l="1"/>
  <c r="N842" i="5"/>
  <c r="O845" i="5"/>
  <c r="Q844" i="5"/>
  <c r="M842" i="5"/>
  <c r="K843" i="5"/>
  <c r="P845" i="5"/>
  <c r="R844" i="5"/>
  <c r="R845" i="5" l="1"/>
  <c r="P846" i="5"/>
  <c r="O846" i="5"/>
  <c r="Q845" i="5"/>
  <c r="M843" i="5"/>
  <c r="K844" i="5"/>
  <c r="N843" i="5"/>
  <c r="L844" i="5"/>
  <c r="N844" i="5" l="1"/>
  <c r="L845" i="5"/>
  <c r="Q846" i="5"/>
  <c r="O847" i="5"/>
  <c r="M844" i="5"/>
  <c r="K845" i="5"/>
  <c r="R846" i="5"/>
  <c r="P847" i="5"/>
  <c r="P848" i="5" l="1"/>
  <c r="R847" i="5"/>
  <c r="Q847" i="5"/>
  <c r="O848" i="5"/>
  <c r="M845" i="5"/>
  <c r="K846" i="5"/>
  <c r="N845" i="5"/>
  <c r="L846" i="5"/>
  <c r="L847" i="5" l="1"/>
  <c r="N846" i="5"/>
  <c r="O849" i="5"/>
  <c r="Q848" i="5"/>
  <c r="K847" i="5"/>
  <c r="M846" i="5"/>
  <c r="P849" i="5"/>
  <c r="R848" i="5"/>
  <c r="P850" i="5" l="1"/>
  <c r="R849" i="5"/>
  <c r="O850" i="5"/>
  <c r="Q849" i="5"/>
  <c r="M847" i="5"/>
  <c r="K848" i="5"/>
  <c r="L848" i="5"/>
  <c r="N847" i="5"/>
  <c r="L849" i="5" l="1"/>
  <c r="N848" i="5"/>
  <c r="O851" i="5"/>
  <c r="Q850" i="5"/>
  <c r="M848" i="5"/>
  <c r="K849" i="5"/>
  <c r="R850" i="5"/>
  <c r="P851" i="5"/>
  <c r="Q851" i="5" l="1"/>
  <c r="O852" i="5"/>
  <c r="M849" i="5"/>
  <c r="K850" i="5"/>
  <c r="R851" i="5"/>
  <c r="P852" i="5"/>
  <c r="N849" i="5"/>
  <c r="L850" i="5"/>
  <c r="L851" i="5" l="1"/>
  <c r="N850" i="5"/>
  <c r="M850" i="5"/>
  <c r="K851" i="5"/>
  <c r="R852" i="5"/>
  <c r="P853" i="5"/>
  <c r="O853" i="5"/>
  <c r="Q852" i="5"/>
  <c r="M851" i="5" l="1"/>
  <c r="K852" i="5"/>
  <c r="Q853" i="5"/>
  <c r="O854" i="5"/>
  <c r="P854" i="5"/>
  <c r="R853" i="5"/>
  <c r="N851" i="5"/>
  <c r="L852" i="5"/>
  <c r="N852" i="5" l="1"/>
  <c r="L853" i="5"/>
  <c r="O855" i="5"/>
  <c r="Q854" i="5"/>
  <c r="K853" i="5"/>
  <c r="M852" i="5"/>
  <c r="R854" i="5"/>
  <c r="P855" i="5"/>
  <c r="Q855" i="5" l="1"/>
  <c r="O856" i="5"/>
  <c r="L854" i="5"/>
  <c r="N853" i="5"/>
  <c r="R855" i="5"/>
  <c r="P856" i="5"/>
  <c r="K854" i="5"/>
  <c r="M853" i="5"/>
  <c r="M854" i="5" l="1"/>
  <c r="K855" i="5"/>
  <c r="L855" i="5"/>
  <c r="N854" i="5"/>
  <c r="R856" i="5"/>
  <c r="P857" i="5"/>
  <c r="O857" i="5"/>
  <c r="Q856" i="5"/>
  <c r="Q857" i="5" l="1"/>
  <c r="O858" i="5"/>
  <c r="N855" i="5"/>
  <c r="L856" i="5"/>
  <c r="P858" i="5"/>
  <c r="R857" i="5"/>
  <c r="M855" i="5"/>
  <c r="K856" i="5"/>
  <c r="P859" i="5" l="1"/>
  <c r="R858" i="5"/>
  <c r="K857" i="5"/>
  <c r="M856" i="5"/>
  <c r="N856" i="5"/>
  <c r="L857" i="5"/>
  <c r="O859" i="5"/>
  <c r="Q858" i="5"/>
  <c r="Q859" i="5" l="1"/>
  <c r="O860" i="5"/>
  <c r="M857" i="5"/>
  <c r="K858" i="5"/>
  <c r="L858" i="5"/>
  <c r="N857" i="5"/>
  <c r="R859" i="5"/>
  <c r="P860" i="5"/>
  <c r="L859" i="5" l="1"/>
  <c r="N858" i="5"/>
  <c r="R860" i="5"/>
  <c r="P861" i="5"/>
  <c r="M858" i="5"/>
  <c r="K859" i="5"/>
  <c r="O861" i="5"/>
  <c r="Q860" i="5"/>
  <c r="P862" i="5" l="1"/>
  <c r="R861" i="5"/>
  <c r="Q861" i="5"/>
  <c r="O862" i="5"/>
  <c r="M859" i="5"/>
  <c r="K860" i="5"/>
  <c r="N859" i="5"/>
  <c r="L860" i="5"/>
  <c r="K861" i="5" l="1"/>
  <c r="M860" i="5"/>
  <c r="N860" i="5"/>
  <c r="L861" i="5"/>
  <c r="Q862" i="5"/>
  <c r="O863" i="5"/>
  <c r="R862" i="5"/>
  <c r="P863" i="5"/>
  <c r="R863" i="5" l="1"/>
  <c r="P864" i="5"/>
  <c r="L862" i="5"/>
  <c r="N861" i="5"/>
  <c r="O864" i="5"/>
  <c r="Q863" i="5"/>
  <c r="M861" i="5"/>
  <c r="K862" i="5"/>
  <c r="Q864" i="5" l="1"/>
  <c r="O865" i="5"/>
  <c r="M862" i="5"/>
  <c r="K863" i="5"/>
  <c r="N862" i="5"/>
  <c r="L863" i="5"/>
  <c r="R864" i="5"/>
  <c r="P865" i="5"/>
  <c r="P866" i="5" l="1"/>
  <c r="R865" i="5"/>
  <c r="M863" i="5"/>
  <c r="K864" i="5"/>
  <c r="N863" i="5"/>
  <c r="L864" i="5"/>
  <c r="Q865" i="5"/>
  <c r="O866" i="5"/>
  <c r="Q866" i="5" l="1"/>
  <c r="O867" i="5"/>
  <c r="M864" i="5"/>
  <c r="K865" i="5"/>
  <c r="L865" i="5"/>
  <c r="N864" i="5"/>
  <c r="P867" i="5"/>
  <c r="R866" i="5"/>
  <c r="M865" i="5" l="1"/>
  <c r="K866" i="5"/>
  <c r="P868" i="5"/>
  <c r="R867" i="5"/>
  <c r="N865" i="5"/>
  <c r="L866" i="5"/>
  <c r="Q867" i="5"/>
  <c r="O868" i="5"/>
  <c r="P869" i="5" l="1"/>
  <c r="R868" i="5"/>
  <c r="L867" i="5"/>
  <c r="N866" i="5"/>
  <c r="M866" i="5"/>
  <c r="K867" i="5"/>
  <c r="O869" i="5"/>
  <c r="Q868" i="5"/>
  <c r="Q869" i="5" l="1"/>
  <c r="O870" i="5"/>
  <c r="N867" i="5"/>
  <c r="L868" i="5"/>
  <c r="K868" i="5"/>
  <c r="M867" i="5"/>
  <c r="P870" i="5"/>
  <c r="R869" i="5"/>
  <c r="L869" i="5" l="1"/>
  <c r="N868" i="5"/>
  <c r="R870" i="5"/>
  <c r="P871" i="5"/>
  <c r="M868" i="5"/>
  <c r="K869" i="5"/>
  <c r="Q870" i="5"/>
  <c r="O871" i="5"/>
  <c r="O872" i="5" l="1"/>
  <c r="Q871" i="5"/>
  <c r="R871" i="5"/>
  <c r="P872" i="5"/>
  <c r="M869" i="5"/>
  <c r="K870" i="5"/>
  <c r="N869" i="5"/>
  <c r="L870" i="5"/>
  <c r="N870" i="5" l="1"/>
  <c r="L871" i="5"/>
  <c r="P873" i="5"/>
  <c r="R872" i="5"/>
  <c r="K871" i="5"/>
  <c r="M870" i="5"/>
  <c r="O873" i="5"/>
  <c r="Q872" i="5"/>
  <c r="Q873" i="5" l="1"/>
  <c r="O874" i="5"/>
  <c r="P874" i="5"/>
  <c r="R873" i="5"/>
  <c r="L872" i="5"/>
  <c r="N871" i="5"/>
  <c r="M871" i="5"/>
  <c r="K872" i="5"/>
  <c r="M872" i="5" l="1"/>
  <c r="K873" i="5"/>
  <c r="P875" i="5"/>
  <c r="R874" i="5"/>
  <c r="N872" i="5"/>
  <c r="L873" i="5"/>
  <c r="O875" i="5"/>
  <c r="Q874" i="5"/>
  <c r="O876" i="5" l="1"/>
  <c r="Q875" i="5"/>
  <c r="P876" i="5"/>
  <c r="R875" i="5"/>
  <c r="N873" i="5"/>
  <c r="L874" i="5"/>
  <c r="M873" i="5"/>
  <c r="K874" i="5"/>
  <c r="K875" i="5" l="1"/>
  <c r="M874" i="5"/>
  <c r="P877" i="5"/>
  <c r="R876" i="5"/>
  <c r="N874" i="5"/>
  <c r="L875" i="5"/>
  <c r="Q876" i="5"/>
  <c r="O877" i="5"/>
  <c r="P878" i="5" l="1"/>
  <c r="R877" i="5"/>
  <c r="Q877" i="5"/>
  <c r="O878" i="5"/>
  <c r="L876" i="5"/>
  <c r="N875" i="5"/>
  <c r="M875" i="5"/>
  <c r="K876" i="5"/>
  <c r="M876" i="5" l="1"/>
  <c r="K877" i="5"/>
  <c r="O879" i="5"/>
  <c r="Q878" i="5"/>
  <c r="N876" i="5"/>
  <c r="L877" i="5"/>
  <c r="R878" i="5"/>
  <c r="P879" i="5"/>
  <c r="Q879" i="5" l="1"/>
  <c r="O880" i="5"/>
  <c r="R879" i="5"/>
  <c r="P880" i="5"/>
  <c r="N877" i="5"/>
  <c r="L878" i="5"/>
  <c r="M877" i="5"/>
  <c r="K878" i="5"/>
  <c r="M878" i="5" l="1"/>
  <c r="K879" i="5"/>
  <c r="R880" i="5"/>
  <c r="P881" i="5"/>
  <c r="N878" i="5"/>
  <c r="L879" i="5"/>
  <c r="O881" i="5"/>
  <c r="Q880" i="5"/>
  <c r="P882" i="5" l="1"/>
  <c r="R881" i="5"/>
  <c r="N879" i="5"/>
  <c r="L880" i="5"/>
  <c r="K880" i="5"/>
  <c r="M879" i="5"/>
  <c r="Q881" i="5"/>
  <c r="O882" i="5"/>
  <c r="Q882" i="5" l="1"/>
  <c r="O883" i="5"/>
  <c r="N880" i="5"/>
  <c r="L881" i="5"/>
  <c r="K881" i="5"/>
  <c r="M880" i="5"/>
  <c r="P883" i="5"/>
  <c r="R882" i="5"/>
  <c r="L882" i="5" l="1"/>
  <c r="N881" i="5"/>
  <c r="P884" i="5"/>
  <c r="R883" i="5"/>
  <c r="M881" i="5"/>
  <c r="K882" i="5"/>
  <c r="Q883" i="5"/>
  <c r="O884" i="5"/>
  <c r="R884" i="5" l="1"/>
  <c r="P885" i="5"/>
  <c r="Q884" i="5"/>
  <c r="O885" i="5"/>
  <c r="M882" i="5"/>
  <c r="K883" i="5"/>
  <c r="N882" i="5"/>
  <c r="L883" i="5"/>
  <c r="N883" i="5" l="1"/>
  <c r="L884" i="5"/>
  <c r="O886" i="5"/>
  <c r="Q885" i="5"/>
  <c r="K884" i="5"/>
  <c r="M883" i="5"/>
  <c r="P886" i="5"/>
  <c r="R885" i="5"/>
  <c r="P887" i="5" l="1"/>
  <c r="R886" i="5"/>
  <c r="Q886" i="5"/>
  <c r="O887" i="5"/>
  <c r="L885" i="5"/>
  <c r="N884" i="5"/>
  <c r="M884" i="5"/>
  <c r="K885" i="5"/>
  <c r="M885" i="5" l="1"/>
  <c r="K886" i="5"/>
  <c r="Q887" i="5"/>
  <c r="O888" i="5"/>
  <c r="N885" i="5"/>
  <c r="L886" i="5"/>
  <c r="P888" i="5"/>
  <c r="R887" i="5"/>
  <c r="O889" i="5" l="1"/>
  <c r="Q888" i="5"/>
  <c r="R888" i="5"/>
  <c r="P889" i="5"/>
  <c r="L887" i="5"/>
  <c r="N886" i="5"/>
  <c r="M886" i="5"/>
  <c r="K887" i="5"/>
  <c r="M887" i="5" l="1"/>
  <c r="K888" i="5"/>
  <c r="P890" i="5"/>
  <c r="R889" i="5"/>
  <c r="N887" i="5"/>
  <c r="L888" i="5"/>
  <c r="Q889" i="5"/>
  <c r="O890" i="5"/>
  <c r="R890" i="5" l="1"/>
  <c r="P891" i="5"/>
  <c r="Q890" i="5"/>
  <c r="O891" i="5"/>
  <c r="N888" i="5"/>
  <c r="L889" i="5"/>
  <c r="M888" i="5"/>
  <c r="K889" i="5"/>
  <c r="M889" i="5" l="1"/>
  <c r="K890" i="5"/>
  <c r="O892" i="5"/>
  <c r="Q891" i="5"/>
  <c r="N889" i="5"/>
  <c r="L890" i="5"/>
  <c r="R891" i="5"/>
  <c r="P892" i="5"/>
  <c r="Q892" i="5" l="1"/>
  <c r="O893" i="5"/>
  <c r="N890" i="5"/>
  <c r="L891" i="5"/>
  <c r="M890" i="5"/>
  <c r="K891" i="5"/>
  <c r="R892" i="5"/>
  <c r="P893" i="5"/>
  <c r="P894" i="5" l="1"/>
  <c r="R893" i="5"/>
  <c r="N891" i="5"/>
  <c r="L892" i="5"/>
  <c r="M891" i="5"/>
  <c r="K892" i="5"/>
  <c r="Q893" i="5"/>
  <c r="O894" i="5"/>
  <c r="Q894" i="5" l="1"/>
  <c r="O895" i="5"/>
  <c r="L893" i="5"/>
  <c r="N892" i="5"/>
  <c r="M892" i="5"/>
  <c r="K893" i="5"/>
  <c r="P895" i="5"/>
  <c r="R894" i="5"/>
  <c r="P896" i="5" l="1"/>
  <c r="R895" i="5"/>
  <c r="N893" i="5"/>
  <c r="L894" i="5"/>
  <c r="M893" i="5"/>
  <c r="K894" i="5"/>
  <c r="Q895" i="5"/>
  <c r="O896" i="5"/>
  <c r="Q896" i="5" l="1"/>
  <c r="O897" i="5"/>
  <c r="L895" i="5"/>
  <c r="N894" i="5"/>
  <c r="M894" i="5"/>
  <c r="K895" i="5"/>
  <c r="P897" i="5"/>
  <c r="R896" i="5"/>
  <c r="R897" i="5" l="1"/>
  <c r="P898" i="5"/>
  <c r="N895" i="5"/>
  <c r="L896" i="5"/>
  <c r="M895" i="5"/>
  <c r="K896" i="5"/>
  <c r="Q897" i="5"/>
  <c r="O898" i="5"/>
  <c r="O899" i="5" l="1"/>
  <c r="Q898" i="5"/>
  <c r="L897" i="5"/>
  <c r="N896" i="5"/>
  <c r="M896" i="5"/>
  <c r="K897" i="5"/>
  <c r="P899" i="5"/>
  <c r="R898" i="5"/>
  <c r="R899" i="5" l="1"/>
  <c r="P900" i="5"/>
  <c r="N897" i="5"/>
  <c r="L898" i="5"/>
  <c r="M897" i="5"/>
  <c r="K898" i="5"/>
  <c r="Q899" i="5"/>
  <c r="O900" i="5"/>
  <c r="O901" i="5" l="1"/>
  <c r="Q900" i="5"/>
  <c r="L899" i="5"/>
  <c r="N898" i="5"/>
  <c r="K899" i="5"/>
  <c r="M898" i="5"/>
  <c r="R900" i="5"/>
  <c r="P901" i="5"/>
  <c r="P902" i="5" l="1"/>
  <c r="R901" i="5"/>
  <c r="L900" i="5"/>
  <c r="N899" i="5"/>
  <c r="M899" i="5"/>
  <c r="K900" i="5"/>
  <c r="Q901" i="5"/>
  <c r="O902" i="5"/>
  <c r="Q902" i="5" l="1"/>
  <c r="O903" i="5"/>
  <c r="N900" i="5"/>
  <c r="L901" i="5"/>
  <c r="K901" i="5"/>
  <c r="M900" i="5"/>
  <c r="R902" i="5"/>
  <c r="P903" i="5"/>
  <c r="M901" i="5" l="1"/>
  <c r="K902" i="5"/>
  <c r="P904" i="5"/>
  <c r="R903" i="5"/>
  <c r="L902" i="5"/>
  <c r="N901" i="5"/>
  <c r="Q903" i="5"/>
  <c r="O904" i="5"/>
  <c r="P905" i="5" l="1"/>
  <c r="R904" i="5"/>
  <c r="O905" i="5"/>
  <c r="Q904" i="5"/>
  <c r="M902" i="5"/>
  <c r="K903" i="5"/>
  <c r="L903" i="5"/>
  <c r="N902" i="5"/>
  <c r="N903" i="5" l="1"/>
  <c r="L904" i="5"/>
  <c r="O906" i="5"/>
  <c r="Q905" i="5"/>
  <c r="K904" i="5"/>
  <c r="M903" i="5"/>
  <c r="P906" i="5"/>
  <c r="R905" i="5"/>
  <c r="R906" i="5" l="1"/>
  <c r="P907" i="5"/>
  <c r="Q906" i="5"/>
  <c r="O907" i="5"/>
  <c r="N904" i="5"/>
  <c r="L905" i="5"/>
  <c r="M904" i="5"/>
  <c r="K905" i="5"/>
  <c r="M905" i="5" l="1"/>
  <c r="K906" i="5"/>
  <c r="O908" i="5"/>
  <c r="Q907" i="5"/>
  <c r="N905" i="5"/>
  <c r="L906" i="5"/>
  <c r="P908" i="5"/>
  <c r="R907" i="5"/>
  <c r="R908" i="5" l="1"/>
  <c r="P909" i="5"/>
  <c r="Q908" i="5"/>
  <c r="O909" i="5"/>
  <c r="N906" i="5"/>
  <c r="L907" i="5"/>
  <c r="M906" i="5"/>
  <c r="K907" i="5"/>
  <c r="K908" i="5" l="1"/>
  <c r="M907" i="5"/>
  <c r="O910" i="5"/>
  <c r="Q909" i="5"/>
  <c r="N907" i="5"/>
  <c r="L908" i="5"/>
  <c r="R909" i="5"/>
  <c r="P910" i="5"/>
  <c r="Q910" i="5" l="1"/>
  <c r="O911" i="5"/>
  <c r="P911" i="5"/>
  <c r="R910" i="5"/>
  <c r="N908" i="5"/>
  <c r="L909" i="5"/>
  <c r="M908" i="5"/>
  <c r="K909" i="5"/>
  <c r="M909" i="5" l="1"/>
  <c r="K910" i="5"/>
  <c r="R911" i="5"/>
  <c r="P912" i="5"/>
  <c r="N909" i="5"/>
  <c r="L910" i="5"/>
  <c r="Q911" i="5"/>
  <c r="O912" i="5"/>
  <c r="Q912" i="5" l="1"/>
  <c r="O913" i="5"/>
  <c r="P913" i="5"/>
  <c r="R912" i="5"/>
  <c r="L911" i="5"/>
  <c r="N910" i="5"/>
  <c r="K911" i="5"/>
  <c r="M910" i="5"/>
  <c r="K912" i="5" l="1"/>
  <c r="M911" i="5"/>
  <c r="P914" i="5"/>
  <c r="R913" i="5"/>
  <c r="N911" i="5"/>
  <c r="L912" i="5"/>
  <c r="Q913" i="5"/>
  <c r="O914" i="5"/>
  <c r="R914" i="5" l="1"/>
  <c r="P915" i="5"/>
  <c r="O915" i="5"/>
  <c r="Q914" i="5"/>
  <c r="L913" i="5"/>
  <c r="N912" i="5"/>
  <c r="M912" i="5"/>
  <c r="K913" i="5"/>
  <c r="N913" i="5" l="1"/>
  <c r="L914" i="5"/>
  <c r="M913" i="5"/>
  <c r="K914" i="5"/>
  <c r="Q915" i="5"/>
  <c r="O916" i="5"/>
  <c r="P916" i="5"/>
  <c r="R915" i="5"/>
  <c r="M914" i="5" l="1"/>
  <c r="K915" i="5"/>
  <c r="P917" i="5"/>
  <c r="R916" i="5"/>
  <c r="Q916" i="5"/>
  <c r="O917" i="5"/>
  <c r="L915" i="5"/>
  <c r="N914" i="5"/>
  <c r="N915" i="5" l="1"/>
  <c r="L916" i="5"/>
  <c r="P918" i="5"/>
  <c r="R917" i="5"/>
  <c r="O918" i="5"/>
  <c r="Q917" i="5"/>
  <c r="K916" i="5"/>
  <c r="M915" i="5"/>
  <c r="K917" i="5" l="1"/>
  <c r="M916" i="5"/>
  <c r="P919" i="5"/>
  <c r="R918" i="5"/>
  <c r="L917" i="5"/>
  <c r="N916" i="5"/>
  <c r="Q918" i="5"/>
  <c r="O919" i="5"/>
  <c r="R919" i="5" l="1"/>
  <c r="P920" i="5"/>
  <c r="Q919" i="5"/>
  <c r="O920" i="5"/>
  <c r="L918" i="5"/>
  <c r="N917" i="5"/>
  <c r="K918" i="5"/>
  <c r="M917" i="5"/>
  <c r="L919" i="5" l="1"/>
  <c r="N918" i="5"/>
  <c r="O921" i="5"/>
  <c r="Q920" i="5"/>
  <c r="M918" i="5"/>
  <c r="K919" i="5"/>
  <c r="R920" i="5"/>
  <c r="P921" i="5"/>
  <c r="Q921" i="5" l="1"/>
  <c r="O922" i="5"/>
  <c r="P922" i="5"/>
  <c r="R921" i="5"/>
  <c r="M919" i="5"/>
  <c r="K920" i="5"/>
  <c r="N919" i="5"/>
  <c r="L920" i="5"/>
  <c r="L921" i="5" l="1"/>
  <c r="N920" i="5"/>
  <c r="R922" i="5"/>
  <c r="P923" i="5"/>
  <c r="K921" i="5"/>
  <c r="M920" i="5"/>
  <c r="Q922" i="5"/>
  <c r="O923" i="5"/>
  <c r="O924" i="5" l="1"/>
  <c r="Q923" i="5"/>
  <c r="P924" i="5"/>
  <c r="R923" i="5"/>
  <c r="K922" i="5"/>
  <c r="M921" i="5"/>
  <c r="L922" i="5"/>
  <c r="N921" i="5"/>
  <c r="N922" i="5" l="1"/>
  <c r="L923" i="5"/>
  <c r="P925" i="5"/>
  <c r="R924" i="5"/>
  <c r="K923" i="5"/>
  <c r="M922" i="5"/>
  <c r="O925" i="5"/>
  <c r="Q924" i="5"/>
  <c r="Q925" i="5" l="1"/>
  <c r="O926" i="5"/>
  <c r="P926" i="5"/>
  <c r="R925" i="5"/>
  <c r="L924" i="5"/>
  <c r="N923" i="5"/>
  <c r="M923" i="5"/>
  <c r="K924" i="5"/>
  <c r="N924" i="5" l="1"/>
  <c r="L925" i="5"/>
  <c r="M924" i="5"/>
  <c r="K925" i="5"/>
  <c r="R926" i="5"/>
  <c r="P927" i="5"/>
  <c r="O927" i="5"/>
  <c r="Q926" i="5"/>
  <c r="M925" i="5" l="1"/>
  <c r="K926" i="5"/>
  <c r="O928" i="5"/>
  <c r="Q927" i="5"/>
  <c r="P928" i="5"/>
  <c r="R927" i="5"/>
  <c r="N925" i="5"/>
  <c r="L926" i="5"/>
  <c r="L927" i="5" l="1"/>
  <c r="N926" i="5"/>
  <c r="Q928" i="5"/>
  <c r="O929" i="5"/>
  <c r="K927" i="5"/>
  <c r="M926" i="5"/>
  <c r="P929" i="5"/>
  <c r="R928" i="5"/>
  <c r="Q929" i="5" l="1"/>
  <c r="O930" i="5"/>
  <c r="P930" i="5"/>
  <c r="R929" i="5"/>
  <c r="K928" i="5"/>
  <c r="M927" i="5"/>
  <c r="L928" i="5"/>
  <c r="N927" i="5"/>
  <c r="M928" i="5" l="1"/>
  <c r="K929" i="5"/>
  <c r="N928" i="5"/>
  <c r="L929" i="5"/>
  <c r="R930" i="5"/>
  <c r="P931" i="5"/>
  <c r="Q930" i="5"/>
  <c r="O931" i="5"/>
  <c r="Q931" i="5" l="1"/>
  <c r="O932" i="5"/>
  <c r="N929" i="5"/>
  <c r="L930" i="5"/>
  <c r="P932" i="5"/>
  <c r="R931" i="5"/>
  <c r="M929" i="5"/>
  <c r="K930" i="5"/>
  <c r="R932" i="5" l="1"/>
  <c r="P933" i="5"/>
  <c r="M930" i="5"/>
  <c r="K931" i="5"/>
  <c r="N930" i="5"/>
  <c r="L931" i="5"/>
  <c r="Q932" i="5"/>
  <c r="O933" i="5"/>
  <c r="Q933" i="5" l="1"/>
  <c r="O934" i="5"/>
  <c r="M931" i="5"/>
  <c r="K932" i="5"/>
  <c r="L932" i="5"/>
  <c r="N931" i="5"/>
  <c r="P934" i="5"/>
  <c r="R933" i="5"/>
  <c r="M932" i="5" l="1"/>
  <c r="K933" i="5"/>
  <c r="L933" i="5"/>
  <c r="N932" i="5"/>
  <c r="R934" i="5"/>
  <c r="P935" i="5"/>
  <c r="O935" i="5"/>
  <c r="Q934" i="5"/>
  <c r="Q935" i="5" l="1"/>
  <c r="O936" i="5"/>
  <c r="N933" i="5"/>
  <c r="L934" i="5"/>
  <c r="P936" i="5"/>
  <c r="R935" i="5"/>
  <c r="M933" i="5"/>
  <c r="K934" i="5"/>
  <c r="K935" i="5" l="1"/>
  <c r="M934" i="5"/>
  <c r="L935" i="5"/>
  <c r="N934" i="5"/>
  <c r="P937" i="5"/>
  <c r="R936" i="5"/>
  <c r="Q936" i="5"/>
  <c r="O937" i="5"/>
  <c r="Q937" i="5" l="1"/>
  <c r="O938" i="5"/>
  <c r="L936" i="5"/>
  <c r="N935" i="5"/>
  <c r="R937" i="5"/>
  <c r="P938" i="5"/>
  <c r="M935" i="5"/>
  <c r="K936" i="5"/>
  <c r="M936" i="5" l="1"/>
  <c r="K937" i="5"/>
  <c r="L937" i="5"/>
  <c r="N936" i="5"/>
  <c r="P939" i="5"/>
  <c r="R938" i="5"/>
  <c r="Q938" i="5"/>
  <c r="O939" i="5"/>
  <c r="Q939" i="5" l="1"/>
  <c r="O940" i="5"/>
  <c r="N937" i="5"/>
  <c r="L938" i="5"/>
  <c r="M937" i="5"/>
  <c r="K938" i="5"/>
  <c r="P940" i="5"/>
  <c r="R939" i="5"/>
  <c r="N938" i="5" l="1"/>
  <c r="L939" i="5"/>
  <c r="P941" i="5"/>
  <c r="R940" i="5"/>
  <c r="M938" i="5"/>
  <c r="K939" i="5"/>
  <c r="Q940" i="5"/>
  <c r="O941" i="5"/>
  <c r="P942" i="5" l="1"/>
  <c r="R941" i="5"/>
  <c r="M939" i="5"/>
  <c r="K940" i="5"/>
  <c r="L940" i="5"/>
  <c r="N939" i="5"/>
  <c r="O942" i="5"/>
  <c r="Q941" i="5"/>
  <c r="M940" i="5" l="1"/>
  <c r="K941" i="5"/>
  <c r="Q942" i="5"/>
  <c r="O943" i="5"/>
  <c r="N940" i="5"/>
  <c r="L941" i="5"/>
  <c r="R942" i="5"/>
  <c r="P943" i="5"/>
  <c r="R943" i="5" l="1"/>
  <c r="P944" i="5"/>
  <c r="O944" i="5"/>
  <c r="Q943" i="5"/>
  <c r="L942" i="5"/>
  <c r="N941" i="5"/>
  <c r="M941" i="5"/>
  <c r="K942" i="5"/>
  <c r="O945" i="5" l="1"/>
  <c r="Q944" i="5"/>
  <c r="N942" i="5"/>
  <c r="L943" i="5"/>
  <c r="M942" i="5"/>
  <c r="K943" i="5"/>
  <c r="P945" i="5"/>
  <c r="R944" i="5"/>
  <c r="N943" i="5" l="1"/>
  <c r="L944" i="5"/>
  <c r="P946" i="5"/>
  <c r="R945" i="5"/>
  <c r="M943" i="5"/>
  <c r="K944" i="5"/>
  <c r="Q945" i="5"/>
  <c r="O946" i="5"/>
  <c r="R946" i="5" l="1"/>
  <c r="P947" i="5"/>
  <c r="M944" i="5"/>
  <c r="K945" i="5"/>
  <c r="N944" i="5"/>
  <c r="L945" i="5"/>
  <c r="Q946" i="5"/>
  <c r="O947" i="5"/>
  <c r="O948" i="5" l="1"/>
  <c r="Q947" i="5"/>
  <c r="M945" i="5"/>
  <c r="K946" i="5"/>
  <c r="L946" i="5"/>
  <c r="N945" i="5"/>
  <c r="R947" i="5"/>
  <c r="P948" i="5"/>
  <c r="P949" i="5" l="1"/>
  <c r="R948" i="5"/>
  <c r="M946" i="5"/>
  <c r="K947" i="5"/>
  <c r="N946" i="5"/>
  <c r="L947" i="5"/>
  <c r="O949" i="5"/>
  <c r="Q948" i="5"/>
  <c r="K948" i="5" l="1"/>
  <c r="M947" i="5"/>
  <c r="O950" i="5"/>
  <c r="Q949" i="5"/>
  <c r="N947" i="5"/>
  <c r="L948" i="5"/>
  <c r="R949" i="5"/>
  <c r="P950" i="5"/>
  <c r="Q950" i="5" l="1"/>
  <c r="O951" i="5"/>
  <c r="L949" i="5"/>
  <c r="N948" i="5"/>
  <c r="R950" i="5"/>
  <c r="P951" i="5"/>
  <c r="M948" i="5"/>
  <c r="K949" i="5"/>
  <c r="M949" i="5" l="1"/>
  <c r="K950" i="5"/>
  <c r="N949" i="5"/>
  <c r="L950" i="5"/>
  <c r="R951" i="5"/>
  <c r="P952" i="5"/>
  <c r="O952" i="5"/>
  <c r="Q951" i="5"/>
  <c r="N950" i="5" l="1"/>
  <c r="L951" i="5"/>
  <c r="Q952" i="5"/>
  <c r="O953" i="5"/>
  <c r="P953" i="5"/>
  <c r="R952" i="5"/>
  <c r="M950" i="5"/>
  <c r="K951" i="5"/>
  <c r="M951" i="5" l="1"/>
  <c r="K952" i="5"/>
  <c r="O954" i="5"/>
  <c r="Q953" i="5"/>
  <c r="N951" i="5"/>
  <c r="L952" i="5"/>
  <c r="R953" i="5"/>
  <c r="P954" i="5"/>
  <c r="Q954" i="5" l="1"/>
  <c r="O955" i="5"/>
  <c r="L953" i="5"/>
  <c r="N952" i="5"/>
  <c r="K953" i="5"/>
  <c r="M952" i="5"/>
  <c r="P955" i="5"/>
  <c r="R954" i="5"/>
  <c r="R955" i="5" l="1"/>
  <c r="P956" i="5"/>
  <c r="L954" i="5"/>
  <c r="N953" i="5"/>
  <c r="M953" i="5"/>
  <c r="K954" i="5"/>
  <c r="O956" i="5"/>
  <c r="Q955" i="5"/>
  <c r="O957" i="5" l="1"/>
  <c r="Q956" i="5"/>
  <c r="N954" i="5"/>
  <c r="L955" i="5"/>
  <c r="M954" i="5"/>
  <c r="K955" i="5"/>
  <c r="R956" i="5"/>
  <c r="P957" i="5"/>
  <c r="P958" i="5" l="1"/>
  <c r="R957" i="5"/>
  <c r="N955" i="5"/>
  <c r="L956" i="5"/>
  <c r="K956" i="5"/>
  <c r="M955" i="5"/>
  <c r="O958" i="5"/>
  <c r="Q957" i="5"/>
  <c r="L957" i="5" l="1"/>
  <c r="N956" i="5"/>
  <c r="Q958" i="5"/>
  <c r="O959" i="5"/>
  <c r="K957" i="5"/>
  <c r="M956" i="5"/>
  <c r="R958" i="5"/>
  <c r="P959" i="5"/>
  <c r="R959" i="5" l="1"/>
  <c r="P960" i="5"/>
  <c r="O960" i="5"/>
  <c r="Q959" i="5"/>
  <c r="M957" i="5"/>
  <c r="K958" i="5"/>
  <c r="L958" i="5"/>
  <c r="N957" i="5"/>
  <c r="L959" i="5" l="1"/>
  <c r="N958" i="5"/>
  <c r="Q960" i="5"/>
  <c r="O961" i="5"/>
  <c r="M958" i="5"/>
  <c r="K959" i="5"/>
  <c r="P961" i="5"/>
  <c r="R960" i="5"/>
  <c r="O962" i="5" l="1"/>
  <c r="Q961" i="5"/>
  <c r="M959" i="5"/>
  <c r="K960" i="5"/>
  <c r="P962" i="5"/>
  <c r="R961" i="5"/>
  <c r="N959" i="5"/>
  <c r="L960" i="5"/>
  <c r="N960" i="5" l="1"/>
  <c r="L961" i="5"/>
  <c r="K961" i="5"/>
  <c r="M960" i="5"/>
  <c r="P963" i="5"/>
  <c r="R962" i="5"/>
  <c r="Q962" i="5"/>
  <c r="O963" i="5"/>
  <c r="O964" i="5" l="1"/>
  <c r="Q963" i="5"/>
  <c r="M961" i="5"/>
  <c r="K962" i="5"/>
  <c r="L962" i="5"/>
  <c r="N961" i="5"/>
  <c r="R963" i="5"/>
  <c r="P964" i="5"/>
  <c r="R964" i="5" l="1"/>
  <c r="P965" i="5"/>
  <c r="M962" i="5"/>
  <c r="K963" i="5"/>
  <c r="N962" i="5"/>
  <c r="L963" i="5"/>
  <c r="O965" i="5"/>
  <c r="Q964" i="5"/>
  <c r="M963" i="5" l="1"/>
  <c r="K964" i="5"/>
  <c r="Q965" i="5"/>
  <c r="O966" i="5"/>
  <c r="N963" i="5"/>
  <c r="L964" i="5"/>
  <c r="P966" i="5"/>
  <c r="R965" i="5"/>
  <c r="O967" i="5" l="1"/>
  <c r="Q966" i="5"/>
  <c r="N964" i="5"/>
  <c r="L965" i="5"/>
  <c r="M964" i="5"/>
  <c r="K965" i="5"/>
  <c r="P967" i="5"/>
  <c r="R966" i="5"/>
  <c r="L966" i="5" l="1"/>
  <c r="N965" i="5"/>
  <c r="R967" i="5"/>
  <c r="P968" i="5"/>
  <c r="K966" i="5"/>
  <c r="M965" i="5"/>
  <c r="O968" i="5"/>
  <c r="Q967" i="5"/>
  <c r="P969" i="5" l="1"/>
  <c r="R968" i="5"/>
  <c r="O969" i="5"/>
  <c r="Q968" i="5"/>
  <c r="M966" i="5"/>
  <c r="K967" i="5"/>
  <c r="N966" i="5"/>
  <c r="L967" i="5"/>
  <c r="L968" i="5" l="1"/>
  <c r="N967" i="5"/>
  <c r="Q969" i="5"/>
  <c r="O970" i="5"/>
  <c r="M967" i="5"/>
  <c r="K968" i="5"/>
  <c r="P970" i="5"/>
  <c r="R969" i="5"/>
  <c r="Q970" i="5" l="1"/>
  <c r="O971" i="5"/>
  <c r="R970" i="5"/>
  <c r="P971" i="5"/>
  <c r="M968" i="5"/>
  <c r="K969" i="5"/>
  <c r="N968" i="5"/>
  <c r="L969" i="5"/>
  <c r="N969" i="5" l="1"/>
  <c r="L970" i="5"/>
  <c r="R971" i="5"/>
  <c r="P972" i="5"/>
  <c r="M969" i="5"/>
  <c r="K970" i="5"/>
  <c r="O972" i="5"/>
  <c r="Q971" i="5"/>
  <c r="P973" i="5" l="1"/>
  <c r="R972" i="5"/>
  <c r="M970" i="5"/>
  <c r="K971" i="5"/>
  <c r="N970" i="5"/>
  <c r="L971" i="5"/>
  <c r="Q972" i="5"/>
  <c r="O973" i="5"/>
  <c r="Q973" i="5" l="1"/>
  <c r="O974" i="5"/>
  <c r="K972" i="5"/>
  <c r="M971" i="5"/>
  <c r="N971" i="5"/>
  <c r="L972" i="5"/>
  <c r="P974" i="5"/>
  <c r="R973" i="5"/>
  <c r="P975" i="5" l="1"/>
  <c r="R974" i="5"/>
  <c r="M972" i="5"/>
  <c r="K973" i="5"/>
  <c r="L973" i="5"/>
  <c r="N972" i="5"/>
  <c r="Q974" i="5"/>
  <c r="O975" i="5"/>
  <c r="Q975" i="5" l="1"/>
  <c r="O976" i="5"/>
  <c r="M973" i="5"/>
  <c r="K974" i="5"/>
  <c r="N973" i="5"/>
  <c r="L974" i="5"/>
  <c r="R975" i="5"/>
  <c r="P976" i="5"/>
  <c r="R976" i="5" l="1"/>
  <c r="P977" i="5"/>
  <c r="K975" i="5"/>
  <c r="M974" i="5"/>
  <c r="N974" i="5"/>
  <c r="L975" i="5"/>
  <c r="O977" i="5"/>
  <c r="Q976" i="5"/>
  <c r="O978" i="5" l="1"/>
  <c r="Q977" i="5"/>
  <c r="M975" i="5"/>
  <c r="K976" i="5"/>
  <c r="L976" i="5"/>
  <c r="N975" i="5"/>
  <c r="P978" i="5"/>
  <c r="R977" i="5"/>
  <c r="M976" i="5" l="1"/>
  <c r="K977" i="5"/>
  <c r="R978" i="5"/>
  <c r="P979" i="5"/>
  <c r="N976" i="5"/>
  <c r="L977" i="5"/>
  <c r="O979" i="5"/>
  <c r="Q978" i="5"/>
  <c r="R979" i="5" l="1"/>
  <c r="P980" i="5"/>
  <c r="L978" i="5"/>
  <c r="N977" i="5"/>
  <c r="K978" i="5"/>
  <c r="M977" i="5"/>
  <c r="O980" i="5"/>
  <c r="Q979" i="5"/>
  <c r="M978" i="5" l="1"/>
  <c r="K979" i="5"/>
  <c r="O981" i="5"/>
  <c r="Q980" i="5"/>
  <c r="L979" i="5"/>
  <c r="N978" i="5"/>
  <c r="P981" i="5"/>
  <c r="R980" i="5"/>
  <c r="R981" i="5" l="1"/>
  <c r="P982" i="5"/>
  <c r="O982" i="5"/>
  <c r="Q981" i="5"/>
  <c r="M979" i="5"/>
  <c r="K980" i="5"/>
  <c r="N979" i="5"/>
  <c r="L980" i="5"/>
  <c r="N980" i="5" l="1"/>
  <c r="L981" i="5"/>
  <c r="O983" i="5"/>
  <c r="Q982" i="5"/>
  <c r="M980" i="5"/>
  <c r="K981" i="5"/>
  <c r="P983" i="5"/>
  <c r="R982" i="5"/>
  <c r="P984" i="5" l="1"/>
  <c r="R983" i="5"/>
  <c r="Q983" i="5"/>
  <c r="O984" i="5"/>
  <c r="M981" i="5"/>
  <c r="K982" i="5"/>
  <c r="L982" i="5"/>
  <c r="N981" i="5"/>
  <c r="O985" i="5" l="1"/>
  <c r="Q984" i="5"/>
  <c r="N982" i="5"/>
  <c r="L983" i="5"/>
  <c r="K983" i="5"/>
  <c r="M982" i="5"/>
  <c r="R984" i="5"/>
  <c r="P985" i="5"/>
  <c r="R985" i="5" l="1"/>
  <c r="P986" i="5"/>
  <c r="L984" i="5"/>
  <c r="N983" i="5"/>
  <c r="M983" i="5"/>
  <c r="K984" i="5"/>
  <c r="Q985" i="5"/>
  <c r="O986" i="5"/>
  <c r="Q986" i="5" l="1"/>
  <c r="O987" i="5"/>
  <c r="N984" i="5"/>
  <c r="L985" i="5"/>
  <c r="M984" i="5"/>
  <c r="K985" i="5"/>
  <c r="R986" i="5"/>
  <c r="P987" i="5"/>
  <c r="P988" i="5" l="1"/>
  <c r="R987" i="5"/>
  <c r="N985" i="5"/>
  <c r="L986" i="5"/>
  <c r="M985" i="5"/>
  <c r="K986" i="5"/>
  <c r="O988" i="5"/>
  <c r="Q987" i="5"/>
  <c r="L987" i="5" l="1"/>
  <c r="N986" i="5"/>
  <c r="O989" i="5"/>
  <c r="Q988" i="5"/>
  <c r="K987" i="5"/>
  <c r="M986" i="5"/>
  <c r="P989" i="5"/>
  <c r="R988" i="5"/>
  <c r="P990" i="5" l="1"/>
  <c r="R989" i="5"/>
  <c r="Q989" i="5"/>
  <c r="O990" i="5"/>
  <c r="K988" i="5"/>
  <c r="M987" i="5"/>
  <c r="N987" i="5"/>
  <c r="L988" i="5"/>
  <c r="L989" i="5" l="1"/>
  <c r="N988" i="5"/>
  <c r="O991" i="5"/>
  <c r="Q990" i="5"/>
  <c r="M988" i="5"/>
  <c r="K989" i="5"/>
  <c r="P991" i="5"/>
  <c r="R990" i="5"/>
  <c r="R991" i="5" l="1"/>
  <c r="P992" i="5"/>
  <c r="Q991" i="5"/>
  <c r="O992" i="5"/>
  <c r="M989" i="5"/>
  <c r="K990" i="5"/>
  <c r="N989" i="5"/>
  <c r="L990" i="5"/>
  <c r="N990" i="5" l="1"/>
  <c r="L991" i="5"/>
  <c r="Q992" i="5"/>
  <c r="O993" i="5"/>
  <c r="M990" i="5"/>
  <c r="K991" i="5"/>
  <c r="R992" i="5"/>
  <c r="P993" i="5"/>
  <c r="R993" i="5" l="1"/>
  <c r="P994" i="5"/>
  <c r="Q993" i="5"/>
  <c r="O994" i="5"/>
  <c r="M991" i="5"/>
  <c r="K992" i="5"/>
  <c r="L992" i="5"/>
  <c r="N991" i="5"/>
  <c r="Q994" i="5" l="1"/>
  <c r="O995" i="5"/>
  <c r="N992" i="5"/>
  <c r="L993" i="5"/>
  <c r="K993" i="5"/>
  <c r="M992" i="5"/>
  <c r="P995" i="5"/>
  <c r="R994" i="5"/>
  <c r="N993" i="5" l="1"/>
  <c r="L994" i="5"/>
  <c r="P996" i="5"/>
  <c r="R995" i="5"/>
  <c r="M993" i="5"/>
  <c r="K994" i="5"/>
  <c r="O996" i="5"/>
  <c r="Q995" i="5"/>
  <c r="O997" i="5" l="1"/>
  <c r="Q996" i="5"/>
  <c r="R996" i="5"/>
  <c r="P997" i="5"/>
  <c r="K995" i="5"/>
  <c r="M994" i="5"/>
  <c r="N994" i="5"/>
  <c r="L995" i="5"/>
  <c r="N995" i="5" l="1"/>
  <c r="L996" i="5"/>
  <c r="R997" i="5"/>
  <c r="P998" i="5"/>
  <c r="K996" i="5"/>
  <c r="M995" i="5"/>
  <c r="O998" i="5"/>
  <c r="Q997" i="5"/>
  <c r="P999" i="5" l="1"/>
  <c r="R998" i="5"/>
  <c r="Q998" i="5"/>
  <c r="O999" i="5"/>
  <c r="N996" i="5"/>
  <c r="L997" i="5"/>
  <c r="M996" i="5"/>
  <c r="K997" i="5"/>
  <c r="N997" i="5" l="1"/>
  <c r="L998" i="5"/>
  <c r="M997" i="5"/>
  <c r="K998" i="5"/>
  <c r="O1000" i="5"/>
  <c r="Q999" i="5"/>
  <c r="R999" i="5"/>
  <c r="P1000" i="5"/>
  <c r="P1001" i="5" l="1"/>
  <c r="R1000" i="5"/>
  <c r="M998" i="5"/>
  <c r="K999" i="5"/>
  <c r="N998" i="5"/>
  <c r="L999" i="5"/>
  <c r="Q1000" i="5"/>
  <c r="O1001" i="5"/>
  <c r="Q1001" i="5" l="1"/>
  <c r="O1002" i="5"/>
  <c r="K1000" i="5"/>
  <c r="M999" i="5"/>
  <c r="N999" i="5"/>
  <c r="L1000" i="5"/>
  <c r="R1001" i="5"/>
  <c r="P1002" i="5"/>
  <c r="R1002" i="5" l="1"/>
  <c r="P1003" i="5"/>
  <c r="M1000" i="5"/>
  <c r="K1001" i="5"/>
  <c r="N1000" i="5"/>
  <c r="L1001" i="5"/>
  <c r="Q1002" i="5"/>
  <c r="O1003" i="5"/>
  <c r="O1004" i="5" l="1"/>
  <c r="Q1003" i="5"/>
  <c r="M1001" i="5"/>
  <c r="K1002" i="5"/>
  <c r="N1001" i="5"/>
  <c r="L1002" i="5"/>
  <c r="P1004" i="5"/>
  <c r="R1003" i="5"/>
  <c r="K1003" i="5" l="1"/>
  <c r="M1002" i="5"/>
  <c r="P1005" i="5"/>
  <c r="R1004" i="5"/>
  <c r="L1003" i="5"/>
  <c r="N1002" i="5"/>
  <c r="O1005" i="5"/>
  <c r="Q1004" i="5"/>
  <c r="Q1005" i="5" l="1"/>
  <c r="O1006" i="5"/>
  <c r="P1006" i="5"/>
  <c r="R1005" i="5"/>
  <c r="N1003" i="5"/>
  <c r="L1004" i="5"/>
  <c r="K1004" i="5"/>
  <c r="M1003" i="5"/>
  <c r="M1004" i="5" l="1"/>
  <c r="K1005" i="5"/>
  <c r="P1007" i="5"/>
  <c r="R1006" i="5"/>
  <c r="L1005" i="5"/>
  <c r="N1004" i="5"/>
  <c r="O1007" i="5"/>
  <c r="Q1006" i="5"/>
  <c r="Q1007" i="5" l="1"/>
  <c r="O1008" i="5"/>
  <c r="P1008" i="5"/>
  <c r="R1007" i="5"/>
  <c r="M1005" i="5"/>
  <c r="K1006" i="5"/>
  <c r="N1005" i="5"/>
  <c r="L1006" i="5"/>
  <c r="N1006" i="5" l="1"/>
  <c r="L1007" i="5"/>
  <c r="R1008" i="5"/>
  <c r="P1009" i="5"/>
  <c r="K1007" i="5"/>
  <c r="M1006" i="5"/>
  <c r="Q1008" i="5"/>
  <c r="O1009" i="5"/>
  <c r="O1010" i="5" l="1"/>
  <c r="Q1009" i="5"/>
  <c r="P1010" i="5"/>
  <c r="R1009" i="5"/>
  <c r="N1007" i="5"/>
  <c r="L1008" i="5"/>
  <c r="M1007" i="5"/>
  <c r="K1008" i="5"/>
  <c r="K1009" i="5" l="1"/>
  <c r="M1008" i="5"/>
  <c r="R1010" i="5"/>
  <c r="P1011" i="5"/>
  <c r="L1009" i="5"/>
  <c r="N1008" i="5"/>
  <c r="Q1010" i="5"/>
  <c r="O1011" i="5"/>
  <c r="O1012" i="5" l="1"/>
  <c r="Q1011" i="5"/>
  <c r="R1011" i="5"/>
  <c r="P1012" i="5"/>
  <c r="L1010" i="5"/>
  <c r="N1009" i="5"/>
  <c r="M1009" i="5"/>
  <c r="K1010" i="5"/>
  <c r="M1010" i="5" l="1"/>
  <c r="K1011" i="5"/>
  <c r="P1013" i="5"/>
  <c r="R1012" i="5"/>
  <c r="N1010" i="5"/>
  <c r="L1011" i="5"/>
  <c r="Q1012" i="5"/>
  <c r="O1013" i="5"/>
  <c r="P1014" i="5" l="1"/>
  <c r="R1013" i="5"/>
  <c r="Q1013" i="5"/>
  <c r="O1014" i="5"/>
  <c r="N1011" i="5"/>
  <c r="L1012" i="5"/>
  <c r="M1011" i="5"/>
  <c r="K1012" i="5"/>
  <c r="N1012" i="5" l="1"/>
  <c r="L1013" i="5"/>
  <c r="M1012" i="5"/>
  <c r="K1013" i="5"/>
  <c r="Q1014" i="5"/>
  <c r="O1015" i="5"/>
  <c r="R1014" i="5"/>
  <c r="P1015" i="5"/>
  <c r="R1015" i="5" l="1"/>
  <c r="P1016" i="5"/>
  <c r="K1014" i="5"/>
  <c r="M1013" i="5"/>
  <c r="O1016" i="5"/>
  <c r="Q1015" i="5"/>
  <c r="N1013" i="5"/>
  <c r="L1014" i="5"/>
  <c r="O1017" i="5" l="1"/>
  <c r="Q1016" i="5"/>
  <c r="N1014" i="5"/>
  <c r="L1015" i="5"/>
  <c r="M1014" i="5"/>
  <c r="K1015" i="5"/>
  <c r="P1017" i="5"/>
  <c r="R1016" i="5"/>
  <c r="N1015" i="5" l="1"/>
  <c r="L1016" i="5"/>
  <c r="P1018" i="5"/>
  <c r="R1017" i="5"/>
  <c r="K1016" i="5"/>
  <c r="M1015" i="5"/>
  <c r="Q1017" i="5"/>
  <c r="O1018" i="5"/>
  <c r="R1018" i="5" l="1"/>
  <c r="P1019" i="5"/>
  <c r="L1017" i="5"/>
  <c r="N1016" i="5"/>
  <c r="Q1018" i="5"/>
  <c r="O1019" i="5"/>
  <c r="M1016" i="5"/>
  <c r="K1017" i="5"/>
  <c r="M1017" i="5" l="1"/>
  <c r="K1018" i="5"/>
  <c r="N1017" i="5"/>
  <c r="L1018" i="5"/>
  <c r="O1020" i="5"/>
  <c r="Q1019" i="5"/>
  <c r="R1019" i="5"/>
  <c r="P1020" i="5"/>
  <c r="P1021" i="5" l="1"/>
  <c r="R1020" i="5"/>
  <c r="N1018" i="5"/>
  <c r="L1019" i="5"/>
  <c r="M1018" i="5"/>
  <c r="K1019" i="5"/>
  <c r="O1021" i="5"/>
  <c r="Q1020" i="5"/>
  <c r="N1019" i="5" l="1"/>
  <c r="L1020" i="5"/>
  <c r="Q1021" i="5"/>
  <c r="O1022" i="5"/>
  <c r="M1019" i="5"/>
  <c r="K1020" i="5"/>
  <c r="P1022" i="5"/>
  <c r="R1021" i="5"/>
  <c r="Q1022" i="5" l="1"/>
  <c r="O1023" i="5"/>
  <c r="M1020" i="5"/>
  <c r="K1021" i="5"/>
  <c r="L1021" i="5"/>
  <c r="N1020" i="5"/>
  <c r="R1022" i="5"/>
  <c r="P1023" i="5"/>
  <c r="N1021" i="5" l="1"/>
  <c r="L1022" i="5"/>
  <c r="P1024" i="5"/>
  <c r="R1023" i="5"/>
  <c r="M1021" i="5"/>
  <c r="K1022" i="5"/>
  <c r="O1024" i="5"/>
  <c r="Q1023" i="5"/>
  <c r="O1025" i="5" l="1"/>
  <c r="Q1024" i="5"/>
  <c r="R1024" i="5"/>
  <c r="P1025" i="5"/>
  <c r="M1022" i="5"/>
  <c r="K1023" i="5"/>
  <c r="N1022" i="5"/>
  <c r="L1023" i="5"/>
  <c r="N1023" i="5" l="1"/>
  <c r="L1024" i="5"/>
  <c r="R1025" i="5"/>
  <c r="P1026" i="5"/>
  <c r="M1023" i="5"/>
  <c r="K1024" i="5"/>
  <c r="O1026" i="5"/>
  <c r="Q1025" i="5"/>
  <c r="P1027" i="5" l="1"/>
  <c r="R1026" i="5"/>
  <c r="Q1026" i="5"/>
  <c r="O1027" i="5"/>
  <c r="M1024" i="5"/>
  <c r="K1025" i="5"/>
  <c r="L1025" i="5"/>
  <c r="N1024" i="5"/>
  <c r="M1025" i="5" l="1"/>
  <c r="K1026" i="5"/>
  <c r="O1028" i="5"/>
  <c r="Q1027" i="5"/>
  <c r="N1025" i="5"/>
  <c r="L1026" i="5"/>
  <c r="R1027" i="5"/>
  <c r="P1028" i="5"/>
  <c r="Q1028" i="5" l="1"/>
  <c r="O1029" i="5"/>
  <c r="R1028" i="5"/>
  <c r="P1029" i="5"/>
  <c r="N1026" i="5"/>
  <c r="L1027" i="5"/>
  <c r="M1026" i="5"/>
  <c r="K1027" i="5"/>
  <c r="M1027" i="5" l="1"/>
  <c r="K1028" i="5"/>
  <c r="P1030" i="5"/>
  <c r="R1029" i="5"/>
  <c r="N1027" i="5"/>
  <c r="L1028" i="5"/>
  <c r="Q1029" i="5"/>
  <c r="O1030" i="5"/>
  <c r="R1030" i="5" l="1"/>
  <c r="P1031" i="5"/>
  <c r="N1028" i="5"/>
  <c r="L1029" i="5"/>
  <c r="M1028" i="5"/>
  <c r="K1029" i="5"/>
  <c r="Q1030" i="5"/>
  <c r="O1031" i="5"/>
  <c r="O1032" i="5" l="1"/>
  <c r="Q1031" i="5"/>
  <c r="L1030" i="5"/>
  <c r="N1029" i="5"/>
  <c r="K1030" i="5"/>
  <c r="M1029" i="5"/>
  <c r="R1031" i="5"/>
  <c r="P1032" i="5"/>
  <c r="P1033" i="5" l="1"/>
  <c r="R1032" i="5"/>
  <c r="L1031" i="5"/>
  <c r="N1030" i="5"/>
  <c r="M1030" i="5"/>
  <c r="K1031" i="5"/>
  <c r="Q1032" i="5"/>
  <c r="O1033" i="5"/>
  <c r="Q1033" i="5" l="1"/>
  <c r="O1034" i="5"/>
  <c r="N1031" i="5"/>
  <c r="L1032" i="5"/>
  <c r="K1032" i="5"/>
  <c r="M1031" i="5"/>
  <c r="P1034" i="5"/>
  <c r="R1033" i="5"/>
  <c r="L1033" i="5" l="1"/>
  <c r="N1032" i="5"/>
  <c r="M1032" i="5"/>
  <c r="K1033" i="5"/>
  <c r="R1034" i="5"/>
  <c r="P1035" i="5"/>
  <c r="O1035" i="5"/>
  <c r="Q1034" i="5"/>
  <c r="M1033" i="5" l="1"/>
  <c r="K1034" i="5"/>
  <c r="Q1035" i="5"/>
  <c r="O1036" i="5"/>
  <c r="R1035" i="5"/>
  <c r="P1036" i="5"/>
  <c r="N1033" i="5"/>
  <c r="L1034" i="5"/>
  <c r="N1034" i="5" l="1"/>
  <c r="L1035" i="5"/>
  <c r="Q1036" i="5"/>
  <c r="O1037" i="5"/>
  <c r="P1037" i="5"/>
  <c r="R1036" i="5"/>
  <c r="K1035" i="5"/>
  <c r="M1034" i="5"/>
  <c r="O1038" i="5" l="1"/>
  <c r="Q1037" i="5"/>
  <c r="L1036" i="5"/>
  <c r="N1035" i="5"/>
  <c r="K1036" i="5"/>
  <c r="M1035" i="5"/>
  <c r="P1038" i="5"/>
  <c r="R1037" i="5"/>
  <c r="P1039" i="5" l="1"/>
  <c r="R1038" i="5"/>
  <c r="L1037" i="5"/>
  <c r="N1036" i="5"/>
  <c r="K1037" i="5"/>
  <c r="M1036" i="5"/>
  <c r="Q1038" i="5"/>
  <c r="O1039" i="5"/>
  <c r="O1040" i="5" l="1"/>
  <c r="Q1039" i="5"/>
  <c r="N1037" i="5"/>
  <c r="L1038" i="5"/>
  <c r="M1037" i="5"/>
  <c r="K1038" i="5"/>
  <c r="R1039" i="5"/>
  <c r="P1040" i="5"/>
  <c r="P1041" i="5" l="1"/>
  <c r="R1040" i="5"/>
  <c r="N1038" i="5"/>
  <c r="L1039" i="5"/>
  <c r="M1038" i="5"/>
  <c r="K1039" i="5"/>
  <c r="Q1040" i="5"/>
  <c r="O1041" i="5"/>
  <c r="Q1041" i="5" l="1"/>
  <c r="O1042" i="5"/>
  <c r="N1039" i="5"/>
  <c r="L1040" i="5"/>
  <c r="M1039" i="5"/>
  <c r="K1040" i="5"/>
  <c r="P1042" i="5"/>
  <c r="R1041" i="5"/>
  <c r="N1040" i="5" l="1"/>
  <c r="L1041" i="5"/>
  <c r="R1042" i="5"/>
  <c r="P1043" i="5"/>
  <c r="R1043" i="5" s="1"/>
  <c r="M1040" i="5"/>
  <c r="K1041" i="5"/>
  <c r="Q1042" i="5"/>
  <c r="O1043" i="5"/>
  <c r="Q1043" i="5" s="1"/>
  <c r="M1041" i="5" l="1"/>
  <c r="K1042" i="5"/>
  <c r="N1041" i="5"/>
  <c r="L1042" i="5"/>
  <c r="N1042" i="5" l="1"/>
  <c r="L1043" i="5"/>
  <c r="N1043" i="5" s="1"/>
  <c r="Q3" i="5" s="1"/>
  <c r="Q5" i="5" s="1"/>
  <c r="K1043" i="5"/>
  <c r="M1043" i="5" s="1"/>
  <c r="Q2" i="5" s="1"/>
  <c r="Q4" i="5" s="1"/>
  <c r="M1042" i="5"/>
  <c r="G2" i="5" l="1"/>
  <c r="N5" i="5" l="1"/>
  <c r="K5" i="5"/>
</calcChain>
</file>

<file path=xl/sharedStrings.xml><?xml version="1.0" encoding="utf-8"?>
<sst xmlns="http://schemas.openxmlformats.org/spreadsheetml/2006/main" count="98" uniqueCount="44">
  <si>
    <t>Cal Date</t>
  </si>
  <si>
    <t>Stdev</t>
  </si>
  <si>
    <t>Average</t>
  </si>
  <si>
    <t>Volatility</t>
  </si>
  <si>
    <t>Incremental Switch Amt</t>
  </si>
  <si>
    <t>Drawdown</t>
  </si>
  <si>
    <t>Main Calculation</t>
  </si>
  <si>
    <t>Scheme</t>
  </si>
  <si>
    <t>Edelweiss Mid and Small Cap Fund - Growth (EMaSCF)</t>
  </si>
  <si>
    <t>From date</t>
  </si>
  <si>
    <t>To date</t>
  </si>
  <si>
    <t>Current date</t>
  </si>
  <si>
    <t>Scheme nav</t>
  </si>
  <si>
    <t>Benchmark change</t>
  </si>
  <si>
    <t>Benchmark value</t>
  </si>
  <si>
    <t>% Change</t>
  </si>
  <si>
    <t>Unit</t>
  </si>
  <si>
    <t>Benchmark Unit</t>
  </si>
  <si>
    <t>No Of Investment</t>
  </si>
  <si>
    <t>Investment amount</t>
  </si>
  <si>
    <t>Benchmark</t>
  </si>
  <si>
    <t>Nifty Free Float Midcap 100</t>
  </si>
  <si>
    <t>--</t>
  </si>
  <si>
    <t>Benchmark change(%)</t>
  </si>
  <si>
    <t>Date</t>
  </si>
  <si>
    <t>NAV</t>
  </si>
  <si>
    <t>Benchmark change(%)*-1</t>
  </si>
  <si>
    <t>Month-Year</t>
  </si>
  <si>
    <t>temp</t>
  </si>
  <si>
    <t>index_data</t>
  </si>
  <si>
    <t>Index</t>
  </si>
  <si>
    <t>Investment Amt</t>
  </si>
  <si>
    <t>Investment Amt_benchmark</t>
  </si>
  <si>
    <t>Profit_scheme</t>
  </si>
  <si>
    <t>Profit_benchmark</t>
  </si>
  <si>
    <t>total investment</t>
  </si>
  <si>
    <t>Invetment value_scheme</t>
  </si>
  <si>
    <t>Invetment value_benchmark</t>
  </si>
  <si>
    <t>Drawdown_Scheme</t>
  </si>
  <si>
    <t>Drawdown_Benchmark</t>
  </si>
  <si>
    <t>Rebase_scheme</t>
  </si>
  <si>
    <t>Rebase_index</t>
  </si>
  <si>
    <t>Edelweiss Absolute Return Fund - Growth (EARF)</t>
  </si>
  <si>
    <t>Nifty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</si>
</sst>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rgb="FF333333"/>
      <name val="Verdan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15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14" fontId="1" fillId="0" borderId="0" xfId="0" applyNumberFormat="1" applyFont="1"/>
    <xf numFmtId="0" fontId="4" fillId="0" borderId="0" xfId="0" applyFont="1"/>
    <xf numFmtId="15" fontId="2" fillId="0" borderId="1" xfId="0" applyNumberFormat="1" applyFont="1" applyBorder="1"/>
    <xf numFmtId="14" fontId="1" fillId="0" borderId="1" xfId="0" applyNumberFormat="1" applyFont="1" applyBorder="1"/>
    <xf numFmtId="0" fontId="1" fillId="0" borderId="1" xfId="0" applyNumberFormat="1" applyFont="1" applyBorder="1"/>
    <xf numFmtId="15" fontId="2" fillId="0" borderId="2" xfId="0" applyNumberFormat="1" applyFont="1" applyBorder="1"/>
    <xf numFmtId="14" fontId="1" fillId="0" borderId="2" xfId="0" applyNumberFormat="1" applyFont="1" applyBorder="1"/>
    <xf numFmtId="0" fontId="4" fillId="0" borderId="2" xfId="0" applyFont="1" applyBorder="1"/>
    <xf numFmtId="0" fontId="1" fillId="0" borderId="2" xfId="0" applyFont="1" applyBorder="1"/>
    <xf numFmtId="0" fontId="3" fillId="0" borderId="0" xfId="0" applyFont="1" applyBorder="1" applyAlignment="1"/>
    <xf numFmtId="14" fontId="1" fillId="0" borderId="0" xfId="0" applyNumberFormat="1" applyFont="1" applyAlignment="1">
      <alignment wrapText="1"/>
    </xf>
    <xf numFmtId="15" fontId="1" fillId="0" borderId="0" xfId="0" quotePrefix="1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2" fontId="1" fillId="0" borderId="0" xfId="0" applyNumberFormat="1" applyFont="1"/>
    <xf numFmtId="14" fontId="0" fillId="0" borderId="0" xfId="0" applyNumberFormat="1"/>
    <xf numFmtId="0" fontId="1" fillId="0" borderId="0" xfId="0" quotePrefix="1" applyFont="1" applyAlignment="1">
      <alignment wrapText="1"/>
    </xf>
    <xf numFmtId="2" fontId="1" fillId="0" borderId="0" xfId="0" quotePrefix="1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" fontId="1" fillId="2" borderId="1" xfId="0" applyNumberFormat="1" applyFont="1" applyFill="1" applyBorder="1" applyAlignment="1">
      <alignment wrapText="1"/>
    </xf>
    <xf numFmtId="15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10" fontId="1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2"/>
  <sheetViews>
    <sheetView workbookViewId="0">
      <selection activeCell="E3" sqref="E3"/>
    </sheetView>
  </sheetViews>
  <sheetFormatPr defaultRowHeight="15" x14ac:dyDescent="0.25"/>
  <cols>
    <col min="1" max="1" width="10.7109375" style="22" bestFit="1" customWidth="1"/>
  </cols>
  <sheetData>
    <row r="1" spans="1:3" x14ac:dyDescent="0.25">
      <c r="A1" s="22" t="s">
        <v>24</v>
      </c>
      <c r="B1" t="s">
        <v>29</v>
      </c>
    </row>
    <row r="2" spans="1:3" x14ac:dyDescent="0.25">
      <c r="A2" s="22">
        <v>41919</v>
      </c>
      <c r="B2">
        <v>11246.9</v>
      </c>
      <c r="C2">
        <v>0</v>
      </c>
    </row>
    <row r="3" spans="1:3" x14ac:dyDescent="0.25">
      <c r="A3" s="22">
        <v>41920</v>
      </c>
      <c r="B3">
        <v>11226.35</v>
      </c>
      <c r="C3">
        <f>(B3-B2)/B2*100</f>
        <v>-0.18271701535533591</v>
      </c>
    </row>
    <row r="4" spans="1:3" x14ac:dyDescent="0.25">
      <c r="A4" s="22">
        <v>41921</v>
      </c>
      <c r="B4">
        <v>11407.9</v>
      </c>
      <c r="C4">
        <f t="shared" ref="C4:C67" si="0">(B4-B3)/B3*100</f>
        <v>1.617177444138115</v>
      </c>
    </row>
    <row r="5" spans="1:3" x14ac:dyDescent="0.25">
      <c r="A5" s="22">
        <v>41922</v>
      </c>
      <c r="B5">
        <v>11230.8</v>
      </c>
      <c r="C5">
        <f t="shared" si="0"/>
        <v>-1.5524329631220504</v>
      </c>
    </row>
    <row r="6" spans="1:3" x14ac:dyDescent="0.25">
      <c r="A6" s="22">
        <v>41925</v>
      </c>
      <c r="B6">
        <v>11284.6</v>
      </c>
      <c r="C6">
        <f t="shared" si="0"/>
        <v>0.4790397834526578</v>
      </c>
    </row>
    <row r="7" spans="1:3" x14ac:dyDescent="0.25">
      <c r="A7" s="22">
        <v>41926</v>
      </c>
      <c r="B7">
        <v>11269.7</v>
      </c>
      <c r="C7">
        <f t="shared" si="0"/>
        <v>-0.13203835315385246</v>
      </c>
    </row>
    <row r="8" spans="1:3" x14ac:dyDescent="0.25">
      <c r="A8" s="22">
        <v>41928</v>
      </c>
      <c r="B8">
        <v>10983.7</v>
      </c>
      <c r="C8">
        <f t="shared" si="0"/>
        <v>-2.5377782904602606</v>
      </c>
    </row>
    <row r="9" spans="1:3" x14ac:dyDescent="0.25">
      <c r="A9" s="22">
        <v>41929</v>
      </c>
      <c r="B9">
        <v>11070.75</v>
      </c>
      <c r="C9">
        <f t="shared" si="0"/>
        <v>0.79253803363164754</v>
      </c>
    </row>
    <row r="10" spans="1:3" x14ac:dyDescent="0.25">
      <c r="A10" s="22">
        <v>41932</v>
      </c>
      <c r="B10">
        <v>11230.45</v>
      </c>
      <c r="C10">
        <f t="shared" si="0"/>
        <v>1.4425400266468011</v>
      </c>
    </row>
    <row r="11" spans="1:3" x14ac:dyDescent="0.25">
      <c r="A11" s="22">
        <v>41933</v>
      </c>
      <c r="B11">
        <v>11319.75</v>
      </c>
      <c r="C11">
        <f t="shared" si="0"/>
        <v>0.79515958844034984</v>
      </c>
    </row>
    <row r="12" spans="1:3" x14ac:dyDescent="0.25">
      <c r="A12" s="22">
        <v>41934</v>
      </c>
      <c r="B12">
        <v>11432.8</v>
      </c>
      <c r="C12">
        <f t="shared" si="0"/>
        <v>0.99869696768920924</v>
      </c>
    </row>
    <row r="13" spans="1:3" x14ac:dyDescent="0.25">
      <c r="A13" s="22">
        <v>41935</v>
      </c>
      <c r="B13">
        <v>11522.9</v>
      </c>
      <c r="C13">
        <f t="shared" si="0"/>
        <v>0.78808340913862196</v>
      </c>
    </row>
    <row r="14" spans="1:3" x14ac:dyDescent="0.25">
      <c r="A14" s="22">
        <v>41939</v>
      </c>
      <c r="B14">
        <v>11475.15</v>
      </c>
      <c r="C14">
        <f t="shared" si="0"/>
        <v>-0.41439221029428364</v>
      </c>
    </row>
    <row r="15" spans="1:3" x14ac:dyDescent="0.25">
      <c r="A15" s="22">
        <v>41940</v>
      </c>
      <c r="B15">
        <v>11536.95</v>
      </c>
      <c r="C15">
        <f t="shared" si="0"/>
        <v>0.53855505156796291</v>
      </c>
    </row>
    <row r="16" spans="1:3" x14ac:dyDescent="0.25">
      <c r="A16" s="22">
        <v>41941</v>
      </c>
      <c r="B16">
        <v>11590</v>
      </c>
      <c r="C16">
        <f t="shared" si="0"/>
        <v>0.45982690399108317</v>
      </c>
    </row>
    <row r="17" spans="1:3" x14ac:dyDescent="0.25">
      <c r="A17" s="22">
        <v>41942</v>
      </c>
      <c r="B17">
        <v>11656.9</v>
      </c>
      <c r="C17">
        <f t="shared" si="0"/>
        <v>0.57722174288179151</v>
      </c>
    </row>
    <row r="18" spans="1:3" x14ac:dyDescent="0.25">
      <c r="A18" s="22">
        <v>41943</v>
      </c>
      <c r="B18">
        <v>11841.1</v>
      </c>
      <c r="C18">
        <f t="shared" si="0"/>
        <v>1.5801799792397697</v>
      </c>
    </row>
    <row r="19" spans="1:3" x14ac:dyDescent="0.25">
      <c r="A19" s="22">
        <v>41946</v>
      </c>
      <c r="B19">
        <v>11958.3</v>
      </c>
      <c r="C19">
        <f t="shared" si="0"/>
        <v>0.98977290961142894</v>
      </c>
    </row>
    <row r="20" spans="1:3" x14ac:dyDescent="0.25">
      <c r="A20" s="22">
        <v>41948</v>
      </c>
      <c r="B20">
        <v>11977.25</v>
      </c>
      <c r="C20">
        <f t="shared" si="0"/>
        <v>0.15846734067552018</v>
      </c>
    </row>
    <row r="21" spans="1:3" x14ac:dyDescent="0.25">
      <c r="A21" s="22">
        <v>41950</v>
      </c>
      <c r="B21">
        <v>11995.8</v>
      </c>
      <c r="C21">
        <f t="shared" si="0"/>
        <v>0.15487695422571351</v>
      </c>
    </row>
    <row r="22" spans="1:3" x14ac:dyDescent="0.25">
      <c r="A22" s="22">
        <v>41953</v>
      </c>
      <c r="B22">
        <v>12000.1</v>
      </c>
      <c r="C22">
        <f t="shared" si="0"/>
        <v>3.5845879391129321E-2</v>
      </c>
    </row>
    <row r="23" spans="1:3" x14ac:dyDescent="0.25">
      <c r="A23" s="22">
        <v>41954</v>
      </c>
      <c r="B23">
        <v>12090.55</v>
      </c>
      <c r="C23">
        <f t="shared" si="0"/>
        <v>0.75374371880233415</v>
      </c>
    </row>
    <row r="24" spans="1:3" x14ac:dyDescent="0.25">
      <c r="A24" s="22">
        <v>41955</v>
      </c>
      <c r="B24">
        <v>12167.35</v>
      </c>
      <c r="C24">
        <f t="shared" si="0"/>
        <v>0.63520683509022424</v>
      </c>
    </row>
    <row r="25" spans="1:3" x14ac:dyDescent="0.25">
      <c r="A25" s="22">
        <v>41956</v>
      </c>
      <c r="B25">
        <v>12089.7</v>
      </c>
      <c r="C25">
        <f t="shared" si="0"/>
        <v>-0.63818333490858437</v>
      </c>
    </row>
    <row r="26" spans="1:3" x14ac:dyDescent="0.25">
      <c r="A26" s="22">
        <v>41957</v>
      </c>
      <c r="B26">
        <v>12198.6</v>
      </c>
      <c r="C26">
        <f t="shared" si="0"/>
        <v>0.90076676840616077</v>
      </c>
    </row>
    <row r="27" spans="1:3" x14ac:dyDescent="0.25">
      <c r="A27" s="22">
        <v>41960</v>
      </c>
      <c r="B27">
        <v>12268.75</v>
      </c>
      <c r="C27">
        <f t="shared" si="0"/>
        <v>0.57506599117931267</v>
      </c>
    </row>
    <row r="28" spans="1:3" x14ac:dyDescent="0.25">
      <c r="A28" s="22">
        <v>41961</v>
      </c>
      <c r="B28">
        <v>12348.35</v>
      </c>
      <c r="C28">
        <f t="shared" si="0"/>
        <v>0.64880285277636562</v>
      </c>
    </row>
    <row r="29" spans="1:3" x14ac:dyDescent="0.25">
      <c r="A29" s="22">
        <v>41962</v>
      </c>
      <c r="B29">
        <v>12259.1</v>
      </c>
      <c r="C29">
        <f t="shared" si="0"/>
        <v>-0.72276862900711425</v>
      </c>
    </row>
    <row r="30" spans="1:3" x14ac:dyDescent="0.25">
      <c r="A30" s="22">
        <v>41963</v>
      </c>
      <c r="B30">
        <v>12254.05</v>
      </c>
      <c r="C30">
        <f t="shared" si="0"/>
        <v>-4.1193888621522713E-2</v>
      </c>
    </row>
    <row r="31" spans="1:3" x14ac:dyDescent="0.25">
      <c r="A31" s="22">
        <v>41964</v>
      </c>
      <c r="B31">
        <v>12253.95</v>
      </c>
      <c r="C31">
        <f t="shared" si="0"/>
        <v>-8.1605673225215193E-4</v>
      </c>
    </row>
    <row r="32" spans="1:3" x14ac:dyDescent="0.25">
      <c r="A32" s="22">
        <v>41967</v>
      </c>
      <c r="B32">
        <v>12297.9</v>
      </c>
      <c r="C32">
        <f t="shared" si="0"/>
        <v>0.35865986069797007</v>
      </c>
    </row>
    <row r="33" spans="1:3" x14ac:dyDescent="0.25">
      <c r="A33" s="22">
        <v>41968</v>
      </c>
      <c r="B33">
        <v>12124.35</v>
      </c>
      <c r="C33">
        <f t="shared" si="0"/>
        <v>-1.4112165491669251</v>
      </c>
    </row>
    <row r="34" spans="1:3" x14ac:dyDescent="0.25">
      <c r="A34" s="22">
        <v>41969</v>
      </c>
      <c r="B34">
        <v>12180.45</v>
      </c>
      <c r="C34">
        <f t="shared" si="0"/>
        <v>0.46270521718690377</v>
      </c>
    </row>
    <row r="35" spans="1:3" x14ac:dyDescent="0.25">
      <c r="A35" s="22">
        <v>41970</v>
      </c>
      <c r="B35">
        <v>12248.3</v>
      </c>
      <c r="C35">
        <f t="shared" si="0"/>
        <v>0.55704017503457215</v>
      </c>
    </row>
    <row r="36" spans="1:3" x14ac:dyDescent="0.25">
      <c r="A36" s="22">
        <v>41971</v>
      </c>
      <c r="B36">
        <v>12389.25</v>
      </c>
      <c r="C36">
        <f t="shared" si="0"/>
        <v>1.1507719438616033</v>
      </c>
    </row>
    <row r="37" spans="1:3" x14ac:dyDescent="0.25">
      <c r="A37" s="22">
        <v>41974</v>
      </c>
      <c r="B37">
        <v>12360.15</v>
      </c>
      <c r="C37">
        <f t="shared" si="0"/>
        <v>-0.23488104606816687</v>
      </c>
    </row>
    <row r="38" spans="1:3" x14ac:dyDescent="0.25">
      <c r="A38" s="22">
        <v>41975</v>
      </c>
      <c r="B38">
        <v>12482.4</v>
      </c>
      <c r="C38">
        <f t="shared" si="0"/>
        <v>0.98906566667880247</v>
      </c>
    </row>
    <row r="39" spans="1:3" x14ac:dyDescent="0.25">
      <c r="A39" s="22">
        <v>41976</v>
      </c>
      <c r="B39">
        <v>12672.85</v>
      </c>
      <c r="C39">
        <f t="shared" si="0"/>
        <v>1.5257482535409916</v>
      </c>
    </row>
    <row r="40" spans="1:3" x14ac:dyDescent="0.25">
      <c r="A40" s="22">
        <v>41977</v>
      </c>
      <c r="B40">
        <v>12736.7</v>
      </c>
      <c r="C40">
        <f t="shared" si="0"/>
        <v>0.50383299731315656</v>
      </c>
    </row>
    <row r="41" spans="1:3" x14ac:dyDescent="0.25">
      <c r="A41" s="22">
        <v>41978</v>
      </c>
      <c r="B41">
        <v>12667.8</v>
      </c>
      <c r="C41">
        <f t="shared" si="0"/>
        <v>-0.54095644868766202</v>
      </c>
    </row>
    <row r="42" spans="1:3" x14ac:dyDescent="0.25">
      <c r="A42" s="22">
        <v>41981</v>
      </c>
      <c r="B42">
        <v>12528.7</v>
      </c>
      <c r="C42">
        <f t="shared" si="0"/>
        <v>-1.0980596472947044</v>
      </c>
    </row>
    <row r="43" spans="1:3" x14ac:dyDescent="0.25">
      <c r="A43" s="22">
        <v>41982</v>
      </c>
      <c r="B43">
        <v>12324.45</v>
      </c>
      <c r="C43">
        <f t="shared" si="0"/>
        <v>-1.6302569300885166</v>
      </c>
    </row>
    <row r="44" spans="1:3" x14ac:dyDescent="0.25">
      <c r="A44" s="22">
        <v>41983</v>
      </c>
      <c r="B44">
        <v>12439.4</v>
      </c>
      <c r="C44">
        <f t="shared" si="0"/>
        <v>0.93269882225980805</v>
      </c>
    </row>
    <row r="45" spans="1:3" x14ac:dyDescent="0.25">
      <c r="A45" s="22">
        <v>41984</v>
      </c>
      <c r="B45">
        <v>12330.05</v>
      </c>
      <c r="C45">
        <f t="shared" si="0"/>
        <v>-0.87906169107835075</v>
      </c>
    </row>
    <row r="46" spans="1:3" x14ac:dyDescent="0.25">
      <c r="A46" s="22">
        <v>41985</v>
      </c>
      <c r="B46">
        <v>12191.3</v>
      </c>
      <c r="C46">
        <f t="shared" si="0"/>
        <v>-1.1252995729944324</v>
      </c>
    </row>
    <row r="47" spans="1:3" x14ac:dyDescent="0.25">
      <c r="A47" s="22">
        <v>41988</v>
      </c>
      <c r="B47">
        <v>12133.55</v>
      </c>
      <c r="C47">
        <f t="shared" si="0"/>
        <v>-0.47369845709645408</v>
      </c>
    </row>
    <row r="48" spans="1:3" x14ac:dyDescent="0.25">
      <c r="A48" s="22">
        <v>41989</v>
      </c>
      <c r="B48">
        <v>11825.55</v>
      </c>
      <c r="C48">
        <f t="shared" si="0"/>
        <v>-2.5384162096006526</v>
      </c>
    </row>
    <row r="49" spans="1:3" x14ac:dyDescent="0.25">
      <c r="A49" s="22">
        <v>41990</v>
      </c>
      <c r="B49">
        <v>11777.8</v>
      </c>
      <c r="C49">
        <f t="shared" si="0"/>
        <v>-0.40378671605126193</v>
      </c>
    </row>
    <row r="50" spans="1:3" x14ac:dyDescent="0.25">
      <c r="A50" s="22">
        <v>41991</v>
      </c>
      <c r="B50">
        <v>12126</v>
      </c>
      <c r="C50">
        <f t="shared" si="0"/>
        <v>2.9564095162084665</v>
      </c>
    </row>
    <row r="51" spans="1:3" x14ac:dyDescent="0.25">
      <c r="A51" s="22">
        <v>41992</v>
      </c>
      <c r="B51">
        <v>12197.3</v>
      </c>
      <c r="C51">
        <f t="shared" si="0"/>
        <v>0.58799274286656167</v>
      </c>
    </row>
    <row r="52" spans="1:3" x14ac:dyDescent="0.25">
      <c r="A52" s="22">
        <v>41995</v>
      </c>
      <c r="B52">
        <v>12301.15</v>
      </c>
      <c r="C52">
        <f t="shared" si="0"/>
        <v>0.85141793675649835</v>
      </c>
    </row>
    <row r="53" spans="1:3" x14ac:dyDescent="0.25">
      <c r="A53" s="22">
        <v>41996</v>
      </c>
      <c r="B53">
        <v>12228.8</v>
      </c>
      <c r="C53">
        <f t="shared" si="0"/>
        <v>-0.5881563918820627</v>
      </c>
    </row>
    <row r="54" spans="1:3" x14ac:dyDescent="0.25">
      <c r="A54" s="22">
        <v>41997</v>
      </c>
      <c r="B54">
        <v>12240.1</v>
      </c>
      <c r="C54">
        <f t="shared" si="0"/>
        <v>9.2404814863282517E-2</v>
      </c>
    </row>
    <row r="55" spans="1:3" x14ac:dyDescent="0.25">
      <c r="A55" s="22">
        <v>41999</v>
      </c>
      <c r="B55">
        <v>12304.15</v>
      </c>
      <c r="C55">
        <f t="shared" si="0"/>
        <v>0.52328003856177041</v>
      </c>
    </row>
    <row r="56" spans="1:3" x14ac:dyDescent="0.25">
      <c r="A56" s="22">
        <v>42002</v>
      </c>
      <c r="B56">
        <v>12410.25</v>
      </c>
      <c r="C56">
        <f t="shared" si="0"/>
        <v>0.86231068379368248</v>
      </c>
    </row>
    <row r="57" spans="1:3" x14ac:dyDescent="0.25">
      <c r="A57" s="22">
        <v>42003</v>
      </c>
      <c r="B57">
        <v>12470.95</v>
      </c>
      <c r="C57">
        <f t="shared" si="0"/>
        <v>0.48911182288834415</v>
      </c>
    </row>
    <row r="58" spans="1:3" x14ac:dyDescent="0.25">
      <c r="A58" s="22">
        <v>42004</v>
      </c>
      <c r="B58">
        <v>12583.85</v>
      </c>
      <c r="C58">
        <f t="shared" si="0"/>
        <v>0.90530392632477574</v>
      </c>
    </row>
    <row r="59" spans="1:3" x14ac:dyDescent="0.25">
      <c r="A59" s="22">
        <v>42005</v>
      </c>
      <c r="B59">
        <v>12618.3</v>
      </c>
      <c r="C59">
        <f t="shared" si="0"/>
        <v>0.27376359381269572</v>
      </c>
    </row>
    <row r="60" spans="1:3" x14ac:dyDescent="0.25">
      <c r="A60" s="22">
        <v>42006</v>
      </c>
      <c r="B60">
        <v>12699.8</v>
      </c>
      <c r="C60">
        <f t="shared" si="0"/>
        <v>0.64588732238098634</v>
      </c>
    </row>
    <row r="61" spans="1:3" x14ac:dyDescent="0.25">
      <c r="A61" s="22">
        <v>42009</v>
      </c>
      <c r="B61">
        <v>12710.7</v>
      </c>
      <c r="C61">
        <f t="shared" si="0"/>
        <v>8.5828123277543397E-2</v>
      </c>
    </row>
    <row r="62" spans="1:3" x14ac:dyDescent="0.25">
      <c r="A62" s="22">
        <v>42010</v>
      </c>
      <c r="B62">
        <v>12325.7</v>
      </c>
      <c r="C62">
        <f t="shared" si="0"/>
        <v>-3.0289441179478707</v>
      </c>
    </row>
    <row r="63" spans="1:3" x14ac:dyDescent="0.25">
      <c r="A63" s="22">
        <v>42011</v>
      </c>
      <c r="B63">
        <v>12360.9</v>
      </c>
      <c r="C63">
        <f t="shared" si="0"/>
        <v>0.28558215760564437</v>
      </c>
    </row>
    <row r="64" spans="1:3" x14ac:dyDescent="0.25">
      <c r="A64" s="22">
        <v>42012</v>
      </c>
      <c r="B64">
        <v>12575.9</v>
      </c>
      <c r="C64">
        <f t="shared" si="0"/>
        <v>1.7393555485442</v>
      </c>
    </row>
    <row r="65" spans="1:3" x14ac:dyDescent="0.25">
      <c r="A65" s="22">
        <v>42013</v>
      </c>
      <c r="B65">
        <v>12583.25</v>
      </c>
      <c r="C65">
        <f t="shared" si="0"/>
        <v>5.8445121223931203E-2</v>
      </c>
    </row>
    <row r="66" spans="1:3" x14ac:dyDescent="0.25">
      <c r="A66" s="22">
        <v>42016</v>
      </c>
      <c r="B66">
        <v>12642.55</v>
      </c>
      <c r="C66">
        <f t="shared" si="0"/>
        <v>0.47126139908210735</v>
      </c>
    </row>
    <row r="67" spans="1:3" x14ac:dyDescent="0.25">
      <c r="A67" s="22">
        <v>42017</v>
      </c>
      <c r="B67">
        <v>12643.95</v>
      </c>
      <c r="C67">
        <f t="shared" si="0"/>
        <v>1.1073715350158435E-2</v>
      </c>
    </row>
    <row r="68" spans="1:3" x14ac:dyDescent="0.25">
      <c r="A68" s="22">
        <v>42018</v>
      </c>
      <c r="B68">
        <v>12616.75</v>
      </c>
      <c r="C68">
        <f t="shared" ref="C68:C131" si="1">(B68-B67)/B67*100</f>
        <v>-0.21512264759035526</v>
      </c>
    </row>
    <row r="69" spans="1:3" x14ac:dyDescent="0.25">
      <c r="A69" s="22">
        <v>42019</v>
      </c>
      <c r="B69">
        <v>12792.45</v>
      </c>
      <c r="C69">
        <f t="shared" si="1"/>
        <v>1.3925931797015929</v>
      </c>
    </row>
    <row r="70" spans="1:3" x14ac:dyDescent="0.25">
      <c r="A70" s="22">
        <v>42020</v>
      </c>
      <c r="B70">
        <v>12868.85</v>
      </c>
      <c r="C70">
        <f t="shared" si="1"/>
        <v>0.59722727077299209</v>
      </c>
    </row>
    <row r="71" spans="1:3" x14ac:dyDescent="0.25">
      <c r="A71" s="22">
        <v>42023</v>
      </c>
      <c r="B71">
        <v>12903.9</v>
      </c>
      <c r="C71">
        <f t="shared" si="1"/>
        <v>0.27236310936874136</v>
      </c>
    </row>
    <row r="72" spans="1:3" x14ac:dyDescent="0.25">
      <c r="A72" s="22">
        <v>42024</v>
      </c>
      <c r="B72">
        <v>12949.85</v>
      </c>
      <c r="C72">
        <f t="shared" si="1"/>
        <v>0.35609389409403924</v>
      </c>
    </row>
    <row r="73" spans="1:3" x14ac:dyDescent="0.25">
      <c r="A73" s="22">
        <v>42025</v>
      </c>
      <c r="B73">
        <v>12961.8</v>
      </c>
      <c r="C73">
        <f t="shared" si="1"/>
        <v>9.2279061147417976E-2</v>
      </c>
    </row>
    <row r="74" spans="1:3" x14ac:dyDescent="0.25">
      <c r="A74" s="22">
        <v>42026</v>
      </c>
      <c r="B74">
        <v>12988.95</v>
      </c>
      <c r="C74">
        <f t="shared" si="1"/>
        <v>0.20946164884507903</v>
      </c>
    </row>
    <row r="75" spans="1:3" x14ac:dyDescent="0.25">
      <c r="A75" s="22">
        <v>42027</v>
      </c>
      <c r="B75">
        <v>13034.9</v>
      </c>
      <c r="C75">
        <f t="shared" si="1"/>
        <v>0.35376223636243814</v>
      </c>
    </row>
    <row r="76" spans="1:3" x14ac:dyDescent="0.25">
      <c r="A76" s="22">
        <v>42031</v>
      </c>
      <c r="B76">
        <v>13143.8</v>
      </c>
      <c r="C76">
        <f t="shared" si="1"/>
        <v>0.83544944725314063</v>
      </c>
    </row>
    <row r="77" spans="1:3" x14ac:dyDescent="0.25">
      <c r="A77" s="22">
        <v>42032</v>
      </c>
      <c r="B77">
        <v>13220.1</v>
      </c>
      <c r="C77">
        <f t="shared" si="1"/>
        <v>0.58050183356412222</v>
      </c>
    </row>
    <row r="78" spans="1:3" x14ac:dyDescent="0.25">
      <c r="A78" s="22">
        <v>42033</v>
      </c>
      <c r="B78">
        <v>13179.1</v>
      </c>
      <c r="C78">
        <f t="shared" si="1"/>
        <v>-0.31013381139325719</v>
      </c>
    </row>
    <row r="79" spans="1:3" x14ac:dyDescent="0.25">
      <c r="A79" s="22">
        <v>42034</v>
      </c>
      <c r="B79">
        <v>13124.1</v>
      </c>
      <c r="C79">
        <f t="shared" si="1"/>
        <v>-0.41732743510558384</v>
      </c>
    </row>
    <row r="80" spans="1:3" x14ac:dyDescent="0.25">
      <c r="A80" s="22">
        <v>42037</v>
      </c>
      <c r="B80">
        <v>13207.65</v>
      </c>
      <c r="C80">
        <f t="shared" si="1"/>
        <v>0.63661508217705809</v>
      </c>
    </row>
    <row r="81" spans="1:3" x14ac:dyDescent="0.25">
      <c r="A81" s="22">
        <v>42038</v>
      </c>
      <c r="B81">
        <v>13101.85</v>
      </c>
      <c r="C81">
        <f t="shared" si="1"/>
        <v>-0.80105090610365415</v>
      </c>
    </row>
    <row r="82" spans="1:3" x14ac:dyDescent="0.25">
      <c r="A82" s="22">
        <v>42039</v>
      </c>
      <c r="B82">
        <v>13055.85</v>
      </c>
      <c r="C82">
        <f t="shared" si="1"/>
        <v>-0.35109545598522346</v>
      </c>
    </row>
    <row r="83" spans="1:3" x14ac:dyDescent="0.25">
      <c r="A83" s="22">
        <v>42040</v>
      </c>
      <c r="B83">
        <v>12863.45</v>
      </c>
      <c r="C83">
        <f t="shared" si="1"/>
        <v>-1.4736688917228646</v>
      </c>
    </row>
    <row r="84" spans="1:3" x14ac:dyDescent="0.25">
      <c r="A84" s="22">
        <v>42041</v>
      </c>
      <c r="B84">
        <v>12744.9</v>
      </c>
      <c r="C84">
        <f t="shared" si="1"/>
        <v>-0.92160345785929199</v>
      </c>
    </row>
    <row r="85" spans="1:3" x14ac:dyDescent="0.25">
      <c r="A85" s="22">
        <v>42044</v>
      </c>
      <c r="B85">
        <v>12531.75</v>
      </c>
      <c r="C85">
        <f t="shared" si="1"/>
        <v>-1.6724336793540917</v>
      </c>
    </row>
    <row r="86" spans="1:3" x14ac:dyDescent="0.25">
      <c r="A86" s="22">
        <v>42045</v>
      </c>
      <c r="B86">
        <v>12616.55</v>
      </c>
      <c r="C86">
        <f t="shared" si="1"/>
        <v>0.67668122967661559</v>
      </c>
    </row>
    <row r="87" spans="1:3" x14ac:dyDescent="0.25">
      <c r="A87" s="22">
        <v>42046</v>
      </c>
      <c r="B87">
        <v>12842.9</v>
      </c>
      <c r="C87">
        <f t="shared" si="1"/>
        <v>1.7940720720006686</v>
      </c>
    </row>
    <row r="88" spans="1:3" x14ac:dyDescent="0.25">
      <c r="A88" s="22">
        <v>42047</v>
      </c>
      <c r="B88">
        <v>12995.05</v>
      </c>
      <c r="C88">
        <f t="shared" si="1"/>
        <v>1.1847012746342309</v>
      </c>
    </row>
    <row r="89" spans="1:3" x14ac:dyDescent="0.25">
      <c r="A89" s="22">
        <v>42048</v>
      </c>
      <c r="B89">
        <v>13100.8</v>
      </c>
      <c r="C89">
        <f t="shared" si="1"/>
        <v>0.81377139757061356</v>
      </c>
    </row>
    <row r="90" spans="1:3" x14ac:dyDescent="0.25">
      <c r="A90" s="22">
        <v>42051</v>
      </c>
      <c r="B90">
        <v>13078.4</v>
      </c>
      <c r="C90">
        <f t="shared" si="1"/>
        <v>-0.17098192476795035</v>
      </c>
    </row>
    <row r="91" spans="1:3" x14ac:dyDescent="0.25">
      <c r="A91" s="22">
        <v>42053</v>
      </c>
      <c r="B91">
        <v>13174.3</v>
      </c>
      <c r="C91">
        <f t="shared" si="1"/>
        <v>0.73327012478590381</v>
      </c>
    </row>
    <row r="92" spans="1:3" x14ac:dyDescent="0.25">
      <c r="A92" s="22">
        <v>42054</v>
      </c>
      <c r="B92">
        <v>13202.35</v>
      </c>
      <c r="C92">
        <f t="shared" si="1"/>
        <v>0.2129145381538381</v>
      </c>
    </row>
    <row r="93" spans="1:3" x14ac:dyDescent="0.25">
      <c r="A93" s="22">
        <v>42055</v>
      </c>
      <c r="B93">
        <v>13200.4</v>
      </c>
      <c r="C93">
        <f t="shared" si="1"/>
        <v>-1.4770097747754965E-2</v>
      </c>
    </row>
    <row r="94" spans="1:3" x14ac:dyDescent="0.25">
      <c r="A94" s="22">
        <v>42058</v>
      </c>
      <c r="B94">
        <v>13070.95</v>
      </c>
      <c r="C94">
        <f t="shared" si="1"/>
        <v>-0.98065210145146298</v>
      </c>
    </row>
    <row r="95" spans="1:3" x14ac:dyDescent="0.25">
      <c r="A95" s="22">
        <v>42059</v>
      </c>
      <c r="B95">
        <v>13022.95</v>
      </c>
      <c r="C95">
        <f t="shared" si="1"/>
        <v>-0.36722655966092749</v>
      </c>
    </row>
    <row r="96" spans="1:3" x14ac:dyDescent="0.25">
      <c r="A96" s="22">
        <v>42060</v>
      </c>
      <c r="B96">
        <v>13002.1</v>
      </c>
      <c r="C96">
        <f t="shared" si="1"/>
        <v>-0.16010197382313809</v>
      </c>
    </row>
    <row r="97" spans="1:3" x14ac:dyDescent="0.25">
      <c r="A97" s="22">
        <v>42061</v>
      </c>
      <c r="B97">
        <v>12851.4</v>
      </c>
      <c r="C97">
        <f t="shared" si="1"/>
        <v>-1.1590435391206091</v>
      </c>
    </row>
    <row r="98" spans="1:3" x14ac:dyDescent="0.25">
      <c r="A98" s="22">
        <v>42062</v>
      </c>
      <c r="B98">
        <v>13113.3</v>
      </c>
      <c r="C98">
        <f t="shared" si="1"/>
        <v>2.0379102665857389</v>
      </c>
    </row>
    <row r="99" spans="1:3" x14ac:dyDescent="0.25">
      <c r="A99" s="22">
        <v>42063</v>
      </c>
      <c r="B99">
        <v>13117.5</v>
      </c>
      <c r="C99">
        <f t="shared" si="1"/>
        <v>3.2028551165616037E-2</v>
      </c>
    </row>
    <row r="100" spans="1:3" x14ac:dyDescent="0.25">
      <c r="A100" s="22">
        <v>42065</v>
      </c>
      <c r="B100">
        <v>13322.2</v>
      </c>
      <c r="C100">
        <f t="shared" si="1"/>
        <v>1.5605107680579435</v>
      </c>
    </row>
    <row r="101" spans="1:3" x14ac:dyDescent="0.25">
      <c r="A101" s="22">
        <v>42066</v>
      </c>
      <c r="B101">
        <v>13425.35</v>
      </c>
      <c r="C101">
        <f t="shared" si="1"/>
        <v>0.77427151671645544</v>
      </c>
    </row>
    <row r="102" spans="1:3" x14ac:dyDescent="0.25">
      <c r="A102" s="22">
        <v>42067</v>
      </c>
      <c r="B102">
        <v>13242.9</v>
      </c>
      <c r="C102">
        <f t="shared" si="1"/>
        <v>-1.3589962272864449</v>
      </c>
    </row>
    <row r="103" spans="1:3" x14ac:dyDescent="0.25">
      <c r="A103" s="22">
        <v>42068</v>
      </c>
      <c r="B103">
        <v>13349.5</v>
      </c>
      <c r="C103">
        <f t="shared" si="1"/>
        <v>0.80495963874982346</v>
      </c>
    </row>
    <row r="104" spans="1:3" x14ac:dyDescent="0.25">
      <c r="A104" s="22">
        <v>42072</v>
      </c>
      <c r="B104">
        <v>13175.25</v>
      </c>
      <c r="C104">
        <f t="shared" si="1"/>
        <v>-1.3052923330461814</v>
      </c>
    </row>
    <row r="105" spans="1:3" x14ac:dyDescent="0.25">
      <c r="A105" s="22">
        <v>42073</v>
      </c>
      <c r="B105">
        <v>13177.8</v>
      </c>
      <c r="C105">
        <f t="shared" si="1"/>
        <v>1.9354471452149087E-2</v>
      </c>
    </row>
    <row r="106" spans="1:3" x14ac:dyDescent="0.25">
      <c r="A106" s="22">
        <v>42074</v>
      </c>
      <c r="B106">
        <v>13128.75</v>
      </c>
      <c r="C106">
        <f t="shared" si="1"/>
        <v>-0.37221691025815595</v>
      </c>
    </row>
    <row r="107" spans="1:3" x14ac:dyDescent="0.25">
      <c r="A107" s="22">
        <v>42075</v>
      </c>
      <c r="B107">
        <v>13334</v>
      </c>
      <c r="C107">
        <f t="shared" si="1"/>
        <v>1.5633628487098923</v>
      </c>
    </row>
    <row r="108" spans="1:3" x14ac:dyDescent="0.25">
      <c r="A108" s="22">
        <v>42076</v>
      </c>
      <c r="B108">
        <v>13155.2</v>
      </c>
      <c r="C108">
        <f t="shared" si="1"/>
        <v>-1.3409329533523271</v>
      </c>
    </row>
    <row r="109" spans="1:3" x14ac:dyDescent="0.25">
      <c r="A109" s="22">
        <v>42079</v>
      </c>
      <c r="B109">
        <v>13105.25</v>
      </c>
      <c r="C109">
        <f t="shared" si="1"/>
        <v>-0.37969776210168393</v>
      </c>
    </row>
    <row r="110" spans="1:3" x14ac:dyDescent="0.25">
      <c r="A110" s="22">
        <v>42080</v>
      </c>
      <c r="B110">
        <v>13233</v>
      </c>
      <c r="C110">
        <f t="shared" si="1"/>
        <v>0.97480017550218423</v>
      </c>
    </row>
    <row r="111" spans="1:3" x14ac:dyDescent="0.25">
      <c r="A111" s="22">
        <v>42081</v>
      </c>
      <c r="B111">
        <v>13255.15</v>
      </c>
      <c r="C111">
        <f t="shared" si="1"/>
        <v>0.16738456888082548</v>
      </c>
    </row>
    <row r="112" spans="1:3" x14ac:dyDescent="0.25">
      <c r="A112" s="22">
        <v>42082</v>
      </c>
      <c r="B112">
        <v>13207.3</v>
      </c>
      <c r="C112">
        <f t="shared" si="1"/>
        <v>-0.36099176546474665</v>
      </c>
    </row>
    <row r="113" spans="1:3" x14ac:dyDescent="0.25">
      <c r="A113" s="22">
        <v>42083</v>
      </c>
      <c r="B113">
        <v>13012.9</v>
      </c>
      <c r="C113">
        <f t="shared" si="1"/>
        <v>-1.4719132600910076</v>
      </c>
    </row>
    <row r="114" spans="1:3" x14ac:dyDescent="0.25">
      <c r="A114" s="22">
        <v>42086</v>
      </c>
      <c r="B114">
        <v>12907.55</v>
      </c>
      <c r="C114">
        <f t="shared" si="1"/>
        <v>-0.80958126167111377</v>
      </c>
    </row>
    <row r="115" spans="1:3" x14ac:dyDescent="0.25">
      <c r="A115" s="22">
        <v>42087</v>
      </c>
      <c r="B115">
        <v>12867.25</v>
      </c>
      <c r="C115">
        <f t="shared" si="1"/>
        <v>-0.31222036714945339</v>
      </c>
    </row>
    <row r="116" spans="1:3" x14ac:dyDescent="0.25">
      <c r="A116" s="22">
        <v>42088</v>
      </c>
      <c r="B116">
        <v>12883.7</v>
      </c>
      <c r="C116">
        <f t="shared" si="1"/>
        <v>0.12784394489887682</v>
      </c>
    </row>
    <row r="117" spans="1:3" x14ac:dyDescent="0.25">
      <c r="A117" s="22">
        <v>42089</v>
      </c>
      <c r="B117">
        <v>12767.8</v>
      </c>
      <c r="C117">
        <f t="shared" si="1"/>
        <v>-0.89958629896692288</v>
      </c>
    </row>
    <row r="118" spans="1:3" x14ac:dyDescent="0.25">
      <c r="A118" s="22">
        <v>42090</v>
      </c>
      <c r="B118">
        <v>12746.05</v>
      </c>
      <c r="C118">
        <f t="shared" si="1"/>
        <v>-0.17035041275709206</v>
      </c>
    </row>
    <row r="119" spans="1:3" x14ac:dyDescent="0.25">
      <c r="A119" s="22">
        <v>42093</v>
      </c>
      <c r="B119">
        <v>12939.1</v>
      </c>
      <c r="C119">
        <f t="shared" si="1"/>
        <v>1.5145868720113376</v>
      </c>
    </row>
    <row r="120" spans="1:3" x14ac:dyDescent="0.25">
      <c r="A120" s="22">
        <v>42094</v>
      </c>
      <c r="B120">
        <v>13001.25</v>
      </c>
      <c r="C120">
        <f t="shared" si="1"/>
        <v>0.4803270706617897</v>
      </c>
    </row>
    <row r="121" spans="1:3" x14ac:dyDescent="0.25">
      <c r="A121" s="22">
        <v>42095</v>
      </c>
      <c r="B121">
        <v>13153.65</v>
      </c>
      <c r="C121">
        <f t="shared" si="1"/>
        <v>1.1721949812518</v>
      </c>
    </row>
    <row r="122" spans="1:3" x14ac:dyDescent="0.25">
      <c r="A122" s="22">
        <v>42100</v>
      </c>
      <c r="B122">
        <v>13274.15</v>
      </c>
      <c r="C122">
        <f t="shared" si="1"/>
        <v>0.9160955324187583</v>
      </c>
    </row>
    <row r="123" spans="1:3" x14ac:dyDescent="0.25">
      <c r="A123" s="22">
        <v>42101</v>
      </c>
      <c r="B123">
        <v>13389.75</v>
      </c>
      <c r="C123">
        <f t="shared" si="1"/>
        <v>0.87086555447995062</v>
      </c>
    </row>
    <row r="124" spans="1:3" x14ac:dyDescent="0.25">
      <c r="A124" s="22">
        <v>42102</v>
      </c>
      <c r="B124">
        <v>13494</v>
      </c>
      <c r="C124">
        <f t="shared" si="1"/>
        <v>0.77858063070632388</v>
      </c>
    </row>
    <row r="125" spans="1:3" x14ac:dyDescent="0.25">
      <c r="A125" s="22">
        <v>42103</v>
      </c>
      <c r="B125">
        <v>13526.5</v>
      </c>
      <c r="C125">
        <f t="shared" si="1"/>
        <v>0.24084778420038533</v>
      </c>
    </row>
    <row r="126" spans="1:3" x14ac:dyDescent="0.25">
      <c r="A126" s="22">
        <v>42104</v>
      </c>
      <c r="B126">
        <v>13620.5</v>
      </c>
      <c r="C126">
        <f t="shared" si="1"/>
        <v>0.69493217018445275</v>
      </c>
    </row>
    <row r="127" spans="1:3" x14ac:dyDescent="0.25">
      <c r="A127" s="22">
        <v>42107</v>
      </c>
      <c r="B127">
        <v>13663.3</v>
      </c>
      <c r="C127">
        <f t="shared" si="1"/>
        <v>0.31423222348665081</v>
      </c>
    </row>
    <row r="128" spans="1:3" x14ac:dyDescent="0.25">
      <c r="A128" s="22">
        <v>42109</v>
      </c>
      <c r="B128">
        <v>13564.5</v>
      </c>
      <c r="C128">
        <f t="shared" si="1"/>
        <v>-0.72310496000233671</v>
      </c>
    </row>
    <row r="129" spans="1:3" x14ac:dyDescent="0.25">
      <c r="A129" s="22">
        <v>42110</v>
      </c>
      <c r="B129">
        <v>13468.85</v>
      </c>
      <c r="C129">
        <f t="shared" si="1"/>
        <v>-0.70514947104574166</v>
      </c>
    </row>
    <row r="130" spans="1:3" x14ac:dyDescent="0.25">
      <c r="A130" s="22">
        <v>42111</v>
      </c>
      <c r="B130">
        <v>13261.9</v>
      </c>
      <c r="C130">
        <f t="shared" si="1"/>
        <v>-1.5365083136273752</v>
      </c>
    </row>
    <row r="131" spans="1:3" x14ac:dyDescent="0.25">
      <c r="A131" s="22">
        <v>42114</v>
      </c>
      <c r="B131">
        <v>12942.45</v>
      </c>
      <c r="C131">
        <f t="shared" si="1"/>
        <v>-2.408780039059252</v>
      </c>
    </row>
    <row r="132" spans="1:3" x14ac:dyDescent="0.25">
      <c r="A132" s="22">
        <v>42115</v>
      </c>
      <c r="B132">
        <v>12846.25</v>
      </c>
      <c r="C132">
        <f t="shared" ref="C132:C195" si="2">(B132-B131)/B131*100</f>
        <v>-0.74329048982225721</v>
      </c>
    </row>
    <row r="133" spans="1:3" x14ac:dyDescent="0.25">
      <c r="A133" s="22">
        <v>42116</v>
      </c>
      <c r="B133">
        <v>12878.65</v>
      </c>
      <c r="C133">
        <f t="shared" si="2"/>
        <v>0.25221368103531877</v>
      </c>
    </row>
    <row r="134" spans="1:3" x14ac:dyDescent="0.25">
      <c r="A134" s="22">
        <v>42117</v>
      </c>
      <c r="B134">
        <v>12886.75</v>
      </c>
      <c r="C134">
        <f t="shared" si="2"/>
        <v>6.2894790991294608E-2</v>
      </c>
    </row>
    <row r="135" spans="1:3" x14ac:dyDescent="0.25">
      <c r="A135" s="22">
        <v>42118</v>
      </c>
      <c r="B135">
        <v>12656.65</v>
      </c>
      <c r="C135">
        <f t="shared" si="2"/>
        <v>-1.7855549304518235</v>
      </c>
    </row>
    <row r="136" spans="1:3" x14ac:dyDescent="0.25">
      <c r="A136" s="22">
        <v>42121</v>
      </c>
      <c r="B136">
        <v>12368.55</v>
      </c>
      <c r="C136">
        <f t="shared" si="2"/>
        <v>-2.2762737375213851</v>
      </c>
    </row>
    <row r="137" spans="1:3" x14ac:dyDescent="0.25">
      <c r="A137" s="22">
        <v>42122</v>
      </c>
      <c r="B137">
        <v>12577.3</v>
      </c>
      <c r="C137">
        <f t="shared" si="2"/>
        <v>1.6877483617723985</v>
      </c>
    </row>
    <row r="138" spans="1:3" x14ac:dyDescent="0.25">
      <c r="A138" s="22">
        <v>42123</v>
      </c>
      <c r="B138">
        <v>12646.6</v>
      </c>
      <c r="C138">
        <f t="shared" si="2"/>
        <v>0.5509926613820223</v>
      </c>
    </row>
    <row r="139" spans="1:3" x14ac:dyDescent="0.25">
      <c r="A139" s="22">
        <v>42124</v>
      </c>
      <c r="B139">
        <v>12689.6</v>
      </c>
      <c r="C139">
        <f t="shared" si="2"/>
        <v>0.34001233533123526</v>
      </c>
    </row>
    <row r="140" spans="1:3" x14ac:dyDescent="0.25">
      <c r="A140" s="22">
        <v>42128</v>
      </c>
      <c r="B140">
        <v>12948.6</v>
      </c>
      <c r="C140">
        <f t="shared" si="2"/>
        <v>2.0410414827890557</v>
      </c>
    </row>
    <row r="141" spans="1:3" x14ac:dyDescent="0.25">
      <c r="A141" s="22">
        <v>42129</v>
      </c>
      <c r="B141">
        <v>13007.7</v>
      </c>
      <c r="C141">
        <f t="shared" si="2"/>
        <v>0.4564199990732617</v>
      </c>
    </row>
    <row r="142" spans="1:3" x14ac:dyDescent="0.25">
      <c r="A142" s="22">
        <v>42130</v>
      </c>
      <c r="B142">
        <v>12553.8</v>
      </c>
      <c r="C142">
        <f t="shared" si="2"/>
        <v>-3.4894716206554688</v>
      </c>
    </row>
    <row r="143" spans="1:3" x14ac:dyDescent="0.25">
      <c r="A143" s="22">
        <v>42131</v>
      </c>
      <c r="B143">
        <v>12319.45</v>
      </c>
      <c r="C143">
        <f t="shared" si="2"/>
        <v>-1.8667654415396018</v>
      </c>
    </row>
    <row r="144" spans="1:3" x14ac:dyDescent="0.25">
      <c r="A144" s="22">
        <v>42132</v>
      </c>
      <c r="B144">
        <v>12529.65</v>
      </c>
      <c r="C144">
        <f t="shared" si="2"/>
        <v>1.7062450028207339</v>
      </c>
    </row>
    <row r="145" spans="1:3" x14ac:dyDescent="0.25">
      <c r="A145" s="22">
        <v>42135</v>
      </c>
      <c r="B145">
        <v>12769</v>
      </c>
      <c r="C145">
        <f t="shared" si="2"/>
        <v>1.910268842306053</v>
      </c>
    </row>
    <row r="146" spans="1:3" x14ac:dyDescent="0.25">
      <c r="A146" s="22">
        <v>42136</v>
      </c>
      <c r="B146">
        <v>12561.8</v>
      </c>
      <c r="C146">
        <f t="shared" si="2"/>
        <v>-1.6226799279505106</v>
      </c>
    </row>
    <row r="147" spans="1:3" x14ac:dyDescent="0.25">
      <c r="A147" s="22">
        <v>42137</v>
      </c>
      <c r="B147">
        <v>12757.65</v>
      </c>
      <c r="C147">
        <f t="shared" si="2"/>
        <v>1.5590918498941264</v>
      </c>
    </row>
    <row r="148" spans="1:3" x14ac:dyDescent="0.25">
      <c r="A148" s="22">
        <v>42138</v>
      </c>
      <c r="B148">
        <v>12933.15</v>
      </c>
      <c r="C148">
        <f t="shared" si="2"/>
        <v>1.3756452011146254</v>
      </c>
    </row>
    <row r="149" spans="1:3" x14ac:dyDescent="0.25">
      <c r="A149" s="22">
        <v>42139</v>
      </c>
      <c r="B149">
        <v>12971.75</v>
      </c>
      <c r="C149">
        <f t="shared" si="2"/>
        <v>0.29845783896421496</v>
      </c>
    </row>
    <row r="150" spans="1:3" x14ac:dyDescent="0.25">
      <c r="A150" s="22">
        <v>42142</v>
      </c>
      <c r="B150">
        <v>13070.25</v>
      </c>
      <c r="C150">
        <f t="shared" si="2"/>
        <v>0.75934241717578588</v>
      </c>
    </row>
    <row r="151" spans="1:3" x14ac:dyDescent="0.25">
      <c r="A151" s="22">
        <v>42143</v>
      </c>
      <c r="B151">
        <v>13066.95</v>
      </c>
      <c r="C151">
        <f t="shared" si="2"/>
        <v>-2.5248178114414589E-2</v>
      </c>
    </row>
    <row r="152" spans="1:3" x14ac:dyDescent="0.25">
      <c r="A152" s="22">
        <v>42144</v>
      </c>
      <c r="B152">
        <v>13063</v>
      </c>
      <c r="C152">
        <f t="shared" si="2"/>
        <v>-3.0228936362354849E-2</v>
      </c>
    </row>
    <row r="153" spans="1:3" x14ac:dyDescent="0.25">
      <c r="A153" s="22">
        <v>42145</v>
      </c>
      <c r="B153">
        <v>13045.3</v>
      </c>
      <c r="C153">
        <f t="shared" si="2"/>
        <v>-0.13549720584858554</v>
      </c>
    </row>
    <row r="154" spans="1:3" x14ac:dyDescent="0.25">
      <c r="A154" s="22">
        <v>42146</v>
      </c>
      <c r="B154">
        <v>13089.05</v>
      </c>
      <c r="C154">
        <f t="shared" si="2"/>
        <v>0.33536982668087356</v>
      </c>
    </row>
    <row r="155" spans="1:3" x14ac:dyDescent="0.25">
      <c r="A155" s="22">
        <v>42149</v>
      </c>
      <c r="B155">
        <v>13092.95</v>
      </c>
      <c r="C155">
        <f t="shared" si="2"/>
        <v>2.9795898098039623E-2</v>
      </c>
    </row>
    <row r="156" spans="1:3" x14ac:dyDescent="0.25">
      <c r="A156" s="22">
        <v>42150</v>
      </c>
      <c r="B156">
        <v>13092.8</v>
      </c>
      <c r="C156">
        <f t="shared" si="2"/>
        <v>-1.1456547225908232E-3</v>
      </c>
    </row>
    <row r="157" spans="1:3" x14ac:dyDescent="0.25">
      <c r="A157" s="22">
        <v>42151</v>
      </c>
      <c r="B157">
        <v>13095.6</v>
      </c>
      <c r="C157">
        <f t="shared" si="2"/>
        <v>2.1385799828921939E-2</v>
      </c>
    </row>
    <row r="158" spans="1:3" x14ac:dyDescent="0.25">
      <c r="A158" s="22">
        <v>42152</v>
      </c>
      <c r="B158">
        <v>13037.35</v>
      </c>
      <c r="C158">
        <f t="shared" si="2"/>
        <v>-0.4448058890008858</v>
      </c>
    </row>
    <row r="159" spans="1:3" x14ac:dyDescent="0.25">
      <c r="A159" s="22">
        <v>42153</v>
      </c>
      <c r="B159">
        <v>13180.75</v>
      </c>
      <c r="C159">
        <f t="shared" si="2"/>
        <v>1.0999167775659904</v>
      </c>
    </row>
    <row r="160" spans="1:3" x14ac:dyDescent="0.25">
      <c r="A160" s="22">
        <v>42156</v>
      </c>
      <c r="B160">
        <v>13180.05</v>
      </c>
      <c r="C160">
        <f t="shared" si="2"/>
        <v>-5.3107751835117702E-3</v>
      </c>
    </row>
    <row r="161" spans="1:3" x14ac:dyDescent="0.25">
      <c r="A161" s="22">
        <v>42157</v>
      </c>
      <c r="B161">
        <v>12893.9</v>
      </c>
      <c r="C161">
        <f t="shared" si="2"/>
        <v>-2.1710843282081607</v>
      </c>
    </row>
    <row r="162" spans="1:3" x14ac:dyDescent="0.25">
      <c r="A162" s="22">
        <v>42158</v>
      </c>
      <c r="B162">
        <v>12697.45</v>
      </c>
      <c r="C162">
        <f t="shared" si="2"/>
        <v>-1.5235886737139184</v>
      </c>
    </row>
    <row r="163" spans="1:3" x14ac:dyDescent="0.25">
      <c r="A163" s="22">
        <v>42159</v>
      </c>
      <c r="B163">
        <v>12697.4</v>
      </c>
      <c r="C163">
        <f t="shared" si="2"/>
        <v>-3.937798534437339E-4</v>
      </c>
    </row>
    <row r="164" spans="1:3" x14ac:dyDescent="0.25">
      <c r="A164" s="22">
        <v>42160</v>
      </c>
      <c r="B164">
        <v>12721</v>
      </c>
      <c r="C164">
        <f t="shared" si="2"/>
        <v>0.18586482271961477</v>
      </c>
    </row>
    <row r="165" spans="1:3" x14ac:dyDescent="0.25">
      <c r="A165" s="22">
        <v>42163</v>
      </c>
      <c r="B165">
        <v>12524.65</v>
      </c>
      <c r="C165">
        <f t="shared" si="2"/>
        <v>-1.5435107302885023</v>
      </c>
    </row>
    <row r="166" spans="1:3" x14ac:dyDescent="0.25">
      <c r="A166" s="22">
        <v>42164</v>
      </c>
      <c r="B166">
        <v>12477.4</v>
      </c>
      <c r="C166">
        <f t="shared" si="2"/>
        <v>-0.37725605106729532</v>
      </c>
    </row>
    <row r="167" spans="1:3" x14ac:dyDescent="0.25">
      <c r="A167" s="22">
        <v>42165</v>
      </c>
      <c r="B167">
        <v>12614.75</v>
      </c>
      <c r="C167">
        <f t="shared" si="2"/>
        <v>1.1007902287335531</v>
      </c>
    </row>
    <row r="168" spans="1:3" x14ac:dyDescent="0.25">
      <c r="A168" s="22">
        <v>42166</v>
      </c>
      <c r="B168">
        <v>12402.15</v>
      </c>
      <c r="C168">
        <f t="shared" si="2"/>
        <v>-1.6853286826928822</v>
      </c>
    </row>
    <row r="169" spans="1:3" x14ac:dyDescent="0.25">
      <c r="A169" s="22">
        <v>42167</v>
      </c>
      <c r="B169">
        <v>12410.25</v>
      </c>
      <c r="C169">
        <f t="shared" si="2"/>
        <v>6.5311256516010233E-2</v>
      </c>
    </row>
    <row r="170" spans="1:3" x14ac:dyDescent="0.25">
      <c r="A170" s="22">
        <v>42170</v>
      </c>
      <c r="B170">
        <v>12433.5</v>
      </c>
      <c r="C170">
        <f t="shared" si="2"/>
        <v>0.18734513809149694</v>
      </c>
    </row>
    <row r="171" spans="1:3" x14ac:dyDescent="0.25">
      <c r="A171" s="22">
        <v>42171</v>
      </c>
      <c r="B171">
        <v>12476.85</v>
      </c>
      <c r="C171">
        <f t="shared" si="2"/>
        <v>0.3486548437688532</v>
      </c>
    </row>
    <row r="172" spans="1:3" x14ac:dyDescent="0.25">
      <c r="A172" s="22">
        <v>42172</v>
      </c>
      <c r="B172">
        <v>12670.2</v>
      </c>
      <c r="C172">
        <f t="shared" si="2"/>
        <v>1.5496699888192962</v>
      </c>
    </row>
    <row r="173" spans="1:3" x14ac:dyDescent="0.25">
      <c r="A173" s="22">
        <v>42173</v>
      </c>
      <c r="B173">
        <v>12762.3</v>
      </c>
      <c r="C173">
        <f t="shared" si="2"/>
        <v>0.72690249561963138</v>
      </c>
    </row>
    <row r="174" spans="1:3" x14ac:dyDescent="0.25">
      <c r="A174" s="22">
        <v>42174</v>
      </c>
      <c r="B174">
        <v>12847</v>
      </c>
      <c r="C174">
        <f t="shared" si="2"/>
        <v>0.66367347578415126</v>
      </c>
    </row>
    <row r="175" spans="1:3" x14ac:dyDescent="0.25">
      <c r="A175" s="22">
        <v>42177</v>
      </c>
      <c r="B175">
        <v>13046.2</v>
      </c>
      <c r="C175">
        <f t="shared" si="2"/>
        <v>1.5505565501673599</v>
      </c>
    </row>
    <row r="176" spans="1:3" x14ac:dyDescent="0.25">
      <c r="A176" s="22">
        <v>42178</v>
      </c>
      <c r="B176">
        <v>13088.15</v>
      </c>
      <c r="C176">
        <f t="shared" si="2"/>
        <v>0.3215495699897204</v>
      </c>
    </row>
    <row r="177" spans="1:3" x14ac:dyDescent="0.25">
      <c r="A177" s="22">
        <v>42179</v>
      </c>
      <c r="B177">
        <v>12961.9</v>
      </c>
      <c r="C177">
        <f t="shared" si="2"/>
        <v>-0.9646130278152375</v>
      </c>
    </row>
    <row r="178" spans="1:3" x14ac:dyDescent="0.25">
      <c r="A178" s="22">
        <v>42180</v>
      </c>
      <c r="B178">
        <v>13053.1</v>
      </c>
      <c r="C178">
        <f t="shared" si="2"/>
        <v>0.70360055238815866</v>
      </c>
    </row>
    <row r="179" spans="1:3" x14ac:dyDescent="0.25">
      <c r="A179" s="22">
        <v>42181</v>
      </c>
      <c r="B179">
        <v>13066.25</v>
      </c>
      <c r="C179">
        <f t="shared" si="2"/>
        <v>0.10074235239138317</v>
      </c>
    </row>
    <row r="180" spans="1:3" x14ac:dyDescent="0.25">
      <c r="A180" s="22">
        <v>42184</v>
      </c>
      <c r="B180">
        <v>12863.65</v>
      </c>
      <c r="C180">
        <f t="shared" si="2"/>
        <v>-1.5505596479479604</v>
      </c>
    </row>
    <row r="181" spans="1:3" x14ac:dyDescent="0.25">
      <c r="A181" s="22">
        <v>42185</v>
      </c>
      <c r="B181">
        <v>13009.65</v>
      </c>
      <c r="C181">
        <f t="shared" si="2"/>
        <v>1.1349811289952696</v>
      </c>
    </row>
    <row r="182" spans="1:3" x14ac:dyDescent="0.25">
      <c r="A182" s="22">
        <v>42186</v>
      </c>
      <c r="B182">
        <v>13204.4</v>
      </c>
      <c r="C182">
        <f t="shared" si="2"/>
        <v>1.4969657139123651</v>
      </c>
    </row>
    <row r="183" spans="1:3" x14ac:dyDescent="0.25">
      <c r="A183" s="22">
        <v>42187</v>
      </c>
      <c r="B183">
        <v>13313.9</v>
      </c>
      <c r="C183">
        <f t="shared" si="2"/>
        <v>0.82926903153494291</v>
      </c>
    </row>
    <row r="184" spans="1:3" x14ac:dyDescent="0.25">
      <c r="A184" s="22">
        <v>42188</v>
      </c>
      <c r="B184">
        <v>13279.95</v>
      </c>
      <c r="C184">
        <f t="shared" si="2"/>
        <v>-0.25499665762848533</v>
      </c>
    </row>
    <row r="185" spans="1:3" x14ac:dyDescent="0.25">
      <c r="A185" s="22">
        <v>42191</v>
      </c>
      <c r="B185">
        <v>13414.2</v>
      </c>
      <c r="C185">
        <f t="shared" si="2"/>
        <v>1.0109224808828345</v>
      </c>
    </row>
    <row r="186" spans="1:3" x14ac:dyDescent="0.25">
      <c r="A186" s="22">
        <v>42192</v>
      </c>
      <c r="B186">
        <v>13475.7</v>
      </c>
      <c r="C186">
        <f t="shared" si="2"/>
        <v>0.45846938319094693</v>
      </c>
    </row>
    <row r="187" spans="1:3" x14ac:dyDescent="0.25">
      <c r="A187" s="22">
        <v>42193</v>
      </c>
      <c r="B187">
        <v>13308.5</v>
      </c>
      <c r="C187">
        <f t="shared" si="2"/>
        <v>-1.240751871887922</v>
      </c>
    </row>
    <row r="188" spans="1:3" x14ac:dyDescent="0.25">
      <c r="A188" s="22">
        <v>42194</v>
      </c>
      <c r="B188">
        <v>13261.15</v>
      </c>
      <c r="C188">
        <f t="shared" si="2"/>
        <v>-0.35578765450652111</v>
      </c>
    </row>
    <row r="189" spans="1:3" x14ac:dyDescent="0.25">
      <c r="A189" s="22">
        <v>42195</v>
      </c>
      <c r="B189">
        <v>13260.4</v>
      </c>
      <c r="C189">
        <f t="shared" si="2"/>
        <v>-5.6556181025024226E-3</v>
      </c>
    </row>
    <row r="190" spans="1:3" x14ac:dyDescent="0.25">
      <c r="A190" s="22">
        <v>42198</v>
      </c>
      <c r="B190">
        <v>13433.45</v>
      </c>
      <c r="C190">
        <f t="shared" si="2"/>
        <v>1.3050134234261492</v>
      </c>
    </row>
    <row r="191" spans="1:3" x14ac:dyDescent="0.25">
      <c r="A191" s="22">
        <v>42199</v>
      </c>
      <c r="B191">
        <v>13469.75</v>
      </c>
      <c r="C191">
        <f t="shared" si="2"/>
        <v>0.27022097822971219</v>
      </c>
    </row>
    <row r="192" spans="1:3" x14ac:dyDescent="0.25">
      <c r="A192" s="22">
        <v>42200</v>
      </c>
      <c r="B192">
        <v>13513.35</v>
      </c>
      <c r="C192">
        <f t="shared" si="2"/>
        <v>0.3236882644444059</v>
      </c>
    </row>
    <row r="193" spans="1:3" x14ac:dyDescent="0.25">
      <c r="A193" s="22">
        <v>42201</v>
      </c>
      <c r="B193">
        <v>13680.9</v>
      </c>
      <c r="C193">
        <f t="shared" si="2"/>
        <v>1.2398850026085262</v>
      </c>
    </row>
    <row r="194" spans="1:3" x14ac:dyDescent="0.25">
      <c r="A194" s="22">
        <v>42202</v>
      </c>
      <c r="B194">
        <v>13725.85</v>
      </c>
      <c r="C194">
        <f t="shared" si="2"/>
        <v>0.32856025553874912</v>
      </c>
    </row>
    <row r="195" spans="1:3" x14ac:dyDescent="0.25">
      <c r="A195" s="22">
        <v>42205</v>
      </c>
      <c r="B195">
        <v>13759.8</v>
      </c>
      <c r="C195">
        <f t="shared" si="2"/>
        <v>0.24734351606639232</v>
      </c>
    </row>
    <row r="196" spans="1:3" x14ac:dyDescent="0.25">
      <c r="A196" s="22">
        <v>42206</v>
      </c>
      <c r="B196">
        <v>13527.8</v>
      </c>
      <c r="C196">
        <f t="shared" ref="C196:C259" si="3">(B196-B195)/B195*100</f>
        <v>-1.6860710184741057</v>
      </c>
    </row>
    <row r="197" spans="1:3" x14ac:dyDescent="0.25">
      <c r="A197" s="22">
        <v>42207</v>
      </c>
      <c r="B197">
        <v>13663.8</v>
      </c>
      <c r="C197">
        <f t="shared" si="3"/>
        <v>1.0053371575570307</v>
      </c>
    </row>
    <row r="198" spans="1:3" x14ac:dyDescent="0.25">
      <c r="A198" s="22">
        <v>42208</v>
      </c>
      <c r="B198">
        <v>13687</v>
      </c>
      <c r="C198">
        <f t="shared" si="3"/>
        <v>0.16979171240797383</v>
      </c>
    </row>
    <row r="199" spans="1:3" x14ac:dyDescent="0.25">
      <c r="A199" s="22">
        <v>42209</v>
      </c>
      <c r="B199">
        <v>13584.55</v>
      </c>
      <c r="C199">
        <f t="shared" si="3"/>
        <v>-0.74852049389932584</v>
      </c>
    </row>
    <row r="200" spans="1:3" x14ac:dyDescent="0.25">
      <c r="A200" s="22">
        <v>42212</v>
      </c>
      <c r="B200">
        <v>13411.55</v>
      </c>
      <c r="C200">
        <f t="shared" si="3"/>
        <v>-1.2735055633053727</v>
      </c>
    </row>
    <row r="201" spans="1:3" x14ac:dyDescent="0.25">
      <c r="A201" s="22">
        <v>42213</v>
      </c>
      <c r="B201">
        <v>13349.65</v>
      </c>
      <c r="C201">
        <f t="shared" si="3"/>
        <v>-0.46154247644753693</v>
      </c>
    </row>
    <row r="202" spans="1:3" x14ac:dyDescent="0.25">
      <c r="A202" s="22">
        <v>42214</v>
      </c>
      <c r="B202">
        <v>13457.35</v>
      </c>
      <c r="C202">
        <f t="shared" si="3"/>
        <v>0.80676272411636796</v>
      </c>
    </row>
    <row r="203" spans="1:3" x14ac:dyDescent="0.25">
      <c r="A203" s="22">
        <v>42215</v>
      </c>
      <c r="B203">
        <v>13568.15</v>
      </c>
      <c r="C203">
        <f t="shared" si="3"/>
        <v>0.8233418912341528</v>
      </c>
    </row>
    <row r="204" spans="1:3" x14ac:dyDescent="0.25">
      <c r="A204" s="22">
        <v>42216</v>
      </c>
      <c r="B204">
        <v>13728.65</v>
      </c>
      <c r="C204">
        <f t="shared" si="3"/>
        <v>1.1829173468748504</v>
      </c>
    </row>
    <row r="205" spans="1:3" x14ac:dyDescent="0.25">
      <c r="A205" s="22">
        <v>42219</v>
      </c>
      <c r="B205">
        <v>13831.8</v>
      </c>
      <c r="C205">
        <f t="shared" si="3"/>
        <v>0.75134845742297773</v>
      </c>
    </row>
    <row r="206" spans="1:3" x14ac:dyDescent="0.25">
      <c r="A206" s="22">
        <v>42220</v>
      </c>
      <c r="B206">
        <v>14029.85</v>
      </c>
      <c r="C206">
        <f t="shared" si="3"/>
        <v>1.4318454575687987</v>
      </c>
    </row>
    <row r="207" spans="1:3" x14ac:dyDescent="0.25">
      <c r="A207" s="22">
        <v>42221</v>
      </c>
      <c r="B207">
        <v>14149.85</v>
      </c>
      <c r="C207">
        <f t="shared" si="3"/>
        <v>0.85531919443187199</v>
      </c>
    </row>
    <row r="208" spans="1:3" x14ac:dyDescent="0.25">
      <c r="A208" s="22">
        <v>42222</v>
      </c>
      <c r="B208">
        <v>14137.4</v>
      </c>
      <c r="C208">
        <f t="shared" si="3"/>
        <v>-8.7986798446631778E-2</v>
      </c>
    </row>
    <row r="209" spans="1:3" x14ac:dyDescent="0.25">
      <c r="A209" s="22">
        <v>42223</v>
      </c>
      <c r="B209">
        <v>14114.95</v>
      </c>
      <c r="C209">
        <f t="shared" si="3"/>
        <v>-0.15879864755894937</v>
      </c>
    </row>
    <row r="210" spans="1:3" x14ac:dyDescent="0.25">
      <c r="A210" s="22">
        <v>42226</v>
      </c>
      <c r="B210">
        <v>14100.75</v>
      </c>
      <c r="C210">
        <f t="shared" si="3"/>
        <v>-0.10060255261266052</v>
      </c>
    </row>
    <row r="211" spans="1:3" x14ac:dyDescent="0.25">
      <c r="A211" s="22">
        <v>42227</v>
      </c>
      <c r="B211">
        <v>14007.75</v>
      </c>
      <c r="C211">
        <f t="shared" si="3"/>
        <v>-0.65953938620286157</v>
      </c>
    </row>
    <row r="212" spans="1:3" x14ac:dyDescent="0.25">
      <c r="A212" s="22">
        <v>42228</v>
      </c>
      <c r="B212">
        <v>13684.9</v>
      </c>
      <c r="C212">
        <f t="shared" si="3"/>
        <v>-2.304795559600938</v>
      </c>
    </row>
    <row r="213" spans="1:3" x14ac:dyDescent="0.25">
      <c r="A213" s="22">
        <v>42229</v>
      </c>
      <c r="B213">
        <v>13636.95</v>
      </c>
      <c r="C213">
        <f t="shared" si="3"/>
        <v>-0.35038619208031413</v>
      </c>
    </row>
    <row r="214" spans="1:3" x14ac:dyDescent="0.25">
      <c r="A214" s="22">
        <v>42230</v>
      </c>
      <c r="B214">
        <v>13917.1</v>
      </c>
      <c r="C214">
        <f t="shared" si="3"/>
        <v>2.0543449964984815</v>
      </c>
    </row>
    <row r="215" spans="1:3" x14ac:dyDescent="0.25">
      <c r="A215" s="22">
        <v>42233</v>
      </c>
      <c r="B215">
        <v>13977.35</v>
      </c>
      <c r="C215">
        <f t="shared" si="3"/>
        <v>0.43292065157252591</v>
      </c>
    </row>
    <row r="216" spans="1:3" x14ac:dyDescent="0.25">
      <c r="A216" s="22">
        <v>42234</v>
      </c>
      <c r="B216">
        <v>14048.75</v>
      </c>
      <c r="C216">
        <f t="shared" si="3"/>
        <v>0.51082644421152523</v>
      </c>
    </row>
    <row r="217" spans="1:3" x14ac:dyDescent="0.25">
      <c r="A217" s="22">
        <v>42235</v>
      </c>
      <c r="B217">
        <v>14076.7</v>
      </c>
      <c r="C217">
        <f t="shared" si="3"/>
        <v>0.19895008452709834</v>
      </c>
    </row>
    <row r="218" spans="1:3" x14ac:dyDescent="0.25">
      <c r="A218" s="22">
        <v>42236</v>
      </c>
      <c r="B218">
        <v>13831.75</v>
      </c>
      <c r="C218">
        <f t="shared" si="3"/>
        <v>-1.7401095427195343</v>
      </c>
    </row>
    <row r="219" spans="1:3" x14ac:dyDescent="0.25">
      <c r="A219" s="22">
        <v>42237</v>
      </c>
      <c r="B219">
        <v>13749.15</v>
      </c>
      <c r="C219">
        <f t="shared" si="3"/>
        <v>-0.59717678529470497</v>
      </c>
    </row>
    <row r="220" spans="1:3" x14ac:dyDescent="0.25">
      <c r="A220" s="22">
        <v>42240</v>
      </c>
      <c r="B220">
        <v>12543.15</v>
      </c>
      <c r="C220">
        <f t="shared" si="3"/>
        <v>-8.7714513260819764</v>
      </c>
    </row>
    <row r="221" spans="1:3" x14ac:dyDescent="0.25">
      <c r="A221" s="22">
        <v>42241</v>
      </c>
      <c r="B221">
        <v>12790.9</v>
      </c>
      <c r="C221">
        <f t="shared" si="3"/>
        <v>1.9751816728652691</v>
      </c>
    </row>
    <row r="222" spans="1:3" x14ac:dyDescent="0.25">
      <c r="A222" s="22">
        <v>42242</v>
      </c>
      <c r="B222">
        <v>12756.1</v>
      </c>
      <c r="C222">
        <f t="shared" si="3"/>
        <v>-0.27206842364492939</v>
      </c>
    </row>
    <row r="223" spans="1:3" x14ac:dyDescent="0.25">
      <c r="A223" s="22">
        <v>42243</v>
      </c>
      <c r="B223">
        <v>13105.3</v>
      </c>
      <c r="C223">
        <f t="shared" si="3"/>
        <v>2.7375138169189555</v>
      </c>
    </row>
    <row r="224" spans="1:3" x14ac:dyDescent="0.25">
      <c r="A224" s="22">
        <v>42244</v>
      </c>
      <c r="B224">
        <v>13134.3</v>
      </c>
      <c r="C224">
        <f t="shared" si="3"/>
        <v>0.22128451847725727</v>
      </c>
    </row>
    <row r="225" spans="1:3" x14ac:dyDescent="0.25">
      <c r="A225" s="22">
        <v>42247</v>
      </c>
      <c r="B225">
        <v>13059.1</v>
      </c>
      <c r="C225">
        <f t="shared" si="3"/>
        <v>-0.57254669072580122</v>
      </c>
    </row>
    <row r="226" spans="1:3" x14ac:dyDescent="0.25">
      <c r="A226" s="22">
        <v>42248</v>
      </c>
      <c r="B226">
        <v>12787.1</v>
      </c>
      <c r="C226">
        <f t="shared" si="3"/>
        <v>-2.0828387867464064</v>
      </c>
    </row>
    <row r="227" spans="1:3" x14ac:dyDescent="0.25">
      <c r="A227" s="22">
        <v>42249</v>
      </c>
      <c r="B227">
        <v>12735.2</v>
      </c>
      <c r="C227">
        <f t="shared" si="3"/>
        <v>-0.40587779871901869</v>
      </c>
    </row>
    <row r="228" spans="1:3" x14ac:dyDescent="0.25">
      <c r="A228" s="22">
        <v>42250</v>
      </c>
      <c r="B228">
        <v>12876.8</v>
      </c>
      <c r="C228">
        <f t="shared" si="3"/>
        <v>1.1118788868647413</v>
      </c>
    </row>
    <row r="229" spans="1:3" x14ac:dyDescent="0.25">
      <c r="A229" s="22">
        <v>42251</v>
      </c>
      <c r="B229">
        <v>12591.8</v>
      </c>
      <c r="C229">
        <f t="shared" si="3"/>
        <v>-2.2132828031809146</v>
      </c>
    </row>
    <row r="230" spans="1:3" x14ac:dyDescent="0.25">
      <c r="A230" s="22">
        <v>42254</v>
      </c>
      <c r="B230">
        <v>12319.1</v>
      </c>
      <c r="C230">
        <f t="shared" si="3"/>
        <v>-2.1656951349290723</v>
      </c>
    </row>
    <row r="231" spans="1:3" x14ac:dyDescent="0.25">
      <c r="A231" s="22">
        <v>42255</v>
      </c>
      <c r="B231">
        <v>12397.9</v>
      </c>
      <c r="C231">
        <f t="shared" si="3"/>
        <v>0.63965711780892498</v>
      </c>
    </row>
    <row r="232" spans="1:3" x14ac:dyDescent="0.25">
      <c r="A232" s="22">
        <v>42256</v>
      </c>
      <c r="B232">
        <v>12648.5</v>
      </c>
      <c r="C232">
        <f t="shared" si="3"/>
        <v>2.0213100605747778</v>
      </c>
    </row>
    <row r="233" spans="1:3" x14ac:dyDescent="0.25">
      <c r="A233" s="22">
        <v>42257</v>
      </c>
      <c r="B233">
        <v>12670</v>
      </c>
      <c r="C233">
        <f t="shared" si="3"/>
        <v>0.1699806301142428</v>
      </c>
    </row>
    <row r="234" spans="1:3" x14ac:dyDescent="0.25">
      <c r="A234" s="22">
        <v>42258</v>
      </c>
      <c r="B234">
        <v>12709.2</v>
      </c>
      <c r="C234">
        <f t="shared" si="3"/>
        <v>0.30939226519337587</v>
      </c>
    </row>
    <row r="235" spans="1:3" x14ac:dyDescent="0.25">
      <c r="A235" s="22">
        <v>42261</v>
      </c>
      <c r="B235">
        <v>12884.7</v>
      </c>
      <c r="C235">
        <f t="shared" si="3"/>
        <v>1.3808894344254556</v>
      </c>
    </row>
    <row r="236" spans="1:3" x14ac:dyDescent="0.25">
      <c r="A236" s="22">
        <v>42262</v>
      </c>
      <c r="B236">
        <v>12785.15</v>
      </c>
      <c r="C236">
        <f t="shared" si="3"/>
        <v>-0.77262179173749557</v>
      </c>
    </row>
    <row r="237" spans="1:3" x14ac:dyDescent="0.25">
      <c r="A237" s="22">
        <v>42263</v>
      </c>
      <c r="B237">
        <v>12695</v>
      </c>
      <c r="C237">
        <f t="shared" si="3"/>
        <v>-0.70511491847963959</v>
      </c>
    </row>
    <row r="238" spans="1:3" x14ac:dyDescent="0.25">
      <c r="A238" s="22">
        <v>42265</v>
      </c>
      <c r="B238">
        <v>12757.15</v>
      </c>
      <c r="C238">
        <f t="shared" si="3"/>
        <v>0.48956282000787427</v>
      </c>
    </row>
    <row r="239" spans="1:3" x14ac:dyDescent="0.25">
      <c r="A239" s="22">
        <v>42268</v>
      </c>
      <c r="B239">
        <v>12831.45</v>
      </c>
      <c r="C239">
        <f t="shared" si="3"/>
        <v>0.58241848688775388</v>
      </c>
    </row>
    <row r="240" spans="1:3" x14ac:dyDescent="0.25">
      <c r="A240" s="22">
        <v>42269</v>
      </c>
      <c r="B240">
        <v>12655.15</v>
      </c>
      <c r="C240">
        <f t="shared" si="3"/>
        <v>-1.3739678680118077</v>
      </c>
    </row>
    <row r="241" spans="1:3" x14ac:dyDescent="0.25">
      <c r="A241" s="22">
        <v>42270</v>
      </c>
      <c r="B241">
        <v>12735.4</v>
      </c>
      <c r="C241">
        <f t="shared" si="3"/>
        <v>0.6341291885121868</v>
      </c>
    </row>
    <row r="242" spans="1:3" x14ac:dyDescent="0.25">
      <c r="A242" s="22">
        <v>42271</v>
      </c>
      <c r="B242">
        <v>12760.65</v>
      </c>
      <c r="C242">
        <f t="shared" si="3"/>
        <v>0.19826624998036968</v>
      </c>
    </row>
    <row r="243" spans="1:3" x14ac:dyDescent="0.25">
      <c r="A243" s="22">
        <v>42275</v>
      </c>
      <c r="B243">
        <v>12727.25</v>
      </c>
      <c r="C243">
        <f t="shared" si="3"/>
        <v>-0.26174215263328776</v>
      </c>
    </row>
    <row r="244" spans="1:3" x14ac:dyDescent="0.25">
      <c r="A244" s="22">
        <v>42276</v>
      </c>
      <c r="B244">
        <v>12741.05</v>
      </c>
      <c r="C244">
        <f t="shared" si="3"/>
        <v>0.10842876505136045</v>
      </c>
    </row>
    <row r="245" spans="1:3" x14ac:dyDescent="0.25">
      <c r="A245" s="22">
        <v>42277</v>
      </c>
      <c r="B245">
        <v>12984.5</v>
      </c>
      <c r="C245">
        <f t="shared" si="3"/>
        <v>1.9107530384073583</v>
      </c>
    </row>
    <row r="246" spans="1:3" x14ac:dyDescent="0.25">
      <c r="A246" s="22">
        <v>42278</v>
      </c>
      <c r="B246">
        <v>12998.7</v>
      </c>
      <c r="C246">
        <f t="shared" si="3"/>
        <v>0.10936116138473356</v>
      </c>
    </row>
    <row r="247" spans="1:3" x14ac:dyDescent="0.25">
      <c r="A247" s="22">
        <v>42282</v>
      </c>
      <c r="B247">
        <v>13272.1</v>
      </c>
      <c r="C247">
        <f t="shared" si="3"/>
        <v>2.1032872518021004</v>
      </c>
    </row>
    <row r="248" spans="1:3" x14ac:dyDescent="0.25">
      <c r="A248" s="22">
        <v>42283</v>
      </c>
      <c r="B248">
        <v>13335.1</v>
      </c>
      <c r="C248">
        <f t="shared" si="3"/>
        <v>0.47467996775190058</v>
      </c>
    </row>
    <row r="249" spans="1:3" x14ac:dyDescent="0.25">
      <c r="A249" s="22">
        <v>42284</v>
      </c>
      <c r="B249">
        <v>13352.2</v>
      </c>
      <c r="C249">
        <f t="shared" si="3"/>
        <v>0.12823300912629348</v>
      </c>
    </row>
    <row r="250" spans="1:3" x14ac:dyDescent="0.25">
      <c r="A250" s="22">
        <v>42285</v>
      </c>
      <c r="B250">
        <v>13266.15</v>
      </c>
      <c r="C250">
        <f t="shared" si="3"/>
        <v>-0.64446308473510794</v>
      </c>
    </row>
    <row r="251" spans="1:3" x14ac:dyDescent="0.25">
      <c r="A251" s="22">
        <v>42286</v>
      </c>
      <c r="B251">
        <v>13255.5</v>
      </c>
      <c r="C251">
        <f t="shared" si="3"/>
        <v>-8.0279508372810768E-2</v>
      </c>
    </row>
    <row r="252" spans="1:3" x14ac:dyDescent="0.25">
      <c r="A252" s="22">
        <v>42289</v>
      </c>
      <c r="B252">
        <v>13243.4</v>
      </c>
      <c r="C252">
        <f t="shared" si="3"/>
        <v>-9.1282863716950435E-2</v>
      </c>
    </row>
    <row r="253" spans="1:3" x14ac:dyDescent="0.25">
      <c r="A253" s="22">
        <v>42290</v>
      </c>
      <c r="B253">
        <v>13245.4</v>
      </c>
      <c r="C253">
        <f t="shared" si="3"/>
        <v>1.5101862059591948E-2</v>
      </c>
    </row>
    <row r="254" spans="1:3" x14ac:dyDescent="0.25">
      <c r="A254" s="22">
        <v>42291</v>
      </c>
      <c r="B254">
        <v>13225.9</v>
      </c>
      <c r="C254">
        <f t="shared" si="3"/>
        <v>-0.14722092198046116</v>
      </c>
    </row>
    <row r="255" spans="1:3" x14ac:dyDescent="0.25">
      <c r="A255" s="22">
        <v>42292</v>
      </c>
      <c r="B255">
        <v>13266.3</v>
      </c>
      <c r="C255">
        <f t="shared" si="3"/>
        <v>0.30546125405454172</v>
      </c>
    </row>
    <row r="256" spans="1:3" x14ac:dyDescent="0.25">
      <c r="A256" s="22">
        <v>42293</v>
      </c>
      <c r="B256">
        <v>13332.1</v>
      </c>
      <c r="C256">
        <f t="shared" si="3"/>
        <v>0.49599360786354219</v>
      </c>
    </row>
    <row r="257" spans="1:3" x14ac:dyDescent="0.25">
      <c r="A257" s="22">
        <v>42296</v>
      </c>
      <c r="B257">
        <v>13439.7</v>
      </c>
      <c r="C257">
        <f t="shared" si="3"/>
        <v>0.80707465440553527</v>
      </c>
    </row>
    <row r="258" spans="1:3" x14ac:dyDescent="0.25">
      <c r="A258" s="22">
        <v>42297</v>
      </c>
      <c r="B258">
        <v>13486.55</v>
      </c>
      <c r="C258">
        <f t="shared" si="3"/>
        <v>0.34859409064189339</v>
      </c>
    </row>
    <row r="259" spans="1:3" x14ac:dyDescent="0.25">
      <c r="A259" s="22">
        <v>42298</v>
      </c>
      <c r="B259">
        <v>13464.55</v>
      </c>
      <c r="C259">
        <f t="shared" si="3"/>
        <v>-0.16312548427878146</v>
      </c>
    </row>
    <row r="260" spans="1:3" x14ac:dyDescent="0.25">
      <c r="A260" s="22">
        <v>42300</v>
      </c>
      <c r="B260">
        <v>13428.2</v>
      </c>
      <c r="C260">
        <f t="shared" ref="C260:C323" si="4">(B260-B259)/B259*100</f>
        <v>-0.26996817569097037</v>
      </c>
    </row>
    <row r="261" spans="1:3" x14ac:dyDescent="0.25">
      <c r="A261" s="22">
        <v>42303</v>
      </c>
      <c r="B261">
        <v>13363.45</v>
      </c>
      <c r="C261">
        <f t="shared" si="4"/>
        <v>-0.48219418834989047</v>
      </c>
    </row>
    <row r="262" spans="1:3" x14ac:dyDescent="0.25">
      <c r="A262" s="22">
        <v>42304</v>
      </c>
      <c r="B262">
        <v>13373.55</v>
      </c>
      <c r="C262">
        <f t="shared" si="4"/>
        <v>7.5579285289341783E-2</v>
      </c>
    </row>
    <row r="263" spans="1:3" x14ac:dyDescent="0.25">
      <c r="A263" s="22">
        <v>42305</v>
      </c>
      <c r="B263">
        <v>13317.4</v>
      </c>
      <c r="C263">
        <f t="shared" si="4"/>
        <v>-0.41985860149324328</v>
      </c>
    </row>
    <row r="264" spans="1:3" x14ac:dyDescent="0.25">
      <c r="A264" s="22">
        <v>42306</v>
      </c>
      <c r="B264">
        <v>13262.45</v>
      </c>
      <c r="C264">
        <f t="shared" si="4"/>
        <v>-0.41261807860392358</v>
      </c>
    </row>
    <row r="265" spans="1:3" x14ac:dyDescent="0.25">
      <c r="A265" s="22">
        <v>42307</v>
      </c>
      <c r="B265">
        <v>13238.5</v>
      </c>
      <c r="C265">
        <f t="shared" si="4"/>
        <v>-0.18058503519335212</v>
      </c>
    </row>
    <row r="266" spans="1:3" x14ac:dyDescent="0.25">
      <c r="A266" s="22">
        <v>42310</v>
      </c>
      <c r="B266">
        <v>13206.55</v>
      </c>
      <c r="C266">
        <f t="shared" si="4"/>
        <v>-0.24134154171545663</v>
      </c>
    </row>
    <row r="267" spans="1:3" x14ac:dyDescent="0.25">
      <c r="A267" s="22">
        <v>42311</v>
      </c>
      <c r="B267">
        <v>13263.8</v>
      </c>
      <c r="C267">
        <f t="shared" si="4"/>
        <v>0.43349701473889851</v>
      </c>
    </row>
    <row r="268" spans="1:3" x14ac:dyDescent="0.25">
      <c r="A268" s="22">
        <v>42312</v>
      </c>
      <c r="B268">
        <v>13270.55</v>
      </c>
      <c r="C268">
        <f t="shared" si="4"/>
        <v>5.0890393401589296E-2</v>
      </c>
    </row>
    <row r="269" spans="1:3" x14ac:dyDescent="0.25">
      <c r="A269" s="22">
        <v>42313</v>
      </c>
      <c r="B269">
        <v>13076.35</v>
      </c>
      <c r="C269">
        <f t="shared" si="4"/>
        <v>-1.4633907411523932</v>
      </c>
    </row>
    <row r="270" spans="1:3" x14ac:dyDescent="0.25">
      <c r="A270" s="22">
        <v>42314</v>
      </c>
      <c r="B270">
        <v>12995.7</v>
      </c>
      <c r="C270">
        <f t="shared" si="4"/>
        <v>-0.61676232281943844</v>
      </c>
    </row>
    <row r="271" spans="1:3" x14ac:dyDescent="0.25">
      <c r="A271" s="22">
        <v>42317</v>
      </c>
      <c r="B271">
        <v>13073.8</v>
      </c>
      <c r="C271">
        <f t="shared" si="4"/>
        <v>0.60096801249642995</v>
      </c>
    </row>
    <row r="272" spans="1:3" x14ac:dyDescent="0.25">
      <c r="A272" s="22">
        <v>42318</v>
      </c>
      <c r="B272">
        <v>12851.25</v>
      </c>
      <c r="C272">
        <f t="shared" si="4"/>
        <v>-1.7022594807936429</v>
      </c>
    </row>
    <row r="273" spans="1:3" x14ac:dyDescent="0.25">
      <c r="A273" s="22">
        <v>42319</v>
      </c>
      <c r="B273">
        <v>12991.45</v>
      </c>
      <c r="C273">
        <f t="shared" si="4"/>
        <v>1.090944460655584</v>
      </c>
    </row>
    <row r="274" spans="1:3" x14ac:dyDescent="0.25">
      <c r="A274" s="22">
        <v>42321</v>
      </c>
      <c r="B274">
        <v>12885.95</v>
      </c>
      <c r="C274">
        <f t="shared" si="4"/>
        <v>-0.81207255541144374</v>
      </c>
    </row>
    <row r="275" spans="1:3" x14ac:dyDescent="0.25">
      <c r="A275" s="22">
        <v>42324</v>
      </c>
      <c r="B275">
        <v>12883.85</v>
      </c>
      <c r="C275">
        <f t="shared" si="4"/>
        <v>-1.6296819404082459E-2</v>
      </c>
    </row>
    <row r="276" spans="1:3" x14ac:dyDescent="0.25">
      <c r="A276" s="22">
        <v>42325</v>
      </c>
      <c r="B276">
        <v>12959.55</v>
      </c>
      <c r="C276">
        <f t="shared" si="4"/>
        <v>0.58755729071666396</v>
      </c>
    </row>
    <row r="277" spans="1:3" x14ac:dyDescent="0.25">
      <c r="A277" s="22">
        <v>42326</v>
      </c>
      <c r="B277">
        <v>12877.3</v>
      </c>
      <c r="C277">
        <f t="shared" si="4"/>
        <v>-0.63466709878043603</v>
      </c>
    </row>
    <row r="278" spans="1:3" x14ac:dyDescent="0.25">
      <c r="A278" s="22">
        <v>42327</v>
      </c>
      <c r="B278">
        <v>13003.75</v>
      </c>
      <c r="C278">
        <f t="shared" si="4"/>
        <v>0.98196050414295488</v>
      </c>
    </row>
    <row r="279" spans="1:3" x14ac:dyDescent="0.25">
      <c r="A279" s="22">
        <v>42328</v>
      </c>
      <c r="B279">
        <v>13089.9</v>
      </c>
      <c r="C279">
        <f t="shared" si="4"/>
        <v>0.66250120157646553</v>
      </c>
    </row>
    <row r="280" spans="1:3" x14ac:dyDescent="0.25">
      <c r="A280" s="22">
        <v>42331</v>
      </c>
      <c r="B280">
        <v>13116.1</v>
      </c>
      <c r="C280">
        <f t="shared" si="4"/>
        <v>0.20015431745086465</v>
      </c>
    </row>
    <row r="281" spans="1:3" x14ac:dyDescent="0.25">
      <c r="A281" s="22">
        <v>42332</v>
      </c>
      <c r="B281">
        <v>13128.6</v>
      </c>
      <c r="C281">
        <f t="shared" si="4"/>
        <v>9.5302719558405316E-2</v>
      </c>
    </row>
    <row r="282" spans="1:3" x14ac:dyDescent="0.25">
      <c r="A282" s="22">
        <v>42334</v>
      </c>
      <c r="B282">
        <v>13180.9</v>
      </c>
      <c r="C282">
        <f t="shared" si="4"/>
        <v>0.39836692411985497</v>
      </c>
    </row>
    <row r="283" spans="1:3" x14ac:dyDescent="0.25">
      <c r="A283" s="22">
        <v>42335</v>
      </c>
      <c r="B283">
        <v>13228.25</v>
      </c>
      <c r="C283">
        <f t="shared" si="4"/>
        <v>0.35923191891297529</v>
      </c>
    </row>
    <row r="284" spans="1:3" x14ac:dyDescent="0.25">
      <c r="A284" s="22">
        <v>42338</v>
      </c>
      <c r="B284">
        <v>13248.7</v>
      </c>
      <c r="C284">
        <f t="shared" si="4"/>
        <v>0.15459338914822995</v>
      </c>
    </row>
    <row r="285" spans="1:3" x14ac:dyDescent="0.25">
      <c r="A285" s="22">
        <v>42339</v>
      </c>
      <c r="B285">
        <v>13357.5</v>
      </c>
      <c r="C285">
        <f t="shared" si="4"/>
        <v>0.82121264727859544</v>
      </c>
    </row>
    <row r="286" spans="1:3" x14ac:dyDescent="0.25">
      <c r="A286" s="22">
        <v>42340</v>
      </c>
      <c r="B286">
        <v>13359.7</v>
      </c>
      <c r="C286">
        <f t="shared" si="4"/>
        <v>1.647014785701462E-2</v>
      </c>
    </row>
    <row r="287" spans="1:3" x14ac:dyDescent="0.25">
      <c r="A287" s="22">
        <v>42341</v>
      </c>
      <c r="B287">
        <v>13287.4</v>
      </c>
      <c r="C287">
        <f t="shared" si="4"/>
        <v>-0.54117981691206452</v>
      </c>
    </row>
    <row r="288" spans="1:3" x14ac:dyDescent="0.25">
      <c r="A288" s="22">
        <v>42342</v>
      </c>
      <c r="B288">
        <v>13190.9</v>
      </c>
      <c r="C288">
        <f t="shared" si="4"/>
        <v>-0.72625193792615561</v>
      </c>
    </row>
    <row r="289" spans="1:3" x14ac:dyDescent="0.25">
      <c r="A289" s="22">
        <v>42345</v>
      </c>
      <c r="B289">
        <v>13183.05</v>
      </c>
      <c r="C289">
        <f t="shared" si="4"/>
        <v>-5.9510723301672855E-2</v>
      </c>
    </row>
    <row r="290" spans="1:3" x14ac:dyDescent="0.25">
      <c r="A290" s="22">
        <v>42346</v>
      </c>
      <c r="B290">
        <v>13022.65</v>
      </c>
      <c r="C290">
        <f t="shared" si="4"/>
        <v>-1.2167138863919931</v>
      </c>
    </row>
    <row r="291" spans="1:3" x14ac:dyDescent="0.25">
      <c r="A291" s="22">
        <v>42347</v>
      </c>
      <c r="B291">
        <v>12792.85</v>
      </c>
      <c r="C291">
        <f t="shared" si="4"/>
        <v>-1.7646178005244655</v>
      </c>
    </row>
    <row r="292" spans="1:3" x14ac:dyDescent="0.25">
      <c r="A292" s="22">
        <v>42348</v>
      </c>
      <c r="B292">
        <v>12904.8</v>
      </c>
      <c r="C292">
        <f t="shared" si="4"/>
        <v>0.87509819938480404</v>
      </c>
    </row>
    <row r="293" spans="1:3" x14ac:dyDescent="0.25">
      <c r="A293" s="22">
        <v>42349</v>
      </c>
      <c r="B293">
        <v>12807.6</v>
      </c>
      <c r="C293">
        <f t="shared" si="4"/>
        <v>-0.75320810861074106</v>
      </c>
    </row>
    <row r="294" spans="1:3" x14ac:dyDescent="0.25">
      <c r="A294" s="22">
        <v>42352</v>
      </c>
      <c r="B294">
        <v>12867.65</v>
      </c>
      <c r="C294">
        <f t="shared" si="4"/>
        <v>0.4688622380461544</v>
      </c>
    </row>
    <row r="295" spans="1:3" x14ac:dyDescent="0.25">
      <c r="A295" s="22">
        <v>42353</v>
      </c>
      <c r="B295">
        <v>12940.65</v>
      </c>
      <c r="C295">
        <f t="shared" si="4"/>
        <v>0.56731415604247859</v>
      </c>
    </row>
    <row r="296" spans="1:3" x14ac:dyDescent="0.25">
      <c r="A296" s="22">
        <v>42354</v>
      </c>
      <c r="B296">
        <v>12994.25</v>
      </c>
      <c r="C296">
        <f t="shared" si="4"/>
        <v>0.41419866853674558</v>
      </c>
    </row>
    <row r="297" spans="1:3" x14ac:dyDescent="0.25">
      <c r="A297" s="22">
        <v>42355</v>
      </c>
      <c r="B297">
        <v>13220.85</v>
      </c>
      <c r="C297">
        <f t="shared" si="4"/>
        <v>1.7438482405679463</v>
      </c>
    </row>
    <row r="298" spans="1:3" x14ac:dyDescent="0.25">
      <c r="A298" s="22">
        <v>42356</v>
      </c>
      <c r="B298">
        <v>13177.9</v>
      </c>
      <c r="C298">
        <f t="shared" si="4"/>
        <v>-0.32486564782143906</v>
      </c>
    </row>
    <row r="299" spans="1:3" x14ac:dyDescent="0.25">
      <c r="A299" s="22">
        <v>42359</v>
      </c>
      <c r="B299">
        <v>13279.7</v>
      </c>
      <c r="C299">
        <f t="shared" si="4"/>
        <v>0.77250548266416574</v>
      </c>
    </row>
    <row r="300" spans="1:3" x14ac:dyDescent="0.25">
      <c r="A300" s="22">
        <v>42360</v>
      </c>
      <c r="B300">
        <v>13228.15</v>
      </c>
      <c r="C300">
        <f t="shared" si="4"/>
        <v>-0.38818648011627588</v>
      </c>
    </row>
    <row r="301" spans="1:3" x14ac:dyDescent="0.25">
      <c r="A301" s="22">
        <v>42361</v>
      </c>
      <c r="B301">
        <v>13282.55</v>
      </c>
      <c r="C301">
        <f t="shared" si="4"/>
        <v>0.41124420270407908</v>
      </c>
    </row>
    <row r="302" spans="1:3" x14ac:dyDescent="0.25">
      <c r="A302" s="22">
        <v>42362</v>
      </c>
      <c r="B302">
        <v>13337.35</v>
      </c>
      <c r="C302">
        <f t="shared" si="4"/>
        <v>0.41257138124833781</v>
      </c>
    </row>
    <row r="303" spans="1:3" x14ac:dyDescent="0.25">
      <c r="A303" s="22">
        <v>42366</v>
      </c>
      <c r="B303">
        <v>13345.25</v>
      </c>
      <c r="C303">
        <f t="shared" si="4"/>
        <v>5.9232156312908006E-2</v>
      </c>
    </row>
    <row r="304" spans="1:3" x14ac:dyDescent="0.25">
      <c r="A304" s="22">
        <v>42367</v>
      </c>
      <c r="B304">
        <v>13373.5</v>
      </c>
      <c r="C304">
        <f t="shared" si="4"/>
        <v>0.21168580581105637</v>
      </c>
    </row>
    <row r="305" spans="1:3" x14ac:dyDescent="0.25">
      <c r="A305" s="22">
        <v>42368</v>
      </c>
      <c r="B305">
        <v>13365.6</v>
      </c>
      <c r="C305">
        <f t="shared" si="4"/>
        <v>-5.907204546303986E-2</v>
      </c>
    </row>
    <row r="306" spans="1:3" x14ac:dyDescent="0.25">
      <c r="A306" s="22">
        <v>42369</v>
      </c>
      <c r="B306">
        <v>13396.7</v>
      </c>
      <c r="C306">
        <f t="shared" si="4"/>
        <v>0.23268689770755044</v>
      </c>
    </row>
    <row r="307" spans="1:3" x14ac:dyDescent="0.25">
      <c r="A307" s="22">
        <v>42370</v>
      </c>
      <c r="B307">
        <v>13540.45</v>
      </c>
      <c r="C307">
        <f t="shared" si="4"/>
        <v>1.0730254465651989</v>
      </c>
    </row>
    <row r="308" spans="1:3" x14ac:dyDescent="0.25">
      <c r="A308" s="22">
        <v>42373</v>
      </c>
      <c r="B308">
        <v>13429.4</v>
      </c>
      <c r="C308">
        <f t="shared" si="4"/>
        <v>-0.82013522445709763</v>
      </c>
    </row>
    <row r="309" spans="1:3" x14ac:dyDescent="0.25">
      <c r="A309" s="22">
        <v>42374</v>
      </c>
      <c r="B309">
        <v>13546.2</v>
      </c>
      <c r="C309">
        <f t="shared" si="4"/>
        <v>0.86973356963081816</v>
      </c>
    </row>
    <row r="310" spans="1:3" x14ac:dyDescent="0.25">
      <c r="A310" s="22">
        <v>42375</v>
      </c>
      <c r="B310">
        <v>13513.2</v>
      </c>
      <c r="C310">
        <f t="shared" si="4"/>
        <v>-0.24361075430748108</v>
      </c>
    </row>
    <row r="311" spans="1:3" x14ac:dyDescent="0.25">
      <c r="A311" s="22">
        <v>42376</v>
      </c>
      <c r="B311">
        <v>13130.3</v>
      </c>
      <c r="C311">
        <f t="shared" si="4"/>
        <v>-2.8335257377971277</v>
      </c>
    </row>
    <row r="312" spans="1:3" x14ac:dyDescent="0.25">
      <c r="A312" s="22">
        <v>42377</v>
      </c>
      <c r="B312">
        <v>13288.7</v>
      </c>
      <c r="C312">
        <f t="shared" si="4"/>
        <v>1.2063699991622541</v>
      </c>
    </row>
    <row r="313" spans="1:3" x14ac:dyDescent="0.25">
      <c r="A313" s="22">
        <v>42380</v>
      </c>
      <c r="B313">
        <v>13183.5</v>
      </c>
      <c r="C313">
        <f t="shared" si="4"/>
        <v>-0.79165004853748466</v>
      </c>
    </row>
    <row r="314" spans="1:3" x14ac:dyDescent="0.25">
      <c r="A314" s="22">
        <v>42381</v>
      </c>
      <c r="B314">
        <v>13087.7</v>
      </c>
      <c r="C314">
        <f t="shared" si="4"/>
        <v>-0.72666590814274867</v>
      </c>
    </row>
    <row r="315" spans="1:3" x14ac:dyDescent="0.25">
      <c r="A315" s="22">
        <v>42382</v>
      </c>
      <c r="B315">
        <v>12993.9</v>
      </c>
      <c r="C315">
        <f t="shared" si="4"/>
        <v>-0.71670346967000376</v>
      </c>
    </row>
    <row r="316" spans="1:3" x14ac:dyDescent="0.25">
      <c r="A316" s="22">
        <v>42383</v>
      </c>
      <c r="B316">
        <v>12838.25</v>
      </c>
      <c r="C316">
        <f t="shared" si="4"/>
        <v>-1.197869769661146</v>
      </c>
    </row>
    <row r="317" spans="1:3" x14ac:dyDescent="0.25">
      <c r="A317" s="22">
        <v>42384</v>
      </c>
      <c r="B317">
        <v>12480.6</v>
      </c>
      <c r="C317">
        <f t="shared" si="4"/>
        <v>-2.7858158238077588</v>
      </c>
    </row>
    <row r="318" spans="1:3" x14ac:dyDescent="0.25">
      <c r="A318" s="22">
        <v>42387</v>
      </c>
      <c r="B318">
        <v>12075.5</v>
      </c>
      <c r="C318">
        <f t="shared" si="4"/>
        <v>-3.2458375398618684</v>
      </c>
    </row>
    <row r="319" spans="1:3" x14ac:dyDescent="0.25">
      <c r="A319" s="22">
        <v>42388</v>
      </c>
      <c r="B319">
        <v>12248.75</v>
      </c>
      <c r="C319">
        <f t="shared" si="4"/>
        <v>1.4347231998675003</v>
      </c>
    </row>
    <row r="320" spans="1:3" x14ac:dyDescent="0.25">
      <c r="A320" s="22">
        <v>42389</v>
      </c>
      <c r="B320">
        <v>12027.25</v>
      </c>
      <c r="C320">
        <f t="shared" si="4"/>
        <v>-1.8083477905908765</v>
      </c>
    </row>
    <row r="321" spans="1:3" x14ac:dyDescent="0.25">
      <c r="A321" s="22">
        <v>42390</v>
      </c>
      <c r="B321">
        <v>11967.1</v>
      </c>
      <c r="C321">
        <f t="shared" si="4"/>
        <v>-0.50011432372320885</v>
      </c>
    </row>
    <row r="322" spans="1:3" x14ac:dyDescent="0.25">
      <c r="A322" s="22">
        <v>42391</v>
      </c>
      <c r="B322">
        <v>12221.45</v>
      </c>
      <c r="C322">
        <f t="shared" si="4"/>
        <v>2.125410500455418</v>
      </c>
    </row>
    <row r="323" spans="1:3" x14ac:dyDescent="0.25">
      <c r="A323" s="22">
        <v>42394</v>
      </c>
      <c r="B323">
        <v>12267.4</v>
      </c>
      <c r="C323">
        <f t="shared" si="4"/>
        <v>0.37597830044715569</v>
      </c>
    </row>
    <row r="324" spans="1:3" x14ac:dyDescent="0.25">
      <c r="A324" s="22">
        <v>42396</v>
      </c>
      <c r="B324">
        <v>12320.65</v>
      </c>
      <c r="C324">
        <f t="shared" ref="C324:C387" si="5">(B324-B323)/B323*100</f>
        <v>0.43407731059556226</v>
      </c>
    </row>
    <row r="325" spans="1:3" x14ac:dyDescent="0.25">
      <c r="A325" s="22">
        <v>42397</v>
      </c>
      <c r="B325">
        <v>12302.85</v>
      </c>
      <c r="C325">
        <f t="shared" si="5"/>
        <v>-0.14447289712798653</v>
      </c>
    </row>
    <row r="326" spans="1:3" x14ac:dyDescent="0.25">
      <c r="A326" s="22">
        <v>42398</v>
      </c>
      <c r="B326">
        <v>12469.1</v>
      </c>
      <c r="C326">
        <f t="shared" si="5"/>
        <v>1.3513129071719154</v>
      </c>
    </row>
    <row r="327" spans="1:3" x14ac:dyDescent="0.25">
      <c r="A327" s="22">
        <v>42401</v>
      </c>
      <c r="B327">
        <v>12526.1</v>
      </c>
      <c r="C327">
        <f t="shared" si="5"/>
        <v>0.45713002542284531</v>
      </c>
    </row>
    <row r="328" spans="1:3" x14ac:dyDescent="0.25">
      <c r="A328" s="22">
        <v>42402</v>
      </c>
      <c r="B328">
        <v>12347.85</v>
      </c>
      <c r="C328">
        <f t="shared" si="5"/>
        <v>-1.4230287160409065</v>
      </c>
    </row>
    <row r="329" spans="1:3" x14ac:dyDescent="0.25">
      <c r="A329" s="22">
        <v>42403</v>
      </c>
      <c r="B329">
        <v>12175.95</v>
      </c>
      <c r="C329">
        <f t="shared" si="5"/>
        <v>-1.3921451912681124</v>
      </c>
    </row>
    <row r="330" spans="1:3" x14ac:dyDescent="0.25">
      <c r="A330" s="22">
        <v>42404</v>
      </c>
      <c r="B330">
        <v>12154.5</v>
      </c>
      <c r="C330">
        <f t="shared" si="5"/>
        <v>-0.17616695206534788</v>
      </c>
    </row>
    <row r="331" spans="1:3" x14ac:dyDescent="0.25">
      <c r="A331" s="22">
        <v>42405</v>
      </c>
      <c r="B331">
        <v>12382.8</v>
      </c>
      <c r="C331">
        <f t="shared" si="5"/>
        <v>1.8783166728372147</v>
      </c>
    </row>
    <row r="332" spans="1:3" x14ac:dyDescent="0.25">
      <c r="A332" s="22">
        <v>42408</v>
      </c>
      <c r="B332">
        <v>12363.4</v>
      </c>
      <c r="C332">
        <f t="shared" si="5"/>
        <v>-0.15666892786768449</v>
      </c>
    </row>
    <row r="333" spans="1:3" x14ac:dyDescent="0.25">
      <c r="A333" s="22">
        <v>42409</v>
      </c>
      <c r="B333">
        <v>12174.2</v>
      </c>
      <c r="C333">
        <f t="shared" si="5"/>
        <v>-1.5303233738291966</v>
      </c>
    </row>
    <row r="334" spans="1:3" x14ac:dyDescent="0.25">
      <c r="A334" s="22">
        <v>42410</v>
      </c>
      <c r="B334">
        <v>12035.6</v>
      </c>
      <c r="C334">
        <f t="shared" si="5"/>
        <v>-1.1384731645611241</v>
      </c>
    </row>
    <row r="335" spans="1:3" x14ac:dyDescent="0.25">
      <c r="A335" s="22">
        <v>42411</v>
      </c>
      <c r="B335">
        <v>11593</v>
      </c>
      <c r="C335">
        <f t="shared" si="5"/>
        <v>-3.677423643191867</v>
      </c>
    </row>
    <row r="336" spans="1:3" x14ac:dyDescent="0.25">
      <c r="A336" s="22">
        <v>42412</v>
      </c>
      <c r="B336">
        <v>11485.8</v>
      </c>
      <c r="C336">
        <f t="shared" si="5"/>
        <v>-0.92469593720349108</v>
      </c>
    </row>
    <row r="337" spans="1:3" x14ac:dyDescent="0.25">
      <c r="A337" s="22">
        <v>42415</v>
      </c>
      <c r="B337">
        <v>11916.3</v>
      </c>
      <c r="C337">
        <f t="shared" si="5"/>
        <v>3.7481063574152436</v>
      </c>
    </row>
    <row r="338" spans="1:3" x14ac:dyDescent="0.25">
      <c r="A338" s="22">
        <v>42416</v>
      </c>
      <c r="B338">
        <v>11622.5</v>
      </c>
      <c r="C338">
        <f t="shared" si="5"/>
        <v>-2.4655304079286298</v>
      </c>
    </row>
    <row r="339" spans="1:3" x14ac:dyDescent="0.25">
      <c r="A339" s="22">
        <v>42417</v>
      </c>
      <c r="B339">
        <v>11732.5</v>
      </c>
      <c r="C339">
        <f t="shared" si="5"/>
        <v>0.94644009464400947</v>
      </c>
    </row>
    <row r="340" spans="1:3" x14ac:dyDescent="0.25">
      <c r="A340" s="22">
        <v>42418</v>
      </c>
      <c r="B340">
        <v>11825</v>
      </c>
      <c r="C340">
        <f t="shared" si="5"/>
        <v>0.78840826763264438</v>
      </c>
    </row>
    <row r="341" spans="1:3" x14ac:dyDescent="0.25">
      <c r="A341" s="22">
        <v>42419</v>
      </c>
      <c r="B341">
        <v>11823.35</v>
      </c>
      <c r="C341">
        <f t="shared" si="5"/>
        <v>-1.3953488372089946E-2</v>
      </c>
    </row>
    <row r="342" spans="1:3" x14ac:dyDescent="0.25">
      <c r="A342" s="22">
        <v>42422</v>
      </c>
      <c r="B342">
        <v>11894.65</v>
      </c>
      <c r="C342">
        <f t="shared" si="5"/>
        <v>0.60304397653794628</v>
      </c>
    </row>
    <row r="343" spans="1:3" x14ac:dyDescent="0.25">
      <c r="A343" s="22">
        <v>42423</v>
      </c>
      <c r="B343">
        <v>11733.4</v>
      </c>
      <c r="C343">
        <f t="shared" si="5"/>
        <v>-1.3556514903759254</v>
      </c>
    </row>
    <row r="344" spans="1:3" x14ac:dyDescent="0.25">
      <c r="A344" s="22">
        <v>42424</v>
      </c>
      <c r="B344">
        <v>11650.05</v>
      </c>
      <c r="C344">
        <f t="shared" si="5"/>
        <v>-0.71036528201544624</v>
      </c>
    </row>
    <row r="345" spans="1:3" x14ac:dyDescent="0.25">
      <c r="A345" s="22">
        <v>42425</v>
      </c>
      <c r="B345">
        <v>11538.45</v>
      </c>
      <c r="C345">
        <f t="shared" si="5"/>
        <v>-0.95793580285061919</v>
      </c>
    </row>
    <row r="346" spans="1:3" x14ac:dyDescent="0.25">
      <c r="A346" s="22">
        <v>42426</v>
      </c>
      <c r="B346">
        <v>11518.2</v>
      </c>
      <c r="C346">
        <f t="shared" si="5"/>
        <v>-0.17550017550017549</v>
      </c>
    </row>
    <row r="347" spans="1:3" x14ac:dyDescent="0.25">
      <c r="A347" s="22">
        <v>42429</v>
      </c>
      <c r="B347">
        <v>11558.7</v>
      </c>
      <c r="C347">
        <f t="shared" si="5"/>
        <v>0.35161744022503516</v>
      </c>
    </row>
    <row r="348" spans="1:3" x14ac:dyDescent="0.25">
      <c r="A348" s="22">
        <v>42430</v>
      </c>
      <c r="B348">
        <v>11855.95</v>
      </c>
      <c r="C348">
        <f t="shared" si="5"/>
        <v>2.5716559820741085</v>
      </c>
    </row>
    <row r="349" spans="1:3" x14ac:dyDescent="0.25">
      <c r="A349" s="22">
        <v>42431</v>
      </c>
      <c r="B349">
        <v>12101.25</v>
      </c>
      <c r="C349">
        <f t="shared" si="5"/>
        <v>2.0690033274431761</v>
      </c>
    </row>
    <row r="350" spans="1:3" x14ac:dyDescent="0.25">
      <c r="A350" s="22">
        <v>42432</v>
      </c>
      <c r="B350">
        <v>12204.85</v>
      </c>
      <c r="C350">
        <f t="shared" si="5"/>
        <v>0.85610990600144909</v>
      </c>
    </row>
    <row r="351" spans="1:3" x14ac:dyDescent="0.25">
      <c r="A351" s="22">
        <v>42433</v>
      </c>
      <c r="B351">
        <v>12314.15</v>
      </c>
      <c r="C351">
        <f t="shared" si="5"/>
        <v>0.89554562325632248</v>
      </c>
    </row>
    <row r="352" spans="1:3" x14ac:dyDescent="0.25">
      <c r="A352" s="22">
        <v>42437</v>
      </c>
      <c r="B352">
        <v>12325.3</v>
      </c>
      <c r="C352">
        <f t="shared" si="5"/>
        <v>9.0546241518900103E-2</v>
      </c>
    </row>
    <row r="353" spans="1:3" x14ac:dyDescent="0.25">
      <c r="A353" s="22">
        <v>42438</v>
      </c>
      <c r="B353">
        <v>12353.8</v>
      </c>
      <c r="C353">
        <f t="shared" si="5"/>
        <v>0.23123169415754588</v>
      </c>
    </row>
    <row r="354" spans="1:3" x14ac:dyDescent="0.25">
      <c r="A354" s="22">
        <v>42439</v>
      </c>
      <c r="B354">
        <v>12307.4</v>
      </c>
      <c r="C354">
        <f t="shared" si="5"/>
        <v>-0.37559293496737556</v>
      </c>
    </row>
    <row r="355" spans="1:3" x14ac:dyDescent="0.25">
      <c r="A355" s="22">
        <v>42440</v>
      </c>
      <c r="B355">
        <v>12300.35</v>
      </c>
      <c r="C355">
        <f t="shared" si="5"/>
        <v>-5.728261046199256E-2</v>
      </c>
    </row>
    <row r="356" spans="1:3" x14ac:dyDescent="0.25">
      <c r="A356" s="22">
        <v>42443</v>
      </c>
      <c r="B356">
        <v>12345.25</v>
      </c>
      <c r="C356">
        <f t="shared" si="5"/>
        <v>0.36503026336648658</v>
      </c>
    </row>
    <row r="357" spans="1:3" x14ac:dyDescent="0.25">
      <c r="A357" s="22">
        <v>42444</v>
      </c>
      <c r="B357">
        <v>12251.6</v>
      </c>
      <c r="C357">
        <f t="shared" si="5"/>
        <v>-0.75859136104979352</v>
      </c>
    </row>
    <row r="358" spans="1:3" x14ac:dyDescent="0.25">
      <c r="A358" s="22">
        <v>42445</v>
      </c>
      <c r="B358">
        <v>12206.4</v>
      </c>
      <c r="C358">
        <f t="shared" si="5"/>
        <v>-0.36893140487773618</v>
      </c>
    </row>
    <row r="359" spans="1:3" x14ac:dyDescent="0.25">
      <c r="A359" s="22">
        <v>42446</v>
      </c>
      <c r="B359">
        <v>12290.15</v>
      </c>
      <c r="C359">
        <f t="shared" si="5"/>
        <v>0.68611548040372272</v>
      </c>
    </row>
    <row r="360" spans="1:3" x14ac:dyDescent="0.25">
      <c r="A360" s="22">
        <v>42447</v>
      </c>
      <c r="B360">
        <v>12405.55</v>
      </c>
      <c r="C360">
        <f t="shared" si="5"/>
        <v>0.93896331615154938</v>
      </c>
    </row>
    <row r="361" spans="1:3" x14ac:dyDescent="0.25">
      <c r="A361" s="22">
        <v>42450</v>
      </c>
      <c r="B361">
        <v>12565.9</v>
      </c>
      <c r="C361">
        <f t="shared" si="5"/>
        <v>1.2925666334825974</v>
      </c>
    </row>
    <row r="362" spans="1:3" x14ac:dyDescent="0.25">
      <c r="A362" s="22">
        <v>42451</v>
      </c>
      <c r="B362">
        <v>12595.65</v>
      </c>
      <c r="C362">
        <f t="shared" si="5"/>
        <v>0.2367518442769718</v>
      </c>
    </row>
    <row r="363" spans="1:3" x14ac:dyDescent="0.25">
      <c r="A363" s="22">
        <v>42452</v>
      </c>
      <c r="B363">
        <v>12636.75</v>
      </c>
      <c r="C363">
        <f t="shared" si="5"/>
        <v>0.32630312846101922</v>
      </c>
    </row>
    <row r="364" spans="1:3" x14ac:dyDescent="0.25">
      <c r="A364" s="22">
        <v>42457</v>
      </c>
      <c r="B364">
        <v>12438.7</v>
      </c>
      <c r="C364">
        <f t="shared" si="5"/>
        <v>-1.5672542386293886</v>
      </c>
    </row>
    <row r="365" spans="1:3" x14ac:dyDescent="0.25">
      <c r="A365" s="22">
        <v>42458</v>
      </c>
      <c r="B365">
        <v>12401.05</v>
      </c>
      <c r="C365">
        <f t="shared" si="5"/>
        <v>-0.30268436412166427</v>
      </c>
    </row>
    <row r="366" spans="1:3" x14ac:dyDescent="0.25">
      <c r="A366" s="22">
        <v>42459</v>
      </c>
      <c r="B366">
        <v>12650.55</v>
      </c>
      <c r="C366">
        <f t="shared" si="5"/>
        <v>2.011926409457264</v>
      </c>
    </row>
    <row r="367" spans="1:3" x14ac:dyDescent="0.25">
      <c r="A367" s="22">
        <v>42460</v>
      </c>
      <c r="B367">
        <v>12752.6</v>
      </c>
      <c r="C367">
        <f t="shared" si="5"/>
        <v>0.806684294358752</v>
      </c>
    </row>
    <row r="368" spans="1:3" x14ac:dyDescent="0.25">
      <c r="A368" s="22">
        <v>42461</v>
      </c>
      <c r="B368">
        <v>12791.95</v>
      </c>
      <c r="C368">
        <f t="shared" si="5"/>
        <v>0.30856452801781881</v>
      </c>
    </row>
    <row r="369" spans="1:3" x14ac:dyDescent="0.25">
      <c r="A369" s="22">
        <v>42464</v>
      </c>
      <c r="B369">
        <v>12849.9</v>
      </c>
      <c r="C369">
        <f t="shared" si="5"/>
        <v>0.45301928165759647</v>
      </c>
    </row>
    <row r="370" spans="1:3" x14ac:dyDescent="0.25">
      <c r="A370" s="22">
        <v>42465</v>
      </c>
      <c r="B370">
        <v>12647.1</v>
      </c>
      <c r="C370">
        <f t="shared" si="5"/>
        <v>-1.5782223986178825</v>
      </c>
    </row>
    <row r="371" spans="1:3" x14ac:dyDescent="0.25">
      <c r="A371" s="22">
        <v>42466</v>
      </c>
      <c r="B371">
        <v>12761.8</v>
      </c>
      <c r="C371">
        <f t="shared" si="5"/>
        <v>0.90692727977163856</v>
      </c>
    </row>
    <row r="372" spans="1:3" x14ac:dyDescent="0.25">
      <c r="A372" s="22">
        <v>42467</v>
      </c>
      <c r="B372">
        <v>12705.75</v>
      </c>
      <c r="C372">
        <f t="shared" si="5"/>
        <v>-0.43920136657837666</v>
      </c>
    </row>
    <row r="373" spans="1:3" x14ac:dyDescent="0.25">
      <c r="A373" s="22">
        <v>42468</v>
      </c>
      <c r="B373">
        <v>12793.1</v>
      </c>
      <c r="C373">
        <f t="shared" si="5"/>
        <v>0.68748401314365826</v>
      </c>
    </row>
    <row r="374" spans="1:3" x14ac:dyDescent="0.25">
      <c r="A374" s="22">
        <v>42471</v>
      </c>
      <c r="B374">
        <v>12905.15</v>
      </c>
      <c r="C374">
        <f t="shared" si="5"/>
        <v>0.87586276977432576</v>
      </c>
    </row>
    <row r="375" spans="1:3" x14ac:dyDescent="0.25">
      <c r="A375" s="22">
        <v>42472</v>
      </c>
      <c r="B375">
        <v>12995.8</v>
      </c>
      <c r="C375">
        <f t="shared" si="5"/>
        <v>0.70243274971619574</v>
      </c>
    </row>
    <row r="376" spans="1:3" x14ac:dyDescent="0.25">
      <c r="A376" s="22">
        <v>42473</v>
      </c>
      <c r="B376">
        <v>13135.3</v>
      </c>
      <c r="C376">
        <f t="shared" si="5"/>
        <v>1.0734237215100264</v>
      </c>
    </row>
    <row r="377" spans="1:3" x14ac:dyDescent="0.25">
      <c r="A377" s="22">
        <v>42478</v>
      </c>
      <c r="B377">
        <v>13278.5</v>
      </c>
      <c r="C377">
        <f t="shared" si="5"/>
        <v>1.0901920778360656</v>
      </c>
    </row>
    <row r="378" spans="1:3" x14ac:dyDescent="0.25">
      <c r="A378" s="22">
        <v>42480</v>
      </c>
      <c r="B378">
        <v>13335.55</v>
      </c>
      <c r="C378">
        <f t="shared" si="5"/>
        <v>0.42964190232329913</v>
      </c>
    </row>
    <row r="379" spans="1:3" x14ac:dyDescent="0.25">
      <c r="A379" s="22">
        <v>42481</v>
      </c>
      <c r="B379">
        <v>13246.5</v>
      </c>
      <c r="C379">
        <f t="shared" si="5"/>
        <v>-0.66776398423761507</v>
      </c>
    </row>
    <row r="380" spans="1:3" x14ac:dyDescent="0.25">
      <c r="A380" s="22">
        <v>42482</v>
      </c>
      <c r="B380">
        <v>13245.85</v>
      </c>
      <c r="C380">
        <f t="shared" si="5"/>
        <v>-4.906956554558836E-3</v>
      </c>
    </row>
    <row r="381" spans="1:3" x14ac:dyDescent="0.25">
      <c r="A381" s="22">
        <v>42485</v>
      </c>
      <c r="B381">
        <v>13167.25</v>
      </c>
      <c r="C381">
        <f t="shared" si="5"/>
        <v>-0.59339340246190586</v>
      </c>
    </row>
    <row r="382" spans="1:3" x14ac:dyDescent="0.25">
      <c r="A382" s="22">
        <v>42486</v>
      </c>
      <c r="B382">
        <v>13278</v>
      </c>
      <c r="C382">
        <f t="shared" si="5"/>
        <v>0.84110197649471219</v>
      </c>
    </row>
    <row r="383" spans="1:3" x14ac:dyDescent="0.25">
      <c r="A383" s="22">
        <v>42487</v>
      </c>
      <c r="B383">
        <v>13305.55</v>
      </c>
      <c r="C383">
        <f t="shared" si="5"/>
        <v>0.20748606717878648</v>
      </c>
    </row>
    <row r="384" spans="1:3" x14ac:dyDescent="0.25">
      <c r="A384" s="22">
        <v>42488</v>
      </c>
      <c r="B384">
        <v>13163.45</v>
      </c>
      <c r="C384">
        <f t="shared" si="5"/>
        <v>-1.0679753937266672</v>
      </c>
    </row>
    <row r="385" spans="1:3" x14ac:dyDescent="0.25">
      <c r="A385" s="22">
        <v>42489</v>
      </c>
      <c r="B385">
        <v>13195.3</v>
      </c>
      <c r="C385">
        <f t="shared" si="5"/>
        <v>0.24195784539766205</v>
      </c>
    </row>
    <row r="386" spans="1:3" x14ac:dyDescent="0.25">
      <c r="A386" s="22">
        <v>42492</v>
      </c>
      <c r="B386">
        <v>13271.3</v>
      </c>
      <c r="C386">
        <f t="shared" si="5"/>
        <v>0.57596265336900265</v>
      </c>
    </row>
    <row r="387" spans="1:3" x14ac:dyDescent="0.25">
      <c r="A387" s="22">
        <v>42493</v>
      </c>
      <c r="B387">
        <v>13156.05</v>
      </c>
      <c r="C387">
        <f t="shared" si="5"/>
        <v>-0.86841530219345509</v>
      </c>
    </row>
    <row r="388" spans="1:3" x14ac:dyDescent="0.25">
      <c r="A388" s="22">
        <v>42494</v>
      </c>
      <c r="B388">
        <v>12964.3</v>
      </c>
      <c r="C388">
        <f t="shared" ref="C388:C451" si="6">(B388-B387)/B387*100</f>
        <v>-1.4575043421087639</v>
      </c>
    </row>
    <row r="389" spans="1:3" x14ac:dyDescent="0.25">
      <c r="A389" s="22">
        <v>42495</v>
      </c>
      <c r="B389">
        <v>12965.45</v>
      </c>
      <c r="C389">
        <f t="shared" si="6"/>
        <v>8.870513641318507E-3</v>
      </c>
    </row>
    <row r="390" spans="1:3" x14ac:dyDescent="0.25">
      <c r="A390" s="22">
        <v>42496</v>
      </c>
      <c r="B390">
        <v>13001.85</v>
      </c>
      <c r="C390">
        <f t="shared" si="6"/>
        <v>0.28074613684831329</v>
      </c>
    </row>
    <row r="391" spans="1:3" x14ac:dyDescent="0.25">
      <c r="A391" s="22">
        <v>42499</v>
      </c>
      <c r="B391">
        <v>13144.95</v>
      </c>
      <c r="C391">
        <f t="shared" si="6"/>
        <v>1.1006126051292728</v>
      </c>
    </row>
    <row r="392" spans="1:3" x14ac:dyDescent="0.25">
      <c r="A392" s="22">
        <v>42500</v>
      </c>
      <c r="B392">
        <v>13108.65</v>
      </c>
      <c r="C392">
        <f t="shared" si="6"/>
        <v>-0.27615167802084517</v>
      </c>
    </row>
    <row r="393" spans="1:3" x14ac:dyDescent="0.25">
      <c r="A393" s="22">
        <v>42501</v>
      </c>
      <c r="B393">
        <v>13095.9</v>
      </c>
      <c r="C393">
        <f t="shared" si="6"/>
        <v>-9.7264020322458844E-2</v>
      </c>
    </row>
    <row r="394" spans="1:3" x14ac:dyDescent="0.25">
      <c r="A394" s="22">
        <v>42502</v>
      </c>
      <c r="B394">
        <v>13181.9</v>
      </c>
      <c r="C394">
        <f t="shared" si="6"/>
        <v>0.65669407982651062</v>
      </c>
    </row>
    <row r="395" spans="1:3" x14ac:dyDescent="0.25">
      <c r="A395" s="22">
        <v>42503</v>
      </c>
      <c r="B395">
        <v>13130.8</v>
      </c>
      <c r="C395">
        <f t="shared" si="6"/>
        <v>-0.38765276629317746</v>
      </c>
    </row>
    <row r="396" spans="1:3" x14ac:dyDescent="0.25">
      <c r="A396" s="22">
        <v>42506</v>
      </c>
      <c r="B396">
        <v>13140.7</v>
      </c>
      <c r="C396">
        <f t="shared" si="6"/>
        <v>7.5395253906856058E-2</v>
      </c>
    </row>
    <row r="397" spans="1:3" x14ac:dyDescent="0.25">
      <c r="A397" s="22">
        <v>42507</v>
      </c>
      <c r="B397">
        <v>13151.3</v>
      </c>
      <c r="C397">
        <f t="shared" si="6"/>
        <v>8.0665413562432328E-2</v>
      </c>
    </row>
    <row r="398" spans="1:3" x14ac:dyDescent="0.25">
      <c r="A398" s="22">
        <v>42508</v>
      </c>
      <c r="B398">
        <v>13198.5</v>
      </c>
      <c r="C398">
        <f t="shared" si="6"/>
        <v>0.35889988062017236</v>
      </c>
    </row>
    <row r="399" spans="1:3" x14ac:dyDescent="0.25">
      <c r="A399" s="22">
        <v>42509</v>
      </c>
      <c r="B399">
        <v>13039</v>
      </c>
      <c r="C399">
        <f t="shared" si="6"/>
        <v>-1.2084706595446451</v>
      </c>
    </row>
    <row r="400" spans="1:3" x14ac:dyDescent="0.25">
      <c r="A400" s="22">
        <v>42510</v>
      </c>
      <c r="B400">
        <v>12970.05</v>
      </c>
      <c r="C400">
        <f t="shared" si="6"/>
        <v>-0.52879822072245364</v>
      </c>
    </row>
    <row r="401" spans="1:3" x14ac:dyDescent="0.25">
      <c r="A401" s="22">
        <v>42513</v>
      </c>
      <c r="B401">
        <v>12933.8</v>
      </c>
      <c r="C401">
        <f t="shared" si="6"/>
        <v>-0.27949005593656151</v>
      </c>
    </row>
    <row r="402" spans="1:3" x14ac:dyDescent="0.25">
      <c r="A402" s="22">
        <v>42514</v>
      </c>
      <c r="B402">
        <v>12865.9</v>
      </c>
      <c r="C402">
        <f t="shared" si="6"/>
        <v>-0.52498105738452461</v>
      </c>
    </row>
    <row r="403" spans="1:3" x14ac:dyDescent="0.25">
      <c r="A403" s="22">
        <v>42515</v>
      </c>
      <c r="B403">
        <v>12977.85</v>
      </c>
      <c r="C403">
        <f t="shared" si="6"/>
        <v>0.87012956730582958</v>
      </c>
    </row>
    <row r="404" spans="1:3" x14ac:dyDescent="0.25">
      <c r="A404" s="22">
        <v>42516</v>
      </c>
      <c r="B404">
        <v>13105.45</v>
      </c>
      <c r="C404">
        <f t="shared" si="6"/>
        <v>0.98321370643057493</v>
      </c>
    </row>
    <row r="405" spans="1:3" x14ac:dyDescent="0.25">
      <c r="A405" s="22">
        <v>42517</v>
      </c>
      <c r="B405">
        <v>13270.05</v>
      </c>
      <c r="C405">
        <f t="shared" si="6"/>
        <v>1.2559660293999713</v>
      </c>
    </row>
    <row r="406" spans="1:3" x14ac:dyDescent="0.25">
      <c r="A406" s="22">
        <v>42520</v>
      </c>
      <c r="B406">
        <v>13335.35</v>
      </c>
      <c r="C406">
        <f t="shared" si="6"/>
        <v>0.49208556109435231</v>
      </c>
    </row>
    <row r="407" spans="1:3" x14ac:dyDescent="0.25">
      <c r="A407" s="22">
        <v>42521</v>
      </c>
      <c r="B407">
        <v>13292.65</v>
      </c>
      <c r="C407">
        <f t="shared" si="6"/>
        <v>-0.32020156951261664</v>
      </c>
    </row>
    <row r="408" spans="1:3" x14ac:dyDescent="0.25">
      <c r="A408" s="22">
        <v>42522</v>
      </c>
      <c r="B408">
        <v>13271.75</v>
      </c>
      <c r="C408">
        <f t="shared" si="6"/>
        <v>-0.1572297472663437</v>
      </c>
    </row>
    <row r="409" spans="1:3" x14ac:dyDescent="0.25">
      <c r="A409" s="22">
        <v>42523</v>
      </c>
      <c r="B409">
        <v>13331.1</v>
      </c>
      <c r="C409">
        <f t="shared" si="6"/>
        <v>0.44719046094147613</v>
      </c>
    </row>
    <row r="410" spans="1:3" x14ac:dyDescent="0.25">
      <c r="A410" s="22">
        <v>42524</v>
      </c>
      <c r="B410">
        <v>13256.9</v>
      </c>
      <c r="C410">
        <f t="shared" si="6"/>
        <v>-0.55659322936592426</v>
      </c>
    </row>
    <row r="411" spans="1:3" x14ac:dyDescent="0.25">
      <c r="A411" s="22">
        <v>42527</v>
      </c>
      <c r="B411">
        <v>13254.9</v>
      </c>
      <c r="C411">
        <f t="shared" si="6"/>
        <v>-1.508648326531844E-2</v>
      </c>
    </row>
    <row r="412" spans="1:3" x14ac:dyDescent="0.25">
      <c r="A412" s="22">
        <v>42528</v>
      </c>
      <c r="B412">
        <v>13333.2</v>
      </c>
      <c r="C412">
        <f t="shared" si="6"/>
        <v>0.59072493945636018</v>
      </c>
    </row>
    <row r="413" spans="1:3" x14ac:dyDescent="0.25">
      <c r="A413" s="22">
        <v>42529</v>
      </c>
      <c r="B413">
        <v>13422.3</v>
      </c>
      <c r="C413">
        <f t="shared" si="6"/>
        <v>0.66825668256681481</v>
      </c>
    </row>
    <row r="414" spans="1:3" x14ac:dyDescent="0.25">
      <c r="A414" s="22">
        <v>42530</v>
      </c>
      <c r="B414">
        <v>13380.6</v>
      </c>
      <c r="C414">
        <f t="shared" si="6"/>
        <v>-0.31067700766633816</v>
      </c>
    </row>
    <row r="415" spans="1:3" x14ac:dyDescent="0.25">
      <c r="A415" s="22">
        <v>42531</v>
      </c>
      <c r="B415">
        <v>13329.95</v>
      </c>
      <c r="C415">
        <f t="shared" si="6"/>
        <v>-0.3785331001599303</v>
      </c>
    </row>
    <row r="416" spans="1:3" x14ac:dyDescent="0.25">
      <c r="A416" s="22">
        <v>42534</v>
      </c>
      <c r="B416">
        <v>13227.5</v>
      </c>
      <c r="C416">
        <f t="shared" si="6"/>
        <v>-0.76857002464375879</v>
      </c>
    </row>
    <row r="417" spans="1:3" x14ac:dyDescent="0.25">
      <c r="A417" s="22">
        <v>42535</v>
      </c>
      <c r="B417">
        <v>13302.2</v>
      </c>
      <c r="C417">
        <f t="shared" si="6"/>
        <v>0.56473256473257027</v>
      </c>
    </row>
    <row r="418" spans="1:3" x14ac:dyDescent="0.25">
      <c r="A418" s="22">
        <v>42536</v>
      </c>
      <c r="B418">
        <v>13385.65</v>
      </c>
      <c r="C418">
        <f t="shared" si="6"/>
        <v>0.62733983852294284</v>
      </c>
    </row>
    <row r="419" spans="1:3" x14ac:dyDescent="0.25">
      <c r="A419" s="22">
        <v>42537</v>
      </c>
      <c r="B419">
        <v>13359.4</v>
      </c>
      <c r="C419">
        <f t="shared" si="6"/>
        <v>-0.1961055309230407</v>
      </c>
    </row>
    <row r="420" spans="1:3" x14ac:dyDescent="0.25">
      <c r="A420" s="22">
        <v>42538</v>
      </c>
      <c r="B420">
        <v>13359.25</v>
      </c>
      <c r="C420">
        <f t="shared" si="6"/>
        <v>-1.1228049163857375E-3</v>
      </c>
    </row>
    <row r="421" spans="1:3" x14ac:dyDescent="0.25">
      <c r="A421" s="22">
        <v>42541</v>
      </c>
      <c r="B421">
        <v>13427.35</v>
      </c>
      <c r="C421">
        <f t="shared" si="6"/>
        <v>0.50975915564122509</v>
      </c>
    </row>
    <row r="422" spans="1:3" x14ac:dyDescent="0.25">
      <c r="A422" s="22">
        <v>42542</v>
      </c>
      <c r="B422">
        <v>13465.9</v>
      </c>
      <c r="C422">
        <f t="shared" si="6"/>
        <v>0.28710058202101885</v>
      </c>
    </row>
    <row r="423" spans="1:3" x14ac:dyDescent="0.25">
      <c r="A423" s="22">
        <v>42543</v>
      </c>
      <c r="B423">
        <v>13441.9</v>
      </c>
      <c r="C423">
        <f t="shared" si="6"/>
        <v>-0.17822796842394492</v>
      </c>
    </row>
    <row r="424" spans="1:3" x14ac:dyDescent="0.25">
      <c r="A424" s="22">
        <v>42544</v>
      </c>
      <c r="B424">
        <v>13456.8</v>
      </c>
      <c r="C424">
        <f t="shared" si="6"/>
        <v>0.11084742484321142</v>
      </c>
    </row>
    <row r="425" spans="1:3" x14ac:dyDescent="0.25">
      <c r="A425" s="22">
        <v>42545</v>
      </c>
      <c r="B425">
        <v>13289.35</v>
      </c>
      <c r="C425">
        <f t="shared" si="6"/>
        <v>-1.2443522977230761</v>
      </c>
    </row>
    <row r="426" spans="1:3" x14ac:dyDescent="0.25">
      <c r="A426" s="22">
        <v>42548</v>
      </c>
      <c r="B426">
        <v>13410.2</v>
      </c>
      <c r="C426">
        <f t="shared" si="6"/>
        <v>0.90937480012190475</v>
      </c>
    </row>
    <row r="427" spans="1:3" x14ac:dyDescent="0.25">
      <c r="A427" s="22">
        <v>42549</v>
      </c>
      <c r="B427">
        <v>13495.4</v>
      </c>
      <c r="C427">
        <f t="shared" si="6"/>
        <v>0.63533728057746275</v>
      </c>
    </row>
    <row r="428" spans="1:3" x14ac:dyDescent="0.25">
      <c r="A428" s="22">
        <v>42550</v>
      </c>
      <c r="B428">
        <v>13671.3</v>
      </c>
      <c r="C428">
        <f t="shared" si="6"/>
        <v>1.3034070868592234</v>
      </c>
    </row>
    <row r="429" spans="1:3" x14ac:dyDescent="0.25">
      <c r="A429" s="22">
        <v>42551</v>
      </c>
      <c r="B429">
        <v>13816.45</v>
      </c>
      <c r="C429">
        <f t="shared" si="6"/>
        <v>1.0617132240533196</v>
      </c>
    </row>
    <row r="430" spans="1:3" x14ac:dyDescent="0.25">
      <c r="A430" s="22">
        <v>42552</v>
      </c>
      <c r="B430">
        <v>13973.8</v>
      </c>
      <c r="C430">
        <f t="shared" si="6"/>
        <v>1.1388598373677647</v>
      </c>
    </row>
    <row r="431" spans="1:3" x14ac:dyDescent="0.25">
      <c r="A431" s="22">
        <v>42555</v>
      </c>
      <c r="B431">
        <v>14094.3</v>
      </c>
      <c r="C431">
        <f t="shared" si="6"/>
        <v>0.86232807110449561</v>
      </c>
    </row>
    <row r="432" spans="1:3" x14ac:dyDescent="0.25">
      <c r="A432" s="22">
        <v>42556</v>
      </c>
      <c r="B432">
        <v>14122.85</v>
      </c>
      <c r="C432">
        <f t="shared" si="6"/>
        <v>0.20256415714154727</v>
      </c>
    </row>
    <row r="433" spans="1:3" x14ac:dyDescent="0.25">
      <c r="A433" s="22">
        <v>42558</v>
      </c>
      <c r="B433">
        <v>14095.35</v>
      </c>
      <c r="C433">
        <f t="shared" si="6"/>
        <v>-0.19471990426861435</v>
      </c>
    </row>
    <row r="434" spans="1:3" x14ac:dyDescent="0.25">
      <c r="A434" s="22">
        <v>42559</v>
      </c>
      <c r="B434">
        <v>14077.45</v>
      </c>
      <c r="C434">
        <f t="shared" si="6"/>
        <v>-0.12699223502786119</v>
      </c>
    </row>
    <row r="435" spans="1:3" x14ac:dyDescent="0.25">
      <c r="A435" s="22">
        <v>42562</v>
      </c>
      <c r="B435">
        <v>14270.4</v>
      </c>
      <c r="C435">
        <f t="shared" si="6"/>
        <v>1.3706317550408555</v>
      </c>
    </row>
    <row r="436" spans="1:3" x14ac:dyDescent="0.25">
      <c r="A436" s="22">
        <v>42563</v>
      </c>
      <c r="B436">
        <v>14345.9</v>
      </c>
      <c r="C436">
        <f t="shared" si="6"/>
        <v>0.52906715999551523</v>
      </c>
    </row>
    <row r="437" spans="1:3" x14ac:dyDescent="0.25">
      <c r="A437" s="22">
        <v>42564</v>
      </c>
      <c r="B437">
        <v>14258.8</v>
      </c>
      <c r="C437">
        <f t="shared" si="6"/>
        <v>-0.6071421102893535</v>
      </c>
    </row>
    <row r="438" spans="1:3" x14ac:dyDescent="0.25">
      <c r="A438" s="22">
        <v>42565</v>
      </c>
      <c r="B438">
        <v>14338.8</v>
      </c>
      <c r="C438">
        <f t="shared" si="6"/>
        <v>0.56105703144724672</v>
      </c>
    </row>
    <row r="439" spans="1:3" x14ac:dyDescent="0.25">
      <c r="A439" s="22">
        <v>42566</v>
      </c>
      <c r="B439">
        <v>14282.2</v>
      </c>
      <c r="C439">
        <f t="shared" si="6"/>
        <v>-0.39473317153456733</v>
      </c>
    </row>
    <row r="440" spans="1:3" x14ac:dyDescent="0.25">
      <c r="A440" s="22">
        <v>42569</v>
      </c>
      <c r="B440">
        <v>14195.7</v>
      </c>
      <c r="C440">
        <f t="shared" si="6"/>
        <v>-0.60564898965145419</v>
      </c>
    </row>
    <row r="441" spans="1:3" x14ac:dyDescent="0.25">
      <c r="A441" s="22">
        <v>42570</v>
      </c>
      <c r="B441">
        <v>14213.55</v>
      </c>
      <c r="C441">
        <f t="shared" si="6"/>
        <v>0.12574230224644464</v>
      </c>
    </row>
    <row r="442" spans="1:3" x14ac:dyDescent="0.25">
      <c r="A442" s="22">
        <v>42571</v>
      </c>
      <c r="B442">
        <v>14369.6</v>
      </c>
      <c r="C442">
        <f t="shared" si="6"/>
        <v>1.0978960217538976</v>
      </c>
    </row>
    <row r="443" spans="1:3" x14ac:dyDescent="0.25">
      <c r="A443" s="22">
        <v>42572</v>
      </c>
      <c r="B443">
        <v>14298.3</v>
      </c>
      <c r="C443">
        <f t="shared" si="6"/>
        <v>-0.49618639349739097</v>
      </c>
    </row>
    <row r="444" spans="1:3" x14ac:dyDescent="0.25">
      <c r="A444" s="22">
        <v>42573</v>
      </c>
      <c r="B444">
        <v>14435.3</v>
      </c>
      <c r="C444">
        <f t="shared" si="6"/>
        <v>0.95815586468321423</v>
      </c>
    </row>
    <row r="445" spans="1:3" x14ac:dyDescent="0.25">
      <c r="A445" s="22">
        <v>42576</v>
      </c>
      <c r="B445">
        <v>14565.25</v>
      </c>
      <c r="C445">
        <f t="shared" si="6"/>
        <v>0.90022375704003876</v>
      </c>
    </row>
    <row r="446" spans="1:3" x14ac:dyDescent="0.25">
      <c r="A446" s="22">
        <v>42577</v>
      </c>
      <c r="B446">
        <v>14553.5</v>
      </c>
      <c r="C446">
        <f t="shared" si="6"/>
        <v>-8.0671461183295864E-2</v>
      </c>
    </row>
    <row r="447" spans="1:3" x14ac:dyDescent="0.25">
      <c r="A447" s="22">
        <v>42578</v>
      </c>
      <c r="B447">
        <v>14590</v>
      </c>
      <c r="C447">
        <f t="shared" si="6"/>
        <v>0.25079877692651253</v>
      </c>
    </row>
    <row r="448" spans="1:3" x14ac:dyDescent="0.25">
      <c r="A448" s="22">
        <v>42579</v>
      </c>
      <c r="B448">
        <v>14695.3</v>
      </c>
      <c r="C448">
        <f t="shared" si="6"/>
        <v>0.72172721041808963</v>
      </c>
    </row>
    <row r="449" spans="1:3" x14ac:dyDescent="0.25">
      <c r="A449" s="22">
        <v>42580</v>
      </c>
      <c r="B449">
        <v>14772.75</v>
      </c>
      <c r="C449">
        <f t="shared" si="6"/>
        <v>0.52703925744966573</v>
      </c>
    </row>
    <row r="450" spans="1:3" x14ac:dyDescent="0.25">
      <c r="A450" s="22">
        <v>42583</v>
      </c>
      <c r="B450">
        <v>14891.35</v>
      </c>
      <c r="C450">
        <f t="shared" si="6"/>
        <v>0.80282953410841151</v>
      </c>
    </row>
    <row r="451" spans="1:3" x14ac:dyDescent="0.25">
      <c r="A451" s="22">
        <v>42584</v>
      </c>
      <c r="B451">
        <v>14766.5</v>
      </c>
      <c r="C451">
        <f t="shared" si="6"/>
        <v>-0.83840618882774465</v>
      </c>
    </row>
    <row r="452" spans="1:3" x14ac:dyDescent="0.25">
      <c r="A452" s="22">
        <v>42585</v>
      </c>
      <c r="B452">
        <v>14519.7</v>
      </c>
      <c r="C452">
        <f t="shared" ref="C452:C515" si="7">(B452-B451)/B451*100</f>
        <v>-1.6713506924457338</v>
      </c>
    </row>
    <row r="453" spans="1:3" x14ac:dyDescent="0.25">
      <c r="A453" s="22">
        <v>42586</v>
      </c>
      <c r="B453">
        <v>14594.65</v>
      </c>
      <c r="C453">
        <f t="shared" si="7"/>
        <v>0.51619523819361901</v>
      </c>
    </row>
    <row r="454" spans="1:3" x14ac:dyDescent="0.25">
      <c r="A454" s="22">
        <v>42587</v>
      </c>
      <c r="B454">
        <v>14827.3</v>
      </c>
      <c r="C454">
        <f t="shared" si="7"/>
        <v>1.5940772817436504</v>
      </c>
    </row>
    <row r="455" spans="1:3" x14ac:dyDescent="0.25">
      <c r="A455" s="22">
        <v>42590</v>
      </c>
      <c r="B455">
        <v>14917.55</v>
      </c>
      <c r="C455">
        <f t="shared" si="7"/>
        <v>0.60867453953180961</v>
      </c>
    </row>
    <row r="456" spans="1:3" x14ac:dyDescent="0.25">
      <c r="A456" s="22">
        <v>42591</v>
      </c>
      <c r="B456">
        <v>14887.15</v>
      </c>
      <c r="C456">
        <f t="shared" si="7"/>
        <v>-0.2037868148590059</v>
      </c>
    </row>
    <row r="457" spans="1:3" x14ac:dyDescent="0.25">
      <c r="A457" s="22">
        <v>42592</v>
      </c>
      <c r="B457">
        <v>14714.25</v>
      </c>
      <c r="C457">
        <f t="shared" si="7"/>
        <v>-1.1614042983378259</v>
      </c>
    </row>
    <row r="458" spans="1:3" x14ac:dyDescent="0.25">
      <c r="A458" s="22">
        <v>42593</v>
      </c>
      <c r="B458">
        <v>14743.4</v>
      </c>
      <c r="C458">
        <f t="shared" si="7"/>
        <v>0.19810727695940764</v>
      </c>
    </row>
    <row r="459" spans="1:3" x14ac:dyDescent="0.25">
      <c r="A459" s="22">
        <v>42594</v>
      </c>
      <c r="B459">
        <v>14814.75</v>
      </c>
      <c r="C459">
        <f t="shared" si="7"/>
        <v>0.4839453586011393</v>
      </c>
    </row>
    <row r="460" spans="1:3" x14ac:dyDescent="0.25">
      <c r="A460" s="22">
        <v>42598</v>
      </c>
      <c r="B460">
        <v>14881.55</v>
      </c>
      <c r="C460">
        <f t="shared" si="7"/>
        <v>0.45090197269612564</v>
      </c>
    </row>
    <row r="461" spans="1:3" x14ac:dyDescent="0.25">
      <c r="A461" s="22">
        <v>42599</v>
      </c>
      <c r="B461">
        <v>14983.9</v>
      </c>
      <c r="C461">
        <f t="shared" si="7"/>
        <v>0.68776437938252644</v>
      </c>
    </row>
    <row r="462" spans="1:3" x14ac:dyDescent="0.25">
      <c r="A462" s="22">
        <v>42600</v>
      </c>
      <c r="B462">
        <v>15098.3</v>
      </c>
      <c r="C462">
        <f t="shared" si="7"/>
        <v>0.76348614179218788</v>
      </c>
    </row>
    <row r="463" spans="1:3" x14ac:dyDescent="0.25">
      <c r="A463" s="22">
        <v>42601</v>
      </c>
      <c r="B463">
        <v>15188.15</v>
      </c>
      <c r="C463">
        <f t="shared" si="7"/>
        <v>0.59510011060848156</v>
      </c>
    </row>
    <row r="464" spans="1:3" x14ac:dyDescent="0.25">
      <c r="A464" s="22">
        <v>42604</v>
      </c>
      <c r="B464">
        <v>15086</v>
      </c>
      <c r="C464">
        <f t="shared" si="7"/>
        <v>-0.67256380796871007</v>
      </c>
    </row>
    <row r="465" spans="1:3" x14ac:dyDescent="0.25">
      <c r="A465" s="22">
        <v>42605</v>
      </c>
      <c r="B465">
        <v>15058.15</v>
      </c>
      <c r="C465">
        <f t="shared" si="7"/>
        <v>-0.18460824605594833</v>
      </c>
    </row>
    <row r="466" spans="1:3" x14ac:dyDescent="0.25">
      <c r="A466" s="22">
        <v>42606</v>
      </c>
      <c r="B466">
        <v>15161.45</v>
      </c>
      <c r="C466">
        <f t="shared" si="7"/>
        <v>0.68600724524593726</v>
      </c>
    </row>
    <row r="467" spans="1:3" x14ac:dyDescent="0.25">
      <c r="A467" s="22">
        <v>42607</v>
      </c>
      <c r="B467">
        <v>15098.4</v>
      </c>
      <c r="C467">
        <f t="shared" si="7"/>
        <v>-0.41585732235373984</v>
      </c>
    </row>
    <row r="468" spans="1:3" x14ac:dyDescent="0.25">
      <c r="A468" s="22">
        <v>42608</v>
      </c>
      <c r="B468">
        <v>15132.9</v>
      </c>
      <c r="C468">
        <f t="shared" si="7"/>
        <v>0.22850103322206325</v>
      </c>
    </row>
    <row r="469" spans="1:3" x14ac:dyDescent="0.25">
      <c r="A469" s="22">
        <v>42611</v>
      </c>
      <c r="B469">
        <v>15186.9</v>
      </c>
      <c r="C469">
        <f t="shared" si="7"/>
        <v>0.35683841167258096</v>
      </c>
    </row>
    <row r="470" spans="1:3" x14ac:dyDescent="0.25">
      <c r="A470" s="22">
        <v>42612</v>
      </c>
      <c r="B470">
        <v>15328.25</v>
      </c>
      <c r="C470">
        <f t="shared" si="7"/>
        <v>0.93073635830880808</v>
      </c>
    </row>
    <row r="471" spans="1:3" x14ac:dyDescent="0.25">
      <c r="A471" s="22">
        <v>42613</v>
      </c>
      <c r="B471">
        <v>15370.85</v>
      </c>
      <c r="C471">
        <f t="shared" si="7"/>
        <v>0.27791822288911233</v>
      </c>
    </row>
    <row r="472" spans="1:3" x14ac:dyDescent="0.25">
      <c r="A472" s="22">
        <v>42614</v>
      </c>
      <c r="B472">
        <v>15297.45</v>
      </c>
      <c r="C472">
        <f t="shared" si="7"/>
        <v>-0.47752726752261349</v>
      </c>
    </row>
    <row r="473" spans="1:3" x14ac:dyDescent="0.25">
      <c r="A473" s="22">
        <v>42615</v>
      </c>
      <c r="B473">
        <v>15385.3</v>
      </c>
      <c r="C473">
        <f t="shared" si="7"/>
        <v>0.57427871965588084</v>
      </c>
    </row>
    <row r="474" spans="1:3" x14ac:dyDescent="0.25">
      <c r="A474" s="22">
        <v>42619</v>
      </c>
      <c r="B474">
        <v>15599.4</v>
      </c>
      <c r="C474">
        <f t="shared" si="7"/>
        <v>1.3915880743306948</v>
      </c>
    </row>
    <row r="475" spans="1:3" x14ac:dyDescent="0.25">
      <c r="A475" s="22">
        <v>42620</v>
      </c>
      <c r="B475">
        <v>15627.75</v>
      </c>
      <c r="C475">
        <f t="shared" si="7"/>
        <v>0.18173775914458482</v>
      </c>
    </row>
    <row r="476" spans="1:3" x14ac:dyDescent="0.25">
      <c r="A476" s="22">
        <v>42621</v>
      </c>
      <c r="B476">
        <v>15745.7</v>
      </c>
      <c r="C476">
        <f t="shared" si="7"/>
        <v>0.75474716449905277</v>
      </c>
    </row>
    <row r="477" spans="1:3" x14ac:dyDescent="0.25">
      <c r="A477" s="22">
        <v>42622</v>
      </c>
      <c r="B477">
        <v>15614.8</v>
      </c>
      <c r="C477">
        <f t="shared" si="7"/>
        <v>-0.83133807960269446</v>
      </c>
    </row>
    <row r="478" spans="1:3" x14ac:dyDescent="0.25">
      <c r="A478" s="22">
        <v>42625</v>
      </c>
      <c r="B478">
        <v>15135.25</v>
      </c>
      <c r="C478">
        <f t="shared" si="7"/>
        <v>-3.0711248302892082</v>
      </c>
    </row>
    <row r="479" spans="1:3" x14ac:dyDescent="0.25">
      <c r="A479" s="22">
        <v>42627</v>
      </c>
      <c r="B479">
        <v>15320.05</v>
      </c>
      <c r="C479">
        <f t="shared" si="7"/>
        <v>1.2209907335524639</v>
      </c>
    </row>
    <row r="480" spans="1:3" x14ac:dyDescent="0.25">
      <c r="A480" s="22">
        <v>42628</v>
      </c>
      <c r="B480">
        <v>15340.9</v>
      </c>
      <c r="C480">
        <f t="shared" si="7"/>
        <v>0.1360961615660547</v>
      </c>
    </row>
    <row r="481" spans="1:3" x14ac:dyDescent="0.25">
      <c r="A481" s="22">
        <v>42629</v>
      </c>
      <c r="B481">
        <v>15336.3</v>
      </c>
      <c r="C481">
        <f t="shared" si="7"/>
        <v>-2.9985202954196717E-2</v>
      </c>
    </row>
    <row r="482" spans="1:3" x14ac:dyDescent="0.25">
      <c r="A482" s="22">
        <v>42632</v>
      </c>
      <c r="B482">
        <v>15441.35</v>
      </c>
      <c r="C482">
        <f t="shared" si="7"/>
        <v>0.68497616765452618</v>
      </c>
    </row>
    <row r="483" spans="1:3" x14ac:dyDescent="0.25">
      <c r="A483" s="22">
        <v>42633</v>
      </c>
      <c r="B483">
        <v>15411.65</v>
      </c>
      <c r="C483">
        <f t="shared" si="7"/>
        <v>-0.19234069559980654</v>
      </c>
    </row>
    <row r="484" spans="1:3" x14ac:dyDescent="0.25">
      <c r="A484" s="22">
        <v>42634</v>
      </c>
      <c r="B484">
        <v>15408.05</v>
      </c>
      <c r="C484">
        <f t="shared" si="7"/>
        <v>-2.3358952480755556E-2</v>
      </c>
    </row>
    <row r="485" spans="1:3" x14ac:dyDescent="0.25">
      <c r="A485" s="22">
        <v>42635</v>
      </c>
      <c r="B485">
        <v>15638.85</v>
      </c>
      <c r="C485">
        <f t="shared" si="7"/>
        <v>1.4979182959556925</v>
      </c>
    </row>
    <row r="486" spans="1:3" x14ac:dyDescent="0.25">
      <c r="A486" s="22">
        <v>42636</v>
      </c>
      <c r="B486">
        <v>15672.9</v>
      </c>
      <c r="C486">
        <f t="shared" si="7"/>
        <v>0.21772700678118451</v>
      </c>
    </row>
    <row r="487" spans="1:3" x14ac:dyDescent="0.25">
      <c r="A487" s="22">
        <v>42639</v>
      </c>
      <c r="B487">
        <v>15579.6</v>
      </c>
      <c r="C487">
        <f t="shared" si="7"/>
        <v>-0.59529506345347238</v>
      </c>
    </row>
    <row r="488" spans="1:3" x14ac:dyDescent="0.25">
      <c r="A488" s="22">
        <v>42640</v>
      </c>
      <c r="B488">
        <v>15560.55</v>
      </c>
      <c r="C488">
        <f t="shared" si="7"/>
        <v>-0.1222752830624733</v>
      </c>
    </row>
    <row r="489" spans="1:3" x14ac:dyDescent="0.25">
      <c r="A489" s="22">
        <v>42641</v>
      </c>
      <c r="B489">
        <v>15694.1</v>
      </c>
      <c r="C489">
        <f t="shared" si="7"/>
        <v>0.8582601514728021</v>
      </c>
    </row>
    <row r="490" spans="1:3" x14ac:dyDescent="0.25">
      <c r="A490" s="22">
        <v>42642</v>
      </c>
      <c r="B490">
        <v>15098.1</v>
      </c>
      <c r="C490">
        <f t="shared" si="7"/>
        <v>-3.7976054695713675</v>
      </c>
    </row>
    <row r="491" spans="1:3" x14ac:dyDescent="0.25">
      <c r="A491" s="22">
        <v>42643</v>
      </c>
      <c r="B491">
        <v>15413.1</v>
      </c>
      <c r="C491">
        <f t="shared" si="7"/>
        <v>2.0863552367516442</v>
      </c>
    </row>
    <row r="492" spans="1:3" x14ac:dyDescent="0.25">
      <c r="A492" s="22">
        <v>42646</v>
      </c>
      <c r="B492">
        <v>15851.15</v>
      </c>
      <c r="C492">
        <f t="shared" si="7"/>
        <v>2.8420629205026846</v>
      </c>
    </row>
    <row r="493" spans="1:3" x14ac:dyDescent="0.25">
      <c r="A493" s="22">
        <v>42647</v>
      </c>
      <c r="B493">
        <v>15979.95</v>
      </c>
      <c r="C493">
        <f t="shared" si="7"/>
        <v>0.81255934112036721</v>
      </c>
    </row>
    <row r="494" spans="1:3" x14ac:dyDescent="0.25">
      <c r="A494" s="22">
        <v>42648</v>
      </c>
      <c r="B494">
        <v>16076.3</v>
      </c>
      <c r="C494">
        <f t="shared" si="7"/>
        <v>0.60294306302584511</v>
      </c>
    </row>
    <row r="495" spans="1:3" x14ac:dyDescent="0.25">
      <c r="A495" s="22">
        <v>42649</v>
      </c>
      <c r="B495">
        <v>15988.3</v>
      </c>
      <c r="C495">
        <f t="shared" si="7"/>
        <v>-0.54738963567487542</v>
      </c>
    </row>
    <row r="496" spans="1:3" x14ac:dyDescent="0.25">
      <c r="A496" s="22">
        <v>42650</v>
      </c>
      <c r="B496">
        <v>15972.3</v>
      </c>
      <c r="C496">
        <f t="shared" si="7"/>
        <v>-0.10007317851178675</v>
      </c>
    </row>
    <row r="497" spans="1:3" x14ac:dyDescent="0.25">
      <c r="A497" s="22">
        <v>42653</v>
      </c>
      <c r="B497">
        <v>15992.55</v>
      </c>
      <c r="C497">
        <f t="shared" si="7"/>
        <v>0.12678199132247706</v>
      </c>
    </row>
    <row r="498" spans="1:3" x14ac:dyDescent="0.25">
      <c r="A498" s="22">
        <v>42656</v>
      </c>
      <c r="B498">
        <v>15779.4</v>
      </c>
      <c r="C498">
        <f t="shared" si="7"/>
        <v>-1.3328080887663296</v>
      </c>
    </row>
    <row r="499" spans="1:3" x14ac:dyDescent="0.25">
      <c r="A499" s="22">
        <v>42657</v>
      </c>
      <c r="B499">
        <v>15894.95</v>
      </c>
      <c r="C499">
        <f t="shared" si="7"/>
        <v>0.73228386377176002</v>
      </c>
    </row>
    <row r="500" spans="1:3" x14ac:dyDescent="0.25">
      <c r="A500" s="22">
        <v>42660</v>
      </c>
      <c r="B500">
        <v>15712.95</v>
      </c>
      <c r="C500">
        <f t="shared" si="7"/>
        <v>-1.1450177572121962</v>
      </c>
    </row>
    <row r="501" spans="1:3" x14ac:dyDescent="0.25">
      <c r="A501" s="22">
        <v>42661</v>
      </c>
      <c r="B501">
        <v>15946.75</v>
      </c>
      <c r="C501">
        <f t="shared" si="7"/>
        <v>1.4879446571140318</v>
      </c>
    </row>
    <row r="502" spans="1:3" x14ac:dyDescent="0.25">
      <c r="A502" s="22">
        <v>42662</v>
      </c>
      <c r="B502">
        <v>15934.25</v>
      </c>
      <c r="C502">
        <f t="shared" si="7"/>
        <v>-7.8385878000219483E-2</v>
      </c>
    </row>
    <row r="503" spans="1:3" x14ac:dyDescent="0.25">
      <c r="A503" s="22">
        <v>42663</v>
      </c>
      <c r="B503">
        <v>15994.8</v>
      </c>
      <c r="C503">
        <f t="shared" si="7"/>
        <v>0.37999905863155953</v>
      </c>
    </row>
    <row r="504" spans="1:3" x14ac:dyDescent="0.25">
      <c r="A504" s="22">
        <v>42664</v>
      </c>
      <c r="B504">
        <v>16071.1</v>
      </c>
      <c r="C504">
        <f t="shared" si="7"/>
        <v>0.47703003476130423</v>
      </c>
    </row>
    <row r="505" spans="1:3" x14ac:dyDescent="0.25">
      <c r="A505" s="22">
        <v>42667</v>
      </c>
      <c r="B505">
        <v>16007.5</v>
      </c>
      <c r="C505">
        <f t="shared" si="7"/>
        <v>-0.39574142404689383</v>
      </c>
    </row>
    <row r="506" spans="1:3" x14ac:dyDescent="0.25">
      <c r="A506" s="22">
        <v>42668</v>
      </c>
      <c r="B506">
        <v>15991.2</v>
      </c>
      <c r="C506">
        <f t="shared" si="7"/>
        <v>-0.10182726846790112</v>
      </c>
    </row>
    <row r="507" spans="1:3" x14ac:dyDescent="0.25">
      <c r="A507" s="22">
        <v>42669</v>
      </c>
      <c r="B507">
        <v>15791.15</v>
      </c>
      <c r="C507">
        <f t="shared" si="7"/>
        <v>-1.2510005503026733</v>
      </c>
    </row>
    <row r="508" spans="1:3" x14ac:dyDescent="0.25">
      <c r="A508" s="22">
        <v>42670</v>
      </c>
      <c r="B508">
        <v>15632.4</v>
      </c>
      <c r="C508">
        <f t="shared" si="7"/>
        <v>-1.005309936261767</v>
      </c>
    </row>
    <row r="509" spans="1:3" x14ac:dyDescent="0.25">
      <c r="A509" s="22">
        <v>42671</v>
      </c>
      <c r="B509">
        <v>15841.35</v>
      </c>
      <c r="C509">
        <f t="shared" si="7"/>
        <v>1.3366469639978553</v>
      </c>
    </row>
    <row r="510" spans="1:3" x14ac:dyDescent="0.25">
      <c r="A510" s="22">
        <v>42673</v>
      </c>
      <c r="B510">
        <v>15912.3</v>
      </c>
      <c r="C510">
        <f t="shared" si="7"/>
        <v>0.44787849520400036</v>
      </c>
    </row>
    <row r="511" spans="1:3" x14ac:dyDescent="0.25">
      <c r="A511" s="22">
        <v>42675</v>
      </c>
      <c r="B511">
        <v>15933.5</v>
      </c>
      <c r="C511">
        <f t="shared" si="7"/>
        <v>0.13323026840871985</v>
      </c>
    </row>
    <row r="512" spans="1:3" x14ac:dyDescent="0.25">
      <c r="A512" s="22">
        <v>42676</v>
      </c>
      <c r="B512">
        <v>15598.8</v>
      </c>
      <c r="C512">
        <f t="shared" si="7"/>
        <v>-2.1006056422003998</v>
      </c>
    </row>
    <row r="513" spans="1:3" x14ac:dyDescent="0.25">
      <c r="A513" s="22">
        <v>42677</v>
      </c>
      <c r="B513">
        <v>15420.8</v>
      </c>
      <c r="C513">
        <f t="shared" si="7"/>
        <v>-1.1411134189809473</v>
      </c>
    </row>
    <row r="514" spans="1:3" x14ac:dyDescent="0.25">
      <c r="A514" s="22">
        <v>42678</v>
      </c>
      <c r="B514">
        <v>15192.6</v>
      </c>
      <c r="C514">
        <f t="shared" si="7"/>
        <v>-1.4798194646192087</v>
      </c>
    </row>
    <row r="515" spans="1:3" x14ac:dyDescent="0.25">
      <c r="A515" s="22">
        <v>42681</v>
      </c>
      <c r="B515">
        <v>15354.9</v>
      </c>
      <c r="C515">
        <f t="shared" si="7"/>
        <v>1.0682832431578482</v>
      </c>
    </row>
    <row r="516" spans="1:3" x14ac:dyDescent="0.25">
      <c r="A516" s="22">
        <v>42682</v>
      </c>
      <c r="B516">
        <v>15398.25</v>
      </c>
      <c r="C516">
        <f t="shared" ref="C516:C542" si="8">(B516-B515)/B515*100</f>
        <v>0.28232030166266381</v>
      </c>
    </row>
    <row r="517" spans="1:3" x14ac:dyDescent="0.25">
      <c r="A517" s="22">
        <v>42683</v>
      </c>
      <c r="B517">
        <v>15086.45</v>
      </c>
      <c r="C517">
        <f t="shared" si="8"/>
        <v>-2.024905427564816</v>
      </c>
    </row>
    <row r="518" spans="1:3" x14ac:dyDescent="0.25">
      <c r="A518" s="22">
        <v>42684</v>
      </c>
      <c r="B518">
        <v>15391.45</v>
      </c>
      <c r="C518">
        <f t="shared" si="8"/>
        <v>2.0216817077576237</v>
      </c>
    </row>
    <row r="519" spans="1:3" x14ac:dyDescent="0.25">
      <c r="A519" s="22">
        <v>42685</v>
      </c>
      <c r="B519">
        <v>14854.7</v>
      </c>
      <c r="C519">
        <f t="shared" si="8"/>
        <v>-3.4873257555331043</v>
      </c>
    </row>
    <row r="520" spans="1:3" x14ac:dyDescent="0.25">
      <c r="A520" s="22">
        <v>42689</v>
      </c>
      <c r="B520">
        <v>14303.2</v>
      </c>
      <c r="C520">
        <f t="shared" si="8"/>
        <v>-3.7126296727635024</v>
      </c>
    </row>
    <row r="521" spans="1:3" x14ac:dyDescent="0.25">
      <c r="A521" s="22">
        <v>42690</v>
      </c>
      <c r="B521">
        <v>14294.75</v>
      </c>
      <c r="C521">
        <f t="shared" si="8"/>
        <v>-5.9077688908780741E-2</v>
      </c>
    </row>
    <row r="522" spans="1:3" x14ac:dyDescent="0.25">
      <c r="A522" s="22">
        <v>42691</v>
      </c>
      <c r="B522">
        <v>14290.15</v>
      </c>
      <c r="C522">
        <f t="shared" si="8"/>
        <v>-3.2179646373671204E-2</v>
      </c>
    </row>
    <row r="523" spans="1:3" x14ac:dyDescent="0.25">
      <c r="A523" s="22">
        <v>42692</v>
      </c>
      <c r="B523">
        <v>14363</v>
      </c>
      <c r="C523">
        <f t="shared" si="8"/>
        <v>0.50979170967414877</v>
      </c>
    </row>
    <row r="524" spans="1:3" x14ac:dyDescent="0.25">
      <c r="A524" s="22">
        <v>42695</v>
      </c>
      <c r="B524">
        <v>13957.25</v>
      </c>
      <c r="C524">
        <f t="shared" si="8"/>
        <v>-2.8249669289145722</v>
      </c>
    </row>
    <row r="525" spans="1:3" x14ac:dyDescent="0.25">
      <c r="A525" s="22">
        <v>42696</v>
      </c>
      <c r="B525">
        <v>14163.45</v>
      </c>
      <c r="C525">
        <f t="shared" si="8"/>
        <v>1.4773683927707875</v>
      </c>
    </row>
    <row r="526" spans="1:3" x14ac:dyDescent="0.25">
      <c r="A526" s="22">
        <v>42697</v>
      </c>
      <c r="B526">
        <v>14334.3</v>
      </c>
      <c r="C526">
        <f t="shared" si="8"/>
        <v>1.2062738951314724</v>
      </c>
    </row>
    <row r="527" spans="1:3" x14ac:dyDescent="0.25">
      <c r="A527" s="22">
        <v>42698</v>
      </c>
      <c r="B527">
        <v>14310.45</v>
      </c>
      <c r="C527">
        <f t="shared" si="8"/>
        <v>-0.16638412758208315</v>
      </c>
    </row>
    <row r="528" spans="1:3" x14ac:dyDescent="0.25">
      <c r="A528" s="22">
        <v>42699</v>
      </c>
      <c r="B528">
        <v>14529.75</v>
      </c>
      <c r="C528">
        <f t="shared" si="8"/>
        <v>1.5324465687661761</v>
      </c>
    </row>
    <row r="529" spans="1:3" x14ac:dyDescent="0.25">
      <c r="A529" s="22">
        <v>42702</v>
      </c>
      <c r="B529">
        <v>14623.55</v>
      </c>
      <c r="C529">
        <f t="shared" si="8"/>
        <v>0.64557201603605896</v>
      </c>
    </row>
    <row r="530" spans="1:3" x14ac:dyDescent="0.25">
      <c r="A530" s="22">
        <v>42703</v>
      </c>
      <c r="B530">
        <v>14703.65</v>
      </c>
      <c r="C530">
        <f t="shared" si="8"/>
        <v>0.54774661419423032</v>
      </c>
    </row>
    <row r="531" spans="1:3" x14ac:dyDescent="0.25">
      <c r="A531" s="22">
        <v>42704</v>
      </c>
      <c r="B531">
        <v>14907.1</v>
      </c>
      <c r="C531">
        <f t="shared" si="8"/>
        <v>1.3836700411122458</v>
      </c>
    </row>
    <row r="532" spans="1:3" x14ac:dyDescent="0.25">
      <c r="A532" s="22">
        <v>42705</v>
      </c>
      <c r="B532">
        <v>14726.4</v>
      </c>
      <c r="C532">
        <f t="shared" si="8"/>
        <v>-1.2121740647074262</v>
      </c>
    </row>
    <row r="533" spans="1:3" x14ac:dyDescent="0.25">
      <c r="A533" s="22">
        <v>42706</v>
      </c>
      <c r="B533">
        <v>14514.85</v>
      </c>
      <c r="C533">
        <f t="shared" si="8"/>
        <v>-1.4365357453281133</v>
      </c>
    </row>
    <row r="534" spans="1:3" x14ac:dyDescent="0.25">
      <c r="A534" s="22">
        <v>42709</v>
      </c>
      <c r="B534">
        <v>14608.7</v>
      </c>
      <c r="C534">
        <f t="shared" si="8"/>
        <v>0.64657919303334421</v>
      </c>
    </row>
    <row r="535" spans="1:3" x14ac:dyDescent="0.25">
      <c r="A535" s="22">
        <v>42710</v>
      </c>
      <c r="B535">
        <v>14684.35</v>
      </c>
      <c r="C535">
        <f t="shared" si="8"/>
        <v>0.51784210778508444</v>
      </c>
    </row>
    <row r="536" spans="1:3" x14ac:dyDescent="0.25">
      <c r="A536" s="22">
        <v>42711</v>
      </c>
      <c r="B536">
        <v>14621.75</v>
      </c>
      <c r="C536">
        <f t="shared" si="8"/>
        <v>-0.4263041946017383</v>
      </c>
    </row>
    <row r="537" spans="1:3" x14ac:dyDescent="0.25">
      <c r="A537" s="22">
        <v>42712</v>
      </c>
      <c r="B537">
        <v>14848.35</v>
      </c>
      <c r="C537">
        <f t="shared" si="8"/>
        <v>1.5497460974233614</v>
      </c>
    </row>
    <row r="538" spans="1:3" x14ac:dyDescent="0.25">
      <c r="A538" s="22">
        <v>42713</v>
      </c>
      <c r="B538">
        <v>14931.4</v>
      </c>
      <c r="C538">
        <f t="shared" si="8"/>
        <v>0.55932140608215242</v>
      </c>
    </row>
    <row r="539" spans="1:3" x14ac:dyDescent="0.25">
      <c r="A539" s="22">
        <v>42716</v>
      </c>
      <c r="B539">
        <v>14759.35</v>
      </c>
      <c r="C539">
        <f t="shared" si="8"/>
        <v>-1.152269713489688</v>
      </c>
    </row>
    <row r="540" spans="1:3" x14ac:dyDescent="0.25">
      <c r="A540" s="22">
        <v>42717</v>
      </c>
      <c r="B540">
        <v>14712.5</v>
      </c>
      <c r="C540">
        <f t="shared" si="8"/>
        <v>-0.31742590290223055</v>
      </c>
    </row>
    <row r="541" spans="1:3" x14ac:dyDescent="0.25">
      <c r="A541" s="22">
        <v>42718</v>
      </c>
      <c r="B541">
        <v>14622.9</v>
      </c>
      <c r="C541">
        <f t="shared" si="8"/>
        <v>-0.60900594732370672</v>
      </c>
    </row>
    <row r="542" spans="1:3" x14ac:dyDescent="0.25">
      <c r="A542" s="22">
        <v>42719</v>
      </c>
      <c r="B542">
        <v>14679.55</v>
      </c>
      <c r="C542">
        <f t="shared" si="8"/>
        <v>0.38740605488651114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8"/>
  <sheetViews>
    <sheetView workbookViewId="0">
      <selection sqref="A1:B1"/>
    </sheetView>
  </sheetViews>
  <sheetFormatPr defaultRowHeight="15" x14ac:dyDescent="0.25"/>
  <cols>
    <col min="1" max="1" width="10.7109375" style="22" bestFit="1" customWidth="1"/>
  </cols>
  <sheetData>
    <row r="1" spans="1:3" x14ac:dyDescent="0.25">
      <c r="A1" s="22" t="s">
        <v>24</v>
      </c>
      <c r="B1" t="s">
        <v>25</v>
      </c>
    </row>
    <row r="2" spans="1:3" x14ac:dyDescent="0.25">
      <c r="A2" s="22">
        <v>41919</v>
      </c>
      <c r="B2">
        <v>15.141999999999999</v>
      </c>
      <c r="C2">
        <v>0</v>
      </c>
    </row>
    <row r="3" spans="1:3" x14ac:dyDescent="0.25">
      <c r="A3" s="22">
        <v>41920</v>
      </c>
      <c r="B3">
        <v>15.089</v>
      </c>
      <c r="C3">
        <f>(B3-B2)/B2*100</f>
        <v>-0.35001981244220742</v>
      </c>
    </row>
    <row r="4" spans="1:3" x14ac:dyDescent="0.25">
      <c r="A4" s="22">
        <v>41921</v>
      </c>
      <c r="B4">
        <v>15.321</v>
      </c>
      <c r="C4">
        <f t="shared" ref="C4:C67" si="0">(B4-B3)/B3*100</f>
        <v>1.5375439061567984</v>
      </c>
    </row>
    <row r="5" spans="1:3" x14ac:dyDescent="0.25">
      <c r="A5" s="22">
        <v>41922</v>
      </c>
      <c r="B5">
        <v>15.121</v>
      </c>
      <c r="C5">
        <f t="shared" si="0"/>
        <v>-1.305397819985636</v>
      </c>
    </row>
    <row r="6" spans="1:3" x14ac:dyDescent="0.25">
      <c r="A6" s="22">
        <v>41925</v>
      </c>
      <c r="B6">
        <v>15.19</v>
      </c>
      <c r="C6">
        <f t="shared" si="0"/>
        <v>0.45631902651940387</v>
      </c>
    </row>
    <row r="7" spans="1:3" x14ac:dyDescent="0.25">
      <c r="A7" s="22">
        <v>41926</v>
      </c>
      <c r="B7">
        <v>15.179</v>
      </c>
      <c r="C7">
        <f t="shared" si="0"/>
        <v>-7.2416063199468292E-2</v>
      </c>
    </row>
    <row r="8" spans="1:3" x14ac:dyDescent="0.25">
      <c r="A8" s="22">
        <v>41928</v>
      </c>
      <c r="B8">
        <v>14.853999999999999</v>
      </c>
      <c r="C8">
        <f t="shared" si="0"/>
        <v>-2.1411160155478033</v>
      </c>
    </row>
    <row r="9" spans="1:3" x14ac:dyDescent="0.25">
      <c r="A9" s="22">
        <v>41929</v>
      </c>
      <c r="B9">
        <v>14.956</v>
      </c>
      <c r="C9">
        <f t="shared" si="0"/>
        <v>0.68668372155648527</v>
      </c>
    </row>
    <row r="10" spans="1:3" x14ac:dyDescent="0.25">
      <c r="A10" s="22">
        <v>41932</v>
      </c>
      <c r="B10">
        <v>15.113</v>
      </c>
      <c r="C10">
        <f t="shared" si="0"/>
        <v>1.0497459213693503</v>
      </c>
    </row>
    <row r="11" spans="1:3" x14ac:dyDescent="0.25">
      <c r="A11" s="22">
        <v>41933</v>
      </c>
      <c r="B11">
        <v>15.214</v>
      </c>
      <c r="C11">
        <f t="shared" si="0"/>
        <v>0.66829881558923354</v>
      </c>
    </row>
    <row r="12" spans="1:3" x14ac:dyDescent="0.25">
      <c r="A12" s="22">
        <v>41934</v>
      </c>
      <c r="B12">
        <v>15.378</v>
      </c>
      <c r="C12">
        <f t="shared" si="0"/>
        <v>1.0779545155777555</v>
      </c>
    </row>
    <row r="13" spans="1:3" x14ac:dyDescent="0.25">
      <c r="A13" s="22">
        <v>41939</v>
      </c>
      <c r="B13">
        <v>15.503</v>
      </c>
      <c r="C13">
        <f t="shared" si="0"/>
        <v>0.81284952529587717</v>
      </c>
    </row>
    <row r="14" spans="1:3" x14ac:dyDescent="0.25">
      <c r="A14" s="22">
        <v>41940</v>
      </c>
      <c r="B14">
        <v>15.528</v>
      </c>
      <c r="C14">
        <f t="shared" si="0"/>
        <v>0.16125911113978167</v>
      </c>
    </row>
    <row r="15" spans="1:3" x14ac:dyDescent="0.25">
      <c r="A15" s="22">
        <v>41941</v>
      </c>
      <c r="B15">
        <v>15.624000000000001</v>
      </c>
      <c r="C15">
        <f t="shared" si="0"/>
        <v>0.6182380216383313</v>
      </c>
    </row>
    <row r="16" spans="1:3" x14ac:dyDescent="0.25">
      <c r="A16" s="22">
        <v>41942</v>
      </c>
      <c r="B16">
        <v>15.768000000000001</v>
      </c>
      <c r="C16">
        <f t="shared" si="0"/>
        <v>0.9216589861751161</v>
      </c>
    </row>
    <row r="17" spans="1:3" x14ac:dyDescent="0.25">
      <c r="A17" s="22">
        <v>41943</v>
      </c>
      <c r="B17">
        <v>16.052</v>
      </c>
      <c r="C17">
        <f t="shared" si="0"/>
        <v>1.8011161846778214</v>
      </c>
    </row>
    <row r="18" spans="1:3" x14ac:dyDescent="0.25">
      <c r="A18" s="22">
        <v>41946</v>
      </c>
      <c r="B18">
        <v>16.123000000000001</v>
      </c>
      <c r="C18">
        <f t="shared" si="0"/>
        <v>0.44231248442562615</v>
      </c>
    </row>
    <row r="19" spans="1:3" x14ac:dyDescent="0.25">
      <c r="A19" s="22">
        <v>41948</v>
      </c>
      <c r="B19">
        <v>16.155000000000001</v>
      </c>
      <c r="C19">
        <f t="shared" si="0"/>
        <v>0.19847422936178147</v>
      </c>
    </row>
    <row r="20" spans="1:3" x14ac:dyDescent="0.25">
      <c r="A20" s="22">
        <v>41950</v>
      </c>
      <c r="B20">
        <v>16.266999999999999</v>
      </c>
      <c r="C20">
        <f t="shared" si="0"/>
        <v>0.69328381306096143</v>
      </c>
    </row>
    <row r="21" spans="1:3" x14ac:dyDescent="0.25">
      <c r="A21" s="22">
        <v>41953</v>
      </c>
      <c r="B21">
        <v>16.382000000000001</v>
      </c>
      <c r="C21">
        <f t="shared" si="0"/>
        <v>0.7069527263785701</v>
      </c>
    </row>
    <row r="22" spans="1:3" x14ac:dyDescent="0.25">
      <c r="A22" s="22">
        <v>41954</v>
      </c>
      <c r="B22">
        <v>16.541</v>
      </c>
      <c r="C22">
        <f t="shared" si="0"/>
        <v>0.97057746306921566</v>
      </c>
    </row>
    <row r="23" spans="1:3" x14ac:dyDescent="0.25">
      <c r="A23" s="22">
        <v>41955</v>
      </c>
      <c r="B23">
        <v>16.681999999999999</v>
      </c>
      <c r="C23">
        <f t="shared" si="0"/>
        <v>0.85242730185598348</v>
      </c>
    </row>
    <row r="24" spans="1:3" x14ac:dyDescent="0.25">
      <c r="A24" s="22">
        <v>41956</v>
      </c>
      <c r="B24">
        <v>16.716999999999999</v>
      </c>
      <c r="C24">
        <f t="shared" si="0"/>
        <v>0.20980697758062669</v>
      </c>
    </row>
    <row r="25" spans="1:3" x14ac:dyDescent="0.25">
      <c r="A25" s="22">
        <v>41957</v>
      </c>
      <c r="B25">
        <v>16.809000000000001</v>
      </c>
      <c r="C25">
        <f t="shared" si="0"/>
        <v>0.55033797930252015</v>
      </c>
    </row>
    <row r="26" spans="1:3" x14ac:dyDescent="0.25">
      <c r="A26" s="22">
        <v>41960</v>
      </c>
      <c r="B26">
        <v>17.001000000000001</v>
      </c>
      <c r="C26">
        <f t="shared" si="0"/>
        <v>1.1422452257719089</v>
      </c>
    </row>
    <row r="27" spans="1:3" x14ac:dyDescent="0.25">
      <c r="A27" s="22">
        <v>41961</v>
      </c>
      <c r="B27">
        <v>17.172000000000001</v>
      </c>
      <c r="C27">
        <f t="shared" si="0"/>
        <v>1.0058231868713567</v>
      </c>
    </row>
    <row r="28" spans="1:3" x14ac:dyDescent="0.25">
      <c r="A28" s="22">
        <v>41962</v>
      </c>
      <c r="B28">
        <v>17.126999999999999</v>
      </c>
      <c r="C28">
        <f t="shared" si="0"/>
        <v>-0.2620545073375361</v>
      </c>
    </row>
    <row r="29" spans="1:3" x14ac:dyDescent="0.25">
      <c r="A29" s="22">
        <v>41963</v>
      </c>
      <c r="B29">
        <v>17.14</v>
      </c>
      <c r="C29">
        <f t="shared" si="0"/>
        <v>7.590354411164639E-2</v>
      </c>
    </row>
    <row r="30" spans="1:3" x14ac:dyDescent="0.25">
      <c r="A30" s="22">
        <v>41964</v>
      </c>
      <c r="B30">
        <v>17.209</v>
      </c>
      <c r="C30">
        <f t="shared" si="0"/>
        <v>0.40256709451574718</v>
      </c>
    </row>
    <row r="31" spans="1:3" x14ac:dyDescent="0.25">
      <c r="A31" s="22">
        <v>41967</v>
      </c>
      <c r="B31">
        <v>17.263000000000002</v>
      </c>
      <c r="C31">
        <f t="shared" si="0"/>
        <v>0.31378929629846036</v>
      </c>
    </row>
    <row r="32" spans="1:3" x14ac:dyDescent="0.25">
      <c r="A32" s="22">
        <v>41968</v>
      </c>
      <c r="B32">
        <v>17.081</v>
      </c>
      <c r="C32">
        <f t="shared" si="0"/>
        <v>-1.0542779354689344</v>
      </c>
    </row>
    <row r="33" spans="1:3" x14ac:dyDescent="0.25">
      <c r="A33" s="22">
        <v>41969</v>
      </c>
      <c r="B33">
        <v>17.135999999999999</v>
      </c>
      <c r="C33">
        <f t="shared" si="0"/>
        <v>0.32199519934429904</v>
      </c>
    </row>
    <row r="34" spans="1:3" x14ac:dyDescent="0.25">
      <c r="A34" s="22">
        <v>41970</v>
      </c>
      <c r="B34">
        <v>17.158000000000001</v>
      </c>
      <c r="C34">
        <f t="shared" si="0"/>
        <v>0.1283846872082284</v>
      </c>
    </row>
    <row r="35" spans="1:3" x14ac:dyDescent="0.25">
      <c r="A35" s="22">
        <v>41971</v>
      </c>
      <c r="B35">
        <v>17.364000000000001</v>
      </c>
      <c r="C35">
        <f t="shared" si="0"/>
        <v>1.2006061312507257</v>
      </c>
    </row>
    <row r="36" spans="1:3" x14ac:dyDescent="0.25">
      <c r="A36" s="22">
        <v>41974</v>
      </c>
      <c r="B36">
        <v>17.387</v>
      </c>
      <c r="C36">
        <f t="shared" si="0"/>
        <v>0.13245795899562132</v>
      </c>
    </row>
    <row r="37" spans="1:3" x14ac:dyDescent="0.25">
      <c r="A37" s="22">
        <v>41975</v>
      </c>
      <c r="B37">
        <v>17.457999999999998</v>
      </c>
      <c r="C37">
        <f t="shared" si="0"/>
        <v>0.40835106688904327</v>
      </c>
    </row>
    <row r="38" spans="1:3" x14ac:dyDescent="0.25">
      <c r="A38" s="22">
        <v>41976</v>
      </c>
      <c r="B38">
        <v>17.829000000000001</v>
      </c>
      <c r="C38">
        <f t="shared" si="0"/>
        <v>2.1251002405773987</v>
      </c>
    </row>
    <row r="39" spans="1:3" x14ac:dyDescent="0.25">
      <c r="A39" s="22">
        <v>41977</v>
      </c>
      <c r="B39">
        <v>17.901</v>
      </c>
      <c r="C39">
        <f t="shared" si="0"/>
        <v>0.40383644623926851</v>
      </c>
    </row>
    <row r="40" spans="1:3" x14ac:dyDescent="0.25">
      <c r="A40" s="22">
        <v>41978</v>
      </c>
      <c r="B40">
        <v>17.838999999999999</v>
      </c>
      <c r="C40">
        <f t="shared" si="0"/>
        <v>-0.3463493659572156</v>
      </c>
    </row>
    <row r="41" spans="1:3" x14ac:dyDescent="0.25">
      <c r="A41" s="22">
        <v>41981</v>
      </c>
      <c r="B41">
        <v>17.608000000000001</v>
      </c>
      <c r="C41">
        <f t="shared" si="0"/>
        <v>-1.2949156342844224</v>
      </c>
    </row>
    <row r="42" spans="1:3" x14ac:dyDescent="0.25">
      <c r="A42" s="22">
        <v>41982</v>
      </c>
      <c r="B42">
        <v>17.396000000000001</v>
      </c>
      <c r="C42">
        <f t="shared" si="0"/>
        <v>-1.2039981826442512</v>
      </c>
    </row>
    <row r="43" spans="1:3" x14ac:dyDescent="0.25">
      <c r="A43" s="22">
        <v>41983</v>
      </c>
      <c r="B43">
        <v>17.481999999999999</v>
      </c>
      <c r="C43">
        <f t="shared" si="0"/>
        <v>0.49436652103931089</v>
      </c>
    </row>
    <row r="44" spans="1:3" x14ac:dyDescent="0.25">
      <c r="A44" s="22">
        <v>41984</v>
      </c>
      <c r="B44">
        <v>17.327999999999999</v>
      </c>
      <c r="C44">
        <f t="shared" si="0"/>
        <v>-0.88090607481981431</v>
      </c>
    </row>
    <row r="45" spans="1:3" x14ac:dyDescent="0.25">
      <c r="A45" s="22">
        <v>41985</v>
      </c>
      <c r="B45">
        <v>17.187999999999999</v>
      </c>
      <c r="C45">
        <f t="shared" si="0"/>
        <v>-0.80794090489381687</v>
      </c>
    </row>
    <row r="46" spans="1:3" x14ac:dyDescent="0.25">
      <c r="A46" s="22">
        <v>41988</v>
      </c>
      <c r="B46">
        <v>17.175999999999998</v>
      </c>
      <c r="C46">
        <f t="shared" si="0"/>
        <v>-6.9816150802888388E-2</v>
      </c>
    </row>
    <row r="47" spans="1:3" x14ac:dyDescent="0.25">
      <c r="A47" s="22">
        <v>41989</v>
      </c>
      <c r="B47">
        <v>16.693000000000001</v>
      </c>
      <c r="C47">
        <f t="shared" si="0"/>
        <v>-2.8120633442011935</v>
      </c>
    </row>
    <row r="48" spans="1:3" x14ac:dyDescent="0.25">
      <c r="A48" s="22">
        <v>41990</v>
      </c>
      <c r="B48">
        <v>16.626000000000001</v>
      </c>
      <c r="C48">
        <f t="shared" si="0"/>
        <v>-0.40136584196968889</v>
      </c>
    </row>
    <row r="49" spans="1:3" x14ac:dyDescent="0.25">
      <c r="A49" s="22">
        <v>41991</v>
      </c>
      <c r="B49">
        <v>17.073</v>
      </c>
      <c r="C49">
        <f t="shared" si="0"/>
        <v>2.6885600866113264</v>
      </c>
    </row>
    <row r="50" spans="1:3" x14ac:dyDescent="0.25">
      <c r="A50" s="22">
        <v>41992</v>
      </c>
      <c r="B50">
        <v>17.210999999999999</v>
      </c>
      <c r="C50">
        <f t="shared" si="0"/>
        <v>0.80829379722367545</v>
      </c>
    </row>
    <row r="51" spans="1:3" x14ac:dyDescent="0.25">
      <c r="A51" s="22">
        <v>41995</v>
      </c>
      <c r="B51">
        <v>17.343</v>
      </c>
      <c r="C51">
        <f t="shared" si="0"/>
        <v>0.76695136831097244</v>
      </c>
    </row>
    <row r="52" spans="1:3" x14ac:dyDescent="0.25">
      <c r="A52" s="22">
        <v>41996</v>
      </c>
      <c r="B52">
        <v>17.364999999999998</v>
      </c>
      <c r="C52">
        <f t="shared" si="0"/>
        <v>0.12685233235310192</v>
      </c>
    </row>
    <row r="53" spans="1:3" x14ac:dyDescent="0.25">
      <c r="A53" s="22">
        <v>41997</v>
      </c>
      <c r="B53">
        <v>17.393000000000001</v>
      </c>
      <c r="C53">
        <f t="shared" si="0"/>
        <v>0.16124388137058593</v>
      </c>
    </row>
    <row r="54" spans="1:3" x14ac:dyDescent="0.25">
      <c r="A54" s="22">
        <v>41999</v>
      </c>
      <c r="B54">
        <v>17.433</v>
      </c>
      <c r="C54">
        <f t="shared" si="0"/>
        <v>0.22997757718621945</v>
      </c>
    </row>
    <row r="55" spans="1:3" x14ac:dyDescent="0.25">
      <c r="A55" s="22">
        <v>42002</v>
      </c>
      <c r="B55">
        <v>17.574000000000002</v>
      </c>
      <c r="C55">
        <f t="shared" si="0"/>
        <v>0.80881087592498024</v>
      </c>
    </row>
    <row r="56" spans="1:3" x14ac:dyDescent="0.25">
      <c r="A56" s="22">
        <v>42003</v>
      </c>
      <c r="B56">
        <v>17.655999999999999</v>
      </c>
      <c r="C56">
        <f t="shared" si="0"/>
        <v>0.46659838397631265</v>
      </c>
    </row>
    <row r="57" spans="1:3" x14ac:dyDescent="0.25">
      <c r="A57" s="22">
        <v>42004</v>
      </c>
      <c r="B57">
        <v>17.808</v>
      </c>
      <c r="C57">
        <f t="shared" si="0"/>
        <v>0.86089714544631302</v>
      </c>
    </row>
    <row r="58" spans="1:3" x14ac:dyDescent="0.25">
      <c r="A58" s="22">
        <v>42005</v>
      </c>
      <c r="B58">
        <v>17.882999999999999</v>
      </c>
      <c r="C58">
        <f t="shared" si="0"/>
        <v>0.42115902964959168</v>
      </c>
    </row>
    <row r="59" spans="1:3" x14ac:dyDescent="0.25">
      <c r="A59" s="22">
        <v>42006</v>
      </c>
      <c r="B59">
        <v>18.027000000000001</v>
      </c>
      <c r="C59">
        <f t="shared" si="0"/>
        <v>0.80523402113740383</v>
      </c>
    </row>
    <row r="60" spans="1:3" x14ac:dyDescent="0.25">
      <c r="A60" s="22">
        <v>42009</v>
      </c>
      <c r="B60">
        <v>18.047000000000001</v>
      </c>
      <c r="C60">
        <f t="shared" si="0"/>
        <v>0.11094469407000372</v>
      </c>
    </row>
    <row r="61" spans="1:3" x14ac:dyDescent="0.25">
      <c r="A61" s="22">
        <v>42010</v>
      </c>
      <c r="B61">
        <v>17.529</v>
      </c>
      <c r="C61">
        <f t="shared" si="0"/>
        <v>-2.8702831495539463</v>
      </c>
    </row>
    <row r="62" spans="1:3" x14ac:dyDescent="0.25">
      <c r="A62" s="22">
        <v>42011</v>
      </c>
      <c r="B62">
        <v>17.541</v>
      </c>
      <c r="C62">
        <f t="shared" si="0"/>
        <v>6.8457983912376383E-2</v>
      </c>
    </row>
    <row r="63" spans="1:3" x14ac:dyDescent="0.25">
      <c r="A63" s="22">
        <v>42012</v>
      </c>
      <c r="B63">
        <v>17.856000000000002</v>
      </c>
      <c r="C63">
        <f t="shared" si="0"/>
        <v>1.7957927142124237</v>
      </c>
    </row>
    <row r="64" spans="1:3" x14ac:dyDescent="0.25">
      <c r="A64" s="22">
        <v>42013</v>
      </c>
      <c r="B64">
        <v>17.911999999999999</v>
      </c>
      <c r="C64">
        <f t="shared" si="0"/>
        <v>0.31362007168457312</v>
      </c>
    </row>
    <row r="65" spans="1:3" x14ac:dyDescent="0.25">
      <c r="A65" s="22">
        <v>42016</v>
      </c>
      <c r="B65">
        <v>18.077000000000002</v>
      </c>
      <c r="C65">
        <f t="shared" si="0"/>
        <v>0.92117016525235984</v>
      </c>
    </row>
    <row r="66" spans="1:3" x14ac:dyDescent="0.25">
      <c r="A66" s="22">
        <v>42017</v>
      </c>
      <c r="B66">
        <v>18.081</v>
      </c>
      <c r="C66">
        <f t="shared" si="0"/>
        <v>2.2127565414602989E-2</v>
      </c>
    </row>
    <row r="67" spans="1:3" x14ac:dyDescent="0.25">
      <c r="A67" s="22">
        <v>42018</v>
      </c>
      <c r="B67">
        <v>18.061</v>
      </c>
      <c r="C67">
        <f t="shared" si="0"/>
        <v>-0.11061335103146715</v>
      </c>
    </row>
    <row r="68" spans="1:3" x14ac:dyDescent="0.25">
      <c r="A68" s="22">
        <v>42019</v>
      </c>
      <c r="B68">
        <v>18.268000000000001</v>
      </c>
      <c r="C68">
        <f t="shared" ref="C68:C131" si="1">(B68-B67)/B67*100</f>
        <v>1.1461159404241223</v>
      </c>
    </row>
    <row r="69" spans="1:3" x14ac:dyDescent="0.25">
      <c r="A69" s="22">
        <v>42020</v>
      </c>
      <c r="B69">
        <v>18.355</v>
      </c>
      <c r="C69">
        <f t="shared" si="1"/>
        <v>0.47624261002846369</v>
      </c>
    </row>
    <row r="70" spans="1:3" x14ac:dyDescent="0.25">
      <c r="A70" s="22">
        <v>42023</v>
      </c>
      <c r="B70">
        <v>18.475999999999999</v>
      </c>
      <c r="C70">
        <f t="shared" si="1"/>
        <v>0.65922092073003902</v>
      </c>
    </row>
    <row r="71" spans="1:3" x14ac:dyDescent="0.25">
      <c r="A71" s="22">
        <v>42024</v>
      </c>
      <c r="B71">
        <v>18.622</v>
      </c>
      <c r="C71">
        <f t="shared" si="1"/>
        <v>0.79021433210652092</v>
      </c>
    </row>
    <row r="72" spans="1:3" x14ac:dyDescent="0.25">
      <c r="A72" s="22">
        <v>42025</v>
      </c>
      <c r="B72">
        <v>18.614999999999998</v>
      </c>
      <c r="C72">
        <f t="shared" si="1"/>
        <v>-3.7589947374081459E-2</v>
      </c>
    </row>
    <row r="73" spans="1:3" x14ac:dyDescent="0.25">
      <c r="A73" s="22">
        <v>42026</v>
      </c>
      <c r="B73">
        <v>18.742999999999999</v>
      </c>
      <c r="C73">
        <f t="shared" si="1"/>
        <v>0.68761751275852867</v>
      </c>
    </row>
    <row r="74" spans="1:3" x14ac:dyDescent="0.25">
      <c r="A74" s="22">
        <v>42027</v>
      </c>
      <c r="B74">
        <v>18.785</v>
      </c>
      <c r="C74">
        <f t="shared" si="1"/>
        <v>0.22408365789895746</v>
      </c>
    </row>
    <row r="75" spans="1:3" x14ac:dyDescent="0.25">
      <c r="A75" s="22">
        <v>42031</v>
      </c>
      <c r="B75">
        <v>18.998000000000001</v>
      </c>
      <c r="C75">
        <f t="shared" si="1"/>
        <v>1.1338834176204471</v>
      </c>
    </row>
    <row r="76" spans="1:3" x14ac:dyDescent="0.25">
      <c r="A76" s="22">
        <v>42032</v>
      </c>
      <c r="B76">
        <v>19.106000000000002</v>
      </c>
      <c r="C76">
        <f t="shared" si="1"/>
        <v>0.56848089272555291</v>
      </c>
    </row>
    <row r="77" spans="1:3" x14ac:dyDescent="0.25">
      <c r="A77" s="22">
        <v>42033</v>
      </c>
      <c r="B77">
        <v>18.957000000000001</v>
      </c>
      <c r="C77">
        <f t="shared" si="1"/>
        <v>-0.77985972992777608</v>
      </c>
    </row>
    <row r="78" spans="1:3" x14ac:dyDescent="0.25">
      <c r="A78" s="22">
        <v>42034</v>
      </c>
      <c r="B78">
        <v>18.744</v>
      </c>
      <c r="C78">
        <f t="shared" si="1"/>
        <v>-1.1235955056179825</v>
      </c>
    </row>
    <row r="79" spans="1:3" x14ac:dyDescent="0.25">
      <c r="A79" s="22">
        <v>42037</v>
      </c>
      <c r="B79">
        <v>18.783999999999999</v>
      </c>
      <c r="C79">
        <f t="shared" si="1"/>
        <v>0.21340162185232153</v>
      </c>
    </row>
    <row r="80" spans="1:3" x14ac:dyDescent="0.25">
      <c r="A80" s="22">
        <v>42038</v>
      </c>
      <c r="B80">
        <v>18.777000000000001</v>
      </c>
      <c r="C80">
        <f t="shared" si="1"/>
        <v>-3.7265758091981994E-2</v>
      </c>
    </row>
    <row r="81" spans="1:3" x14ac:dyDescent="0.25">
      <c r="A81" s="22">
        <v>42039</v>
      </c>
      <c r="B81">
        <v>18.658000000000001</v>
      </c>
      <c r="C81">
        <f t="shared" si="1"/>
        <v>-0.63375406081908592</v>
      </c>
    </row>
    <row r="82" spans="1:3" x14ac:dyDescent="0.25">
      <c r="A82" s="22">
        <v>42040</v>
      </c>
      <c r="B82">
        <v>18.524999999999999</v>
      </c>
      <c r="C82">
        <f t="shared" si="1"/>
        <v>-0.71283095723015688</v>
      </c>
    </row>
    <row r="83" spans="1:3" x14ac:dyDescent="0.25">
      <c r="A83" s="22">
        <v>42041</v>
      </c>
      <c r="B83">
        <v>18.283000000000001</v>
      </c>
      <c r="C83">
        <f t="shared" si="1"/>
        <v>-1.3063427800269762</v>
      </c>
    </row>
    <row r="84" spans="1:3" x14ac:dyDescent="0.25">
      <c r="A84" s="22">
        <v>42044</v>
      </c>
      <c r="B84">
        <v>18.071999999999999</v>
      </c>
      <c r="C84">
        <f t="shared" si="1"/>
        <v>-1.1540775583875844</v>
      </c>
    </row>
    <row r="85" spans="1:3" x14ac:dyDescent="0.25">
      <c r="A85" s="22">
        <v>42045</v>
      </c>
      <c r="B85">
        <v>18.262</v>
      </c>
      <c r="C85">
        <f t="shared" si="1"/>
        <v>1.0513501549358195</v>
      </c>
    </row>
    <row r="86" spans="1:3" x14ac:dyDescent="0.25">
      <c r="A86" s="22">
        <v>42046</v>
      </c>
      <c r="B86">
        <v>18.577000000000002</v>
      </c>
      <c r="C86">
        <f t="shared" si="1"/>
        <v>1.7248932208958563</v>
      </c>
    </row>
    <row r="87" spans="1:3" x14ac:dyDescent="0.25">
      <c r="A87" s="22">
        <v>42047</v>
      </c>
      <c r="B87">
        <v>18.823</v>
      </c>
      <c r="C87">
        <f t="shared" si="1"/>
        <v>1.3242181191796234</v>
      </c>
    </row>
    <row r="88" spans="1:3" x14ac:dyDescent="0.25">
      <c r="A88" s="22">
        <v>42048</v>
      </c>
      <c r="B88">
        <v>18.983000000000001</v>
      </c>
      <c r="C88">
        <f t="shared" si="1"/>
        <v>0.85002390692238294</v>
      </c>
    </row>
    <row r="89" spans="1:3" x14ac:dyDescent="0.25">
      <c r="A89" s="22">
        <v>42051</v>
      </c>
      <c r="B89">
        <v>18.928000000000001</v>
      </c>
      <c r="C89">
        <f t="shared" si="1"/>
        <v>-0.28973291892745989</v>
      </c>
    </row>
    <row r="90" spans="1:3" x14ac:dyDescent="0.25">
      <c r="A90" s="22">
        <v>42053</v>
      </c>
      <c r="B90">
        <v>19.109000000000002</v>
      </c>
      <c r="C90">
        <f t="shared" si="1"/>
        <v>0.95625528317836506</v>
      </c>
    </row>
    <row r="91" spans="1:3" x14ac:dyDescent="0.25">
      <c r="A91" s="22">
        <v>42054</v>
      </c>
      <c r="B91">
        <v>19.172000000000001</v>
      </c>
      <c r="C91">
        <f t="shared" si="1"/>
        <v>0.32968758176774732</v>
      </c>
    </row>
    <row r="92" spans="1:3" x14ac:dyDescent="0.25">
      <c r="A92" s="22">
        <v>42055</v>
      </c>
      <c r="B92">
        <v>19.202999999999999</v>
      </c>
      <c r="C92">
        <f t="shared" si="1"/>
        <v>0.16169413728353227</v>
      </c>
    </row>
    <row r="93" spans="1:3" x14ac:dyDescent="0.25">
      <c r="A93" s="22">
        <v>42058</v>
      </c>
      <c r="B93">
        <v>19.052</v>
      </c>
      <c r="C93">
        <f t="shared" si="1"/>
        <v>-0.78633546841639235</v>
      </c>
    </row>
    <row r="94" spans="1:3" x14ac:dyDescent="0.25">
      <c r="A94" s="22">
        <v>42059</v>
      </c>
      <c r="B94">
        <v>18.922999999999998</v>
      </c>
      <c r="C94">
        <f t="shared" si="1"/>
        <v>-0.67709426831829389</v>
      </c>
    </row>
    <row r="95" spans="1:3" x14ac:dyDescent="0.25">
      <c r="A95" s="22">
        <v>42060</v>
      </c>
      <c r="B95">
        <v>18.907</v>
      </c>
      <c r="C95">
        <f t="shared" si="1"/>
        <v>-8.4553189240597362E-2</v>
      </c>
    </row>
    <row r="96" spans="1:3" x14ac:dyDescent="0.25">
      <c r="A96" s="22">
        <v>42061</v>
      </c>
      <c r="B96">
        <v>18.712</v>
      </c>
      <c r="C96">
        <f t="shared" si="1"/>
        <v>-1.0313640450626766</v>
      </c>
    </row>
    <row r="97" spans="1:3" x14ac:dyDescent="0.25">
      <c r="A97" s="22">
        <v>42062</v>
      </c>
      <c r="B97">
        <v>19.038</v>
      </c>
      <c r="C97">
        <f t="shared" si="1"/>
        <v>1.7421975203078266</v>
      </c>
    </row>
    <row r="98" spans="1:3" x14ac:dyDescent="0.25">
      <c r="A98" s="22">
        <v>42065</v>
      </c>
      <c r="B98">
        <v>19.634</v>
      </c>
      <c r="C98">
        <f t="shared" si="1"/>
        <v>3.1305809433764056</v>
      </c>
    </row>
    <row r="99" spans="1:3" x14ac:dyDescent="0.25">
      <c r="A99" s="22">
        <v>42066</v>
      </c>
      <c r="B99">
        <v>19.856999999999999</v>
      </c>
      <c r="C99">
        <f t="shared" si="1"/>
        <v>1.1357848629927625</v>
      </c>
    </row>
    <row r="100" spans="1:3" x14ac:dyDescent="0.25">
      <c r="A100" s="22">
        <v>42067</v>
      </c>
      <c r="B100">
        <v>19.565000000000001</v>
      </c>
      <c r="C100">
        <f t="shared" si="1"/>
        <v>-1.4705141763609713</v>
      </c>
    </row>
    <row r="101" spans="1:3" x14ac:dyDescent="0.25">
      <c r="A101" s="22">
        <v>42068</v>
      </c>
      <c r="B101">
        <v>19.751999999999999</v>
      </c>
      <c r="C101">
        <f t="shared" si="1"/>
        <v>0.95578839764885037</v>
      </c>
    </row>
    <row r="102" spans="1:3" x14ac:dyDescent="0.25">
      <c r="A102" s="22">
        <v>42072</v>
      </c>
      <c r="B102">
        <v>19.533999999999999</v>
      </c>
      <c r="C102">
        <f t="shared" si="1"/>
        <v>-1.1036857027136491</v>
      </c>
    </row>
    <row r="103" spans="1:3" x14ac:dyDescent="0.25">
      <c r="A103" s="22">
        <v>42073</v>
      </c>
      <c r="B103">
        <v>19.457000000000001</v>
      </c>
      <c r="C103">
        <f t="shared" si="1"/>
        <v>-0.39418449882255646</v>
      </c>
    </row>
    <row r="104" spans="1:3" x14ac:dyDescent="0.25">
      <c r="A104" s="22">
        <v>42074</v>
      </c>
      <c r="B104">
        <v>19.417000000000002</v>
      </c>
      <c r="C104">
        <f t="shared" si="1"/>
        <v>-0.20558153877781338</v>
      </c>
    </row>
    <row r="105" spans="1:3" x14ac:dyDescent="0.25">
      <c r="A105" s="22">
        <v>42075</v>
      </c>
      <c r="B105">
        <v>19.684999999999999</v>
      </c>
      <c r="C105">
        <f t="shared" si="1"/>
        <v>1.3802338157284706</v>
      </c>
    </row>
    <row r="106" spans="1:3" x14ac:dyDescent="0.25">
      <c r="A106" s="22">
        <v>42076</v>
      </c>
      <c r="B106">
        <v>19.483000000000001</v>
      </c>
      <c r="C106">
        <f t="shared" si="1"/>
        <v>-1.0261620523240955</v>
      </c>
    </row>
    <row r="107" spans="1:3" x14ac:dyDescent="0.25">
      <c r="A107" s="22">
        <v>42079</v>
      </c>
      <c r="B107">
        <v>19.445</v>
      </c>
      <c r="C107">
        <f t="shared" si="1"/>
        <v>-0.195041831340144</v>
      </c>
    </row>
    <row r="108" spans="1:3" x14ac:dyDescent="0.25">
      <c r="A108" s="22">
        <v>42080</v>
      </c>
      <c r="B108">
        <v>19.581</v>
      </c>
      <c r="C108">
        <f t="shared" si="1"/>
        <v>0.6994085883260438</v>
      </c>
    </row>
    <row r="109" spans="1:3" x14ac:dyDescent="0.25">
      <c r="A109" s="22">
        <v>42081</v>
      </c>
      <c r="B109">
        <v>19.558</v>
      </c>
      <c r="C109">
        <f t="shared" si="1"/>
        <v>-0.11746080384045599</v>
      </c>
    </row>
    <row r="110" spans="1:3" x14ac:dyDescent="0.25">
      <c r="A110" s="22">
        <v>42082</v>
      </c>
      <c r="B110">
        <v>19.516999999999999</v>
      </c>
      <c r="C110">
        <f t="shared" si="1"/>
        <v>-0.20963288679824299</v>
      </c>
    </row>
    <row r="111" spans="1:3" x14ac:dyDescent="0.25">
      <c r="A111" s="22">
        <v>42083</v>
      </c>
      <c r="B111">
        <v>19.344000000000001</v>
      </c>
      <c r="C111">
        <f t="shared" si="1"/>
        <v>-0.88640672234461382</v>
      </c>
    </row>
    <row r="112" spans="1:3" x14ac:dyDescent="0.25">
      <c r="A112" s="22">
        <v>42086</v>
      </c>
      <c r="B112">
        <v>19.222000000000001</v>
      </c>
      <c r="C112">
        <f t="shared" si="1"/>
        <v>-0.63068651778329132</v>
      </c>
    </row>
    <row r="113" spans="1:3" x14ac:dyDescent="0.25">
      <c r="A113" s="22">
        <v>42087</v>
      </c>
      <c r="B113">
        <v>19.085999999999999</v>
      </c>
      <c r="C113">
        <f t="shared" si="1"/>
        <v>-0.70752263031944007</v>
      </c>
    </row>
    <row r="114" spans="1:3" x14ac:dyDescent="0.25">
      <c r="A114" s="22">
        <v>42088</v>
      </c>
      <c r="B114">
        <v>19.029</v>
      </c>
      <c r="C114">
        <f t="shared" si="1"/>
        <v>-0.29864822382897732</v>
      </c>
    </row>
    <row r="115" spans="1:3" x14ac:dyDescent="0.25">
      <c r="A115" s="22">
        <v>42089</v>
      </c>
      <c r="B115">
        <v>18.846</v>
      </c>
      <c r="C115">
        <f t="shared" si="1"/>
        <v>-0.96169005202585445</v>
      </c>
    </row>
    <row r="116" spans="1:3" x14ac:dyDescent="0.25">
      <c r="A116" s="22">
        <v>42090</v>
      </c>
      <c r="B116">
        <v>18.899999999999999</v>
      </c>
      <c r="C116">
        <f t="shared" si="1"/>
        <v>0.28653295128939027</v>
      </c>
    </row>
    <row r="117" spans="1:3" x14ac:dyDescent="0.25">
      <c r="A117" s="22">
        <v>42093</v>
      </c>
      <c r="B117">
        <v>19.27</v>
      </c>
      <c r="C117">
        <f t="shared" si="1"/>
        <v>1.957671957671963</v>
      </c>
    </row>
    <row r="118" spans="1:3" x14ac:dyDescent="0.25">
      <c r="A118" s="22">
        <v>42094</v>
      </c>
      <c r="B118">
        <v>19.39</v>
      </c>
      <c r="C118">
        <f t="shared" si="1"/>
        <v>0.62272963155163985</v>
      </c>
    </row>
    <row r="119" spans="1:3" x14ac:dyDescent="0.25">
      <c r="A119" s="22">
        <v>42095</v>
      </c>
      <c r="B119">
        <v>19.684999999999999</v>
      </c>
      <c r="C119">
        <f t="shared" si="1"/>
        <v>1.5214027849406815</v>
      </c>
    </row>
    <row r="120" spans="1:3" x14ac:dyDescent="0.25">
      <c r="A120" s="22">
        <v>42100</v>
      </c>
      <c r="B120">
        <v>19.824999999999999</v>
      </c>
      <c r="C120">
        <f t="shared" si="1"/>
        <v>0.71120142240284767</v>
      </c>
    </row>
    <row r="121" spans="1:3" x14ac:dyDescent="0.25">
      <c r="A121" s="22">
        <v>42101</v>
      </c>
      <c r="B121">
        <v>19.876999999999999</v>
      </c>
      <c r="C121">
        <f t="shared" si="1"/>
        <v>0.26229508196721113</v>
      </c>
    </row>
    <row r="122" spans="1:3" x14ac:dyDescent="0.25">
      <c r="A122" s="22">
        <v>42102</v>
      </c>
      <c r="B122">
        <v>19.93</v>
      </c>
      <c r="C122">
        <f t="shared" si="1"/>
        <v>0.26663983498516292</v>
      </c>
    </row>
    <row r="123" spans="1:3" x14ac:dyDescent="0.25">
      <c r="A123" s="22">
        <v>42103</v>
      </c>
      <c r="B123">
        <v>20.006</v>
      </c>
      <c r="C123">
        <f t="shared" si="1"/>
        <v>0.38133467134972659</v>
      </c>
    </row>
    <row r="124" spans="1:3" x14ac:dyDescent="0.25">
      <c r="A124" s="22">
        <v>42104</v>
      </c>
      <c r="B124">
        <v>20.042000000000002</v>
      </c>
      <c r="C124">
        <f t="shared" si="1"/>
        <v>0.17994601619514827</v>
      </c>
    </row>
    <row r="125" spans="1:3" x14ac:dyDescent="0.25">
      <c r="A125" s="22">
        <v>42107</v>
      </c>
      <c r="B125">
        <v>20.053000000000001</v>
      </c>
      <c r="C125">
        <f t="shared" si="1"/>
        <v>5.4884742041708567E-2</v>
      </c>
    </row>
    <row r="126" spans="1:3" x14ac:dyDescent="0.25">
      <c r="A126" s="22">
        <v>42109</v>
      </c>
      <c r="B126">
        <v>19.940999999999999</v>
      </c>
      <c r="C126">
        <f t="shared" si="1"/>
        <v>-0.55851992220616298</v>
      </c>
    </row>
    <row r="127" spans="1:3" x14ac:dyDescent="0.25">
      <c r="A127" s="22">
        <v>42110</v>
      </c>
      <c r="B127">
        <v>19.719000000000001</v>
      </c>
      <c r="C127">
        <f t="shared" si="1"/>
        <v>-1.1132841883556379</v>
      </c>
    </row>
    <row r="128" spans="1:3" x14ac:dyDescent="0.25">
      <c r="A128" s="22">
        <v>42111</v>
      </c>
      <c r="B128">
        <v>19.411000000000001</v>
      </c>
      <c r="C128">
        <f t="shared" si="1"/>
        <v>-1.561945331913382</v>
      </c>
    </row>
    <row r="129" spans="1:3" x14ac:dyDescent="0.25">
      <c r="A129" s="22">
        <v>42114</v>
      </c>
      <c r="B129">
        <v>19.045000000000002</v>
      </c>
      <c r="C129">
        <f t="shared" si="1"/>
        <v>-1.8855288238627563</v>
      </c>
    </row>
    <row r="130" spans="1:3" x14ac:dyDescent="0.25">
      <c r="A130" s="22">
        <v>42115</v>
      </c>
      <c r="B130">
        <v>18.946000000000002</v>
      </c>
      <c r="C130">
        <f t="shared" si="1"/>
        <v>-0.51982147545287571</v>
      </c>
    </row>
    <row r="131" spans="1:3" x14ac:dyDescent="0.25">
      <c r="A131" s="22">
        <v>42116</v>
      </c>
      <c r="B131">
        <v>18.864000000000001</v>
      </c>
      <c r="C131">
        <f t="shared" si="1"/>
        <v>-0.43280903620817446</v>
      </c>
    </row>
    <row r="132" spans="1:3" x14ac:dyDescent="0.25">
      <c r="A132" s="22">
        <v>42117</v>
      </c>
      <c r="B132">
        <v>18.876999999999999</v>
      </c>
      <c r="C132">
        <f t="shared" ref="C132:C195" si="2">(B132-B131)/B131*100</f>
        <v>6.8914334181499809E-2</v>
      </c>
    </row>
    <row r="133" spans="1:3" x14ac:dyDescent="0.25">
      <c r="A133" s="22">
        <v>42118</v>
      </c>
      <c r="B133">
        <v>18.495000000000001</v>
      </c>
      <c r="C133">
        <f t="shared" si="2"/>
        <v>-2.023626635588271</v>
      </c>
    </row>
    <row r="134" spans="1:3" x14ac:dyDescent="0.25">
      <c r="A134" s="22">
        <v>42121</v>
      </c>
      <c r="B134">
        <v>18.033000000000001</v>
      </c>
      <c r="C134">
        <f t="shared" si="2"/>
        <v>-2.4979724249797228</v>
      </c>
    </row>
    <row r="135" spans="1:3" x14ac:dyDescent="0.25">
      <c r="A135" s="22">
        <v>42122</v>
      </c>
      <c r="B135">
        <v>18.245999999999999</v>
      </c>
      <c r="C135">
        <f t="shared" si="2"/>
        <v>1.1811678589252892</v>
      </c>
    </row>
    <row r="136" spans="1:3" x14ac:dyDescent="0.25">
      <c r="A136" s="22">
        <v>42123</v>
      </c>
      <c r="B136">
        <v>18.434000000000001</v>
      </c>
      <c r="C136">
        <f t="shared" si="2"/>
        <v>1.0303628192480676</v>
      </c>
    </row>
    <row r="137" spans="1:3" x14ac:dyDescent="0.25">
      <c r="A137" s="22">
        <v>42124</v>
      </c>
      <c r="B137">
        <v>18.478000000000002</v>
      </c>
      <c r="C137">
        <f t="shared" si="2"/>
        <v>0.23868937832266726</v>
      </c>
    </row>
    <row r="138" spans="1:3" x14ac:dyDescent="0.25">
      <c r="A138" s="22">
        <v>42128</v>
      </c>
      <c r="B138">
        <v>18.722999999999999</v>
      </c>
      <c r="C138">
        <f t="shared" si="2"/>
        <v>1.3259010715445254</v>
      </c>
    </row>
    <row r="139" spans="1:3" x14ac:dyDescent="0.25">
      <c r="A139" s="22">
        <v>42129</v>
      </c>
      <c r="B139">
        <v>18.795000000000002</v>
      </c>
      <c r="C139">
        <f t="shared" si="2"/>
        <v>0.38455375741068598</v>
      </c>
    </row>
    <row r="140" spans="1:3" x14ac:dyDescent="0.25">
      <c r="A140" s="22">
        <v>42130</v>
      </c>
      <c r="B140">
        <v>18.306000000000001</v>
      </c>
      <c r="C140">
        <f t="shared" si="2"/>
        <v>-2.6017557861133316</v>
      </c>
    </row>
    <row r="141" spans="1:3" x14ac:dyDescent="0.25">
      <c r="A141" s="22">
        <v>42131</v>
      </c>
      <c r="B141">
        <v>18.065999999999999</v>
      </c>
      <c r="C141">
        <f t="shared" si="2"/>
        <v>-1.3110455588331802</v>
      </c>
    </row>
    <row r="142" spans="1:3" x14ac:dyDescent="0.25">
      <c r="A142" s="22">
        <v>42132</v>
      </c>
      <c r="B142">
        <v>18.327999999999999</v>
      </c>
      <c r="C142">
        <f t="shared" si="2"/>
        <v>1.4502380161629607</v>
      </c>
    </row>
    <row r="143" spans="1:3" x14ac:dyDescent="0.25">
      <c r="A143" s="22">
        <v>42135</v>
      </c>
      <c r="B143">
        <v>18.577999999999999</v>
      </c>
      <c r="C143">
        <f t="shared" si="2"/>
        <v>1.3640331732867743</v>
      </c>
    </row>
    <row r="144" spans="1:3" x14ac:dyDescent="0.25">
      <c r="A144" s="22">
        <v>42136</v>
      </c>
      <c r="B144">
        <v>18.338999999999999</v>
      </c>
      <c r="C144">
        <f t="shared" si="2"/>
        <v>-1.2864678652169275</v>
      </c>
    </row>
    <row r="145" spans="1:3" x14ac:dyDescent="0.25">
      <c r="A145" s="22">
        <v>42137</v>
      </c>
      <c r="B145">
        <v>18.574999999999999</v>
      </c>
      <c r="C145">
        <f t="shared" si="2"/>
        <v>1.2868749659196286</v>
      </c>
    </row>
    <row r="146" spans="1:3" x14ac:dyDescent="0.25">
      <c r="A146" s="22">
        <v>42138</v>
      </c>
      <c r="B146">
        <v>18.73</v>
      </c>
      <c r="C146">
        <f t="shared" si="2"/>
        <v>0.83445491251682991</v>
      </c>
    </row>
    <row r="147" spans="1:3" x14ac:dyDescent="0.25">
      <c r="A147" s="22">
        <v>42139</v>
      </c>
      <c r="B147">
        <v>18.888999999999999</v>
      </c>
      <c r="C147">
        <f t="shared" si="2"/>
        <v>0.84890549919913993</v>
      </c>
    </row>
    <row r="148" spans="1:3" x14ac:dyDescent="0.25">
      <c r="A148" s="22">
        <v>42142</v>
      </c>
      <c r="B148">
        <v>18.93</v>
      </c>
      <c r="C148">
        <f t="shared" si="2"/>
        <v>0.21705754672031538</v>
      </c>
    </row>
    <row r="149" spans="1:3" x14ac:dyDescent="0.25">
      <c r="A149" s="22">
        <v>42143</v>
      </c>
      <c r="B149">
        <v>19.013000000000002</v>
      </c>
      <c r="C149">
        <f t="shared" si="2"/>
        <v>0.43845747490756448</v>
      </c>
    </row>
    <row r="150" spans="1:3" x14ac:dyDescent="0.25">
      <c r="A150" s="22">
        <v>42144</v>
      </c>
      <c r="B150">
        <v>19.027000000000001</v>
      </c>
      <c r="C150">
        <f t="shared" si="2"/>
        <v>7.3633829485085706E-2</v>
      </c>
    </row>
    <row r="151" spans="1:3" x14ac:dyDescent="0.25">
      <c r="A151" s="22">
        <v>42145</v>
      </c>
      <c r="B151">
        <v>18.966000000000001</v>
      </c>
      <c r="C151">
        <f t="shared" si="2"/>
        <v>-0.32059704630262226</v>
      </c>
    </row>
    <row r="152" spans="1:3" x14ac:dyDescent="0.25">
      <c r="A152" s="22">
        <v>42146</v>
      </c>
      <c r="B152">
        <v>19.120999999999999</v>
      </c>
      <c r="C152">
        <f t="shared" si="2"/>
        <v>0.81725192449645467</v>
      </c>
    </row>
    <row r="153" spans="1:3" x14ac:dyDescent="0.25">
      <c r="A153" s="22">
        <v>42149</v>
      </c>
      <c r="B153">
        <v>19.137</v>
      </c>
      <c r="C153">
        <f t="shared" si="2"/>
        <v>8.367763192302595E-2</v>
      </c>
    </row>
    <row r="154" spans="1:3" x14ac:dyDescent="0.25">
      <c r="A154" s="22">
        <v>42150</v>
      </c>
      <c r="B154">
        <v>19.102</v>
      </c>
      <c r="C154">
        <f t="shared" si="2"/>
        <v>-0.18289178032084519</v>
      </c>
    </row>
    <row r="155" spans="1:3" x14ac:dyDescent="0.25">
      <c r="A155" s="22">
        <v>42151</v>
      </c>
      <c r="B155">
        <v>19.158000000000001</v>
      </c>
      <c r="C155">
        <f t="shared" si="2"/>
        <v>0.29316301957910657</v>
      </c>
    </row>
    <row r="156" spans="1:3" x14ac:dyDescent="0.25">
      <c r="A156" s="22">
        <v>42152</v>
      </c>
      <c r="B156">
        <v>19.094999999999999</v>
      </c>
      <c r="C156">
        <f t="shared" si="2"/>
        <v>-0.32884434700909482</v>
      </c>
    </row>
    <row r="157" spans="1:3" x14ac:dyDescent="0.25">
      <c r="A157" s="22">
        <v>42153</v>
      </c>
      <c r="B157">
        <v>19.367000000000001</v>
      </c>
      <c r="C157">
        <f t="shared" si="2"/>
        <v>1.4244566640481908</v>
      </c>
    </row>
    <row r="158" spans="1:3" x14ac:dyDescent="0.25">
      <c r="A158" s="22">
        <v>42156</v>
      </c>
      <c r="B158">
        <v>19.361000000000001</v>
      </c>
      <c r="C158">
        <f t="shared" si="2"/>
        <v>-3.0980533897868676E-2</v>
      </c>
    </row>
    <row r="159" spans="1:3" x14ac:dyDescent="0.25">
      <c r="A159" s="22">
        <v>42157</v>
      </c>
      <c r="B159">
        <v>19.042999999999999</v>
      </c>
      <c r="C159">
        <f t="shared" si="2"/>
        <v>-1.6424771447755868</v>
      </c>
    </row>
    <row r="160" spans="1:3" x14ac:dyDescent="0.25">
      <c r="A160" s="22">
        <v>42158</v>
      </c>
      <c r="B160">
        <v>18.776</v>
      </c>
      <c r="C160">
        <f t="shared" si="2"/>
        <v>-1.4020900068266526</v>
      </c>
    </row>
    <row r="161" spans="1:3" x14ac:dyDescent="0.25">
      <c r="A161" s="22">
        <v>42159</v>
      </c>
      <c r="B161">
        <v>18.748999999999999</v>
      </c>
      <c r="C161">
        <f t="shared" si="2"/>
        <v>-0.14380059650618357</v>
      </c>
    </row>
    <row r="162" spans="1:3" x14ac:dyDescent="0.25">
      <c r="A162" s="22">
        <v>42160</v>
      </c>
      <c r="B162">
        <v>18.815000000000001</v>
      </c>
      <c r="C162">
        <f t="shared" si="2"/>
        <v>0.35201877433464451</v>
      </c>
    </row>
    <row r="163" spans="1:3" x14ac:dyDescent="0.25">
      <c r="A163" s="22">
        <v>42163</v>
      </c>
      <c r="B163">
        <v>18.585999999999999</v>
      </c>
      <c r="C163">
        <f t="shared" si="2"/>
        <v>-1.2171140047834321</v>
      </c>
    </row>
    <row r="164" spans="1:3" x14ac:dyDescent="0.25">
      <c r="A164" s="22">
        <v>42164</v>
      </c>
      <c r="B164">
        <v>18.562000000000001</v>
      </c>
      <c r="C164">
        <f t="shared" si="2"/>
        <v>-0.1291294522758924</v>
      </c>
    </row>
    <row r="165" spans="1:3" x14ac:dyDescent="0.25">
      <c r="A165" s="22">
        <v>42165</v>
      </c>
      <c r="B165">
        <v>18.797000000000001</v>
      </c>
      <c r="C165">
        <f t="shared" si="2"/>
        <v>1.266027367740542</v>
      </c>
    </row>
    <row r="166" spans="1:3" x14ac:dyDescent="0.25">
      <c r="A166" s="22">
        <v>42166</v>
      </c>
      <c r="B166">
        <v>18.463000000000001</v>
      </c>
      <c r="C166">
        <f t="shared" si="2"/>
        <v>-1.7768792892482823</v>
      </c>
    </row>
    <row r="167" spans="1:3" x14ac:dyDescent="0.25">
      <c r="A167" s="22">
        <v>42167</v>
      </c>
      <c r="B167">
        <v>18.417999999999999</v>
      </c>
      <c r="C167">
        <f t="shared" si="2"/>
        <v>-0.24373070465255756</v>
      </c>
    </row>
    <row r="168" spans="1:3" x14ac:dyDescent="0.25">
      <c r="A168" s="22">
        <v>42170</v>
      </c>
      <c r="B168">
        <v>18.474</v>
      </c>
      <c r="C168">
        <f t="shared" si="2"/>
        <v>0.30405038549245816</v>
      </c>
    </row>
    <row r="169" spans="1:3" x14ac:dyDescent="0.25">
      <c r="A169" s="22">
        <v>42171</v>
      </c>
      <c r="B169">
        <v>18.565000000000001</v>
      </c>
      <c r="C169">
        <f t="shared" si="2"/>
        <v>0.49258417235033608</v>
      </c>
    </row>
    <row r="170" spans="1:3" x14ac:dyDescent="0.25">
      <c r="A170" s="22">
        <v>42172</v>
      </c>
      <c r="B170">
        <v>18.847000000000001</v>
      </c>
      <c r="C170">
        <f t="shared" si="2"/>
        <v>1.518987341772152</v>
      </c>
    </row>
    <row r="171" spans="1:3" x14ac:dyDescent="0.25">
      <c r="A171" s="22">
        <v>42173</v>
      </c>
      <c r="B171">
        <v>19.023</v>
      </c>
      <c r="C171">
        <f t="shared" si="2"/>
        <v>0.93383562370668205</v>
      </c>
    </row>
    <row r="172" spans="1:3" x14ac:dyDescent="0.25">
      <c r="A172" s="22">
        <v>42174</v>
      </c>
      <c r="B172">
        <v>19.056000000000001</v>
      </c>
      <c r="C172">
        <f t="shared" si="2"/>
        <v>0.17347421542344138</v>
      </c>
    </row>
    <row r="173" spans="1:3" x14ac:dyDescent="0.25">
      <c r="A173" s="22">
        <v>42177</v>
      </c>
      <c r="B173">
        <v>19.274000000000001</v>
      </c>
      <c r="C173">
        <f t="shared" si="2"/>
        <v>1.1439966414777496</v>
      </c>
    </row>
    <row r="174" spans="1:3" x14ac:dyDescent="0.25">
      <c r="A174" s="22">
        <v>42178</v>
      </c>
      <c r="B174">
        <v>19.350000000000001</v>
      </c>
      <c r="C174">
        <f t="shared" si="2"/>
        <v>0.39431358306527187</v>
      </c>
    </row>
    <row r="175" spans="1:3" x14ac:dyDescent="0.25">
      <c r="A175" s="22">
        <v>42179</v>
      </c>
      <c r="B175">
        <v>19.27</v>
      </c>
      <c r="C175">
        <f t="shared" si="2"/>
        <v>-0.41343669250646947</v>
      </c>
    </row>
    <row r="176" spans="1:3" x14ac:dyDescent="0.25">
      <c r="A176" s="22">
        <v>42180</v>
      </c>
      <c r="B176">
        <v>19.295000000000002</v>
      </c>
      <c r="C176">
        <f t="shared" si="2"/>
        <v>0.1297353399066016</v>
      </c>
    </row>
    <row r="177" spans="1:3" x14ac:dyDescent="0.25">
      <c r="A177" s="22">
        <v>42181</v>
      </c>
      <c r="B177">
        <v>19.361999999999998</v>
      </c>
      <c r="C177">
        <f t="shared" si="2"/>
        <v>0.34724021767295471</v>
      </c>
    </row>
    <row r="178" spans="1:3" x14ac:dyDescent="0.25">
      <c r="A178" s="22">
        <v>42184</v>
      </c>
      <c r="B178">
        <v>19.132000000000001</v>
      </c>
      <c r="C178">
        <f t="shared" si="2"/>
        <v>-1.1878938126226468</v>
      </c>
    </row>
    <row r="179" spans="1:3" x14ac:dyDescent="0.25">
      <c r="A179" s="22">
        <v>42185</v>
      </c>
      <c r="B179">
        <v>19.297000000000001</v>
      </c>
      <c r="C179">
        <f t="shared" si="2"/>
        <v>0.86242943759146529</v>
      </c>
    </row>
    <row r="180" spans="1:3" x14ac:dyDescent="0.25">
      <c r="A180" s="22">
        <v>42186</v>
      </c>
      <c r="B180">
        <v>19.542000000000002</v>
      </c>
      <c r="C180">
        <f t="shared" si="2"/>
        <v>1.2696274032233041</v>
      </c>
    </row>
    <row r="181" spans="1:3" x14ac:dyDescent="0.25">
      <c r="A181" s="22">
        <v>42187</v>
      </c>
      <c r="B181">
        <v>19.696000000000002</v>
      </c>
      <c r="C181">
        <f t="shared" si="2"/>
        <v>0.78804625933885952</v>
      </c>
    </row>
    <row r="182" spans="1:3" x14ac:dyDescent="0.25">
      <c r="A182" s="22">
        <v>42188</v>
      </c>
      <c r="B182">
        <v>19.666</v>
      </c>
      <c r="C182">
        <f t="shared" si="2"/>
        <v>-0.15231519090171169</v>
      </c>
    </row>
    <row r="183" spans="1:3" x14ac:dyDescent="0.25">
      <c r="A183" s="22">
        <v>42191</v>
      </c>
      <c r="B183">
        <v>19.754999999999999</v>
      </c>
      <c r="C183">
        <f t="shared" si="2"/>
        <v>0.45255771382080051</v>
      </c>
    </row>
    <row r="184" spans="1:3" x14ac:dyDescent="0.25">
      <c r="A184" s="22">
        <v>42192</v>
      </c>
      <c r="B184">
        <v>19.847000000000001</v>
      </c>
      <c r="C184">
        <f t="shared" si="2"/>
        <v>0.46570488483929284</v>
      </c>
    </row>
    <row r="185" spans="1:3" x14ac:dyDescent="0.25">
      <c r="A185" s="22">
        <v>42193</v>
      </c>
      <c r="B185">
        <v>19.635000000000002</v>
      </c>
      <c r="C185">
        <f t="shared" si="2"/>
        <v>-1.0681715120673136</v>
      </c>
    </row>
    <row r="186" spans="1:3" x14ac:dyDescent="0.25">
      <c r="A186" s="22">
        <v>42194</v>
      </c>
      <c r="B186">
        <v>19.609000000000002</v>
      </c>
      <c r="C186">
        <f t="shared" si="2"/>
        <v>-0.13241660300483726</v>
      </c>
    </row>
    <row r="187" spans="1:3" x14ac:dyDescent="0.25">
      <c r="A187" s="22">
        <v>42195</v>
      </c>
      <c r="B187">
        <v>19.637</v>
      </c>
      <c r="C187">
        <f t="shared" si="2"/>
        <v>0.14279157529705078</v>
      </c>
    </row>
    <row r="188" spans="1:3" x14ac:dyDescent="0.25">
      <c r="A188" s="22">
        <v>42198</v>
      </c>
      <c r="B188">
        <v>19.809999999999999</v>
      </c>
      <c r="C188">
        <f t="shared" si="2"/>
        <v>0.88098996791769746</v>
      </c>
    </row>
    <row r="189" spans="1:3" x14ac:dyDescent="0.25">
      <c r="A189" s="22">
        <v>42199</v>
      </c>
      <c r="B189">
        <v>19.893999999999998</v>
      </c>
      <c r="C189">
        <f t="shared" si="2"/>
        <v>0.42402826855123488</v>
      </c>
    </row>
    <row r="190" spans="1:3" x14ac:dyDescent="0.25">
      <c r="A190" s="22">
        <v>42200</v>
      </c>
      <c r="B190">
        <v>19.942</v>
      </c>
      <c r="C190">
        <f t="shared" si="2"/>
        <v>0.24127877752086971</v>
      </c>
    </row>
    <row r="191" spans="1:3" x14ac:dyDescent="0.25">
      <c r="A191" s="22">
        <v>42201</v>
      </c>
      <c r="B191">
        <v>20.096</v>
      </c>
      <c r="C191">
        <f t="shared" si="2"/>
        <v>0.77223949453414864</v>
      </c>
    </row>
    <row r="192" spans="1:3" x14ac:dyDescent="0.25">
      <c r="A192" s="22">
        <v>42202</v>
      </c>
      <c r="B192">
        <v>20.196999999999999</v>
      </c>
      <c r="C192">
        <f t="shared" si="2"/>
        <v>0.50258757961782985</v>
      </c>
    </row>
    <row r="193" spans="1:3" x14ac:dyDescent="0.25">
      <c r="A193" s="22">
        <v>42205</v>
      </c>
      <c r="B193">
        <v>20.291</v>
      </c>
      <c r="C193">
        <f t="shared" si="2"/>
        <v>0.46541565579046984</v>
      </c>
    </row>
    <row r="194" spans="1:3" x14ac:dyDescent="0.25">
      <c r="A194" s="22">
        <v>42206</v>
      </c>
      <c r="B194">
        <v>20.027999999999999</v>
      </c>
      <c r="C194">
        <f t="shared" si="2"/>
        <v>-1.2961411463210373</v>
      </c>
    </row>
    <row r="195" spans="1:3" x14ac:dyDescent="0.25">
      <c r="A195" s="22">
        <v>42207</v>
      </c>
      <c r="B195">
        <v>20.116</v>
      </c>
      <c r="C195">
        <f t="shared" si="2"/>
        <v>0.43938486119433284</v>
      </c>
    </row>
    <row r="196" spans="1:3" x14ac:dyDescent="0.25">
      <c r="A196" s="22">
        <v>42208</v>
      </c>
      <c r="B196">
        <v>20.148</v>
      </c>
      <c r="C196">
        <f t="shared" ref="C196:C259" si="3">(B196-B195)/B195*100</f>
        <v>0.15907735136209997</v>
      </c>
    </row>
    <row r="197" spans="1:3" x14ac:dyDescent="0.25">
      <c r="A197" s="22">
        <v>42209</v>
      </c>
      <c r="B197">
        <v>20.027000000000001</v>
      </c>
      <c r="C197">
        <f t="shared" si="3"/>
        <v>-0.60055588644033486</v>
      </c>
    </row>
    <row r="198" spans="1:3" x14ac:dyDescent="0.25">
      <c r="A198" s="22">
        <v>42212</v>
      </c>
      <c r="B198">
        <v>19.812000000000001</v>
      </c>
      <c r="C198">
        <f t="shared" si="3"/>
        <v>-1.0735507065461618</v>
      </c>
    </row>
    <row r="199" spans="1:3" x14ac:dyDescent="0.25">
      <c r="A199" s="22">
        <v>42213</v>
      </c>
      <c r="B199">
        <v>19.907</v>
      </c>
      <c r="C199">
        <f t="shared" si="3"/>
        <v>0.47950736927114301</v>
      </c>
    </row>
    <row r="200" spans="1:3" x14ac:dyDescent="0.25">
      <c r="A200" s="22">
        <v>42214</v>
      </c>
      <c r="B200">
        <v>20.093</v>
      </c>
      <c r="C200">
        <f t="shared" si="3"/>
        <v>0.93434470286833748</v>
      </c>
    </row>
    <row r="201" spans="1:3" x14ac:dyDescent="0.25">
      <c r="A201" s="22">
        <v>42215</v>
      </c>
      <c r="B201">
        <v>20.236999999999998</v>
      </c>
      <c r="C201">
        <f t="shared" si="3"/>
        <v>0.71666749614292713</v>
      </c>
    </row>
    <row r="202" spans="1:3" x14ac:dyDescent="0.25">
      <c r="A202" s="22">
        <v>42216</v>
      </c>
      <c r="B202">
        <v>20.45</v>
      </c>
      <c r="C202">
        <f t="shared" si="3"/>
        <v>1.052527548549691</v>
      </c>
    </row>
    <row r="203" spans="1:3" x14ac:dyDescent="0.25">
      <c r="A203" s="22">
        <v>42219</v>
      </c>
      <c r="B203">
        <v>20.526</v>
      </c>
      <c r="C203">
        <f t="shared" si="3"/>
        <v>0.3716381418092935</v>
      </c>
    </row>
    <row r="204" spans="1:3" x14ac:dyDescent="0.25">
      <c r="A204" s="22">
        <v>42220</v>
      </c>
      <c r="B204">
        <v>20.632000000000001</v>
      </c>
      <c r="C204">
        <f t="shared" si="3"/>
        <v>0.51641820130566918</v>
      </c>
    </row>
    <row r="205" spans="1:3" x14ac:dyDescent="0.25">
      <c r="A205" s="22">
        <v>42221</v>
      </c>
      <c r="B205">
        <v>20.864000000000001</v>
      </c>
      <c r="C205">
        <f t="shared" si="3"/>
        <v>1.1244668476153514</v>
      </c>
    </row>
    <row r="206" spans="1:3" x14ac:dyDescent="0.25">
      <c r="A206" s="22">
        <v>42222</v>
      </c>
      <c r="B206">
        <v>20.768000000000001</v>
      </c>
      <c r="C206">
        <f t="shared" si="3"/>
        <v>-0.46012269938650346</v>
      </c>
    </row>
    <row r="207" spans="1:3" x14ac:dyDescent="0.25">
      <c r="A207" s="22">
        <v>42223</v>
      </c>
      <c r="B207">
        <v>20.76</v>
      </c>
      <c r="C207">
        <f t="shared" si="3"/>
        <v>-3.8520801232661397E-2</v>
      </c>
    </row>
    <row r="208" spans="1:3" x14ac:dyDescent="0.25">
      <c r="A208" s="22">
        <v>42226</v>
      </c>
      <c r="B208">
        <v>20.684999999999999</v>
      </c>
      <c r="C208">
        <f t="shared" si="3"/>
        <v>-0.3612716763005917</v>
      </c>
    </row>
    <row r="209" spans="1:3" x14ac:dyDescent="0.25">
      <c r="A209" s="22">
        <v>42227</v>
      </c>
      <c r="B209">
        <v>20.54</v>
      </c>
      <c r="C209">
        <f t="shared" si="3"/>
        <v>-0.70099105632100356</v>
      </c>
    </row>
    <row r="210" spans="1:3" x14ac:dyDescent="0.25">
      <c r="A210" s="22">
        <v>42228</v>
      </c>
      <c r="B210">
        <v>20.155999999999999</v>
      </c>
      <c r="C210">
        <f t="shared" si="3"/>
        <v>-1.8695228821811116</v>
      </c>
    </row>
    <row r="211" spans="1:3" x14ac:dyDescent="0.25">
      <c r="A211" s="22">
        <v>42229</v>
      </c>
      <c r="B211">
        <v>20.074999999999999</v>
      </c>
      <c r="C211">
        <f t="shared" si="3"/>
        <v>-0.40186544949394487</v>
      </c>
    </row>
    <row r="212" spans="1:3" x14ac:dyDescent="0.25">
      <c r="A212" s="22">
        <v>42230</v>
      </c>
      <c r="B212">
        <v>20.407</v>
      </c>
      <c r="C212">
        <f t="shared" si="3"/>
        <v>1.6537982565379865</v>
      </c>
    </row>
    <row r="213" spans="1:3" x14ac:dyDescent="0.25">
      <c r="A213" s="22">
        <v>42233</v>
      </c>
      <c r="B213">
        <v>20.530999999999999</v>
      </c>
      <c r="C213">
        <f t="shared" si="3"/>
        <v>0.60763463517419891</v>
      </c>
    </row>
    <row r="214" spans="1:3" x14ac:dyDescent="0.25">
      <c r="A214" s="22">
        <v>42234</v>
      </c>
      <c r="B214">
        <v>20.686</v>
      </c>
      <c r="C214">
        <f t="shared" si="3"/>
        <v>0.75495592031562586</v>
      </c>
    </row>
    <row r="215" spans="1:3" x14ac:dyDescent="0.25">
      <c r="A215" s="22">
        <v>42235</v>
      </c>
      <c r="B215">
        <v>20.803000000000001</v>
      </c>
      <c r="C215">
        <f t="shared" si="3"/>
        <v>0.56559992265300629</v>
      </c>
    </row>
    <row r="216" spans="1:3" x14ac:dyDescent="0.25">
      <c r="A216" s="22">
        <v>42236</v>
      </c>
      <c r="B216">
        <v>20.53</v>
      </c>
      <c r="C216">
        <f t="shared" si="3"/>
        <v>-1.3123107244147463</v>
      </c>
    </row>
    <row r="217" spans="1:3" x14ac:dyDescent="0.25">
      <c r="A217" s="22">
        <v>42237</v>
      </c>
      <c r="B217">
        <v>20.387</v>
      </c>
      <c r="C217">
        <f t="shared" si="3"/>
        <v>-0.69654164637116744</v>
      </c>
    </row>
    <row r="218" spans="1:3" x14ac:dyDescent="0.25">
      <c r="A218" s="22">
        <v>42240</v>
      </c>
      <c r="B218">
        <v>18.914999999999999</v>
      </c>
      <c r="C218">
        <f t="shared" si="3"/>
        <v>-7.2202874380732878</v>
      </c>
    </row>
    <row r="219" spans="1:3" x14ac:dyDescent="0.25">
      <c r="A219" s="22">
        <v>42241</v>
      </c>
      <c r="B219">
        <v>19.225000000000001</v>
      </c>
      <c r="C219">
        <f t="shared" si="3"/>
        <v>1.6389109172614449</v>
      </c>
    </row>
    <row r="220" spans="1:3" x14ac:dyDescent="0.25">
      <c r="A220" s="22">
        <v>42242</v>
      </c>
      <c r="B220">
        <v>19.158000000000001</v>
      </c>
      <c r="C220">
        <f t="shared" si="3"/>
        <v>-0.34850455136541048</v>
      </c>
    </row>
    <row r="221" spans="1:3" x14ac:dyDescent="0.25">
      <c r="A221" s="22">
        <v>42243</v>
      </c>
      <c r="B221">
        <v>19.593</v>
      </c>
      <c r="C221">
        <f t="shared" si="3"/>
        <v>2.2705919198246094</v>
      </c>
    </row>
    <row r="222" spans="1:3" x14ac:dyDescent="0.25">
      <c r="A222" s="22">
        <v>42244</v>
      </c>
      <c r="B222">
        <v>19.655000000000001</v>
      </c>
      <c r="C222">
        <f t="shared" si="3"/>
        <v>0.31643954473537061</v>
      </c>
    </row>
    <row r="223" spans="1:3" x14ac:dyDescent="0.25">
      <c r="A223" s="22">
        <v>42247</v>
      </c>
      <c r="B223">
        <v>19.579999999999998</v>
      </c>
      <c r="C223">
        <f t="shared" si="3"/>
        <v>-0.38158229458154586</v>
      </c>
    </row>
    <row r="224" spans="1:3" x14ac:dyDescent="0.25">
      <c r="A224" s="22">
        <v>42248</v>
      </c>
      <c r="B224">
        <v>19.152999999999999</v>
      </c>
      <c r="C224">
        <f t="shared" si="3"/>
        <v>-2.1807967313585275</v>
      </c>
    </row>
    <row r="225" spans="1:3" x14ac:dyDescent="0.25">
      <c r="A225" s="22">
        <v>42249</v>
      </c>
      <c r="B225">
        <v>19.123999999999999</v>
      </c>
      <c r="C225">
        <f t="shared" si="3"/>
        <v>-0.15141231138724962</v>
      </c>
    </row>
    <row r="226" spans="1:3" x14ac:dyDescent="0.25">
      <c r="A226" s="22">
        <v>42250</v>
      </c>
      <c r="B226">
        <v>19.298999999999999</v>
      </c>
      <c r="C226">
        <f t="shared" si="3"/>
        <v>0.91508052708638743</v>
      </c>
    </row>
    <row r="227" spans="1:3" x14ac:dyDescent="0.25">
      <c r="A227" s="22">
        <v>42251</v>
      </c>
      <c r="B227">
        <v>18.88</v>
      </c>
      <c r="C227">
        <f t="shared" si="3"/>
        <v>-2.1710969480283979</v>
      </c>
    </row>
    <row r="228" spans="1:3" x14ac:dyDescent="0.25">
      <c r="A228" s="22">
        <v>42254</v>
      </c>
      <c r="B228">
        <v>18.491</v>
      </c>
      <c r="C228">
        <f t="shared" si="3"/>
        <v>-2.0603813559322002</v>
      </c>
    </row>
    <row r="229" spans="1:3" x14ac:dyDescent="0.25">
      <c r="A229" s="22">
        <v>42255</v>
      </c>
      <c r="B229">
        <v>18.548999999999999</v>
      </c>
      <c r="C229">
        <f t="shared" si="3"/>
        <v>0.31366610783624377</v>
      </c>
    </row>
    <row r="230" spans="1:3" x14ac:dyDescent="0.25">
      <c r="A230" s="22">
        <v>42256</v>
      </c>
      <c r="B230">
        <v>18.866</v>
      </c>
      <c r="C230">
        <f t="shared" si="3"/>
        <v>1.708987007385844</v>
      </c>
    </row>
    <row r="231" spans="1:3" x14ac:dyDescent="0.25">
      <c r="A231" s="22">
        <v>42257</v>
      </c>
      <c r="B231">
        <v>18.8</v>
      </c>
      <c r="C231">
        <f t="shared" si="3"/>
        <v>-0.34983568323968489</v>
      </c>
    </row>
    <row r="232" spans="1:3" x14ac:dyDescent="0.25">
      <c r="A232" s="22">
        <v>42258</v>
      </c>
      <c r="B232">
        <v>18.856000000000002</v>
      </c>
      <c r="C232">
        <f t="shared" si="3"/>
        <v>0.2978723404255369</v>
      </c>
    </row>
    <row r="233" spans="1:3" x14ac:dyDescent="0.25">
      <c r="A233" s="22">
        <v>42261</v>
      </c>
      <c r="B233">
        <v>19.021000000000001</v>
      </c>
      <c r="C233">
        <f t="shared" si="3"/>
        <v>0.87505303351717822</v>
      </c>
    </row>
    <row r="234" spans="1:3" x14ac:dyDescent="0.25">
      <c r="A234" s="22">
        <v>42262</v>
      </c>
      <c r="B234">
        <v>18.937000000000001</v>
      </c>
      <c r="C234">
        <f t="shared" si="3"/>
        <v>-0.44161715998107159</v>
      </c>
    </row>
    <row r="235" spans="1:3" x14ac:dyDescent="0.25">
      <c r="A235" s="22">
        <v>42263</v>
      </c>
      <c r="B235">
        <v>18.899000000000001</v>
      </c>
      <c r="C235">
        <f t="shared" si="3"/>
        <v>-0.20066536410202385</v>
      </c>
    </row>
    <row r="236" spans="1:3" x14ac:dyDescent="0.25">
      <c r="A236" s="22">
        <v>42265</v>
      </c>
      <c r="B236">
        <v>19.074999999999999</v>
      </c>
      <c r="C236">
        <f t="shared" si="3"/>
        <v>0.93126620456107922</v>
      </c>
    </row>
    <row r="237" spans="1:3" x14ac:dyDescent="0.25">
      <c r="A237" s="22">
        <v>42268</v>
      </c>
      <c r="B237">
        <v>19.224</v>
      </c>
      <c r="C237">
        <f t="shared" si="3"/>
        <v>0.78112712975098775</v>
      </c>
    </row>
    <row r="238" spans="1:3" x14ac:dyDescent="0.25">
      <c r="A238" s="22">
        <v>42269</v>
      </c>
      <c r="B238">
        <v>19.044</v>
      </c>
      <c r="C238">
        <f t="shared" si="3"/>
        <v>-0.93632958801497979</v>
      </c>
    </row>
    <row r="239" spans="1:3" x14ac:dyDescent="0.25">
      <c r="A239" s="22">
        <v>42270</v>
      </c>
      <c r="B239">
        <v>19.151</v>
      </c>
      <c r="C239">
        <f t="shared" si="3"/>
        <v>0.56185675278302516</v>
      </c>
    </row>
    <row r="240" spans="1:3" x14ac:dyDescent="0.25">
      <c r="A240" s="22">
        <v>42271</v>
      </c>
      <c r="B240">
        <v>19.21</v>
      </c>
      <c r="C240">
        <f t="shared" si="3"/>
        <v>0.3080779071589006</v>
      </c>
    </row>
    <row r="241" spans="1:3" x14ac:dyDescent="0.25">
      <c r="A241" s="22">
        <v>42275</v>
      </c>
      <c r="B241">
        <v>19.129000000000001</v>
      </c>
      <c r="C241">
        <f t="shared" si="3"/>
        <v>-0.42165538781884182</v>
      </c>
    </row>
    <row r="242" spans="1:3" x14ac:dyDescent="0.25">
      <c r="A242" s="22">
        <v>42276</v>
      </c>
      <c r="B242">
        <v>19.14</v>
      </c>
      <c r="C242">
        <f t="shared" si="3"/>
        <v>5.7504312823457748E-2</v>
      </c>
    </row>
    <row r="243" spans="1:3" x14ac:dyDescent="0.25">
      <c r="A243" s="22">
        <v>42277</v>
      </c>
      <c r="B243">
        <v>19.352</v>
      </c>
      <c r="C243">
        <f t="shared" si="3"/>
        <v>1.1076280041797271</v>
      </c>
    </row>
    <row r="244" spans="1:3" x14ac:dyDescent="0.25">
      <c r="A244" s="22">
        <v>42278</v>
      </c>
      <c r="B244">
        <v>19.427</v>
      </c>
      <c r="C244">
        <f t="shared" si="3"/>
        <v>0.38755684167010795</v>
      </c>
    </row>
    <row r="245" spans="1:3" x14ac:dyDescent="0.25">
      <c r="A245" s="22">
        <v>42282</v>
      </c>
      <c r="B245">
        <v>19.632999999999999</v>
      </c>
      <c r="C245">
        <f t="shared" si="3"/>
        <v>1.0603798836670588</v>
      </c>
    </row>
    <row r="246" spans="1:3" x14ac:dyDescent="0.25">
      <c r="A246" s="22">
        <v>42283</v>
      </c>
      <c r="B246">
        <v>19.71</v>
      </c>
      <c r="C246">
        <f t="shared" si="3"/>
        <v>0.3921968114908661</v>
      </c>
    </row>
    <row r="247" spans="1:3" x14ac:dyDescent="0.25">
      <c r="A247" s="22">
        <v>42284</v>
      </c>
      <c r="B247">
        <v>19.640999999999998</v>
      </c>
      <c r="C247">
        <f t="shared" si="3"/>
        <v>-0.35007610350077428</v>
      </c>
    </row>
    <row r="248" spans="1:3" x14ac:dyDescent="0.25">
      <c r="A248" s="22">
        <v>42285</v>
      </c>
      <c r="B248">
        <v>19.501999999999999</v>
      </c>
      <c r="C248">
        <f t="shared" si="3"/>
        <v>-0.70770327376406161</v>
      </c>
    </row>
    <row r="249" spans="1:3" x14ac:dyDescent="0.25">
      <c r="A249" s="22">
        <v>42286</v>
      </c>
      <c r="B249">
        <v>19.475999999999999</v>
      </c>
      <c r="C249">
        <f t="shared" si="3"/>
        <v>-0.13331965952209929</v>
      </c>
    </row>
    <row r="250" spans="1:3" x14ac:dyDescent="0.25">
      <c r="A250" s="22">
        <v>42289</v>
      </c>
      <c r="B250">
        <v>19.529</v>
      </c>
      <c r="C250">
        <f t="shared" si="3"/>
        <v>0.27212980078045196</v>
      </c>
    </row>
    <row r="251" spans="1:3" x14ac:dyDescent="0.25">
      <c r="A251" s="22">
        <v>42290</v>
      </c>
      <c r="B251">
        <v>19.552</v>
      </c>
      <c r="C251">
        <f t="shared" si="3"/>
        <v>0.11777356751497613</v>
      </c>
    </row>
    <row r="252" spans="1:3" x14ac:dyDescent="0.25">
      <c r="A252" s="22">
        <v>42291</v>
      </c>
      <c r="B252">
        <v>19.574000000000002</v>
      </c>
      <c r="C252">
        <f t="shared" si="3"/>
        <v>0.11252045826514945</v>
      </c>
    </row>
    <row r="253" spans="1:3" x14ac:dyDescent="0.25">
      <c r="A253" s="22">
        <v>42292</v>
      </c>
      <c r="B253">
        <v>19.648</v>
      </c>
      <c r="C253">
        <f t="shared" si="3"/>
        <v>0.37805251864717515</v>
      </c>
    </row>
    <row r="254" spans="1:3" x14ac:dyDescent="0.25">
      <c r="A254" s="22">
        <v>42293</v>
      </c>
      <c r="B254">
        <v>19.696999999999999</v>
      </c>
      <c r="C254">
        <f t="shared" si="3"/>
        <v>0.24938925081432964</v>
      </c>
    </row>
    <row r="255" spans="1:3" x14ac:dyDescent="0.25">
      <c r="A255" s="22">
        <v>42296</v>
      </c>
      <c r="B255">
        <v>19.806000000000001</v>
      </c>
      <c r="C255">
        <f t="shared" si="3"/>
        <v>0.55338376402498735</v>
      </c>
    </row>
    <row r="256" spans="1:3" x14ac:dyDescent="0.25">
      <c r="A256" s="22">
        <v>42297</v>
      </c>
      <c r="B256">
        <v>19.841000000000001</v>
      </c>
      <c r="C256">
        <f t="shared" si="3"/>
        <v>0.17671412703221318</v>
      </c>
    </row>
    <row r="257" spans="1:3" x14ac:dyDescent="0.25">
      <c r="A257" s="22">
        <v>42298</v>
      </c>
      <c r="B257">
        <v>19.719000000000001</v>
      </c>
      <c r="C257">
        <f t="shared" si="3"/>
        <v>-0.61488836248172918</v>
      </c>
    </row>
    <row r="258" spans="1:3" x14ac:dyDescent="0.25">
      <c r="A258" s="22">
        <v>42300</v>
      </c>
      <c r="B258">
        <v>19.719000000000001</v>
      </c>
      <c r="C258">
        <f t="shared" si="3"/>
        <v>0</v>
      </c>
    </row>
    <row r="259" spans="1:3" x14ac:dyDescent="0.25">
      <c r="A259" s="22">
        <v>42303</v>
      </c>
      <c r="B259">
        <v>19.565999999999999</v>
      </c>
      <c r="C259">
        <f t="shared" si="3"/>
        <v>-0.77590141487906206</v>
      </c>
    </row>
    <row r="260" spans="1:3" x14ac:dyDescent="0.25">
      <c r="A260" s="22">
        <v>42304</v>
      </c>
      <c r="B260">
        <v>19.55</v>
      </c>
      <c r="C260">
        <f t="shared" ref="C260:C323" si="4">(B260-B259)/B259*100</f>
        <v>-8.1774506797496885E-2</v>
      </c>
    </row>
    <row r="261" spans="1:3" x14ac:dyDescent="0.25">
      <c r="A261" s="22">
        <v>42305</v>
      </c>
      <c r="B261">
        <v>19.46</v>
      </c>
      <c r="C261">
        <f t="shared" si="4"/>
        <v>-0.46035805626598392</v>
      </c>
    </row>
    <row r="262" spans="1:3" x14ac:dyDescent="0.25">
      <c r="A262" s="22">
        <v>42306</v>
      </c>
      <c r="B262">
        <v>19.364000000000001</v>
      </c>
      <c r="C262">
        <f t="shared" si="4"/>
        <v>-0.49331963001027795</v>
      </c>
    </row>
    <row r="263" spans="1:3" x14ac:dyDescent="0.25">
      <c r="A263" s="22">
        <v>42307</v>
      </c>
      <c r="B263">
        <v>19.347999999999999</v>
      </c>
      <c r="C263">
        <f t="shared" si="4"/>
        <v>-8.2627556290031962E-2</v>
      </c>
    </row>
    <row r="264" spans="1:3" x14ac:dyDescent="0.25">
      <c r="A264" s="22">
        <v>42310</v>
      </c>
      <c r="B264">
        <v>19.265999999999998</v>
      </c>
      <c r="C264">
        <f t="shared" si="4"/>
        <v>-0.423816415133351</v>
      </c>
    </row>
    <row r="265" spans="1:3" x14ac:dyDescent="0.25">
      <c r="A265" s="22">
        <v>42311</v>
      </c>
      <c r="B265">
        <v>19.294</v>
      </c>
      <c r="C265">
        <f t="shared" si="4"/>
        <v>0.14533374857262663</v>
      </c>
    </row>
    <row r="266" spans="1:3" x14ac:dyDescent="0.25">
      <c r="A266" s="22">
        <v>42312</v>
      </c>
      <c r="B266">
        <v>19.276</v>
      </c>
      <c r="C266">
        <f t="shared" si="4"/>
        <v>-9.3293251788124198E-2</v>
      </c>
    </row>
    <row r="267" spans="1:3" x14ac:dyDescent="0.25">
      <c r="A267" s="22">
        <v>42313</v>
      </c>
      <c r="B267">
        <v>19.013999999999999</v>
      </c>
      <c r="C267">
        <f t="shared" si="4"/>
        <v>-1.3592031541813678</v>
      </c>
    </row>
    <row r="268" spans="1:3" x14ac:dyDescent="0.25">
      <c r="A268" s="22">
        <v>42314</v>
      </c>
      <c r="B268">
        <v>18.942</v>
      </c>
      <c r="C268">
        <f t="shared" si="4"/>
        <v>-0.37866834963710516</v>
      </c>
    </row>
    <row r="269" spans="1:3" x14ac:dyDescent="0.25">
      <c r="A269" s="22">
        <v>42317</v>
      </c>
      <c r="B269">
        <v>18.948</v>
      </c>
      <c r="C269">
        <f t="shared" si="4"/>
        <v>3.167564143174019E-2</v>
      </c>
    </row>
    <row r="270" spans="1:3" x14ac:dyDescent="0.25">
      <c r="A270" s="22">
        <v>42318</v>
      </c>
      <c r="B270">
        <v>18.753</v>
      </c>
      <c r="C270">
        <f t="shared" si="4"/>
        <v>-1.0291323622545929</v>
      </c>
    </row>
    <row r="271" spans="1:3" x14ac:dyDescent="0.25">
      <c r="A271" s="22">
        <v>42321</v>
      </c>
      <c r="B271">
        <v>18.744</v>
      </c>
      <c r="C271">
        <f t="shared" si="4"/>
        <v>-4.7992321228605243E-2</v>
      </c>
    </row>
    <row r="272" spans="1:3" x14ac:dyDescent="0.25">
      <c r="A272" s="22">
        <v>42324</v>
      </c>
      <c r="B272">
        <v>18.716999999999999</v>
      </c>
      <c r="C272">
        <f t="shared" si="4"/>
        <v>-0.14404609475032557</v>
      </c>
    </row>
    <row r="273" spans="1:3" x14ac:dyDescent="0.25">
      <c r="A273" s="22">
        <v>42325</v>
      </c>
      <c r="B273">
        <v>18.861000000000001</v>
      </c>
      <c r="C273">
        <f t="shared" si="4"/>
        <v>0.76935406315115618</v>
      </c>
    </row>
    <row r="274" spans="1:3" x14ac:dyDescent="0.25">
      <c r="A274" s="22">
        <v>42326</v>
      </c>
      <c r="B274">
        <v>18.84</v>
      </c>
      <c r="C274">
        <f t="shared" si="4"/>
        <v>-0.11134086209639359</v>
      </c>
    </row>
    <row r="275" spans="1:3" x14ac:dyDescent="0.25">
      <c r="A275" s="22">
        <v>42327</v>
      </c>
      <c r="B275">
        <v>19.109000000000002</v>
      </c>
      <c r="C275">
        <f t="shared" si="4"/>
        <v>1.4278131634819633</v>
      </c>
    </row>
    <row r="276" spans="1:3" x14ac:dyDescent="0.25">
      <c r="A276" s="22">
        <v>42328</v>
      </c>
      <c r="B276">
        <v>19.257999999999999</v>
      </c>
      <c r="C276">
        <f t="shared" si="4"/>
        <v>0.77973729656181556</v>
      </c>
    </row>
    <row r="277" spans="1:3" x14ac:dyDescent="0.25">
      <c r="A277" s="22">
        <v>42331</v>
      </c>
      <c r="B277">
        <v>19.23</v>
      </c>
      <c r="C277">
        <f t="shared" si="4"/>
        <v>-0.14539412192334975</v>
      </c>
    </row>
    <row r="278" spans="1:3" x14ac:dyDescent="0.25">
      <c r="A278" s="22">
        <v>42332</v>
      </c>
      <c r="B278">
        <v>19.202999999999999</v>
      </c>
      <c r="C278">
        <f t="shared" si="4"/>
        <v>-0.14040561622465431</v>
      </c>
    </row>
    <row r="279" spans="1:3" x14ac:dyDescent="0.25">
      <c r="A279" s="22">
        <v>42334</v>
      </c>
      <c r="B279">
        <v>19.204000000000001</v>
      </c>
      <c r="C279">
        <f t="shared" si="4"/>
        <v>5.2075196583930743E-3</v>
      </c>
    </row>
    <row r="280" spans="1:3" x14ac:dyDescent="0.25">
      <c r="A280" s="22">
        <v>42335</v>
      </c>
      <c r="B280">
        <v>19.393999999999998</v>
      </c>
      <c r="C280">
        <f t="shared" si="4"/>
        <v>0.98937721308059634</v>
      </c>
    </row>
    <row r="281" spans="1:3" x14ac:dyDescent="0.25">
      <c r="A281" s="22">
        <v>42338</v>
      </c>
      <c r="B281">
        <v>19.390999999999998</v>
      </c>
      <c r="C281">
        <f t="shared" si="4"/>
        <v>-1.54687016603079E-2</v>
      </c>
    </row>
    <row r="282" spans="1:3" x14ac:dyDescent="0.25">
      <c r="A282" s="22">
        <v>42339</v>
      </c>
      <c r="B282">
        <v>19.422999999999998</v>
      </c>
      <c r="C282">
        <f t="shared" si="4"/>
        <v>0.16502501160332128</v>
      </c>
    </row>
    <row r="283" spans="1:3" x14ac:dyDescent="0.25">
      <c r="A283" s="22">
        <v>42340</v>
      </c>
      <c r="B283">
        <v>19.428999999999998</v>
      </c>
      <c r="C283">
        <f t="shared" si="4"/>
        <v>3.0891211450343549E-2</v>
      </c>
    </row>
    <row r="284" spans="1:3" x14ac:dyDescent="0.25">
      <c r="A284" s="22">
        <v>42341</v>
      </c>
      <c r="B284">
        <v>19.291</v>
      </c>
      <c r="C284">
        <f t="shared" si="4"/>
        <v>-0.71027844974006971</v>
      </c>
    </row>
    <row r="285" spans="1:3" x14ac:dyDescent="0.25">
      <c r="A285" s="22">
        <v>42342</v>
      </c>
      <c r="B285">
        <v>19.210999999999999</v>
      </c>
      <c r="C285">
        <f t="shared" si="4"/>
        <v>-0.41470115597948187</v>
      </c>
    </row>
    <row r="286" spans="1:3" x14ac:dyDescent="0.25">
      <c r="A286" s="22">
        <v>42345</v>
      </c>
      <c r="B286">
        <v>19.21</v>
      </c>
      <c r="C286">
        <f t="shared" si="4"/>
        <v>-5.2053511009196264E-3</v>
      </c>
    </row>
    <row r="287" spans="1:3" x14ac:dyDescent="0.25">
      <c r="A287" s="22">
        <v>42346</v>
      </c>
      <c r="B287">
        <v>19.029</v>
      </c>
      <c r="C287">
        <f t="shared" si="4"/>
        <v>-0.94221759500260771</v>
      </c>
    </row>
    <row r="288" spans="1:3" x14ac:dyDescent="0.25">
      <c r="A288" s="22">
        <v>42347</v>
      </c>
      <c r="B288">
        <v>18.709</v>
      </c>
      <c r="C288">
        <f t="shared" si="4"/>
        <v>-1.6816438068211692</v>
      </c>
    </row>
    <row r="289" spans="1:3" x14ac:dyDescent="0.25">
      <c r="A289" s="22">
        <v>42348</v>
      </c>
      <c r="B289">
        <v>18.873000000000001</v>
      </c>
      <c r="C289">
        <f t="shared" si="4"/>
        <v>0.87658346250468477</v>
      </c>
    </row>
    <row r="290" spans="1:3" x14ac:dyDescent="0.25">
      <c r="A290" s="22">
        <v>42349</v>
      </c>
      <c r="B290">
        <v>18.815000000000001</v>
      </c>
      <c r="C290">
        <f t="shared" si="4"/>
        <v>-0.30731733163778852</v>
      </c>
    </row>
    <row r="291" spans="1:3" x14ac:dyDescent="0.25">
      <c r="A291" s="22">
        <v>42352</v>
      </c>
      <c r="B291">
        <v>18.853999999999999</v>
      </c>
      <c r="C291">
        <f t="shared" si="4"/>
        <v>0.20728142439541816</v>
      </c>
    </row>
    <row r="292" spans="1:3" x14ac:dyDescent="0.25">
      <c r="A292" s="22">
        <v>42353</v>
      </c>
      <c r="B292">
        <v>18.962</v>
      </c>
      <c r="C292">
        <f t="shared" si="4"/>
        <v>0.57282274318447302</v>
      </c>
    </row>
    <row r="293" spans="1:3" x14ac:dyDescent="0.25">
      <c r="A293" s="22">
        <v>42354</v>
      </c>
      <c r="B293">
        <v>18.934999999999999</v>
      </c>
      <c r="C293">
        <f t="shared" si="4"/>
        <v>-0.14239004324438889</v>
      </c>
    </row>
    <row r="294" spans="1:3" x14ac:dyDescent="0.25">
      <c r="A294" s="22">
        <v>42355</v>
      </c>
      <c r="B294">
        <v>19.172999999999998</v>
      </c>
      <c r="C294">
        <f t="shared" si="4"/>
        <v>1.2569316081330846</v>
      </c>
    </row>
    <row r="295" spans="1:3" x14ac:dyDescent="0.25">
      <c r="A295" s="22">
        <v>42356</v>
      </c>
      <c r="B295">
        <v>19.132999999999999</v>
      </c>
      <c r="C295">
        <f t="shared" si="4"/>
        <v>-0.20862671465080662</v>
      </c>
    </row>
    <row r="296" spans="1:3" x14ac:dyDescent="0.25">
      <c r="A296" s="22">
        <v>42359</v>
      </c>
      <c r="B296">
        <v>19.254999999999999</v>
      </c>
      <c r="C296">
        <f t="shared" si="4"/>
        <v>0.63764177076255624</v>
      </c>
    </row>
    <row r="297" spans="1:3" x14ac:dyDescent="0.25">
      <c r="A297" s="22">
        <v>42360</v>
      </c>
      <c r="B297">
        <v>19.218</v>
      </c>
      <c r="C297">
        <f t="shared" si="4"/>
        <v>-0.19215788106984696</v>
      </c>
    </row>
    <row r="298" spans="1:3" x14ac:dyDescent="0.25">
      <c r="A298" s="22">
        <v>42361</v>
      </c>
      <c r="B298">
        <v>19.271999999999998</v>
      </c>
      <c r="C298">
        <f t="shared" si="4"/>
        <v>0.28098657508584918</v>
      </c>
    </row>
    <row r="299" spans="1:3" x14ac:dyDescent="0.25">
      <c r="A299" s="22">
        <v>42362</v>
      </c>
      <c r="B299">
        <v>19.425000000000001</v>
      </c>
      <c r="C299">
        <f t="shared" si="4"/>
        <v>0.79389788293899055</v>
      </c>
    </row>
    <row r="300" spans="1:3" x14ac:dyDescent="0.25">
      <c r="A300" s="22">
        <v>42366</v>
      </c>
      <c r="B300">
        <v>19.43</v>
      </c>
      <c r="C300">
        <f t="shared" si="4"/>
        <v>2.5740025740020621E-2</v>
      </c>
    </row>
    <row r="301" spans="1:3" x14ac:dyDescent="0.25">
      <c r="A301" s="22">
        <v>42367</v>
      </c>
      <c r="B301">
        <v>19.454000000000001</v>
      </c>
      <c r="C301">
        <f t="shared" si="4"/>
        <v>0.12352032938754971</v>
      </c>
    </row>
    <row r="302" spans="1:3" x14ac:dyDescent="0.25">
      <c r="A302" s="22">
        <v>42368</v>
      </c>
      <c r="B302">
        <v>19.481999999999999</v>
      </c>
      <c r="C302">
        <f t="shared" si="4"/>
        <v>0.14392926904491976</v>
      </c>
    </row>
    <row r="303" spans="1:3" x14ac:dyDescent="0.25">
      <c r="A303" s="22">
        <v>42369</v>
      </c>
      <c r="B303">
        <v>19.478999999999999</v>
      </c>
      <c r="C303">
        <f t="shared" si="4"/>
        <v>-1.5398829688944224E-2</v>
      </c>
    </row>
    <row r="304" spans="1:3" x14ac:dyDescent="0.25">
      <c r="A304" s="22">
        <v>42370</v>
      </c>
      <c r="B304">
        <v>19.631</v>
      </c>
      <c r="C304">
        <f t="shared" si="4"/>
        <v>0.7803275322141846</v>
      </c>
    </row>
    <row r="305" spans="1:3" x14ac:dyDescent="0.25">
      <c r="A305" s="22">
        <v>42373</v>
      </c>
      <c r="B305">
        <v>19.466999999999999</v>
      </c>
      <c r="C305">
        <f t="shared" si="4"/>
        <v>-0.83541337680200434</v>
      </c>
    </row>
    <row r="306" spans="1:3" x14ac:dyDescent="0.25">
      <c r="A306" s="22">
        <v>42374</v>
      </c>
      <c r="B306">
        <v>19.529</v>
      </c>
      <c r="C306">
        <f t="shared" si="4"/>
        <v>0.31848769712847985</v>
      </c>
    </row>
    <row r="307" spans="1:3" x14ac:dyDescent="0.25">
      <c r="A307" s="22">
        <v>42375</v>
      </c>
      <c r="B307">
        <v>19.539000000000001</v>
      </c>
      <c r="C307">
        <f t="shared" si="4"/>
        <v>5.1205898919563536E-2</v>
      </c>
    </row>
    <row r="308" spans="1:3" x14ac:dyDescent="0.25">
      <c r="A308" s="22">
        <v>42376</v>
      </c>
      <c r="B308">
        <v>19.100999999999999</v>
      </c>
      <c r="C308">
        <f t="shared" si="4"/>
        <v>-2.241670505143571</v>
      </c>
    </row>
    <row r="309" spans="1:3" x14ac:dyDescent="0.25">
      <c r="A309" s="22">
        <v>42377</v>
      </c>
      <c r="B309">
        <v>19.204999999999998</v>
      </c>
      <c r="C309">
        <f t="shared" si="4"/>
        <v>0.544474111303069</v>
      </c>
    </row>
    <row r="310" spans="1:3" x14ac:dyDescent="0.25">
      <c r="A310" s="22">
        <v>42380</v>
      </c>
      <c r="B310">
        <v>19.018000000000001</v>
      </c>
      <c r="C310">
        <f t="shared" si="4"/>
        <v>-0.97370476438426257</v>
      </c>
    </row>
    <row r="311" spans="1:3" x14ac:dyDescent="0.25">
      <c r="A311" s="22">
        <v>42381</v>
      </c>
      <c r="B311">
        <v>18.837</v>
      </c>
      <c r="C311">
        <f t="shared" si="4"/>
        <v>-0.95172994005679334</v>
      </c>
    </row>
    <row r="312" spans="1:3" x14ac:dyDescent="0.25">
      <c r="A312" s="22">
        <v>42382</v>
      </c>
      <c r="B312">
        <v>18.625</v>
      </c>
      <c r="C312">
        <f t="shared" si="4"/>
        <v>-1.1254446037054719</v>
      </c>
    </row>
    <row r="313" spans="1:3" x14ac:dyDescent="0.25">
      <c r="A313" s="22">
        <v>42383</v>
      </c>
      <c r="B313">
        <v>18.420000000000002</v>
      </c>
      <c r="C313">
        <f t="shared" si="4"/>
        <v>-1.1006711409395882</v>
      </c>
    </row>
    <row r="314" spans="1:3" x14ac:dyDescent="0.25">
      <c r="A314" s="22">
        <v>42384</v>
      </c>
      <c r="B314">
        <v>18.042000000000002</v>
      </c>
      <c r="C314">
        <f t="shared" si="4"/>
        <v>-2.0521172638436487</v>
      </c>
    </row>
    <row r="315" spans="1:3" x14ac:dyDescent="0.25">
      <c r="A315" s="22">
        <v>42387</v>
      </c>
      <c r="B315">
        <v>17.431000000000001</v>
      </c>
      <c r="C315">
        <f t="shared" si="4"/>
        <v>-3.3865425119166424</v>
      </c>
    </row>
    <row r="316" spans="1:3" x14ac:dyDescent="0.25">
      <c r="A316" s="22">
        <v>42388</v>
      </c>
      <c r="B316">
        <v>17.643000000000001</v>
      </c>
      <c r="C316">
        <f t="shared" si="4"/>
        <v>1.2162239687912324</v>
      </c>
    </row>
    <row r="317" spans="1:3" x14ac:dyDescent="0.25">
      <c r="A317" s="22">
        <v>42389</v>
      </c>
      <c r="B317">
        <v>17.306999999999999</v>
      </c>
      <c r="C317">
        <f t="shared" si="4"/>
        <v>-1.9044380207447829</v>
      </c>
    </row>
    <row r="318" spans="1:3" x14ac:dyDescent="0.25">
      <c r="A318" s="22">
        <v>42390</v>
      </c>
      <c r="B318">
        <v>17.393999999999998</v>
      </c>
      <c r="C318">
        <f t="shared" si="4"/>
        <v>0.50268677413763074</v>
      </c>
    </row>
    <row r="319" spans="1:3" x14ac:dyDescent="0.25">
      <c r="A319" s="22">
        <v>42391</v>
      </c>
      <c r="B319">
        <v>17.774000000000001</v>
      </c>
      <c r="C319">
        <f t="shared" si="4"/>
        <v>2.1846613774865045</v>
      </c>
    </row>
    <row r="320" spans="1:3" x14ac:dyDescent="0.25">
      <c r="A320" s="22">
        <v>42394</v>
      </c>
      <c r="B320">
        <v>17.925000000000001</v>
      </c>
      <c r="C320">
        <f t="shared" si="4"/>
        <v>0.8495555305502408</v>
      </c>
    </row>
    <row r="321" spans="1:3" x14ac:dyDescent="0.25">
      <c r="A321" s="22">
        <v>42396</v>
      </c>
      <c r="B321">
        <v>17.945</v>
      </c>
      <c r="C321">
        <f t="shared" si="4"/>
        <v>0.11157601115759873</v>
      </c>
    </row>
    <row r="322" spans="1:3" x14ac:dyDescent="0.25">
      <c r="A322" s="22">
        <v>42397</v>
      </c>
      <c r="B322">
        <v>17.914000000000001</v>
      </c>
      <c r="C322">
        <f t="shared" si="4"/>
        <v>-0.17275006965727949</v>
      </c>
    </row>
    <row r="323" spans="1:3" x14ac:dyDescent="0.25">
      <c r="A323" s="22">
        <v>42398</v>
      </c>
      <c r="B323">
        <v>18.155999999999999</v>
      </c>
      <c r="C323">
        <f t="shared" si="4"/>
        <v>1.3508987384168658</v>
      </c>
    </row>
    <row r="324" spans="1:3" x14ac:dyDescent="0.25">
      <c r="A324" s="22">
        <v>42401</v>
      </c>
      <c r="B324">
        <v>18.280999999999999</v>
      </c>
      <c r="C324">
        <f t="shared" ref="C324:C387" si="5">(B324-B323)/B323*100</f>
        <v>0.68847763824630981</v>
      </c>
    </row>
    <row r="325" spans="1:3" x14ac:dyDescent="0.25">
      <c r="A325" s="22">
        <v>42402</v>
      </c>
      <c r="B325">
        <v>18.094000000000001</v>
      </c>
      <c r="C325">
        <f t="shared" si="5"/>
        <v>-1.0229199715551536</v>
      </c>
    </row>
    <row r="326" spans="1:3" x14ac:dyDescent="0.25">
      <c r="A326" s="22">
        <v>42403</v>
      </c>
      <c r="B326">
        <v>17.815999999999999</v>
      </c>
      <c r="C326">
        <f t="shared" si="5"/>
        <v>-1.5364209130098498</v>
      </c>
    </row>
    <row r="327" spans="1:3" x14ac:dyDescent="0.25">
      <c r="A327" s="22">
        <v>42404</v>
      </c>
      <c r="B327">
        <v>17.821000000000002</v>
      </c>
      <c r="C327">
        <f t="shared" si="5"/>
        <v>2.8064660978909733E-2</v>
      </c>
    </row>
    <row r="328" spans="1:3" x14ac:dyDescent="0.25">
      <c r="A328" s="22">
        <v>42405</v>
      </c>
      <c r="B328">
        <v>18.024000000000001</v>
      </c>
      <c r="C328">
        <f t="shared" si="5"/>
        <v>1.1391055496324527</v>
      </c>
    </row>
    <row r="329" spans="1:3" x14ac:dyDescent="0.25">
      <c r="A329" s="22">
        <v>42408</v>
      </c>
      <c r="B329">
        <v>17.940999999999999</v>
      </c>
      <c r="C329">
        <f t="shared" si="5"/>
        <v>-0.4604971149578449</v>
      </c>
    </row>
    <row r="330" spans="1:3" x14ac:dyDescent="0.25">
      <c r="A330" s="22">
        <v>42409</v>
      </c>
      <c r="B330">
        <v>17.713000000000001</v>
      </c>
      <c r="C330">
        <f t="shared" si="5"/>
        <v>-1.2708321721197144</v>
      </c>
    </row>
    <row r="331" spans="1:3" x14ac:dyDescent="0.25">
      <c r="A331" s="22">
        <v>42410</v>
      </c>
      <c r="B331">
        <v>17.492999999999999</v>
      </c>
      <c r="C331">
        <f t="shared" si="5"/>
        <v>-1.2420256308925783</v>
      </c>
    </row>
    <row r="332" spans="1:3" x14ac:dyDescent="0.25">
      <c r="A332" s="22">
        <v>42411</v>
      </c>
      <c r="B332">
        <v>16.870999999999999</v>
      </c>
      <c r="C332">
        <f t="shared" si="5"/>
        <v>-3.5557079974847077</v>
      </c>
    </row>
    <row r="333" spans="1:3" x14ac:dyDescent="0.25">
      <c r="A333" s="22">
        <v>42412</v>
      </c>
      <c r="B333">
        <v>16.603999999999999</v>
      </c>
      <c r="C333">
        <f t="shared" si="5"/>
        <v>-1.5825973564104052</v>
      </c>
    </row>
    <row r="334" spans="1:3" x14ac:dyDescent="0.25">
      <c r="A334" s="22">
        <v>42415</v>
      </c>
      <c r="B334">
        <v>17.120999999999999</v>
      </c>
      <c r="C334">
        <f t="shared" si="5"/>
        <v>3.1137075403517191</v>
      </c>
    </row>
    <row r="335" spans="1:3" x14ac:dyDescent="0.25">
      <c r="A335" s="22">
        <v>42416</v>
      </c>
      <c r="B335">
        <v>16.831</v>
      </c>
      <c r="C335">
        <f t="shared" si="5"/>
        <v>-1.693826295193033</v>
      </c>
    </row>
    <row r="336" spans="1:3" x14ac:dyDescent="0.25">
      <c r="A336" s="22">
        <v>42417</v>
      </c>
      <c r="B336">
        <v>16.899000000000001</v>
      </c>
      <c r="C336">
        <f t="shared" si="5"/>
        <v>0.40401639831264574</v>
      </c>
    </row>
    <row r="337" spans="1:3" x14ac:dyDescent="0.25">
      <c r="A337" s="22">
        <v>42418</v>
      </c>
      <c r="B337">
        <v>16.940000000000001</v>
      </c>
      <c r="C337">
        <f t="shared" si="5"/>
        <v>0.24261790638499536</v>
      </c>
    </row>
    <row r="338" spans="1:3" x14ac:dyDescent="0.25">
      <c r="A338" s="22">
        <v>42419</v>
      </c>
      <c r="B338">
        <v>16.952999999999999</v>
      </c>
      <c r="C338">
        <f t="shared" si="5"/>
        <v>7.6741440377792944E-2</v>
      </c>
    </row>
    <row r="339" spans="1:3" x14ac:dyDescent="0.25">
      <c r="A339" s="22">
        <v>42422</v>
      </c>
      <c r="B339">
        <v>17.100000000000001</v>
      </c>
      <c r="C339">
        <f t="shared" si="5"/>
        <v>0.86710316758097117</v>
      </c>
    </row>
    <row r="340" spans="1:3" x14ac:dyDescent="0.25">
      <c r="A340" s="22">
        <v>42423</v>
      </c>
      <c r="B340">
        <v>16.856999999999999</v>
      </c>
      <c r="C340">
        <f t="shared" si="5"/>
        <v>-1.4210526315789596</v>
      </c>
    </row>
    <row r="341" spans="1:3" x14ac:dyDescent="0.25">
      <c r="A341" s="22">
        <v>42424</v>
      </c>
      <c r="B341">
        <v>16.681999999999999</v>
      </c>
      <c r="C341">
        <f t="shared" si="5"/>
        <v>-1.0381443910541657</v>
      </c>
    </row>
    <row r="342" spans="1:3" x14ac:dyDescent="0.25">
      <c r="A342" s="22">
        <v>42425</v>
      </c>
      <c r="B342">
        <v>16.437999999999999</v>
      </c>
      <c r="C342">
        <f t="shared" si="5"/>
        <v>-1.4626543579906475</v>
      </c>
    </row>
    <row r="343" spans="1:3" x14ac:dyDescent="0.25">
      <c r="A343" s="22">
        <v>42426</v>
      </c>
      <c r="B343">
        <v>16.379000000000001</v>
      </c>
      <c r="C343">
        <f t="shared" si="5"/>
        <v>-0.35892444336292434</v>
      </c>
    </row>
    <row r="344" spans="1:3" x14ac:dyDescent="0.25">
      <c r="A344" s="22">
        <v>42429</v>
      </c>
      <c r="B344">
        <v>16.385000000000002</v>
      </c>
      <c r="C344">
        <f t="shared" si="5"/>
        <v>3.6632273032543052E-2</v>
      </c>
    </row>
    <row r="345" spans="1:3" x14ac:dyDescent="0.25">
      <c r="A345" s="22">
        <v>42430</v>
      </c>
      <c r="B345">
        <v>16.939</v>
      </c>
      <c r="C345">
        <f t="shared" si="5"/>
        <v>3.3811412877631883</v>
      </c>
    </row>
    <row r="346" spans="1:3" x14ac:dyDescent="0.25">
      <c r="A346" s="22">
        <v>42431</v>
      </c>
      <c r="B346">
        <v>17.190000000000001</v>
      </c>
      <c r="C346">
        <f t="shared" si="5"/>
        <v>1.4817875907668765</v>
      </c>
    </row>
    <row r="347" spans="1:3" x14ac:dyDescent="0.25">
      <c r="A347" s="22">
        <v>42432</v>
      </c>
      <c r="B347">
        <v>17.334</v>
      </c>
      <c r="C347">
        <f t="shared" si="5"/>
        <v>0.83769633507852437</v>
      </c>
    </row>
    <row r="348" spans="1:3" x14ac:dyDescent="0.25">
      <c r="A348" s="22">
        <v>42433</v>
      </c>
      <c r="B348">
        <v>17.381</v>
      </c>
      <c r="C348">
        <f t="shared" si="5"/>
        <v>0.27114341756086646</v>
      </c>
    </row>
    <row r="349" spans="1:3" x14ac:dyDescent="0.25">
      <c r="A349" s="22">
        <v>42437</v>
      </c>
      <c r="B349">
        <v>17.376000000000001</v>
      </c>
      <c r="C349">
        <f t="shared" si="5"/>
        <v>-2.8767044473845035E-2</v>
      </c>
    </row>
    <row r="350" spans="1:3" x14ac:dyDescent="0.25">
      <c r="A350" s="22">
        <v>42438</v>
      </c>
      <c r="B350">
        <v>17.384</v>
      </c>
      <c r="C350">
        <f t="shared" si="5"/>
        <v>4.604051565377025E-2</v>
      </c>
    </row>
    <row r="351" spans="1:3" x14ac:dyDescent="0.25">
      <c r="A351" s="22">
        <v>42439</v>
      </c>
      <c r="B351">
        <v>17.349</v>
      </c>
      <c r="C351">
        <f t="shared" si="5"/>
        <v>-0.20133456051541732</v>
      </c>
    </row>
    <row r="352" spans="1:3" x14ac:dyDescent="0.25">
      <c r="A352" s="22">
        <v>42440</v>
      </c>
      <c r="B352">
        <v>17.38</v>
      </c>
      <c r="C352">
        <f t="shared" si="5"/>
        <v>0.17868465041212062</v>
      </c>
    </row>
    <row r="353" spans="1:3" x14ac:dyDescent="0.25">
      <c r="A353" s="22">
        <v>42443</v>
      </c>
      <c r="B353">
        <v>17.475000000000001</v>
      </c>
      <c r="C353">
        <f t="shared" si="5"/>
        <v>0.54660529344075048</v>
      </c>
    </row>
    <row r="354" spans="1:3" x14ac:dyDescent="0.25">
      <c r="A354" s="22">
        <v>42444</v>
      </c>
      <c r="B354">
        <v>17.388000000000002</v>
      </c>
      <c r="C354">
        <f t="shared" si="5"/>
        <v>-0.4978540772532174</v>
      </c>
    </row>
    <row r="355" spans="1:3" x14ac:dyDescent="0.25">
      <c r="A355" s="22">
        <v>42445</v>
      </c>
      <c r="B355">
        <v>17.41</v>
      </c>
      <c r="C355">
        <f t="shared" si="5"/>
        <v>0.12652403956750899</v>
      </c>
    </row>
    <row r="356" spans="1:3" x14ac:dyDescent="0.25">
      <c r="A356" s="22">
        <v>42446</v>
      </c>
      <c r="B356">
        <v>17.524999999999999</v>
      </c>
      <c r="C356">
        <f t="shared" si="5"/>
        <v>0.66053991958643554</v>
      </c>
    </row>
    <row r="357" spans="1:3" x14ac:dyDescent="0.25">
      <c r="A357" s="22">
        <v>42447</v>
      </c>
      <c r="B357">
        <v>17.661000000000001</v>
      </c>
      <c r="C357">
        <f t="shared" si="5"/>
        <v>0.77603423680458095</v>
      </c>
    </row>
    <row r="358" spans="1:3" x14ac:dyDescent="0.25">
      <c r="A358" s="22">
        <v>42450</v>
      </c>
      <c r="B358">
        <v>17.98</v>
      </c>
      <c r="C358">
        <f t="shared" si="5"/>
        <v>1.8062397372742147</v>
      </c>
    </row>
    <row r="359" spans="1:3" x14ac:dyDescent="0.25">
      <c r="A359" s="22">
        <v>42451</v>
      </c>
      <c r="B359">
        <v>18.016999999999999</v>
      </c>
      <c r="C359">
        <f t="shared" si="5"/>
        <v>0.20578420467185227</v>
      </c>
    </row>
    <row r="360" spans="1:3" x14ac:dyDescent="0.25">
      <c r="A360" s="22">
        <v>42452</v>
      </c>
      <c r="B360">
        <v>18.016999999999999</v>
      </c>
      <c r="C360">
        <f t="shared" si="5"/>
        <v>0</v>
      </c>
    </row>
    <row r="361" spans="1:3" x14ac:dyDescent="0.25">
      <c r="A361" s="22">
        <v>42457</v>
      </c>
      <c r="B361">
        <v>17.815999999999999</v>
      </c>
      <c r="C361">
        <f t="shared" si="5"/>
        <v>-1.1156130321363187</v>
      </c>
    </row>
    <row r="362" spans="1:3" x14ac:dyDescent="0.25">
      <c r="A362" s="22">
        <v>42458</v>
      </c>
      <c r="B362">
        <v>17.821999999999999</v>
      </c>
      <c r="C362">
        <f t="shared" si="5"/>
        <v>3.3677593174675724E-2</v>
      </c>
    </row>
    <row r="363" spans="1:3" x14ac:dyDescent="0.25">
      <c r="A363" s="22">
        <v>42459</v>
      </c>
      <c r="B363">
        <v>18.047000000000001</v>
      </c>
      <c r="C363">
        <f t="shared" si="5"/>
        <v>1.2624845696330458</v>
      </c>
    </row>
    <row r="364" spans="1:3" x14ac:dyDescent="0.25">
      <c r="A364" s="22">
        <v>42460</v>
      </c>
      <c r="B364">
        <v>18.210999999999999</v>
      </c>
      <c r="C364">
        <f t="shared" si="5"/>
        <v>0.90873829445336018</v>
      </c>
    </row>
    <row r="365" spans="1:3" x14ac:dyDescent="0.25">
      <c r="A365" s="22">
        <v>42461</v>
      </c>
      <c r="B365">
        <v>18.222000000000001</v>
      </c>
      <c r="C365">
        <f t="shared" si="5"/>
        <v>6.0403053099790167E-2</v>
      </c>
    </row>
    <row r="366" spans="1:3" x14ac:dyDescent="0.25">
      <c r="A366" s="22">
        <v>42464</v>
      </c>
      <c r="B366">
        <v>18.248999999999999</v>
      </c>
      <c r="C366">
        <f t="shared" si="5"/>
        <v>0.14817253868948232</v>
      </c>
    </row>
    <row r="367" spans="1:3" x14ac:dyDescent="0.25">
      <c r="A367" s="22">
        <v>42465</v>
      </c>
      <c r="B367">
        <v>18.062999999999999</v>
      </c>
      <c r="C367">
        <f t="shared" si="5"/>
        <v>-1.0192339306263354</v>
      </c>
    </row>
    <row r="368" spans="1:3" x14ac:dyDescent="0.25">
      <c r="A368" s="22">
        <v>42466</v>
      </c>
      <c r="B368">
        <v>18.096</v>
      </c>
      <c r="C368">
        <f t="shared" si="5"/>
        <v>0.18269390466700577</v>
      </c>
    </row>
    <row r="369" spans="1:3" x14ac:dyDescent="0.25">
      <c r="A369" s="22">
        <v>42467</v>
      </c>
      <c r="B369">
        <v>18.071000000000002</v>
      </c>
      <c r="C369">
        <f t="shared" si="5"/>
        <v>-0.13815207780724237</v>
      </c>
    </row>
    <row r="370" spans="1:3" x14ac:dyDescent="0.25">
      <c r="A370" s="22">
        <v>42468</v>
      </c>
      <c r="B370">
        <v>18.213000000000001</v>
      </c>
      <c r="C370">
        <f t="shared" si="5"/>
        <v>0.78578938630955375</v>
      </c>
    </row>
    <row r="371" spans="1:3" x14ac:dyDescent="0.25">
      <c r="A371" s="22">
        <v>42471</v>
      </c>
      <c r="B371">
        <v>18.331</v>
      </c>
      <c r="C371">
        <f t="shared" si="5"/>
        <v>0.64788887058693534</v>
      </c>
    </row>
    <row r="372" spans="1:3" x14ac:dyDescent="0.25">
      <c r="A372" s="22">
        <v>42472</v>
      </c>
      <c r="B372">
        <v>18.483000000000001</v>
      </c>
      <c r="C372">
        <f t="shared" si="5"/>
        <v>0.82919644318368357</v>
      </c>
    </row>
    <row r="373" spans="1:3" x14ac:dyDescent="0.25">
      <c r="A373" s="22">
        <v>42473</v>
      </c>
      <c r="B373">
        <v>18.71</v>
      </c>
      <c r="C373">
        <f t="shared" si="5"/>
        <v>1.228155602445492</v>
      </c>
    </row>
    <row r="374" spans="1:3" x14ac:dyDescent="0.25">
      <c r="A374" s="22">
        <v>42478</v>
      </c>
      <c r="B374">
        <v>18.984000000000002</v>
      </c>
      <c r="C374">
        <f t="shared" si="5"/>
        <v>1.4644575093532917</v>
      </c>
    </row>
    <row r="375" spans="1:3" x14ac:dyDescent="0.25">
      <c r="A375" s="22">
        <v>42480</v>
      </c>
      <c r="B375">
        <v>19.047999999999998</v>
      </c>
      <c r="C375">
        <f t="shared" si="5"/>
        <v>0.33712600084279654</v>
      </c>
    </row>
    <row r="376" spans="1:3" x14ac:dyDescent="0.25">
      <c r="A376" s="22">
        <v>42481</v>
      </c>
      <c r="B376">
        <v>18.873000000000001</v>
      </c>
      <c r="C376">
        <f t="shared" si="5"/>
        <v>-0.91873162536747788</v>
      </c>
    </row>
    <row r="377" spans="1:3" x14ac:dyDescent="0.25">
      <c r="A377" s="22">
        <v>42482</v>
      </c>
      <c r="B377">
        <v>18.814</v>
      </c>
      <c r="C377">
        <f t="shared" si="5"/>
        <v>-0.31261590632120512</v>
      </c>
    </row>
    <row r="378" spans="1:3" x14ac:dyDescent="0.25">
      <c r="A378" s="22">
        <v>42485</v>
      </c>
      <c r="B378">
        <v>18.716000000000001</v>
      </c>
      <c r="C378">
        <f t="shared" si="5"/>
        <v>-0.52088869990432107</v>
      </c>
    </row>
    <row r="379" spans="1:3" x14ac:dyDescent="0.25">
      <c r="A379" s="22">
        <v>42486</v>
      </c>
      <c r="B379">
        <v>18.879000000000001</v>
      </c>
      <c r="C379">
        <f t="shared" si="5"/>
        <v>0.8709125881598645</v>
      </c>
    </row>
    <row r="380" spans="1:3" x14ac:dyDescent="0.25">
      <c r="A380" s="22">
        <v>42487</v>
      </c>
      <c r="B380">
        <v>18.867999999999999</v>
      </c>
      <c r="C380">
        <f t="shared" si="5"/>
        <v>-5.8265797976602494E-2</v>
      </c>
    </row>
    <row r="381" spans="1:3" x14ac:dyDescent="0.25">
      <c r="A381" s="22">
        <v>42488</v>
      </c>
      <c r="B381">
        <v>18.582999999999998</v>
      </c>
      <c r="C381">
        <f t="shared" si="5"/>
        <v>-1.5104939580241687</v>
      </c>
    </row>
    <row r="382" spans="1:3" x14ac:dyDescent="0.25">
      <c r="A382" s="22">
        <v>42489</v>
      </c>
      <c r="B382">
        <v>18.571999999999999</v>
      </c>
      <c r="C382">
        <f t="shared" si="5"/>
        <v>-5.9193886885859304E-2</v>
      </c>
    </row>
    <row r="383" spans="1:3" x14ac:dyDescent="0.25">
      <c r="A383" s="22">
        <v>42492</v>
      </c>
      <c r="B383">
        <v>18.693999999999999</v>
      </c>
      <c r="C383">
        <f t="shared" si="5"/>
        <v>0.65690286452724478</v>
      </c>
    </row>
    <row r="384" spans="1:3" x14ac:dyDescent="0.25">
      <c r="A384" s="22">
        <v>42493</v>
      </c>
      <c r="B384">
        <v>18.608000000000001</v>
      </c>
      <c r="C384">
        <f t="shared" si="5"/>
        <v>-0.46004065475552863</v>
      </c>
    </row>
    <row r="385" spans="1:3" x14ac:dyDescent="0.25">
      <c r="A385" s="22">
        <v>42494</v>
      </c>
      <c r="B385">
        <v>18.509</v>
      </c>
      <c r="C385">
        <f t="shared" si="5"/>
        <v>-0.53202923473774821</v>
      </c>
    </row>
    <row r="386" spans="1:3" x14ac:dyDescent="0.25">
      <c r="A386" s="22">
        <v>42495</v>
      </c>
      <c r="B386">
        <v>18.413</v>
      </c>
      <c r="C386">
        <f t="shared" si="5"/>
        <v>-0.51866659462964004</v>
      </c>
    </row>
    <row r="387" spans="1:3" x14ac:dyDescent="0.25">
      <c r="A387" s="22">
        <v>42496</v>
      </c>
      <c r="B387">
        <v>18.451000000000001</v>
      </c>
      <c r="C387">
        <f t="shared" si="5"/>
        <v>0.20637593004942298</v>
      </c>
    </row>
    <row r="388" spans="1:3" x14ac:dyDescent="0.25">
      <c r="A388" s="22">
        <v>42499</v>
      </c>
      <c r="B388">
        <v>18.623000000000001</v>
      </c>
      <c r="C388">
        <f t="shared" ref="C388:C451" si="6">(B388-B387)/B387*100</f>
        <v>0.93219879681318407</v>
      </c>
    </row>
    <row r="389" spans="1:3" x14ac:dyDescent="0.25">
      <c r="A389" s="22">
        <v>42500</v>
      </c>
      <c r="B389">
        <v>18.657</v>
      </c>
      <c r="C389">
        <f t="shared" si="6"/>
        <v>0.18256994039627836</v>
      </c>
    </row>
    <row r="390" spans="1:3" x14ac:dyDescent="0.25">
      <c r="A390" s="22">
        <v>42501</v>
      </c>
      <c r="B390">
        <v>18.661000000000001</v>
      </c>
      <c r="C390">
        <f t="shared" si="6"/>
        <v>2.1439674116960582E-2</v>
      </c>
    </row>
    <row r="391" spans="1:3" x14ac:dyDescent="0.25">
      <c r="A391" s="22">
        <v>42502</v>
      </c>
      <c r="B391">
        <v>18.782</v>
      </c>
      <c r="C391">
        <f t="shared" si="6"/>
        <v>0.64841112480573737</v>
      </c>
    </row>
    <row r="392" spans="1:3" x14ac:dyDescent="0.25">
      <c r="A392" s="22">
        <v>42503</v>
      </c>
      <c r="B392">
        <v>18.762</v>
      </c>
      <c r="C392">
        <f t="shared" si="6"/>
        <v>-0.10648493238206566</v>
      </c>
    </row>
    <row r="393" spans="1:3" x14ac:dyDescent="0.25">
      <c r="A393" s="22">
        <v>42506</v>
      </c>
      <c r="B393">
        <v>18.765000000000001</v>
      </c>
      <c r="C393">
        <f t="shared" si="6"/>
        <v>1.5989766549408983E-2</v>
      </c>
    </row>
    <row r="394" spans="1:3" x14ac:dyDescent="0.25">
      <c r="A394" s="22">
        <v>42507</v>
      </c>
      <c r="B394">
        <v>18.829000000000001</v>
      </c>
      <c r="C394">
        <f t="shared" si="6"/>
        <v>0.34106048494537733</v>
      </c>
    </row>
    <row r="395" spans="1:3" x14ac:dyDescent="0.25">
      <c r="A395" s="22">
        <v>42508</v>
      </c>
      <c r="B395">
        <v>18.832000000000001</v>
      </c>
      <c r="C395">
        <f t="shared" si="6"/>
        <v>1.593286950979932E-2</v>
      </c>
    </row>
    <row r="396" spans="1:3" x14ac:dyDescent="0.25">
      <c r="A396" s="22">
        <v>42509</v>
      </c>
      <c r="B396">
        <v>18.702000000000002</v>
      </c>
      <c r="C396">
        <f t="shared" si="6"/>
        <v>-0.69031435853865231</v>
      </c>
    </row>
    <row r="397" spans="1:3" x14ac:dyDescent="0.25">
      <c r="A397" s="22">
        <v>42510</v>
      </c>
      <c r="B397">
        <v>18.588999999999999</v>
      </c>
      <c r="C397">
        <f t="shared" si="6"/>
        <v>-0.6042134531066361</v>
      </c>
    </row>
    <row r="398" spans="1:3" x14ac:dyDescent="0.25">
      <c r="A398" s="22">
        <v>42513</v>
      </c>
      <c r="B398">
        <v>18.634</v>
      </c>
      <c r="C398">
        <f t="shared" si="6"/>
        <v>0.24207864866319712</v>
      </c>
    </row>
    <row r="399" spans="1:3" x14ac:dyDescent="0.25">
      <c r="A399" s="22">
        <v>42514</v>
      </c>
      <c r="B399">
        <v>18.553999999999998</v>
      </c>
      <c r="C399">
        <f t="shared" si="6"/>
        <v>-0.42932274337234</v>
      </c>
    </row>
    <row r="400" spans="1:3" x14ac:dyDescent="0.25">
      <c r="A400" s="22">
        <v>42515</v>
      </c>
      <c r="B400">
        <v>18.669</v>
      </c>
      <c r="C400">
        <f t="shared" si="6"/>
        <v>0.61981243936618513</v>
      </c>
    </row>
    <row r="401" spans="1:3" x14ac:dyDescent="0.25">
      <c r="A401" s="22">
        <v>42516</v>
      </c>
      <c r="B401">
        <v>18.847000000000001</v>
      </c>
      <c r="C401">
        <f t="shared" si="6"/>
        <v>0.95345224704055287</v>
      </c>
    </row>
    <row r="402" spans="1:3" x14ac:dyDescent="0.25">
      <c r="A402" s="22">
        <v>42517</v>
      </c>
      <c r="B402">
        <v>18.986999999999998</v>
      </c>
      <c r="C402">
        <f t="shared" si="6"/>
        <v>0.74282379158485179</v>
      </c>
    </row>
    <row r="403" spans="1:3" x14ac:dyDescent="0.25">
      <c r="A403" s="22">
        <v>42520</v>
      </c>
      <c r="B403">
        <v>19.071000000000002</v>
      </c>
      <c r="C403">
        <f t="shared" si="6"/>
        <v>0.44240796334335697</v>
      </c>
    </row>
    <row r="404" spans="1:3" x14ac:dyDescent="0.25">
      <c r="A404" s="22">
        <v>42521</v>
      </c>
      <c r="B404">
        <v>18.986000000000001</v>
      </c>
      <c r="C404">
        <f t="shared" si="6"/>
        <v>-0.4457028996906342</v>
      </c>
    </row>
    <row r="405" spans="1:3" x14ac:dyDescent="0.25">
      <c r="A405" s="22">
        <v>42522</v>
      </c>
      <c r="B405">
        <v>19.079999999999998</v>
      </c>
      <c r="C405">
        <f t="shared" si="6"/>
        <v>0.49510165385019295</v>
      </c>
    </row>
    <row r="406" spans="1:3" x14ac:dyDescent="0.25">
      <c r="A406" s="22">
        <v>42523</v>
      </c>
      <c r="B406">
        <v>19.14</v>
      </c>
      <c r="C406">
        <f t="shared" si="6"/>
        <v>0.31446540880504337</v>
      </c>
    </row>
    <row r="407" spans="1:3" x14ac:dyDescent="0.25">
      <c r="A407" s="22">
        <v>42524</v>
      </c>
      <c r="B407">
        <v>19.167999999999999</v>
      </c>
      <c r="C407">
        <f t="shared" si="6"/>
        <v>0.14629049111807049</v>
      </c>
    </row>
    <row r="408" spans="1:3" x14ac:dyDescent="0.25">
      <c r="A408" s="22">
        <v>42527</v>
      </c>
      <c r="B408">
        <v>19.204000000000001</v>
      </c>
      <c r="C408">
        <f t="shared" si="6"/>
        <v>0.1878130217028452</v>
      </c>
    </row>
    <row r="409" spans="1:3" x14ac:dyDescent="0.25">
      <c r="A409" s="22">
        <v>42528</v>
      </c>
      <c r="B409">
        <v>19.346</v>
      </c>
      <c r="C409">
        <f t="shared" si="6"/>
        <v>0.73942928556550436</v>
      </c>
    </row>
    <row r="410" spans="1:3" x14ac:dyDescent="0.25">
      <c r="A410" s="22">
        <v>42529</v>
      </c>
      <c r="B410">
        <v>19.452999999999999</v>
      </c>
      <c r="C410">
        <f t="shared" si="6"/>
        <v>0.55308590923187906</v>
      </c>
    </row>
    <row r="411" spans="1:3" x14ac:dyDescent="0.25">
      <c r="A411" s="22">
        <v>42530</v>
      </c>
      <c r="B411">
        <v>19.411999999999999</v>
      </c>
      <c r="C411">
        <f t="shared" si="6"/>
        <v>-0.21076440651827671</v>
      </c>
    </row>
    <row r="412" spans="1:3" x14ac:dyDescent="0.25">
      <c r="A412" s="22">
        <v>42531</v>
      </c>
      <c r="B412">
        <v>19.318000000000001</v>
      </c>
      <c r="C412">
        <f t="shared" si="6"/>
        <v>-0.48423655470841559</v>
      </c>
    </row>
    <row r="413" spans="1:3" x14ac:dyDescent="0.25">
      <c r="A413" s="22">
        <v>42534</v>
      </c>
      <c r="B413">
        <v>19.195</v>
      </c>
      <c r="C413">
        <f t="shared" si="6"/>
        <v>-0.63671187493529913</v>
      </c>
    </row>
    <row r="414" spans="1:3" x14ac:dyDescent="0.25">
      <c r="A414" s="22">
        <v>42535</v>
      </c>
      <c r="B414">
        <v>19.221</v>
      </c>
      <c r="C414">
        <f t="shared" si="6"/>
        <v>0.13545194060953269</v>
      </c>
    </row>
    <row r="415" spans="1:3" x14ac:dyDescent="0.25">
      <c r="A415" s="22">
        <v>42536</v>
      </c>
      <c r="B415">
        <v>19.327999999999999</v>
      </c>
      <c r="C415">
        <f t="shared" si="6"/>
        <v>0.55668279485978522</v>
      </c>
    </row>
    <row r="416" spans="1:3" x14ac:dyDescent="0.25">
      <c r="A416" s="22">
        <v>42537</v>
      </c>
      <c r="B416">
        <v>19.218</v>
      </c>
      <c r="C416">
        <f t="shared" si="6"/>
        <v>-0.56912251655628854</v>
      </c>
    </row>
    <row r="417" spans="1:3" x14ac:dyDescent="0.25">
      <c r="A417" s="22">
        <v>42538</v>
      </c>
      <c r="B417">
        <v>19.350000000000001</v>
      </c>
      <c r="C417">
        <f t="shared" si="6"/>
        <v>0.68685607243210245</v>
      </c>
    </row>
    <row r="418" spans="1:3" x14ac:dyDescent="0.25">
      <c r="A418" s="22">
        <v>42541</v>
      </c>
      <c r="B418">
        <v>19.43</v>
      </c>
      <c r="C418">
        <f t="shared" si="6"/>
        <v>0.41343669250645104</v>
      </c>
    </row>
    <row r="419" spans="1:3" x14ac:dyDescent="0.25">
      <c r="A419" s="22">
        <v>42542</v>
      </c>
      <c r="B419">
        <v>19.419</v>
      </c>
      <c r="C419">
        <f t="shared" si="6"/>
        <v>-5.6613484302620858E-2</v>
      </c>
    </row>
    <row r="420" spans="1:3" x14ac:dyDescent="0.25">
      <c r="A420" s="22">
        <v>42543</v>
      </c>
      <c r="B420">
        <v>19.353999999999999</v>
      </c>
      <c r="C420">
        <f t="shared" si="6"/>
        <v>-0.33472372418765783</v>
      </c>
    </row>
    <row r="421" spans="1:3" x14ac:dyDescent="0.25">
      <c r="A421" s="22">
        <v>42544</v>
      </c>
      <c r="B421">
        <v>19.353000000000002</v>
      </c>
      <c r="C421">
        <f t="shared" si="6"/>
        <v>-5.1668905652457863E-3</v>
      </c>
    </row>
    <row r="422" spans="1:3" x14ac:dyDescent="0.25">
      <c r="A422" s="22">
        <v>42545</v>
      </c>
      <c r="B422">
        <v>19.207000000000001</v>
      </c>
      <c r="C422">
        <f t="shared" si="6"/>
        <v>-0.75440500180850911</v>
      </c>
    </row>
    <row r="423" spans="1:3" x14ac:dyDescent="0.25">
      <c r="A423" s="22">
        <v>42548</v>
      </c>
      <c r="B423">
        <v>19.323</v>
      </c>
      <c r="C423">
        <f t="shared" si="6"/>
        <v>0.60394647784661659</v>
      </c>
    </row>
    <row r="424" spans="1:3" x14ac:dyDescent="0.25">
      <c r="A424" s="22">
        <v>42549</v>
      </c>
      <c r="B424">
        <v>19.465</v>
      </c>
      <c r="C424">
        <f t="shared" si="6"/>
        <v>0.73487553692490537</v>
      </c>
    </row>
    <row r="425" spans="1:3" x14ac:dyDescent="0.25">
      <c r="A425" s="22">
        <v>42550</v>
      </c>
      <c r="B425">
        <v>19.645</v>
      </c>
      <c r="C425">
        <f t="shared" si="6"/>
        <v>0.92473670690983667</v>
      </c>
    </row>
    <row r="426" spans="1:3" x14ac:dyDescent="0.25">
      <c r="A426" s="22">
        <v>42551</v>
      </c>
      <c r="B426">
        <v>19.794</v>
      </c>
      <c r="C426">
        <f t="shared" si="6"/>
        <v>0.75846271315856917</v>
      </c>
    </row>
    <row r="427" spans="1:3" x14ac:dyDescent="0.25">
      <c r="A427" s="22">
        <v>42552</v>
      </c>
      <c r="B427">
        <v>19.983000000000001</v>
      </c>
      <c r="C427">
        <f t="shared" si="6"/>
        <v>0.95483479842376506</v>
      </c>
    </row>
    <row r="428" spans="1:3" x14ac:dyDescent="0.25">
      <c r="A428" s="22">
        <v>42555</v>
      </c>
      <c r="B428">
        <v>20.088999999999999</v>
      </c>
      <c r="C428">
        <f t="shared" si="6"/>
        <v>0.53045088325075362</v>
      </c>
    </row>
    <row r="429" spans="1:3" x14ac:dyDescent="0.25">
      <c r="A429" s="22">
        <v>42556</v>
      </c>
      <c r="B429">
        <v>20.059999999999999</v>
      </c>
      <c r="C429">
        <f t="shared" si="6"/>
        <v>-0.1443576086415447</v>
      </c>
    </row>
    <row r="430" spans="1:3" x14ac:dyDescent="0.25">
      <c r="A430" s="22">
        <v>42558</v>
      </c>
      <c r="B430">
        <v>20.013000000000002</v>
      </c>
      <c r="C430">
        <f t="shared" si="6"/>
        <v>-0.23429710867396333</v>
      </c>
    </row>
    <row r="431" spans="1:3" x14ac:dyDescent="0.25">
      <c r="A431" s="22">
        <v>42559</v>
      </c>
      <c r="B431">
        <v>20.023</v>
      </c>
      <c r="C431">
        <f t="shared" si="6"/>
        <v>4.9967521111267725E-2</v>
      </c>
    </row>
    <row r="432" spans="1:3" x14ac:dyDescent="0.25">
      <c r="A432" s="22">
        <v>42562</v>
      </c>
      <c r="B432">
        <v>20.199000000000002</v>
      </c>
      <c r="C432">
        <f t="shared" si="6"/>
        <v>0.87898916246317715</v>
      </c>
    </row>
    <row r="433" spans="1:3" x14ac:dyDescent="0.25">
      <c r="A433" s="22">
        <v>42563</v>
      </c>
      <c r="B433">
        <v>20.289000000000001</v>
      </c>
      <c r="C433">
        <f t="shared" si="6"/>
        <v>0.44556661220852445</v>
      </c>
    </row>
    <row r="434" spans="1:3" x14ac:dyDescent="0.25">
      <c r="A434" s="22">
        <v>42564</v>
      </c>
      <c r="B434">
        <v>20.167000000000002</v>
      </c>
      <c r="C434">
        <f t="shared" si="6"/>
        <v>-0.60131105525161355</v>
      </c>
    </row>
    <row r="435" spans="1:3" x14ac:dyDescent="0.25">
      <c r="A435" s="22">
        <v>42565</v>
      </c>
      <c r="B435">
        <v>20.34</v>
      </c>
      <c r="C435">
        <f t="shared" si="6"/>
        <v>0.8578370605444452</v>
      </c>
    </row>
    <row r="436" spans="1:3" x14ac:dyDescent="0.25">
      <c r="A436" s="22">
        <v>42566</v>
      </c>
      <c r="B436">
        <v>20.236000000000001</v>
      </c>
      <c r="C436">
        <f t="shared" si="6"/>
        <v>-0.51130776794493216</v>
      </c>
    </row>
    <row r="437" spans="1:3" x14ac:dyDescent="0.25">
      <c r="A437" s="22">
        <v>42569</v>
      </c>
      <c r="B437">
        <v>20.111000000000001</v>
      </c>
      <c r="C437">
        <f t="shared" si="6"/>
        <v>-0.61771101008104368</v>
      </c>
    </row>
    <row r="438" spans="1:3" x14ac:dyDescent="0.25">
      <c r="A438" s="22">
        <v>42570</v>
      </c>
      <c r="B438">
        <v>20.094000000000001</v>
      </c>
      <c r="C438">
        <f t="shared" si="6"/>
        <v>-8.4530853761620312E-2</v>
      </c>
    </row>
    <row r="439" spans="1:3" x14ac:dyDescent="0.25">
      <c r="A439" s="22">
        <v>42571</v>
      </c>
      <c r="B439">
        <v>20.303999999999998</v>
      </c>
      <c r="C439">
        <f t="shared" si="6"/>
        <v>1.0450880859958063</v>
      </c>
    </row>
    <row r="440" spans="1:3" x14ac:dyDescent="0.25">
      <c r="A440" s="22">
        <v>42572</v>
      </c>
      <c r="B440">
        <v>20.335000000000001</v>
      </c>
      <c r="C440">
        <f t="shared" si="6"/>
        <v>0.15267927501971218</v>
      </c>
    </row>
    <row r="441" spans="1:3" x14ac:dyDescent="0.25">
      <c r="A441" s="22">
        <v>42573</v>
      </c>
      <c r="B441">
        <v>20.492999999999999</v>
      </c>
      <c r="C441">
        <f t="shared" si="6"/>
        <v>0.7769854929923663</v>
      </c>
    </row>
    <row r="442" spans="1:3" x14ac:dyDescent="0.25">
      <c r="A442" s="22">
        <v>42576</v>
      </c>
      <c r="B442">
        <v>20.65</v>
      </c>
      <c r="C442">
        <f t="shared" si="6"/>
        <v>0.76611525886888221</v>
      </c>
    </row>
    <row r="443" spans="1:3" x14ac:dyDescent="0.25">
      <c r="A443" s="22">
        <v>42577</v>
      </c>
      <c r="B443">
        <v>20.574999999999999</v>
      </c>
      <c r="C443">
        <f t="shared" si="6"/>
        <v>-0.36319612590798689</v>
      </c>
    </row>
    <row r="444" spans="1:3" x14ac:dyDescent="0.25">
      <c r="A444" s="22">
        <v>42578</v>
      </c>
      <c r="B444">
        <v>20.678999999999998</v>
      </c>
      <c r="C444">
        <f t="shared" si="6"/>
        <v>0.5054678007290363</v>
      </c>
    </row>
    <row r="445" spans="1:3" x14ac:dyDescent="0.25">
      <c r="A445" s="22">
        <v>42579</v>
      </c>
      <c r="B445">
        <v>20.777999999999999</v>
      </c>
      <c r="C445">
        <f t="shared" si="6"/>
        <v>0.47874655447555586</v>
      </c>
    </row>
    <row r="446" spans="1:3" x14ac:dyDescent="0.25">
      <c r="A446" s="22">
        <v>42580</v>
      </c>
      <c r="B446">
        <v>20.881</v>
      </c>
      <c r="C446">
        <f t="shared" si="6"/>
        <v>0.4957166233516293</v>
      </c>
    </row>
    <row r="447" spans="1:3" x14ac:dyDescent="0.25">
      <c r="A447" s="22">
        <v>42583</v>
      </c>
      <c r="B447">
        <v>20.951000000000001</v>
      </c>
      <c r="C447">
        <f t="shared" si="6"/>
        <v>0.33523298692591491</v>
      </c>
    </row>
    <row r="448" spans="1:3" x14ac:dyDescent="0.25">
      <c r="A448" s="22">
        <v>42584</v>
      </c>
      <c r="B448">
        <v>20.893000000000001</v>
      </c>
      <c r="C448">
        <f t="shared" si="6"/>
        <v>-0.27683642785547147</v>
      </c>
    </row>
    <row r="449" spans="1:3" x14ac:dyDescent="0.25">
      <c r="A449" s="22">
        <v>42585</v>
      </c>
      <c r="B449">
        <v>20.606000000000002</v>
      </c>
      <c r="C449">
        <f t="shared" si="6"/>
        <v>-1.3736658210883981</v>
      </c>
    </row>
    <row r="450" spans="1:3" x14ac:dyDescent="0.25">
      <c r="A450" s="22">
        <v>42586</v>
      </c>
      <c r="B450">
        <v>20.606999999999999</v>
      </c>
      <c r="C450">
        <f t="shared" si="6"/>
        <v>4.8529554498576597E-3</v>
      </c>
    </row>
    <row r="451" spans="1:3" x14ac:dyDescent="0.25">
      <c r="A451" s="22">
        <v>42587</v>
      </c>
      <c r="B451">
        <v>20.96</v>
      </c>
      <c r="C451">
        <f t="shared" si="6"/>
        <v>1.7130101421847022</v>
      </c>
    </row>
    <row r="452" spans="1:3" x14ac:dyDescent="0.25">
      <c r="A452" s="22">
        <v>42590</v>
      </c>
      <c r="B452">
        <v>21.106999999999999</v>
      </c>
      <c r="C452">
        <f t="shared" ref="C452:C515" si="7">(B452-B451)/B451*100</f>
        <v>0.70133587786258811</v>
      </c>
    </row>
    <row r="453" spans="1:3" x14ac:dyDescent="0.25">
      <c r="A453" s="22">
        <v>42591</v>
      </c>
      <c r="B453">
        <v>21.033000000000001</v>
      </c>
      <c r="C453">
        <f t="shared" si="7"/>
        <v>-0.35059458947267763</v>
      </c>
    </row>
    <row r="454" spans="1:3" x14ac:dyDescent="0.25">
      <c r="A454" s="22">
        <v>42592</v>
      </c>
      <c r="B454">
        <v>20.713000000000001</v>
      </c>
      <c r="C454">
        <f t="shared" si="7"/>
        <v>-1.5214187229591607</v>
      </c>
    </row>
    <row r="455" spans="1:3" x14ac:dyDescent="0.25">
      <c r="A455" s="22">
        <v>42593</v>
      </c>
      <c r="B455">
        <v>20.655999999999999</v>
      </c>
      <c r="C455">
        <f t="shared" si="7"/>
        <v>-0.27518949452035996</v>
      </c>
    </row>
    <row r="456" spans="1:3" x14ac:dyDescent="0.25">
      <c r="A456" s="22">
        <v>42594</v>
      </c>
      <c r="B456">
        <v>20.742999999999999</v>
      </c>
      <c r="C456">
        <f t="shared" si="7"/>
        <v>0.42118512780789963</v>
      </c>
    </row>
    <row r="457" spans="1:3" x14ac:dyDescent="0.25">
      <c r="A457" s="22">
        <v>42598</v>
      </c>
      <c r="B457">
        <v>20.9</v>
      </c>
      <c r="C457">
        <f t="shared" si="7"/>
        <v>0.75688183965675193</v>
      </c>
    </row>
    <row r="458" spans="1:3" x14ac:dyDescent="0.25">
      <c r="A458" s="22">
        <v>42599</v>
      </c>
      <c r="B458">
        <v>21.041</v>
      </c>
      <c r="C458">
        <f t="shared" si="7"/>
        <v>0.67464114832536748</v>
      </c>
    </row>
    <row r="459" spans="1:3" x14ac:dyDescent="0.25">
      <c r="A459" s="22">
        <v>42600</v>
      </c>
      <c r="B459">
        <v>21.2</v>
      </c>
      <c r="C459">
        <f t="shared" si="7"/>
        <v>0.75566750629722412</v>
      </c>
    </row>
    <row r="460" spans="1:3" x14ac:dyDescent="0.25">
      <c r="A460" s="22">
        <v>42601</v>
      </c>
      <c r="B460">
        <v>21.253</v>
      </c>
      <c r="C460">
        <f t="shared" si="7"/>
        <v>0.25000000000000389</v>
      </c>
    </row>
    <row r="461" spans="1:3" x14ac:dyDescent="0.25">
      <c r="A461" s="22">
        <v>42604</v>
      </c>
      <c r="B461">
        <v>21.178000000000001</v>
      </c>
      <c r="C461">
        <f t="shared" si="7"/>
        <v>-0.35289135651437109</v>
      </c>
    </row>
    <row r="462" spans="1:3" x14ac:dyDescent="0.25">
      <c r="A462" s="22">
        <v>42605</v>
      </c>
      <c r="B462">
        <v>21.134</v>
      </c>
      <c r="C462">
        <f t="shared" si="7"/>
        <v>-0.20776277268864141</v>
      </c>
    </row>
    <row r="463" spans="1:3" x14ac:dyDescent="0.25">
      <c r="A463" s="22">
        <v>42606</v>
      </c>
      <c r="B463">
        <v>21.29</v>
      </c>
      <c r="C463">
        <f t="shared" si="7"/>
        <v>0.7381470616068837</v>
      </c>
    </row>
    <row r="464" spans="1:3" x14ac:dyDescent="0.25">
      <c r="A464" s="22">
        <v>42607</v>
      </c>
      <c r="B464">
        <v>21.245999999999999</v>
      </c>
      <c r="C464">
        <f t="shared" si="7"/>
        <v>-0.20666979802724511</v>
      </c>
    </row>
    <row r="465" spans="1:3" x14ac:dyDescent="0.25">
      <c r="A465" s="22">
        <v>42608</v>
      </c>
      <c r="B465">
        <v>21.283999999999999</v>
      </c>
      <c r="C465">
        <f t="shared" si="7"/>
        <v>0.17885719664878216</v>
      </c>
    </row>
    <row r="466" spans="1:3" x14ac:dyDescent="0.25">
      <c r="A466" s="22">
        <v>42611</v>
      </c>
      <c r="B466">
        <v>21.306000000000001</v>
      </c>
      <c r="C466">
        <f t="shared" si="7"/>
        <v>0.1033640293178069</v>
      </c>
    </row>
    <row r="467" spans="1:3" x14ac:dyDescent="0.25">
      <c r="A467" s="22">
        <v>42612</v>
      </c>
      <c r="B467">
        <v>21.494</v>
      </c>
      <c r="C467">
        <f t="shared" si="7"/>
        <v>0.88238055007978433</v>
      </c>
    </row>
    <row r="468" spans="1:3" x14ac:dyDescent="0.25">
      <c r="A468" s="22">
        <v>42613</v>
      </c>
      <c r="B468">
        <v>21.556000000000001</v>
      </c>
      <c r="C468">
        <f t="shared" si="7"/>
        <v>0.2884525914208671</v>
      </c>
    </row>
    <row r="469" spans="1:3" x14ac:dyDescent="0.25">
      <c r="A469" s="22">
        <v>42614</v>
      </c>
      <c r="B469">
        <v>21.556999999999999</v>
      </c>
      <c r="C469">
        <f t="shared" si="7"/>
        <v>4.6390796065952375E-3</v>
      </c>
    </row>
    <row r="470" spans="1:3" x14ac:dyDescent="0.25">
      <c r="A470" s="22">
        <v>42615</v>
      </c>
      <c r="B470">
        <v>21.556000000000001</v>
      </c>
      <c r="C470">
        <f t="shared" si="7"/>
        <v>-4.6388644059826021E-3</v>
      </c>
    </row>
    <row r="471" spans="1:3" x14ac:dyDescent="0.25">
      <c r="A471" s="22">
        <v>42619</v>
      </c>
      <c r="B471">
        <v>21.824999999999999</v>
      </c>
      <c r="C471">
        <f t="shared" si="7"/>
        <v>1.2479124141770195</v>
      </c>
    </row>
    <row r="472" spans="1:3" x14ac:dyDescent="0.25">
      <c r="A472" s="22">
        <v>42620</v>
      </c>
      <c r="B472">
        <v>21.795000000000002</v>
      </c>
      <c r="C472">
        <f t="shared" si="7"/>
        <v>-0.13745704467352846</v>
      </c>
    </row>
    <row r="473" spans="1:3" x14ac:dyDescent="0.25">
      <c r="A473" s="22">
        <v>42621</v>
      </c>
      <c r="B473">
        <v>21.888000000000002</v>
      </c>
      <c r="C473">
        <f t="shared" si="7"/>
        <v>0.42670337233310374</v>
      </c>
    </row>
    <row r="474" spans="1:3" x14ac:dyDescent="0.25">
      <c r="A474" s="22">
        <v>42622</v>
      </c>
      <c r="B474">
        <v>21.742999999999999</v>
      </c>
      <c r="C474">
        <f t="shared" si="7"/>
        <v>-0.66246345029241194</v>
      </c>
    </row>
    <row r="475" spans="1:3" x14ac:dyDescent="0.25">
      <c r="A475" s="22">
        <v>42625</v>
      </c>
      <c r="B475">
        <v>21.254999999999999</v>
      </c>
      <c r="C475">
        <f t="shared" si="7"/>
        <v>-2.2444004967115836</v>
      </c>
    </row>
    <row r="476" spans="1:3" x14ac:dyDescent="0.25">
      <c r="A476" s="22">
        <v>42627</v>
      </c>
      <c r="B476">
        <v>21.388999999999999</v>
      </c>
      <c r="C476">
        <f t="shared" si="7"/>
        <v>0.63043989649494403</v>
      </c>
    </row>
    <row r="477" spans="1:3" x14ac:dyDescent="0.25">
      <c r="A477" s="22">
        <v>42628</v>
      </c>
      <c r="B477">
        <v>21.445</v>
      </c>
      <c r="C477">
        <f t="shared" si="7"/>
        <v>0.26181682173080062</v>
      </c>
    </row>
    <row r="478" spans="1:3" x14ac:dyDescent="0.25">
      <c r="A478" s="22">
        <v>42629</v>
      </c>
      <c r="B478">
        <v>21.488</v>
      </c>
      <c r="C478">
        <f t="shared" si="7"/>
        <v>0.20051294007926912</v>
      </c>
    </row>
    <row r="479" spans="1:3" x14ac:dyDescent="0.25">
      <c r="A479" s="22">
        <v>42632</v>
      </c>
      <c r="B479">
        <v>21.53</v>
      </c>
      <c r="C479">
        <f t="shared" si="7"/>
        <v>0.19545793000745343</v>
      </c>
    </row>
    <row r="480" spans="1:3" x14ac:dyDescent="0.25">
      <c r="A480" s="22">
        <v>42633</v>
      </c>
      <c r="B480">
        <v>21.466999999999999</v>
      </c>
      <c r="C480">
        <f t="shared" si="7"/>
        <v>-0.2926149558755336</v>
      </c>
    </row>
    <row r="481" spans="1:3" x14ac:dyDescent="0.25">
      <c r="A481" s="22">
        <v>42634</v>
      </c>
      <c r="B481">
        <v>21.527999999999999</v>
      </c>
      <c r="C481">
        <f t="shared" si="7"/>
        <v>0.28415707830623721</v>
      </c>
    </row>
    <row r="482" spans="1:3" x14ac:dyDescent="0.25">
      <c r="A482" s="22">
        <v>42635</v>
      </c>
      <c r="B482">
        <v>21.751999999999999</v>
      </c>
      <c r="C482">
        <f t="shared" si="7"/>
        <v>1.0405053883314763</v>
      </c>
    </row>
    <row r="483" spans="1:3" x14ac:dyDescent="0.25">
      <c r="A483" s="22">
        <v>42636</v>
      </c>
      <c r="B483">
        <v>21.776</v>
      </c>
      <c r="C483">
        <f t="shared" si="7"/>
        <v>0.11033468186833814</v>
      </c>
    </row>
    <row r="484" spans="1:3" x14ac:dyDescent="0.25">
      <c r="A484" s="22">
        <v>42639</v>
      </c>
      <c r="B484">
        <v>21.689</v>
      </c>
      <c r="C484">
        <f t="shared" si="7"/>
        <v>-0.39952240999265126</v>
      </c>
    </row>
    <row r="485" spans="1:3" x14ac:dyDescent="0.25">
      <c r="A485" s="22">
        <v>42640</v>
      </c>
      <c r="B485">
        <v>21.748999999999999</v>
      </c>
      <c r="C485">
        <f t="shared" si="7"/>
        <v>0.27663792705979401</v>
      </c>
    </row>
    <row r="486" spans="1:3" x14ac:dyDescent="0.25">
      <c r="A486" s="22">
        <v>42641</v>
      </c>
      <c r="B486">
        <v>22</v>
      </c>
      <c r="C486">
        <f t="shared" si="7"/>
        <v>1.1540760494735447</v>
      </c>
    </row>
    <row r="487" spans="1:3" x14ac:dyDescent="0.25">
      <c r="A487" s="22">
        <v>42642</v>
      </c>
      <c r="B487">
        <v>21.562999999999999</v>
      </c>
      <c r="C487">
        <f t="shared" si="7"/>
        <v>-1.9863636363636417</v>
      </c>
    </row>
    <row r="488" spans="1:3" x14ac:dyDescent="0.25">
      <c r="A488" s="22">
        <v>42643</v>
      </c>
      <c r="B488">
        <v>21.824000000000002</v>
      </c>
      <c r="C488">
        <f t="shared" si="7"/>
        <v>1.2104067152066169</v>
      </c>
    </row>
    <row r="489" spans="1:3" x14ac:dyDescent="0.25">
      <c r="A489" s="22">
        <v>42646</v>
      </c>
      <c r="B489">
        <v>22.3</v>
      </c>
      <c r="C489">
        <f t="shared" si="7"/>
        <v>2.1810850439882654</v>
      </c>
    </row>
    <row r="490" spans="1:3" x14ac:dyDescent="0.25">
      <c r="A490" s="22">
        <v>42647</v>
      </c>
      <c r="B490">
        <v>22.462</v>
      </c>
      <c r="C490">
        <f t="shared" si="7"/>
        <v>0.72645739910313467</v>
      </c>
    </row>
    <row r="491" spans="1:3" x14ac:dyDescent="0.25">
      <c r="A491" s="22">
        <v>42648</v>
      </c>
      <c r="B491">
        <v>22.558</v>
      </c>
      <c r="C491">
        <f t="shared" si="7"/>
        <v>0.42738847831893906</v>
      </c>
    </row>
    <row r="492" spans="1:3" x14ac:dyDescent="0.25">
      <c r="A492" s="22">
        <v>42649</v>
      </c>
      <c r="B492">
        <v>22.501000000000001</v>
      </c>
      <c r="C492">
        <f t="shared" si="7"/>
        <v>-0.25268197535241871</v>
      </c>
    </row>
    <row r="493" spans="1:3" x14ac:dyDescent="0.25">
      <c r="A493" s="22">
        <v>42650</v>
      </c>
      <c r="B493">
        <v>22.427</v>
      </c>
      <c r="C493">
        <f t="shared" si="7"/>
        <v>-0.32887427225457366</v>
      </c>
    </row>
    <row r="494" spans="1:3" x14ac:dyDescent="0.25">
      <c r="A494" s="22">
        <v>42653</v>
      </c>
      <c r="B494">
        <v>22.411000000000001</v>
      </c>
      <c r="C494">
        <f t="shared" si="7"/>
        <v>-7.1342578142409768E-2</v>
      </c>
    </row>
    <row r="495" spans="1:3" x14ac:dyDescent="0.25">
      <c r="A495" s="22">
        <v>42656</v>
      </c>
      <c r="B495">
        <v>22.177</v>
      </c>
      <c r="C495">
        <f t="shared" si="7"/>
        <v>-1.0441301146758366</v>
      </c>
    </row>
    <row r="496" spans="1:3" x14ac:dyDescent="0.25">
      <c r="A496" s="22">
        <v>42657</v>
      </c>
      <c r="B496">
        <v>22.326000000000001</v>
      </c>
      <c r="C496">
        <f t="shared" si="7"/>
        <v>0.67186724985345592</v>
      </c>
    </row>
    <row r="497" spans="1:3" x14ac:dyDescent="0.25">
      <c r="A497" s="22">
        <v>42660</v>
      </c>
      <c r="B497">
        <v>22.148</v>
      </c>
      <c r="C497">
        <f t="shared" si="7"/>
        <v>-0.79727671772821285</v>
      </c>
    </row>
    <row r="498" spans="1:3" x14ac:dyDescent="0.25">
      <c r="A498" s="22">
        <v>42661</v>
      </c>
      <c r="B498">
        <v>22.388999999999999</v>
      </c>
      <c r="C498">
        <f t="shared" si="7"/>
        <v>1.0881343687917628</v>
      </c>
    </row>
    <row r="499" spans="1:3" x14ac:dyDescent="0.25">
      <c r="A499" s="22">
        <v>42662</v>
      </c>
      <c r="B499">
        <v>22.298999999999999</v>
      </c>
      <c r="C499">
        <f t="shared" si="7"/>
        <v>-0.40198311670909764</v>
      </c>
    </row>
    <row r="500" spans="1:3" x14ac:dyDescent="0.25">
      <c r="A500" s="22">
        <v>42663</v>
      </c>
      <c r="B500">
        <v>22.3</v>
      </c>
      <c r="C500">
        <f t="shared" si="7"/>
        <v>4.4845060316660934E-3</v>
      </c>
    </row>
    <row r="501" spans="1:3" x14ac:dyDescent="0.25">
      <c r="A501" s="22">
        <v>42664</v>
      </c>
      <c r="B501">
        <v>22.405999999999999</v>
      </c>
      <c r="C501">
        <f t="shared" si="7"/>
        <v>0.47533632286994654</v>
      </c>
    </row>
    <row r="502" spans="1:3" x14ac:dyDescent="0.25">
      <c r="A502" s="22">
        <v>42667</v>
      </c>
      <c r="B502">
        <v>22.396999999999998</v>
      </c>
      <c r="C502">
        <f t="shared" si="7"/>
        <v>-4.0167812193164072E-2</v>
      </c>
    </row>
    <row r="503" spans="1:3" x14ac:dyDescent="0.25">
      <c r="A503" s="22">
        <v>42668</v>
      </c>
      <c r="B503">
        <v>22.388000000000002</v>
      </c>
      <c r="C503">
        <f t="shared" si="7"/>
        <v>-4.0183953208004594E-2</v>
      </c>
    </row>
    <row r="504" spans="1:3" x14ac:dyDescent="0.25">
      <c r="A504" s="22">
        <v>42669</v>
      </c>
      <c r="B504">
        <v>22.263000000000002</v>
      </c>
      <c r="C504">
        <f t="shared" si="7"/>
        <v>-0.55833482222619257</v>
      </c>
    </row>
    <row r="505" spans="1:3" x14ac:dyDescent="0.25">
      <c r="A505" s="22">
        <v>42670</v>
      </c>
      <c r="B505">
        <v>22.045999999999999</v>
      </c>
      <c r="C505">
        <f t="shared" si="7"/>
        <v>-0.97471140457261951</v>
      </c>
    </row>
    <row r="506" spans="1:3" x14ac:dyDescent="0.25">
      <c r="A506" s="22">
        <v>42671</v>
      </c>
      <c r="B506">
        <v>22.257999999999999</v>
      </c>
      <c r="C506">
        <f t="shared" si="7"/>
        <v>0.96162569173546109</v>
      </c>
    </row>
    <row r="507" spans="1:3" x14ac:dyDescent="0.25">
      <c r="A507" s="22">
        <v>42675</v>
      </c>
      <c r="B507">
        <v>22.483000000000001</v>
      </c>
      <c r="C507">
        <f t="shared" si="7"/>
        <v>1.0108724952826014</v>
      </c>
    </row>
    <row r="508" spans="1:3" x14ac:dyDescent="0.25">
      <c r="A508" s="22">
        <v>42676</v>
      </c>
      <c r="B508">
        <v>22.187999999999999</v>
      </c>
      <c r="C508">
        <f t="shared" si="7"/>
        <v>-1.3121024774273971</v>
      </c>
    </row>
    <row r="509" spans="1:3" x14ac:dyDescent="0.25">
      <c r="A509" s="22">
        <v>42677</v>
      </c>
      <c r="B509">
        <v>21.981000000000002</v>
      </c>
      <c r="C509">
        <f t="shared" si="7"/>
        <v>-0.93293672255271853</v>
      </c>
    </row>
    <row r="510" spans="1:3" x14ac:dyDescent="0.25">
      <c r="A510" s="22">
        <v>42678</v>
      </c>
      <c r="B510">
        <v>21.638000000000002</v>
      </c>
      <c r="C510">
        <f t="shared" si="7"/>
        <v>-1.5604385605750419</v>
      </c>
    </row>
    <row r="511" spans="1:3" x14ac:dyDescent="0.25">
      <c r="A511" s="22">
        <v>42681</v>
      </c>
      <c r="B511">
        <v>21.837</v>
      </c>
      <c r="C511">
        <f t="shared" si="7"/>
        <v>0.9196783436546726</v>
      </c>
    </row>
    <row r="512" spans="1:3" x14ac:dyDescent="0.25">
      <c r="A512" s="22">
        <v>42682</v>
      </c>
      <c r="B512">
        <v>21.899000000000001</v>
      </c>
      <c r="C512">
        <f t="shared" si="7"/>
        <v>0.28392178412786173</v>
      </c>
    </row>
    <row r="513" spans="1:3" x14ac:dyDescent="0.25">
      <c r="A513" s="22">
        <v>42683</v>
      </c>
      <c r="B513">
        <v>21.504999999999999</v>
      </c>
      <c r="C513">
        <f t="shared" si="7"/>
        <v>-1.7991689118224665</v>
      </c>
    </row>
    <row r="514" spans="1:3" x14ac:dyDescent="0.25">
      <c r="A514" s="22">
        <v>42684</v>
      </c>
      <c r="B514">
        <v>21.72</v>
      </c>
      <c r="C514">
        <f t="shared" si="7"/>
        <v>0.99976749593117831</v>
      </c>
    </row>
    <row r="515" spans="1:3" x14ac:dyDescent="0.25">
      <c r="A515" s="22">
        <v>42685</v>
      </c>
      <c r="B515">
        <v>20.92</v>
      </c>
      <c r="C515">
        <f t="shared" si="7"/>
        <v>-3.6832412523020128</v>
      </c>
    </row>
    <row r="516" spans="1:3" x14ac:dyDescent="0.25">
      <c r="A516" s="22">
        <v>42689</v>
      </c>
      <c r="B516">
        <v>19.934000000000001</v>
      </c>
      <c r="C516">
        <f t="shared" ref="C516:C538" si="8">(B516-B515)/B515*100</f>
        <v>-4.7131931166348018</v>
      </c>
    </row>
    <row r="517" spans="1:3" x14ac:dyDescent="0.25">
      <c r="A517" s="22">
        <v>42690</v>
      </c>
      <c r="B517">
        <v>20.047000000000001</v>
      </c>
      <c r="C517">
        <f t="shared" si="8"/>
        <v>0.5668706732216291</v>
      </c>
    </row>
    <row r="518" spans="1:3" x14ac:dyDescent="0.25">
      <c r="A518" s="22">
        <v>42691</v>
      </c>
      <c r="B518">
        <v>20.015999999999998</v>
      </c>
      <c r="C518">
        <f t="shared" si="8"/>
        <v>-0.15463660398065726</v>
      </c>
    </row>
    <row r="519" spans="1:3" x14ac:dyDescent="0.25">
      <c r="A519" s="22">
        <v>42692</v>
      </c>
      <c r="B519">
        <v>20.074000000000002</v>
      </c>
      <c r="C519">
        <f t="shared" si="8"/>
        <v>0.28976818545165561</v>
      </c>
    </row>
    <row r="520" spans="1:3" x14ac:dyDescent="0.25">
      <c r="A520" s="22">
        <v>42695</v>
      </c>
      <c r="B520">
        <v>19.471</v>
      </c>
      <c r="C520">
        <f t="shared" si="8"/>
        <v>-3.0038856231941891</v>
      </c>
    </row>
    <row r="521" spans="1:3" x14ac:dyDescent="0.25">
      <c r="A521" s="22">
        <v>42696</v>
      </c>
      <c r="B521">
        <v>19.731000000000002</v>
      </c>
      <c r="C521">
        <f t="shared" si="8"/>
        <v>1.3353191926454808</v>
      </c>
    </row>
    <row r="522" spans="1:3" x14ac:dyDescent="0.25">
      <c r="A522" s="22">
        <v>42697</v>
      </c>
      <c r="B522">
        <v>19.954000000000001</v>
      </c>
      <c r="C522">
        <f t="shared" si="8"/>
        <v>1.1302012062237037</v>
      </c>
    </row>
    <row r="523" spans="1:3" x14ac:dyDescent="0.25">
      <c r="A523" s="22">
        <v>42698</v>
      </c>
      <c r="B523">
        <v>19.832000000000001</v>
      </c>
      <c r="C523">
        <f t="shared" si="8"/>
        <v>-0.611406234338979</v>
      </c>
    </row>
    <row r="524" spans="1:3" x14ac:dyDescent="0.25">
      <c r="A524" s="22">
        <v>42699</v>
      </c>
      <c r="B524">
        <v>20.149000000000001</v>
      </c>
      <c r="C524">
        <f t="shared" si="8"/>
        <v>1.59842678499395</v>
      </c>
    </row>
    <row r="525" spans="1:3" x14ac:dyDescent="0.25">
      <c r="A525" s="22">
        <v>42702</v>
      </c>
      <c r="B525">
        <v>20.27</v>
      </c>
      <c r="C525">
        <f t="shared" si="8"/>
        <v>0.60052608069878732</v>
      </c>
    </row>
    <row r="526" spans="1:3" x14ac:dyDescent="0.25">
      <c r="A526" s="22">
        <v>42703</v>
      </c>
      <c r="B526">
        <v>20.38</v>
      </c>
      <c r="C526">
        <f t="shared" si="8"/>
        <v>0.54267390231869483</v>
      </c>
    </row>
    <row r="527" spans="1:3" x14ac:dyDescent="0.25">
      <c r="A527" s="22">
        <v>42704</v>
      </c>
      <c r="B527">
        <v>20.716999999999999</v>
      </c>
      <c r="C527">
        <f t="shared" si="8"/>
        <v>1.6535819430814513</v>
      </c>
    </row>
    <row r="528" spans="1:3" x14ac:dyDescent="0.25">
      <c r="A528" s="22">
        <v>42705</v>
      </c>
      <c r="B528">
        <v>20.510999999999999</v>
      </c>
      <c r="C528">
        <f t="shared" si="8"/>
        <v>-0.99435246415986633</v>
      </c>
    </row>
    <row r="529" spans="1:3" x14ac:dyDescent="0.25">
      <c r="A529" s="22">
        <v>42706</v>
      </c>
      <c r="B529">
        <v>20.209</v>
      </c>
      <c r="C529">
        <f t="shared" si="8"/>
        <v>-1.4723806737847966</v>
      </c>
    </row>
    <row r="530" spans="1:3" x14ac:dyDescent="0.25">
      <c r="A530" s="22">
        <v>42709</v>
      </c>
      <c r="B530">
        <v>20.260999999999999</v>
      </c>
      <c r="C530">
        <f t="shared" si="8"/>
        <v>0.25731109901528826</v>
      </c>
    </row>
    <row r="531" spans="1:3" x14ac:dyDescent="0.25">
      <c r="A531" s="22">
        <v>42710</v>
      </c>
      <c r="B531">
        <v>20.327999999999999</v>
      </c>
      <c r="C531">
        <f t="shared" si="8"/>
        <v>0.33068456640837163</v>
      </c>
    </row>
    <row r="532" spans="1:3" x14ac:dyDescent="0.25">
      <c r="A532" s="22">
        <v>42711</v>
      </c>
      <c r="B532">
        <v>20.238</v>
      </c>
      <c r="C532">
        <f t="shared" si="8"/>
        <v>-0.44273907910271482</v>
      </c>
    </row>
    <row r="533" spans="1:3" x14ac:dyDescent="0.25">
      <c r="A533" s="22">
        <v>42712</v>
      </c>
      <c r="B533">
        <v>20.495000000000001</v>
      </c>
      <c r="C533">
        <f t="shared" si="8"/>
        <v>1.2698883288862608</v>
      </c>
    </row>
    <row r="534" spans="1:3" x14ac:dyDescent="0.25">
      <c r="A534" s="22">
        <v>42713</v>
      </c>
      <c r="B534">
        <v>20.548999999999999</v>
      </c>
      <c r="C534">
        <f t="shared" si="8"/>
        <v>0.26347889729201512</v>
      </c>
    </row>
    <row r="535" spans="1:3" x14ac:dyDescent="0.25">
      <c r="A535" s="22">
        <v>42716</v>
      </c>
      <c r="B535">
        <v>20.381</v>
      </c>
      <c r="C535">
        <f t="shared" si="8"/>
        <v>-0.8175580320210194</v>
      </c>
    </row>
    <row r="536" spans="1:3" x14ac:dyDescent="0.25">
      <c r="A536" s="22">
        <v>42717</v>
      </c>
      <c r="B536">
        <v>20.335000000000001</v>
      </c>
      <c r="C536">
        <f t="shared" si="8"/>
        <v>-0.22570040724203608</v>
      </c>
    </row>
    <row r="537" spans="1:3" x14ac:dyDescent="0.25">
      <c r="A537" s="22">
        <v>42718</v>
      </c>
      <c r="B537">
        <v>20.178000000000001</v>
      </c>
      <c r="C537">
        <f t="shared" si="8"/>
        <v>-0.77206786328989441</v>
      </c>
    </row>
    <row r="538" spans="1:3" x14ac:dyDescent="0.25">
      <c r="A538" s="22">
        <v>42719</v>
      </c>
      <c r="B538">
        <v>20.242999999999999</v>
      </c>
      <c r="C538">
        <f t="shared" si="8"/>
        <v>0.32213301615619844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4"/>
  <sheetViews>
    <sheetView topLeftCell="E1" workbookViewId="0">
      <selection activeCell="R4" sqref="R4"/>
    </sheetView>
  </sheetViews>
  <sheetFormatPr defaultRowHeight="12" x14ac:dyDescent="0.2"/>
  <cols>
    <col min="1" max="1" width="15" style="1" bestFit="1" customWidth="1"/>
    <col min="2" max="2" width="16.42578125" style="2" customWidth="1"/>
    <col min="3" max="3" width="18.28515625" style="21" bestFit="1" customWidth="1"/>
    <col min="4" max="4" width="20.5703125" style="2" bestFit="1" customWidth="1"/>
    <col min="5" max="5" width="15.7109375" style="21" bestFit="1" customWidth="1"/>
    <col min="6" max="6" width="19.5703125" style="2" bestFit="1" customWidth="1"/>
    <col min="7" max="7" width="16.28515625" style="2" bestFit="1" customWidth="1"/>
    <col min="8" max="8" width="1.140625" style="2" customWidth="1"/>
    <col min="9" max="9" width="1" style="2" customWidth="1"/>
    <col min="10" max="10" width="13.42578125" style="2" customWidth="1"/>
    <col min="11" max="11" width="13.42578125" style="2" bestFit="1" customWidth="1"/>
    <col min="12" max="12" width="12.85546875" style="2" customWidth="1"/>
    <col min="13" max="13" width="13.28515625" style="2" bestFit="1" customWidth="1"/>
    <col min="14" max="14" width="10" style="2" bestFit="1" customWidth="1"/>
    <col min="15" max="15" width="13.85546875" style="2" bestFit="1" customWidth="1"/>
    <col min="16" max="16" width="23.42578125" style="2" bestFit="1" customWidth="1"/>
    <col min="17" max="17" width="16.28515625" style="2" bestFit="1" customWidth="1"/>
    <col min="18" max="18" width="19" style="2" bestFit="1" customWidth="1"/>
    <col min="19" max="19" width="23.42578125" style="2" bestFit="1" customWidth="1"/>
    <col min="20" max="20" width="10.42578125" style="2" bestFit="1" customWidth="1"/>
    <col min="21" max="16384" width="9.140625" style="2"/>
  </cols>
  <sheetData>
    <row r="1" spans="1:22" x14ac:dyDescent="0.2">
      <c r="A1" s="10" t="s">
        <v>7</v>
      </c>
      <c r="B1" s="28" t="s">
        <v>8</v>
      </c>
      <c r="C1" s="28"/>
      <c r="D1" s="28"/>
      <c r="E1" s="28"/>
      <c r="F1" s="28"/>
      <c r="G1" s="17"/>
      <c r="J1" s="2" t="s">
        <v>7</v>
      </c>
      <c r="M1" s="2" t="s">
        <v>30</v>
      </c>
      <c r="P1" s="6" t="s">
        <v>35</v>
      </c>
      <c r="Q1" s="7">
        <f>SUM(J8:J5544)</f>
        <v>192000</v>
      </c>
    </row>
    <row r="2" spans="1:22" x14ac:dyDescent="0.2">
      <c r="A2" s="13" t="s">
        <v>9</v>
      </c>
      <c r="B2" s="14">
        <v>41914</v>
      </c>
      <c r="C2" s="15" t="s">
        <v>18</v>
      </c>
      <c r="D2" s="16">
        <v>3</v>
      </c>
      <c r="E2" s="16" t="s">
        <v>13</v>
      </c>
      <c r="F2" s="16" t="s">
        <v>19</v>
      </c>
      <c r="G2" s="30">
        <f>COUNT(O$8:O1048575)</f>
        <v>537</v>
      </c>
      <c r="J2" s="7" t="s">
        <v>2</v>
      </c>
      <c r="K2" s="26">
        <f>AVERAGE(G8:G5544)</f>
        <v>5.9289394449402684E-2</v>
      </c>
      <c r="L2" s="21"/>
      <c r="M2" s="7" t="s">
        <v>2</v>
      </c>
      <c r="N2" s="26">
        <f>AVERAGE(E8:E5544)</f>
        <v>-5.603095407997543E-2</v>
      </c>
      <c r="O2" s="21"/>
      <c r="P2" s="7" t="s">
        <v>36</v>
      </c>
      <c r="Q2" s="7">
        <f>VLOOKUP($B$4,$A$8:$M$5544,13,FALSE)</f>
        <v>203846.35134693945</v>
      </c>
    </row>
    <row r="3" spans="1:22" x14ac:dyDescent="0.2">
      <c r="A3" s="5" t="s">
        <v>10</v>
      </c>
      <c r="B3" s="11">
        <v>42710</v>
      </c>
      <c r="C3" s="4"/>
      <c r="D3" s="8"/>
      <c r="E3" s="5">
        <v>0.5</v>
      </c>
      <c r="F3" s="12">
        <v>2000</v>
      </c>
      <c r="G3" s="9"/>
      <c r="J3" s="7" t="s">
        <v>1</v>
      </c>
      <c r="K3" s="6">
        <f>STDEV(G8:G5544)</f>
        <v>1.0173882992834884</v>
      </c>
      <c r="L3" s="21"/>
      <c r="M3" s="7" t="s">
        <v>1</v>
      </c>
      <c r="N3" s="6">
        <f>STDEV(E8:E5544)</f>
        <v>1.1280453459883344</v>
      </c>
      <c r="P3" s="7" t="s">
        <v>37</v>
      </c>
      <c r="Q3" s="7">
        <f>VLOOKUP($B$4,$A$8:$N$5544,14,FALSE)</f>
        <v>212860.09442986111</v>
      </c>
    </row>
    <row r="4" spans="1:22" x14ac:dyDescent="0.2">
      <c r="A4" s="5" t="s">
        <v>11</v>
      </c>
      <c r="B4" s="11">
        <v>42719</v>
      </c>
      <c r="C4" s="4"/>
      <c r="D4" s="8"/>
      <c r="E4" s="5">
        <v>1</v>
      </c>
      <c r="F4" s="12">
        <v>3000</v>
      </c>
      <c r="G4" s="9"/>
      <c r="J4" s="7" t="s">
        <v>3</v>
      </c>
      <c r="K4" s="6">
        <f>K3*(SQRT((252)))</f>
        <v>16.15053856014638</v>
      </c>
      <c r="M4" s="7" t="s">
        <v>3</v>
      </c>
      <c r="N4" s="6">
        <f>N3*(SQRT((252)))</f>
        <v>17.907164718533675</v>
      </c>
      <c r="P4" s="6" t="s">
        <v>33</v>
      </c>
      <c r="Q4" s="7">
        <f>Q2-Q1</f>
        <v>11846.351346939453</v>
      </c>
      <c r="S4" s="2">
        <v>-0.35624873853784988</v>
      </c>
    </row>
    <row r="5" spans="1:22" x14ac:dyDescent="0.2">
      <c r="A5" s="10" t="s">
        <v>20</v>
      </c>
      <c r="B5" s="11" t="s">
        <v>21</v>
      </c>
      <c r="C5" s="4"/>
      <c r="D5" s="8"/>
      <c r="E5" s="5">
        <v>2</v>
      </c>
      <c r="F5" s="12">
        <v>3000</v>
      </c>
      <c r="G5" s="9"/>
      <c r="J5" s="7" t="s">
        <v>5</v>
      </c>
      <c r="K5" s="31">
        <f ca="1">MIN(OFFSET($Q$8,0,0,$G$2-1))</f>
        <v>-0.21496357361963253</v>
      </c>
      <c r="M5" s="7" t="s">
        <v>5</v>
      </c>
      <c r="N5" s="31">
        <f ca="1">MIN(OFFSET($R$8,0,0,$G$2-1))</f>
        <v>-0.18827408064396425</v>
      </c>
      <c r="P5" s="6" t="s">
        <v>34</v>
      </c>
      <c r="Q5" s="7">
        <f>Q3-Q1</f>
        <v>20860.094429861114</v>
      </c>
    </row>
    <row r="6" spans="1:22" x14ac:dyDescent="0.2">
      <c r="A6" s="27" t="s">
        <v>6</v>
      </c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22" x14ac:dyDescent="0.2">
      <c r="A7" s="1" t="s">
        <v>0</v>
      </c>
      <c r="B7" s="1" t="s">
        <v>27</v>
      </c>
      <c r="C7" s="2" t="s">
        <v>14</v>
      </c>
      <c r="D7" s="1" t="s">
        <v>23</v>
      </c>
      <c r="E7" s="1" t="s">
        <v>26</v>
      </c>
      <c r="F7" s="2" t="s">
        <v>12</v>
      </c>
      <c r="G7" s="2" t="s">
        <v>15</v>
      </c>
      <c r="H7" s="2" t="s">
        <v>4</v>
      </c>
      <c r="I7" s="2" t="s">
        <v>28</v>
      </c>
      <c r="J7" s="2" t="s">
        <v>4</v>
      </c>
      <c r="K7" s="2" t="s">
        <v>16</v>
      </c>
      <c r="L7" s="2" t="s">
        <v>17</v>
      </c>
      <c r="M7" s="2" t="s">
        <v>31</v>
      </c>
      <c r="N7" s="2" t="s">
        <v>32</v>
      </c>
      <c r="O7" s="2" t="s">
        <v>40</v>
      </c>
      <c r="P7" s="2" t="s">
        <v>41</v>
      </c>
      <c r="Q7" s="2" t="s">
        <v>38</v>
      </c>
      <c r="R7" s="2" t="s">
        <v>39</v>
      </c>
    </row>
    <row r="8" spans="1:22" x14ac:dyDescent="0.2">
      <c r="A8" s="18">
        <v>41919</v>
      </c>
      <c r="B8" s="18" t="str">
        <f>TEXT(A8,"MMM-YYYY")</f>
        <v>Oct-2014</v>
      </c>
      <c r="C8" s="2">
        <v>11246.9</v>
      </c>
      <c r="D8" s="19" t="s">
        <v>22</v>
      </c>
      <c r="E8" s="20">
        <v>0</v>
      </c>
      <c r="F8" s="3">
        <f>VLOOKUP(A8,'Scheme data'!$A$2:$B$538,2,FALSE)</f>
        <v>15.141999999999999</v>
      </c>
      <c r="G8" s="24">
        <v>0</v>
      </c>
      <c r="H8" s="23" t="s">
        <v>22</v>
      </c>
      <c r="I8" s="23"/>
      <c r="J8" s="23"/>
      <c r="K8" s="23">
        <v>0</v>
      </c>
      <c r="L8" s="3">
        <v>0</v>
      </c>
      <c r="M8" s="3">
        <f>K8*F8</f>
        <v>0</v>
      </c>
      <c r="N8" s="3">
        <f>L8*C8</f>
        <v>0</v>
      </c>
      <c r="O8" s="3">
        <v>100</v>
      </c>
      <c r="P8" s="3">
        <v>100</v>
      </c>
      <c r="Q8" s="29">
        <f>MIN(Q9:Q544)</f>
        <v>-0.21496357361963253</v>
      </c>
      <c r="R8" s="29">
        <f>MIN(R9:R544)</f>
        <v>-0.18827408064396425</v>
      </c>
    </row>
    <row r="9" spans="1:22" x14ac:dyDescent="0.2">
      <c r="A9" s="18">
        <v>41920</v>
      </c>
      <c r="B9" s="18" t="str">
        <f t="shared" ref="B9:B72" si="0">TEXT(A9,"MMM-YYYY")</f>
        <v>Oct-2014</v>
      </c>
      <c r="C9" s="2">
        <v>11226.35</v>
      </c>
      <c r="D9" s="25">
        <f>(C9-C8)/C8*100</f>
        <v>-0.18271701535533591</v>
      </c>
      <c r="E9" s="20">
        <f>D9*-1</f>
        <v>0.18271701535533591</v>
      </c>
      <c r="F9" s="3">
        <f>VLOOKUP(A9,'Scheme data'!$A$2:$B$538,2,FALSE)</f>
        <v>15.089</v>
      </c>
      <c r="G9" s="20">
        <f>(F9-F8)/F8*100</f>
        <v>-0.35001981244220742</v>
      </c>
      <c r="H9" s="3">
        <f>IF(E9&gt;=$E$3,IF(E9&lt;$E$4,$F$3,IF(E9&lt;$E$5,$F$4,$F$5)),0)</f>
        <v>0</v>
      </c>
      <c r="I9" s="3">
        <f>IF(B8&lt;&gt;B9,IF(H9&gt;0,1,0),IF(H9&gt;0,I8+1,I8))</f>
        <v>0</v>
      </c>
      <c r="J9" s="3">
        <f>IF(I9&gt;$D$2,0,IF(A8&gt;$B$3,0,H9))</f>
        <v>0</v>
      </c>
      <c r="K9" s="3">
        <f>J9/F9+K8</f>
        <v>0</v>
      </c>
      <c r="L9" s="3">
        <f>J9/C9+L8</f>
        <v>0</v>
      </c>
      <c r="M9" s="3">
        <f t="shared" ref="M9:M72" si="1">K9*F9</f>
        <v>0</v>
      </c>
      <c r="N9" s="3">
        <f t="shared" ref="N9:N72" si="2">L9*C9</f>
        <v>0</v>
      </c>
      <c r="O9" s="20">
        <f>$O8*(1+$G9/100)</f>
        <v>99.649980187557802</v>
      </c>
      <c r="P9" s="20">
        <f>$P8*(1+$D9/100)</f>
        <v>99.817282984644663</v>
      </c>
      <c r="Q9" s="3">
        <f>(O9-MAX(O$8:O9))/MAX(O$8:O9)</f>
        <v>-3.5001981244219848E-3</v>
      </c>
      <c r="R9" s="3">
        <f>(P9-MAX(P$8:P9))/MAX(P$8:P9)</f>
        <v>-1.8271701535533681E-3</v>
      </c>
      <c r="V9" s="4"/>
    </row>
    <row r="10" spans="1:22" x14ac:dyDescent="0.2">
      <c r="A10" s="18">
        <v>41921</v>
      </c>
      <c r="B10" s="18" t="str">
        <f t="shared" si="0"/>
        <v>Oct-2014</v>
      </c>
      <c r="C10" s="2">
        <v>11407.9</v>
      </c>
      <c r="D10" s="25">
        <f t="shared" ref="D10:D72" si="3">(C10-C9)/C9*100</f>
        <v>1.617177444138115</v>
      </c>
      <c r="E10" s="20">
        <f t="shared" ref="E10:E73" si="4">D10*-1</f>
        <v>-1.617177444138115</v>
      </c>
      <c r="F10" s="3">
        <f>VLOOKUP(A10,'Scheme data'!$A$2:$B$538,2,FALSE)</f>
        <v>15.321</v>
      </c>
      <c r="G10" s="20">
        <f t="shared" ref="G10:G73" si="5">(F10-F9)/F9*100</f>
        <v>1.5375439061567984</v>
      </c>
      <c r="H10" s="3">
        <f t="shared" ref="H10:H73" si="6">IF(E10&gt;=$E$3,IF(E10&lt;$E$4,$F$3,IF(E10&lt;$E$5,$F$4,$F$5)),0)</f>
        <v>0</v>
      </c>
      <c r="I10" s="3">
        <f t="shared" ref="I10:I73" si="7">IF(B9&lt;&gt;B10,IF(H10&gt;0,1,0),IF(H10&gt;0,I9+1,I9))</f>
        <v>0</v>
      </c>
      <c r="J10" s="3">
        <f t="shared" ref="J10:J73" si="8">IF(I10&gt;$D$2,0,IF(A9&gt;$B$3,0,H10))</f>
        <v>0</v>
      </c>
      <c r="K10" s="3">
        <f t="shared" ref="K10:K73" si="9">J10/F10+K9</f>
        <v>0</v>
      </c>
      <c r="L10" s="3">
        <f t="shared" ref="L10:L73" si="10">J10/C10+L9</f>
        <v>0</v>
      </c>
      <c r="M10" s="3">
        <f t="shared" si="1"/>
        <v>0</v>
      </c>
      <c r="N10" s="3">
        <f t="shared" si="2"/>
        <v>0</v>
      </c>
      <c r="O10" s="20">
        <f t="shared" ref="O10:O73" si="11">$O9*(1+$G10/100)</f>
        <v>101.18214238541805</v>
      </c>
      <c r="P10" s="20">
        <f t="shared" ref="P10:P73" si="12">$P9*(1+$D10/100)</f>
        <v>101.43150557042385</v>
      </c>
      <c r="Q10" s="3">
        <f>(O10-MAX(O$8:O10))/MAX(O$8:O10)</f>
        <v>0</v>
      </c>
      <c r="R10" s="3">
        <f>(P10-MAX(P$8:P10))/MAX(P$8:P10)</f>
        <v>0</v>
      </c>
    </row>
    <row r="11" spans="1:22" x14ac:dyDescent="0.2">
      <c r="A11" s="18">
        <v>41922</v>
      </c>
      <c r="B11" s="18" t="str">
        <f t="shared" si="0"/>
        <v>Oct-2014</v>
      </c>
      <c r="C11" s="2">
        <v>11230.8</v>
      </c>
      <c r="D11" s="25">
        <f t="shared" si="3"/>
        <v>-1.5524329631220504</v>
      </c>
      <c r="E11" s="20">
        <f t="shared" si="4"/>
        <v>1.5524329631220504</v>
      </c>
      <c r="F11" s="3">
        <f>VLOOKUP(A11,'Scheme data'!$A$2:$B$538,2,FALSE)</f>
        <v>15.121</v>
      </c>
      <c r="G11" s="20">
        <f t="shared" si="5"/>
        <v>-1.305397819985636</v>
      </c>
      <c r="H11" s="3">
        <f t="shared" si="6"/>
        <v>3000</v>
      </c>
      <c r="I11" s="3">
        <f t="shared" si="7"/>
        <v>1</v>
      </c>
      <c r="J11" s="3">
        <f t="shared" si="8"/>
        <v>3000</v>
      </c>
      <c r="K11" s="3">
        <f t="shared" si="9"/>
        <v>198.3995767475696</v>
      </c>
      <c r="L11" s="3">
        <f t="shared" si="10"/>
        <v>0.26712255582861416</v>
      </c>
      <c r="M11" s="3">
        <f t="shared" si="1"/>
        <v>3000</v>
      </c>
      <c r="N11" s="3">
        <f t="shared" si="2"/>
        <v>2999.9999999999995</v>
      </c>
      <c r="O11" s="20">
        <f t="shared" si="11"/>
        <v>99.861312904504047</v>
      </c>
      <c r="P11" s="20">
        <f t="shared" si="12"/>
        <v>99.856849442957611</v>
      </c>
      <c r="Q11" s="3">
        <f>(O11-MAX(O$8:O11))/MAX(O$8:O11)</f>
        <v>-1.3053978199856268E-2</v>
      </c>
      <c r="R11" s="3">
        <f>(P11-MAX(P$8:P11))/MAX(P$8:P11)</f>
        <v>-1.5524329631220529E-2</v>
      </c>
      <c r="T11" s="3"/>
    </row>
    <row r="12" spans="1:22" x14ac:dyDescent="0.2">
      <c r="A12" s="18">
        <v>41925</v>
      </c>
      <c r="B12" s="18" t="str">
        <f t="shared" si="0"/>
        <v>Oct-2014</v>
      </c>
      <c r="C12" s="2">
        <v>11284.6</v>
      </c>
      <c r="D12" s="25">
        <f t="shared" si="3"/>
        <v>0.4790397834526578</v>
      </c>
      <c r="E12" s="20">
        <f t="shared" si="4"/>
        <v>-0.4790397834526578</v>
      </c>
      <c r="F12" s="3">
        <f>VLOOKUP(A12,'Scheme data'!$A$2:$B$538,2,FALSE)</f>
        <v>15.19</v>
      </c>
      <c r="G12" s="20">
        <f t="shared" si="5"/>
        <v>0.45631902651940387</v>
      </c>
      <c r="H12" s="3">
        <f t="shared" si="6"/>
        <v>0</v>
      </c>
      <c r="I12" s="3">
        <f t="shared" si="7"/>
        <v>1</v>
      </c>
      <c r="J12" s="3">
        <f t="shared" si="8"/>
        <v>0</v>
      </c>
      <c r="K12" s="3">
        <f t="shared" si="9"/>
        <v>198.3995767475696</v>
      </c>
      <c r="L12" s="3">
        <f t="shared" si="10"/>
        <v>0.26712255582861416</v>
      </c>
      <c r="M12" s="3">
        <f t="shared" si="1"/>
        <v>3013.6895707955819</v>
      </c>
      <c r="N12" s="3">
        <f t="shared" si="2"/>
        <v>3014.3711935035794</v>
      </c>
      <c r="O12" s="20">
        <f t="shared" si="11"/>
        <v>100.31699907541939</v>
      </c>
      <c r="P12" s="20">
        <f t="shared" si="12"/>
        <v>100.33520347829179</v>
      </c>
      <c r="Q12" s="3">
        <f>(O12-MAX(O$8:O12))/MAX(O$8:O12)</f>
        <v>-8.5503557209057335E-3</v>
      </c>
      <c r="R12" s="3">
        <f>(P12-MAX(P$8:P12))/MAX(P$8:P12)</f>
        <v>-1.0808299511741955E-2</v>
      </c>
    </row>
    <row r="13" spans="1:22" x14ac:dyDescent="0.2">
      <c r="A13" s="18">
        <v>41926</v>
      </c>
      <c r="B13" s="18" t="str">
        <f t="shared" si="0"/>
        <v>Oct-2014</v>
      </c>
      <c r="C13" s="2">
        <v>11269.7</v>
      </c>
      <c r="D13" s="25">
        <f t="shared" si="3"/>
        <v>-0.13203835315385246</v>
      </c>
      <c r="E13" s="20">
        <f t="shared" si="4"/>
        <v>0.13203835315385246</v>
      </c>
      <c r="F13" s="3">
        <f>VLOOKUP(A13,'Scheme data'!$A$2:$B$538,2,FALSE)</f>
        <v>15.179</v>
      </c>
      <c r="G13" s="20">
        <f t="shared" si="5"/>
        <v>-7.2416063199468292E-2</v>
      </c>
      <c r="H13" s="3">
        <f t="shared" si="6"/>
        <v>0</v>
      </c>
      <c r="I13" s="3">
        <f t="shared" si="7"/>
        <v>1</v>
      </c>
      <c r="J13" s="3">
        <f t="shared" si="8"/>
        <v>0</v>
      </c>
      <c r="K13" s="3">
        <f t="shared" si="9"/>
        <v>198.3995767475696</v>
      </c>
      <c r="L13" s="3">
        <f t="shared" si="10"/>
        <v>0.26712255582861416</v>
      </c>
      <c r="M13" s="3">
        <f t="shared" si="1"/>
        <v>3011.5071754513588</v>
      </c>
      <c r="N13" s="3">
        <f t="shared" si="2"/>
        <v>3010.3910674217332</v>
      </c>
      <c r="O13" s="20">
        <f t="shared" si="11"/>
        <v>100.24435345396913</v>
      </c>
      <c r="P13" s="20">
        <f t="shared" si="12"/>
        <v>100.20272252798549</v>
      </c>
      <c r="Q13" s="3">
        <f>(O13-MAX(O$8:O13))/MAX(O$8:O13)</f>
        <v>-9.2683245218977608E-3</v>
      </c>
      <c r="R13" s="3">
        <f>(P13-MAX(P$8:P13))/MAX(P$8:P13)</f>
        <v>-1.2114411942601228E-2</v>
      </c>
    </row>
    <row r="14" spans="1:22" x14ac:dyDescent="0.2">
      <c r="A14" s="18">
        <v>41928</v>
      </c>
      <c r="B14" s="18" t="str">
        <f t="shared" si="0"/>
        <v>Oct-2014</v>
      </c>
      <c r="C14" s="2">
        <v>10983.7</v>
      </c>
      <c r="D14" s="25">
        <f t="shared" si="3"/>
        <v>-2.5377782904602606</v>
      </c>
      <c r="E14" s="20">
        <f t="shared" si="4"/>
        <v>2.5377782904602606</v>
      </c>
      <c r="F14" s="3">
        <f>VLOOKUP(A14,'Scheme data'!$A$2:$B$538,2,FALSE)</f>
        <v>14.853999999999999</v>
      </c>
      <c r="G14" s="20">
        <f t="shared" si="5"/>
        <v>-2.1411160155478033</v>
      </c>
      <c r="H14" s="3">
        <f t="shared" si="6"/>
        <v>3000</v>
      </c>
      <c r="I14" s="3">
        <f t="shared" si="7"/>
        <v>2</v>
      </c>
      <c r="J14" s="3">
        <f t="shared" si="8"/>
        <v>3000</v>
      </c>
      <c r="K14" s="3">
        <f t="shared" si="9"/>
        <v>400.36537720535875</v>
      </c>
      <c r="L14" s="3">
        <f t="shared" si="10"/>
        <v>0.54025456052648457</v>
      </c>
      <c r="M14" s="3">
        <f t="shared" si="1"/>
        <v>5947.0273130083988</v>
      </c>
      <c r="N14" s="3">
        <f t="shared" si="2"/>
        <v>5933.9940164547488</v>
      </c>
      <c r="O14" s="20">
        <f t="shared" si="11"/>
        <v>98.098005547483837</v>
      </c>
      <c r="P14" s="20">
        <f t="shared" si="12"/>
        <v>97.659799589220142</v>
      </c>
      <c r="Q14" s="3">
        <f>(O14-MAX(O$8:O14))/MAX(O$8:O14)</f>
        <v>-3.0481039096664581E-2</v>
      </c>
      <c r="R14" s="3">
        <f>(P14-MAX(P$8:P14))/MAX(P$8:P14)</f>
        <v>-3.7184757930907524E-2</v>
      </c>
    </row>
    <row r="15" spans="1:22" x14ac:dyDescent="0.2">
      <c r="A15" s="18">
        <v>41929</v>
      </c>
      <c r="B15" s="18" t="str">
        <f t="shared" si="0"/>
        <v>Oct-2014</v>
      </c>
      <c r="C15" s="2">
        <v>11070.75</v>
      </c>
      <c r="D15" s="25">
        <f t="shared" si="3"/>
        <v>0.79253803363164754</v>
      </c>
      <c r="E15" s="20">
        <f t="shared" si="4"/>
        <v>-0.79253803363164754</v>
      </c>
      <c r="F15" s="3">
        <f>VLOOKUP(A15,'Scheme data'!$A$2:$B$538,2,FALSE)</f>
        <v>14.956</v>
      </c>
      <c r="G15" s="20">
        <f t="shared" si="5"/>
        <v>0.68668372155648527</v>
      </c>
      <c r="H15" s="3">
        <f t="shared" si="6"/>
        <v>0</v>
      </c>
      <c r="I15" s="3">
        <f t="shared" si="7"/>
        <v>2</v>
      </c>
      <c r="J15" s="3">
        <f t="shared" si="8"/>
        <v>0</v>
      </c>
      <c r="K15" s="3">
        <f t="shared" si="9"/>
        <v>400.36537720535875</v>
      </c>
      <c r="L15" s="3">
        <f t="shared" si="10"/>
        <v>0.54025456052648457</v>
      </c>
      <c r="M15" s="3">
        <f t="shared" si="1"/>
        <v>5987.8645814833453</v>
      </c>
      <c r="N15" s="3">
        <f t="shared" si="2"/>
        <v>5981.0231759485787</v>
      </c>
      <c r="O15" s="20">
        <f t="shared" si="11"/>
        <v>98.771628582749997</v>
      </c>
      <c r="P15" s="20">
        <f t="shared" si="12"/>
        <v>98.433790644533147</v>
      </c>
      <c r="Q15" s="3">
        <f>(O15-MAX(O$8:O15))/MAX(O$8:O15)</f>
        <v>-2.3823510214737682E-2</v>
      </c>
      <c r="R15" s="3">
        <f>(P15-MAX(P$8:P15))/MAX(P$8:P15)</f>
        <v>-2.9554080943907438E-2</v>
      </c>
      <c r="S15" s="3"/>
    </row>
    <row r="16" spans="1:22" x14ac:dyDescent="0.2">
      <c r="A16" s="18">
        <v>41932</v>
      </c>
      <c r="B16" s="18" t="str">
        <f t="shared" si="0"/>
        <v>Oct-2014</v>
      </c>
      <c r="C16" s="2">
        <v>11230.45</v>
      </c>
      <c r="D16" s="25">
        <f t="shared" si="3"/>
        <v>1.4425400266468011</v>
      </c>
      <c r="E16" s="20">
        <f t="shared" si="4"/>
        <v>-1.4425400266468011</v>
      </c>
      <c r="F16" s="3">
        <f>VLOOKUP(A16,'Scheme data'!$A$2:$B$538,2,FALSE)</f>
        <v>15.113</v>
      </c>
      <c r="G16" s="20">
        <f t="shared" si="5"/>
        <v>1.0497459213693503</v>
      </c>
      <c r="H16" s="3">
        <f t="shared" si="6"/>
        <v>0</v>
      </c>
      <c r="I16" s="3">
        <f t="shared" si="7"/>
        <v>2</v>
      </c>
      <c r="J16" s="3">
        <f t="shared" si="8"/>
        <v>0</v>
      </c>
      <c r="K16" s="3">
        <f t="shared" si="9"/>
        <v>400.36537720535875</v>
      </c>
      <c r="L16" s="3">
        <f t="shared" si="10"/>
        <v>0.54025456052648457</v>
      </c>
      <c r="M16" s="3">
        <f t="shared" si="1"/>
        <v>6050.7219457045867</v>
      </c>
      <c r="N16" s="3">
        <f t="shared" si="2"/>
        <v>6067.3018292646593</v>
      </c>
      <c r="O16" s="20">
        <f t="shared" si="11"/>
        <v>99.808479725267503</v>
      </c>
      <c r="P16" s="20">
        <f t="shared" si="12"/>
        <v>99.853737474326266</v>
      </c>
      <c r="Q16" s="3">
        <f>(O16-MAX(O$8:O16))/MAX(O$8:O16)</f>
        <v>-1.3576137327850355E-2</v>
      </c>
      <c r="R16" s="3">
        <f>(P16-MAX(P$8:P16))/MAX(P$8:P16)</f>
        <v>-1.5555010124562747E-2</v>
      </c>
    </row>
    <row r="17" spans="1:19" x14ac:dyDescent="0.2">
      <c r="A17" s="18">
        <v>41933</v>
      </c>
      <c r="B17" s="18" t="str">
        <f t="shared" si="0"/>
        <v>Oct-2014</v>
      </c>
      <c r="C17" s="2">
        <v>11319.75</v>
      </c>
      <c r="D17" s="25">
        <f t="shared" si="3"/>
        <v>0.79515958844034984</v>
      </c>
      <c r="E17" s="20">
        <f t="shared" si="4"/>
        <v>-0.79515958844034984</v>
      </c>
      <c r="F17" s="3">
        <f>VLOOKUP(A17,'Scheme data'!$A$2:$B$538,2,FALSE)</f>
        <v>15.214</v>
      </c>
      <c r="G17" s="20">
        <f t="shared" si="5"/>
        <v>0.66829881558923354</v>
      </c>
      <c r="H17" s="3">
        <f t="shared" si="6"/>
        <v>0</v>
      </c>
      <c r="I17" s="3">
        <f t="shared" si="7"/>
        <v>2</v>
      </c>
      <c r="J17" s="3">
        <f t="shared" si="8"/>
        <v>0</v>
      </c>
      <c r="K17" s="3">
        <f t="shared" si="9"/>
        <v>400.36537720535875</v>
      </c>
      <c r="L17" s="3">
        <f t="shared" si="10"/>
        <v>0.54025456052648457</v>
      </c>
      <c r="M17" s="3">
        <f t="shared" si="1"/>
        <v>6091.1588488023281</v>
      </c>
      <c r="N17" s="3">
        <f t="shared" si="2"/>
        <v>6115.5465615196736</v>
      </c>
      <c r="O17" s="20">
        <f t="shared" si="11"/>
        <v>100.47549861312908</v>
      </c>
      <c r="P17" s="20">
        <f t="shared" si="12"/>
        <v>100.64773404226942</v>
      </c>
      <c r="Q17" s="3">
        <f>(O17-MAX(O$8:O17))/MAX(O$8:O17)</f>
        <v>-6.9838783369229078E-3</v>
      </c>
      <c r="R17" s="3">
        <f>(P17-MAX(P$8:P17))/MAX(P$8:P17)</f>
        <v>-7.7271013946476393E-3</v>
      </c>
      <c r="S17" s="3"/>
    </row>
    <row r="18" spans="1:19" x14ac:dyDescent="0.2">
      <c r="A18" s="18">
        <v>41934</v>
      </c>
      <c r="B18" s="18" t="str">
        <f t="shared" si="0"/>
        <v>Oct-2014</v>
      </c>
      <c r="C18" s="2">
        <v>11432.8</v>
      </c>
      <c r="D18" s="25">
        <f t="shared" si="3"/>
        <v>0.99869696768920924</v>
      </c>
      <c r="E18" s="20">
        <f t="shared" si="4"/>
        <v>-0.99869696768920924</v>
      </c>
      <c r="F18" s="3">
        <f>VLOOKUP(A18,'Scheme data'!$A$2:$B$538,2,FALSE)</f>
        <v>15.378</v>
      </c>
      <c r="G18" s="20">
        <f t="shared" si="5"/>
        <v>1.0779545155777555</v>
      </c>
      <c r="H18" s="3">
        <f t="shared" si="6"/>
        <v>0</v>
      </c>
      <c r="I18" s="3">
        <f t="shared" si="7"/>
        <v>2</v>
      </c>
      <c r="J18" s="3">
        <f t="shared" si="8"/>
        <v>0</v>
      </c>
      <c r="K18" s="3">
        <f t="shared" si="9"/>
        <v>400.36537720535875</v>
      </c>
      <c r="L18" s="3">
        <f t="shared" si="10"/>
        <v>0.54025456052648457</v>
      </c>
      <c r="M18" s="3">
        <f t="shared" si="1"/>
        <v>6156.8187706640074</v>
      </c>
      <c r="N18" s="3">
        <f t="shared" si="2"/>
        <v>6176.6223395871921</v>
      </c>
      <c r="O18" s="20">
        <f t="shared" si="11"/>
        <v>101.55857878747857</v>
      </c>
      <c r="P18" s="20">
        <f t="shared" si="12"/>
        <v>101.65289991019748</v>
      </c>
      <c r="Q18" s="3">
        <f>(O18-MAX(O$8:O18))/MAX(O$8:O18)</f>
        <v>0</v>
      </c>
      <c r="R18" s="3">
        <f>(P18-MAX(P$8:P18))/MAX(P$8:P18)</f>
        <v>0</v>
      </c>
    </row>
    <row r="19" spans="1:19" x14ac:dyDescent="0.2">
      <c r="A19" s="18">
        <v>41939</v>
      </c>
      <c r="B19" s="18" t="str">
        <f t="shared" si="0"/>
        <v>Oct-2014</v>
      </c>
      <c r="C19" s="2">
        <v>11475.15</v>
      </c>
      <c r="D19" s="25">
        <f t="shared" si="3"/>
        <v>0.37042544258624632</v>
      </c>
      <c r="E19" s="20">
        <f t="shared" si="4"/>
        <v>-0.37042544258624632</v>
      </c>
      <c r="F19" s="3">
        <f>VLOOKUP(A19,'Scheme data'!$A$2:$B$538,2,FALSE)</f>
        <v>15.503</v>
      </c>
      <c r="G19" s="20">
        <f t="shared" si="5"/>
        <v>0.81284952529587717</v>
      </c>
      <c r="H19" s="3">
        <f t="shared" si="6"/>
        <v>0</v>
      </c>
      <c r="I19" s="3">
        <f t="shared" si="7"/>
        <v>2</v>
      </c>
      <c r="J19" s="3">
        <f t="shared" si="8"/>
        <v>0</v>
      </c>
      <c r="K19" s="3">
        <f t="shared" si="9"/>
        <v>400.36537720535875</v>
      </c>
      <c r="L19" s="3">
        <f t="shared" si="10"/>
        <v>0.54025456052648457</v>
      </c>
      <c r="M19" s="3">
        <f t="shared" si="1"/>
        <v>6206.8644428146772</v>
      </c>
      <c r="N19" s="3">
        <f t="shared" si="2"/>
        <v>6199.5021202254893</v>
      </c>
      <c r="O19" s="20">
        <f t="shared" si="11"/>
        <v>102.38409721304983</v>
      </c>
      <c r="P19" s="20">
        <f t="shared" si="12"/>
        <v>102.02944811459159</v>
      </c>
      <c r="Q19" s="3">
        <f>(O19-MAX(O$8:O19))/MAX(O$8:O19)</f>
        <v>0</v>
      </c>
      <c r="R19" s="3">
        <f>(P19-MAX(P$8:P19))/MAX(P$8:P19)</f>
        <v>0</v>
      </c>
    </row>
    <row r="20" spans="1:19" x14ac:dyDescent="0.2">
      <c r="A20" s="18">
        <v>41940</v>
      </c>
      <c r="B20" s="18" t="str">
        <f t="shared" si="0"/>
        <v>Oct-2014</v>
      </c>
      <c r="C20" s="2">
        <v>11536.95</v>
      </c>
      <c r="D20" s="25">
        <f t="shared" si="3"/>
        <v>0.53855505156796291</v>
      </c>
      <c r="E20" s="20">
        <f t="shared" si="4"/>
        <v>-0.53855505156796291</v>
      </c>
      <c r="F20" s="3">
        <f>VLOOKUP(A20,'Scheme data'!$A$2:$B$538,2,FALSE)</f>
        <v>15.528</v>
      </c>
      <c r="G20" s="20">
        <f t="shared" si="5"/>
        <v>0.16125911113978167</v>
      </c>
      <c r="H20" s="3">
        <f t="shared" si="6"/>
        <v>0</v>
      </c>
      <c r="I20" s="3">
        <f t="shared" si="7"/>
        <v>2</v>
      </c>
      <c r="J20" s="3">
        <f t="shared" si="8"/>
        <v>0</v>
      </c>
      <c r="K20" s="3">
        <f t="shared" si="9"/>
        <v>400.36537720535875</v>
      </c>
      <c r="L20" s="3">
        <f t="shared" si="10"/>
        <v>0.54025456052648457</v>
      </c>
      <c r="M20" s="3">
        <f t="shared" si="1"/>
        <v>6216.8735772448108</v>
      </c>
      <c r="N20" s="3">
        <f t="shared" si="2"/>
        <v>6232.8898520660268</v>
      </c>
      <c r="O20" s="20">
        <f t="shared" si="11"/>
        <v>102.54920089816407</v>
      </c>
      <c r="P20" s="20">
        <f t="shared" si="12"/>
        <v>102.57893286149964</v>
      </c>
      <c r="Q20" s="3">
        <f>(O20-MAX(O$8:O20))/MAX(O$8:O20)</f>
        <v>0</v>
      </c>
      <c r="R20" s="3">
        <f>(P20-MAX(P$8:P20))/MAX(P$8:P20)</f>
        <v>0</v>
      </c>
    </row>
    <row r="21" spans="1:19" x14ac:dyDescent="0.2">
      <c r="A21" s="18">
        <v>41941</v>
      </c>
      <c r="B21" s="18" t="str">
        <f t="shared" si="0"/>
        <v>Oct-2014</v>
      </c>
      <c r="C21" s="2">
        <v>11590</v>
      </c>
      <c r="D21" s="25">
        <f t="shared" si="3"/>
        <v>0.45982690399108317</v>
      </c>
      <c r="E21" s="20">
        <f t="shared" si="4"/>
        <v>-0.45982690399108317</v>
      </c>
      <c r="F21" s="3">
        <f>VLOOKUP(A21,'Scheme data'!$A$2:$B$538,2,FALSE)</f>
        <v>15.624000000000001</v>
      </c>
      <c r="G21" s="20">
        <f t="shared" si="5"/>
        <v>0.6182380216383313</v>
      </c>
      <c r="H21" s="3">
        <f t="shared" si="6"/>
        <v>0</v>
      </c>
      <c r="I21" s="3">
        <f t="shared" si="7"/>
        <v>2</v>
      </c>
      <c r="J21" s="3">
        <f t="shared" si="8"/>
        <v>0</v>
      </c>
      <c r="K21" s="3">
        <f t="shared" si="9"/>
        <v>400.36537720535875</v>
      </c>
      <c r="L21" s="3">
        <f t="shared" si="10"/>
        <v>0.54025456052648457</v>
      </c>
      <c r="M21" s="3">
        <f t="shared" si="1"/>
        <v>6255.3086534565255</v>
      </c>
      <c r="N21" s="3">
        <f t="shared" si="2"/>
        <v>6261.5503565019562</v>
      </c>
      <c r="O21" s="20">
        <f t="shared" si="11"/>
        <v>103.18319904900281</v>
      </c>
      <c r="P21" s="20">
        <f t="shared" si="12"/>
        <v>103.05061839262378</v>
      </c>
      <c r="Q21" s="3">
        <f>(O21-MAX(O$8:O21))/MAX(O$8:O21)</f>
        <v>0</v>
      </c>
      <c r="R21" s="3">
        <f>(P21-MAX(P$8:P21))/MAX(P$8:P21)</f>
        <v>0</v>
      </c>
    </row>
    <row r="22" spans="1:19" x14ac:dyDescent="0.2">
      <c r="A22" s="18">
        <v>41942</v>
      </c>
      <c r="B22" s="18" t="str">
        <f t="shared" si="0"/>
        <v>Oct-2014</v>
      </c>
      <c r="C22" s="2">
        <v>11656.9</v>
      </c>
      <c r="D22" s="25">
        <f t="shared" si="3"/>
        <v>0.57722174288179151</v>
      </c>
      <c r="E22" s="20">
        <f t="shared" si="4"/>
        <v>-0.57722174288179151</v>
      </c>
      <c r="F22" s="3">
        <f>VLOOKUP(A22,'Scheme data'!$A$2:$B$538,2,FALSE)</f>
        <v>15.768000000000001</v>
      </c>
      <c r="G22" s="20">
        <f t="shared" si="5"/>
        <v>0.9216589861751161</v>
      </c>
      <c r="H22" s="3">
        <f t="shared" si="6"/>
        <v>0</v>
      </c>
      <c r="I22" s="3">
        <f t="shared" si="7"/>
        <v>2</v>
      </c>
      <c r="J22" s="3">
        <f t="shared" si="8"/>
        <v>0</v>
      </c>
      <c r="K22" s="3">
        <f t="shared" si="9"/>
        <v>400.36537720535875</v>
      </c>
      <c r="L22" s="3">
        <f t="shared" si="10"/>
        <v>0.54025456052648457</v>
      </c>
      <c r="M22" s="3">
        <f t="shared" si="1"/>
        <v>6312.961267774097</v>
      </c>
      <c r="N22" s="3">
        <f t="shared" si="2"/>
        <v>6297.6933866011777</v>
      </c>
      <c r="O22" s="20">
        <f t="shared" si="11"/>
        <v>104.13419627526089</v>
      </c>
      <c r="P22" s="20">
        <f t="shared" si="12"/>
        <v>103.64544896816014</v>
      </c>
      <c r="Q22" s="3">
        <f>(O22-MAX(O$8:O22))/MAX(O$8:O22)</f>
        <v>0</v>
      </c>
      <c r="R22" s="3">
        <f>(P22-MAX(P$8:P22))/MAX(P$8:P22)</f>
        <v>0</v>
      </c>
    </row>
    <row r="23" spans="1:19" x14ac:dyDescent="0.2">
      <c r="A23" s="18">
        <v>41943</v>
      </c>
      <c r="B23" s="18" t="str">
        <f t="shared" si="0"/>
        <v>Oct-2014</v>
      </c>
      <c r="C23" s="2">
        <v>11841.1</v>
      </c>
      <c r="D23" s="25">
        <f t="shared" si="3"/>
        <v>1.5801799792397697</v>
      </c>
      <c r="E23" s="20">
        <f t="shared" si="4"/>
        <v>-1.5801799792397697</v>
      </c>
      <c r="F23" s="3">
        <f>VLOOKUP(A23,'Scheme data'!$A$2:$B$538,2,FALSE)</f>
        <v>16.052</v>
      </c>
      <c r="G23" s="20">
        <f t="shared" si="5"/>
        <v>1.8011161846778214</v>
      </c>
      <c r="H23" s="3">
        <f t="shared" si="6"/>
        <v>0</v>
      </c>
      <c r="I23" s="3">
        <f t="shared" si="7"/>
        <v>2</v>
      </c>
      <c r="J23" s="3">
        <f t="shared" si="8"/>
        <v>0</v>
      </c>
      <c r="K23" s="3">
        <f t="shared" si="9"/>
        <v>400.36537720535875</v>
      </c>
      <c r="L23" s="3">
        <f t="shared" si="10"/>
        <v>0.54025456052648457</v>
      </c>
      <c r="M23" s="3">
        <f t="shared" si="1"/>
        <v>6426.6650349004185</v>
      </c>
      <c r="N23" s="3">
        <f t="shared" si="2"/>
        <v>6397.2082766501562</v>
      </c>
      <c r="O23" s="20">
        <f t="shared" si="11"/>
        <v>106.00977413815878</v>
      </c>
      <c r="P23" s="20">
        <f t="shared" si="12"/>
        <v>105.28323360214817</v>
      </c>
      <c r="Q23" s="3">
        <f>(O23-MAX(O$8:O23))/MAX(O$8:O23)</f>
        <v>0</v>
      </c>
      <c r="R23" s="3">
        <f>(P23-MAX(P$8:P23))/MAX(P$8:P23)</f>
        <v>0</v>
      </c>
      <c r="S23" s="3"/>
    </row>
    <row r="24" spans="1:19" x14ac:dyDescent="0.2">
      <c r="A24" s="18">
        <v>41946</v>
      </c>
      <c r="B24" s="18" t="str">
        <f t="shared" si="0"/>
        <v>Nov-2014</v>
      </c>
      <c r="C24" s="2">
        <v>11958.3</v>
      </c>
      <c r="D24" s="25">
        <f t="shared" si="3"/>
        <v>0.98977290961142894</v>
      </c>
      <c r="E24" s="20">
        <f t="shared" si="4"/>
        <v>-0.98977290961142894</v>
      </c>
      <c r="F24" s="3">
        <f>VLOOKUP(A24,'Scheme data'!$A$2:$B$538,2,FALSE)</f>
        <v>16.123000000000001</v>
      </c>
      <c r="G24" s="20">
        <f t="shared" si="5"/>
        <v>0.44231248442562615</v>
      </c>
      <c r="H24" s="3">
        <f t="shared" si="6"/>
        <v>0</v>
      </c>
      <c r="I24" s="3">
        <f t="shared" si="7"/>
        <v>0</v>
      </c>
      <c r="J24" s="3">
        <f t="shared" si="8"/>
        <v>0</v>
      </c>
      <c r="K24" s="3">
        <f t="shared" si="9"/>
        <v>400.36537720535875</v>
      </c>
      <c r="L24" s="3">
        <f t="shared" si="10"/>
        <v>0.54025456052648457</v>
      </c>
      <c r="M24" s="3">
        <f t="shared" si="1"/>
        <v>6455.0909766819996</v>
      </c>
      <c r="N24" s="3">
        <f t="shared" si="2"/>
        <v>6460.5261111438604</v>
      </c>
      <c r="O24" s="20">
        <f t="shared" si="11"/>
        <v>106.47866860388326</v>
      </c>
      <c r="P24" s="20">
        <f t="shared" si="12"/>
        <v>106.32529852670514</v>
      </c>
      <c r="Q24" s="3">
        <f>(O24-MAX(O$8:O24))/MAX(O$8:O24)</f>
        <v>0</v>
      </c>
      <c r="R24" s="3">
        <f>(P24-MAX(P$8:P24))/MAX(P$8:P24)</f>
        <v>0</v>
      </c>
      <c r="S24" s="3"/>
    </row>
    <row r="25" spans="1:19" x14ac:dyDescent="0.2">
      <c r="A25" s="18">
        <v>41948</v>
      </c>
      <c r="B25" s="18" t="str">
        <f t="shared" si="0"/>
        <v>Nov-2014</v>
      </c>
      <c r="C25" s="2">
        <v>11977.25</v>
      </c>
      <c r="D25" s="25">
        <f t="shared" si="3"/>
        <v>0.15846734067552018</v>
      </c>
      <c r="E25" s="20">
        <f t="shared" si="4"/>
        <v>-0.15846734067552018</v>
      </c>
      <c r="F25" s="3">
        <f>VLOOKUP(A25,'Scheme data'!$A$2:$B$538,2,FALSE)</f>
        <v>16.155000000000001</v>
      </c>
      <c r="G25" s="20">
        <f t="shared" si="5"/>
        <v>0.19847422936178147</v>
      </c>
      <c r="H25" s="3">
        <f t="shared" si="6"/>
        <v>0</v>
      </c>
      <c r="I25" s="3">
        <f t="shared" si="7"/>
        <v>0</v>
      </c>
      <c r="J25" s="3">
        <f t="shared" si="8"/>
        <v>0</v>
      </c>
      <c r="K25" s="3">
        <f t="shared" si="9"/>
        <v>400.36537720535875</v>
      </c>
      <c r="L25" s="3">
        <f t="shared" si="10"/>
        <v>0.54025456052648457</v>
      </c>
      <c r="M25" s="3">
        <f t="shared" si="1"/>
        <v>6467.9026687525711</v>
      </c>
      <c r="N25" s="3">
        <f t="shared" si="2"/>
        <v>6470.7639350658374</v>
      </c>
      <c r="O25" s="20">
        <f t="shared" si="11"/>
        <v>106.69000132082951</v>
      </c>
      <c r="P25" s="20">
        <f t="shared" si="12"/>
        <v>106.49378939974572</v>
      </c>
      <c r="Q25" s="3">
        <f>(O25-MAX(O$8:O25))/MAX(O$8:O25)</f>
        <v>0</v>
      </c>
      <c r="R25" s="3">
        <f>(P25-MAX(P$8:P25))/MAX(P$8:P25)</f>
        <v>0</v>
      </c>
      <c r="S25" s="3"/>
    </row>
    <row r="26" spans="1:19" x14ac:dyDescent="0.2">
      <c r="A26" s="18">
        <v>41950</v>
      </c>
      <c r="B26" s="18" t="str">
        <f t="shared" si="0"/>
        <v>Nov-2014</v>
      </c>
      <c r="C26" s="2">
        <v>11995.8</v>
      </c>
      <c r="D26" s="25">
        <f t="shared" si="3"/>
        <v>0.15487695422571351</v>
      </c>
      <c r="E26" s="20">
        <f t="shared" si="4"/>
        <v>-0.15487695422571351</v>
      </c>
      <c r="F26" s="3">
        <f>VLOOKUP(A26,'Scheme data'!$A$2:$B$538,2,FALSE)</f>
        <v>16.266999999999999</v>
      </c>
      <c r="G26" s="20">
        <f t="shared" si="5"/>
        <v>0.69328381306096143</v>
      </c>
      <c r="H26" s="3">
        <f t="shared" si="6"/>
        <v>0</v>
      </c>
      <c r="I26" s="3">
        <f t="shared" si="7"/>
        <v>0</v>
      </c>
      <c r="J26" s="3">
        <f t="shared" si="8"/>
        <v>0</v>
      </c>
      <c r="K26" s="3">
        <f t="shared" si="9"/>
        <v>400.36537720535875</v>
      </c>
      <c r="L26" s="3">
        <f t="shared" si="10"/>
        <v>0.54025456052648457</v>
      </c>
      <c r="M26" s="3">
        <f t="shared" si="1"/>
        <v>6512.7435909995711</v>
      </c>
      <c r="N26" s="3">
        <f t="shared" si="2"/>
        <v>6480.785657163603</v>
      </c>
      <c r="O26" s="20">
        <f t="shared" si="11"/>
        <v>107.42966583014133</v>
      </c>
      <c r="P26" s="20">
        <f t="shared" si="12"/>
        <v>106.65872373720759</v>
      </c>
      <c r="Q26" s="3">
        <f>(O26-MAX(O$8:O26))/MAX(O$8:O26)</f>
        <v>0</v>
      </c>
      <c r="R26" s="3">
        <f>(P26-MAX(P$8:P26))/MAX(P$8:P26)</f>
        <v>0</v>
      </c>
      <c r="S26" s="3"/>
    </row>
    <row r="27" spans="1:19" x14ac:dyDescent="0.2">
      <c r="A27" s="18">
        <v>41953</v>
      </c>
      <c r="B27" s="18" t="str">
        <f t="shared" si="0"/>
        <v>Nov-2014</v>
      </c>
      <c r="C27" s="2">
        <v>12000.1</v>
      </c>
      <c r="D27" s="25">
        <f t="shared" si="3"/>
        <v>3.5845879391129321E-2</v>
      </c>
      <c r="E27" s="20">
        <f t="shared" si="4"/>
        <v>-3.5845879391129321E-2</v>
      </c>
      <c r="F27" s="3">
        <f>VLOOKUP(A27,'Scheme data'!$A$2:$B$538,2,FALSE)</f>
        <v>16.382000000000001</v>
      </c>
      <c r="G27" s="20">
        <f t="shared" si="5"/>
        <v>0.7069527263785701</v>
      </c>
      <c r="H27" s="3">
        <f t="shared" si="6"/>
        <v>0</v>
      </c>
      <c r="I27" s="3">
        <f t="shared" si="7"/>
        <v>0</v>
      </c>
      <c r="J27" s="3">
        <f t="shared" si="8"/>
        <v>0</v>
      </c>
      <c r="K27" s="3">
        <f t="shared" si="9"/>
        <v>400.36537720535875</v>
      </c>
      <c r="L27" s="3">
        <f t="shared" si="10"/>
        <v>0.54025456052648457</v>
      </c>
      <c r="M27" s="3">
        <f t="shared" si="1"/>
        <v>6558.7856093781875</v>
      </c>
      <c r="N27" s="3">
        <f t="shared" si="2"/>
        <v>6483.1087517738679</v>
      </c>
      <c r="O27" s="20">
        <f t="shared" si="11"/>
        <v>108.1891427816669</v>
      </c>
      <c r="P27" s="20">
        <f t="shared" si="12"/>
        <v>106.69695649467856</v>
      </c>
      <c r="Q27" s="3">
        <f>(O27-MAX(O$8:O27))/MAX(O$8:O27)</f>
        <v>0</v>
      </c>
      <c r="R27" s="3">
        <f>(P27-MAX(P$8:P27))/MAX(P$8:P27)</f>
        <v>0</v>
      </c>
      <c r="S27" s="3"/>
    </row>
    <row r="28" spans="1:19" x14ac:dyDescent="0.2">
      <c r="A28" s="18">
        <v>41954</v>
      </c>
      <c r="B28" s="18" t="str">
        <f t="shared" si="0"/>
        <v>Nov-2014</v>
      </c>
      <c r="C28" s="2">
        <v>12090.55</v>
      </c>
      <c r="D28" s="25">
        <f t="shared" si="3"/>
        <v>0.75374371880233415</v>
      </c>
      <c r="E28" s="20">
        <f t="shared" si="4"/>
        <v>-0.75374371880233415</v>
      </c>
      <c r="F28" s="3">
        <f>VLOOKUP(A28,'Scheme data'!$A$2:$B$538,2,FALSE)</f>
        <v>16.541</v>
      </c>
      <c r="G28" s="20">
        <f t="shared" si="5"/>
        <v>0.97057746306921566</v>
      </c>
      <c r="H28" s="3">
        <f t="shared" si="6"/>
        <v>0</v>
      </c>
      <c r="I28" s="3">
        <f t="shared" si="7"/>
        <v>0</v>
      </c>
      <c r="J28" s="3">
        <f t="shared" si="8"/>
        <v>0</v>
      </c>
      <c r="K28" s="3">
        <f t="shared" si="9"/>
        <v>400.36537720535875</v>
      </c>
      <c r="L28" s="3">
        <f t="shared" si="10"/>
        <v>0.54025456052648457</v>
      </c>
      <c r="M28" s="3">
        <f t="shared" si="1"/>
        <v>6622.4437043538392</v>
      </c>
      <c r="N28" s="3">
        <f t="shared" si="2"/>
        <v>6531.974776773488</v>
      </c>
      <c r="O28" s="20">
        <f t="shared" si="11"/>
        <v>109.23920221899353</v>
      </c>
      <c r="P28" s="20">
        <f t="shared" si="12"/>
        <v>107.50117810241045</v>
      </c>
      <c r="Q28" s="3">
        <f>(O28-MAX(O$8:O28))/MAX(O$8:O28)</f>
        <v>0</v>
      </c>
      <c r="R28" s="3">
        <f>(P28-MAX(P$8:P28))/MAX(P$8:P28)</f>
        <v>0</v>
      </c>
      <c r="S28" s="3"/>
    </row>
    <row r="29" spans="1:19" x14ac:dyDescent="0.2">
      <c r="A29" s="18">
        <v>41955</v>
      </c>
      <c r="B29" s="18" t="str">
        <f t="shared" si="0"/>
        <v>Nov-2014</v>
      </c>
      <c r="C29" s="2">
        <v>12167.35</v>
      </c>
      <c r="D29" s="25">
        <f t="shared" si="3"/>
        <v>0.63520683509022424</v>
      </c>
      <c r="E29" s="20">
        <f t="shared" si="4"/>
        <v>-0.63520683509022424</v>
      </c>
      <c r="F29" s="3">
        <f>VLOOKUP(A29,'Scheme data'!$A$2:$B$538,2,FALSE)</f>
        <v>16.681999999999999</v>
      </c>
      <c r="G29" s="20">
        <f t="shared" si="5"/>
        <v>0.85242730185598348</v>
      </c>
      <c r="H29" s="3">
        <f t="shared" si="6"/>
        <v>0</v>
      </c>
      <c r="I29" s="3">
        <f t="shared" si="7"/>
        <v>0</v>
      </c>
      <c r="J29" s="3">
        <f t="shared" si="8"/>
        <v>0</v>
      </c>
      <c r="K29" s="3">
        <f t="shared" si="9"/>
        <v>400.36537720535875</v>
      </c>
      <c r="L29" s="3">
        <f t="shared" si="10"/>
        <v>0.54025456052648457</v>
      </c>
      <c r="M29" s="3">
        <f t="shared" si="1"/>
        <v>6678.8952225397943</v>
      </c>
      <c r="N29" s="3">
        <f t="shared" si="2"/>
        <v>6573.4663270219226</v>
      </c>
      <c r="O29" s="20">
        <f t="shared" si="11"/>
        <v>110.17038700303789</v>
      </c>
      <c r="P29" s="20">
        <f t="shared" si="12"/>
        <v>108.18403293351948</v>
      </c>
      <c r="Q29" s="3">
        <f>(O29-MAX(O$8:O29))/MAX(O$8:O29)</f>
        <v>0</v>
      </c>
      <c r="R29" s="3">
        <f>(P29-MAX(P$8:P29))/MAX(P$8:P29)</f>
        <v>0</v>
      </c>
      <c r="S29" s="3"/>
    </row>
    <row r="30" spans="1:19" x14ac:dyDescent="0.2">
      <c r="A30" s="18">
        <v>41956</v>
      </c>
      <c r="B30" s="18" t="str">
        <f t="shared" si="0"/>
        <v>Nov-2014</v>
      </c>
      <c r="C30" s="2">
        <v>12089.7</v>
      </c>
      <c r="D30" s="25">
        <f t="shared" si="3"/>
        <v>-0.63818333490858437</v>
      </c>
      <c r="E30" s="20">
        <f t="shared" si="4"/>
        <v>0.63818333490858437</v>
      </c>
      <c r="F30" s="3">
        <f>VLOOKUP(A30,'Scheme data'!$A$2:$B$538,2,FALSE)</f>
        <v>16.716999999999999</v>
      </c>
      <c r="G30" s="20">
        <f t="shared" si="5"/>
        <v>0.20980697758062669</v>
      </c>
      <c r="H30" s="3">
        <f t="shared" si="6"/>
        <v>2000</v>
      </c>
      <c r="I30" s="3">
        <f t="shared" si="7"/>
        <v>1</v>
      </c>
      <c r="J30" s="3">
        <f t="shared" si="8"/>
        <v>2000</v>
      </c>
      <c r="K30" s="3">
        <f t="shared" si="9"/>
        <v>520.00406835807757</v>
      </c>
      <c r="L30" s="3">
        <f t="shared" si="10"/>
        <v>0.70568463736875531</v>
      </c>
      <c r="M30" s="3">
        <f t="shared" si="1"/>
        <v>8692.9080107419813</v>
      </c>
      <c r="N30" s="3">
        <f t="shared" si="2"/>
        <v>8531.5155603970416</v>
      </c>
      <c r="O30" s="20">
        <f t="shared" si="11"/>
        <v>110.40153216219782</v>
      </c>
      <c r="P30" s="20">
        <f t="shared" si="12"/>
        <v>107.49362046430574</v>
      </c>
      <c r="Q30" s="3">
        <f>(O30-MAX(O$8:O30))/MAX(O$8:O30)</f>
        <v>0</v>
      </c>
      <c r="R30" s="3">
        <f>(P30-MAX(P$8:P30))/MAX(P$8:P30)</f>
        <v>-6.3818333490858834E-3</v>
      </c>
      <c r="S30" s="3"/>
    </row>
    <row r="31" spans="1:19" x14ac:dyDescent="0.2">
      <c r="A31" s="18">
        <v>41957</v>
      </c>
      <c r="B31" s="18" t="str">
        <f t="shared" si="0"/>
        <v>Nov-2014</v>
      </c>
      <c r="C31" s="2">
        <v>12198.6</v>
      </c>
      <c r="D31" s="25">
        <f t="shared" si="3"/>
        <v>0.90076676840616077</v>
      </c>
      <c r="E31" s="20">
        <f t="shared" si="4"/>
        <v>-0.90076676840616077</v>
      </c>
      <c r="F31" s="3">
        <f>VLOOKUP(A31,'Scheme data'!$A$2:$B$538,2,FALSE)</f>
        <v>16.809000000000001</v>
      </c>
      <c r="G31" s="20">
        <f t="shared" si="5"/>
        <v>0.55033797930252015</v>
      </c>
      <c r="H31" s="3">
        <f t="shared" si="6"/>
        <v>0</v>
      </c>
      <c r="I31" s="3">
        <f t="shared" si="7"/>
        <v>1</v>
      </c>
      <c r="J31" s="3">
        <f t="shared" si="8"/>
        <v>0</v>
      </c>
      <c r="K31" s="3">
        <f t="shared" si="9"/>
        <v>520.00406835807757</v>
      </c>
      <c r="L31" s="3">
        <f t="shared" si="10"/>
        <v>0.70568463736875531</v>
      </c>
      <c r="M31" s="3">
        <f t="shared" si="1"/>
        <v>8740.7483850309272</v>
      </c>
      <c r="N31" s="3">
        <f t="shared" si="2"/>
        <v>8608.3646174064979</v>
      </c>
      <c r="O31" s="20">
        <f t="shared" si="11"/>
        <v>111.0091137234183</v>
      </c>
      <c r="P31" s="20">
        <f t="shared" si="12"/>
        <v>108.46188727560484</v>
      </c>
      <c r="Q31" s="3">
        <f>(O31-MAX(O$8:O31))/MAX(O$8:O31)</f>
        <v>0</v>
      </c>
      <c r="R31" s="3">
        <f>(P31-MAX(P$8:P31))/MAX(P$8:P31)</f>
        <v>0</v>
      </c>
      <c r="S31" s="3"/>
    </row>
    <row r="32" spans="1:19" x14ac:dyDescent="0.2">
      <c r="A32" s="18">
        <v>41960</v>
      </c>
      <c r="B32" s="18" t="str">
        <f t="shared" si="0"/>
        <v>Nov-2014</v>
      </c>
      <c r="C32" s="2">
        <v>12268.75</v>
      </c>
      <c r="D32" s="25">
        <f t="shared" si="3"/>
        <v>0.57506599117931267</v>
      </c>
      <c r="E32" s="20">
        <f t="shared" si="4"/>
        <v>-0.57506599117931267</v>
      </c>
      <c r="F32" s="3">
        <f>VLOOKUP(A32,'Scheme data'!$A$2:$B$538,2,FALSE)</f>
        <v>17.001000000000001</v>
      </c>
      <c r="G32" s="20">
        <f t="shared" si="5"/>
        <v>1.1422452257719089</v>
      </c>
      <c r="H32" s="3">
        <f t="shared" si="6"/>
        <v>0</v>
      </c>
      <c r="I32" s="3">
        <f t="shared" si="7"/>
        <v>1</v>
      </c>
      <c r="J32" s="3">
        <f t="shared" si="8"/>
        <v>0</v>
      </c>
      <c r="K32" s="3">
        <f t="shared" si="9"/>
        <v>520.00406835807757</v>
      </c>
      <c r="L32" s="3">
        <f t="shared" si="10"/>
        <v>0.70568463736875531</v>
      </c>
      <c r="M32" s="3">
        <f t="shared" si="1"/>
        <v>8840.589166155678</v>
      </c>
      <c r="N32" s="3">
        <f t="shared" si="2"/>
        <v>8657.8683947179161</v>
      </c>
      <c r="O32" s="20">
        <f t="shared" si="11"/>
        <v>112.27711002509575</v>
      </c>
      <c r="P32" s="20">
        <f t="shared" si="12"/>
        <v>109.08561470271809</v>
      </c>
      <c r="Q32" s="3">
        <f>(O32-MAX(O$8:O32))/MAX(O$8:O32)</f>
        <v>0</v>
      </c>
      <c r="R32" s="3">
        <f>(P32-MAX(P$8:P32))/MAX(P$8:P32)</f>
        <v>0</v>
      </c>
      <c r="S32" s="3"/>
    </row>
    <row r="33" spans="1:19" x14ac:dyDescent="0.2">
      <c r="A33" s="18">
        <v>41961</v>
      </c>
      <c r="B33" s="18" t="str">
        <f t="shared" si="0"/>
        <v>Nov-2014</v>
      </c>
      <c r="C33" s="2">
        <v>12348.35</v>
      </c>
      <c r="D33" s="25">
        <f t="shared" si="3"/>
        <v>0.64880285277636562</v>
      </c>
      <c r="E33" s="20">
        <f t="shared" si="4"/>
        <v>-0.64880285277636562</v>
      </c>
      <c r="F33" s="3">
        <f>VLOOKUP(A33,'Scheme data'!$A$2:$B$538,2,FALSE)</f>
        <v>17.172000000000001</v>
      </c>
      <c r="G33" s="20">
        <f t="shared" si="5"/>
        <v>1.0058231868713567</v>
      </c>
      <c r="H33" s="3">
        <f t="shared" si="6"/>
        <v>0</v>
      </c>
      <c r="I33" s="3">
        <f t="shared" si="7"/>
        <v>1</v>
      </c>
      <c r="J33" s="3">
        <f t="shared" si="8"/>
        <v>0</v>
      </c>
      <c r="K33" s="3">
        <f t="shared" si="9"/>
        <v>520.00406835807757</v>
      </c>
      <c r="L33" s="3">
        <f t="shared" si="10"/>
        <v>0.70568463736875531</v>
      </c>
      <c r="M33" s="3">
        <f t="shared" si="1"/>
        <v>8929.5098618449083</v>
      </c>
      <c r="N33" s="3">
        <f t="shared" si="2"/>
        <v>8714.0408918524699</v>
      </c>
      <c r="O33" s="20">
        <f t="shared" si="11"/>
        <v>113.40641923127721</v>
      </c>
      <c r="P33" s="20">
        <f t="shared" si="12"/>
        <v>109.79336528287797</v>
      </c>
      <c r="Q33" s="3">
        <f>(O33-MAX(O$8:O33))/MAX(O$8:O33)</f>
        <v>0</v>
      </c>
      <c r="R33" s="3">
        <f>(P33-MAX(P$8:P33))/MAX(P$8:P33)</f>
        <v>0</v>
      </c>
      <c r="S33" s="3"/>
    </row>
    <row r="34" spans="1:19" x14ac:dyDescent="0.2">
      <c r="A34" s="18">
        <v>41962</v>
      </c>
      <c r="B34" s="18" t="str">
        <f t="shared" si="0"/>
        <v>Nov-2014</v>
      </c>
      <c r="C34" s="2">
        <v>12259.1</v>
      </c>
      <c r="D34" s="25">
        <f t="shared" si="3"/>
        <v>-0.72276862900711425</v>
      </c>
      <c r="E34" s="20">
        <f t="shared" si="4"/>
        <v>0.72276862900711425</v>
      </c>
      <c r="F34" s="3">
        <f>VLOOKUP(A34,'Scheme data'!$A$2:$B$538,2,FALSE)</f>
        <v>17.126999999999999</v>
      </c>
      <c r="G34" s="20">
        <f t="shared" si="5"/>
        <v>-0.2620545073375361</v>
      </c>
      <c r="H34" s="3">
        <f t="shared" si="6"/>
        <v>2000</v>
      </c>
      <c r="I34" s="3">
        <f t="shared" si="7"/>
        <v>2</v>
      </c>
      <c r="J34" s="3">
        <f t="shared" si="8"/>
        <v>2000</v>
      </c>
      <c r="K34" s="3">
        <f t="shared" si="9"/>
        <v>636.77875160674921</v>
      </c>
      <c r="L34" s="3">
        <f t="shared" si="10"/>
        <v>0.86882875072128529</v>
      </c>
      <c r="M34" s="3">
        <f t="shared" si="1"/>
        <v>10906.109678768793</v>
      </c>
      <c r="N34" s="3">
        <f t="shared" si="2"/>
        <v>10651.058537967308</v>
      </c>
      <c r="O34" s="20">
        <f t="shared" si="11"/>
        <v>113.10923259807154</v>
      </c>
      <c r="P34" s="20">
        <f t="shared" si="12"/>
        <v>108.99981328188214</v>
      </c>
      <c r="Q34" s="3">
        <f>(O34-MAX(O$8:O34))/MAX(O$8:O34)</f>
        <v>-2.620545073375404E-3</v>
      </c>
      <c r="R34" s="3">
        <f>(P34-MAX(P$8:P34))/MAX(P$8:P34)</f>
        <v>-7.2276862900711508E-3</v>
      </c>
      <c r="S34" s="3"/>
    </row>
    <row r="35" spans="1:19" x14ac:dyDescent="0.2">
      <c r="A35" s="18">
        <v>41963</v>
      </c>
      <c r="B35" s="18" t="str">
        <f t="shared" si="0"/>
        <v>Nov-2014</v>
      </c>
      <c r="C35" s="2">
        <v>12254.05</v>
      </c>
      <c r="D35" s="25">
        <f t="shared" si="3"/>
        <v>-4.1193888621522713E-2</v>
      </c>
      <c r="E35" s="20">
        <f t="shared" si="4"/>
        <v>4.1193888621522713E-2</v>
      </c>
      <c r="F35" s="3">
        <f>VLOOKUP(A35,'Scheme data'!$A$2:$B$538,2,FALSE)</f>
        <v>17.14</v>
      </c>
      <c r="G35" s="20">
        <f t="shared" si="5"/>
        <v>7.590354411164639E-2</v>
      </c>
      <c r="H35" s="3">
        <f t="shared" si="6"/>
        <v>0</v>
      </c>
      <c r="I35" s="3">
        <f t="shared" si="7"/>
        <v>2</v>
      </c>
      <c r="J35" s="3">
        <f t="shared" si="8"/>
        <v>0</v>
      </c>
      <c r="K35" s="3">
        <f t="shared" si="9"/>
        <v>636.77875160674921</v>
      </c>
      <c r="L35" s="3">
        <f t="shared" si="10"/>
        <v>0.86882875072128529</v>
      </c>
      <c r="M35" s="3">
        <f t="shared" si="1"/>
        <v>10914.387802539683</v>
      </c>
      <c r="N35" s="3">
        <f t="shared" si="2"/>
        <v>10646.670952776165</v>
      </c>
      <c r="O35" s="20">
        <f t="shared" si="11"/>
        <v>113.19508651433097</v>
      </c>
      <c r="P35" s="20">
        <f t="shared" si="12"/>
        <v>108.95491202020114</v>
      </c>
      <c r="Q35" s="3">
        <f>(O35-MAX(O$8:O35))/MAX(O$8:O35)</f>
        <v>-1.8634987188446567E-3</v>
      </c>
      <c r="R35" s="3">
        <f>(P35-MAX(P$8:P35))/MAX(P$8:P35)</f>
        <v>-7.6366478112461231E-3</v>
      </c>
      <c r="S35" s="3"/>
    </row>
    <row r="36" spans="1:19" x14ac:dyDescent="0.2">
      <c r="A36" s="18">
        <v>41964</v>
      </c>
      <c r="B36" s="18" t="str">
        <f t="shared" si="0"/>
        <v>Nov-2014</v>
      </c>
      <c r="C36" s="2">
        <v>12253.95</v>
      </c>
      <c r="D36" s="25">
        <f t="shared" si="3"/>
        <v>-8.1605673225215193E-4</v>
      </c>
      <c r="E36" s="20">
        <f t="shared" si="4"/>
        <v>8.1605673225215193E-4</v>
      </c>
      <c r="F36" s="3">
        <f>VLOOKUP(A36,'Scheme data'!$A$2:$B$538,2,FALSE)</f>
        <v>17.209</v>
      </c>
      <c r="G36" s="20">
        <f t="shared" si="5"/>
        <v>0.40256709451574718</v>
      </c>
      <c r="H36" s="3">
        <f t="shared" si="6"/>
        <v>0</v>
      </c>
      <c r="I36" s="3">
        <f t="shared" si="7"/>
        <v>2</v>
      </c>
      <c r="J36" s="3">
        <f t="shared" si="8"/>
        <v>0</v>
      </c>
      <c r="K36" s="3">
        <f t="shared" si="9"/>
        <v>636.77875160674921</v>
      </c>
      <c r="L36" s="3">
        <f t="shared" si="10"/>
        <v>0.86882875072128529</v>
      </c>
      <c r="M36" s="3">
        <f t="shared" si="1"/>
        <v>10958.325536400547</v>
      </c>
      <c r="N36" s="3">
        <f t="shared" si="2"/>
        <v>10646.584069901095</v>
      </c>
      <c r="O36" s="20">
        <f t="shared" si="11"/>
        <v>113.65077268524628</v>
      </c>
      <c r="P36" s="20">
        <f t="shared" si="12"/>
        <v>108.95402288630648</v>
      </c>
      <c r="Q36" s="3">
        <f>(O36-MAX(O$8:O36))/MAX(O$8:O36)</f>
        <v>0</v>
      </c>
      <c r="R36" s="3">
        <f>(P36-MAX(P$8:P36))/MAX(P$8:P36)</f>
        <v>-7.6447460591900582E-3</v>
      </c>
      <c r="S36" s="3"/>
    </row>
    <row r="37" spans="1:19" x14ac:dyDescent="0.2">
      <c r="A37" s="18">
        <v>41967</v>
      </c>
      <c r="B37" s="18" t="str">
        <f t="shared" si="0"/>
        <v>Nov-2014</v>
      </c>
      <c r="C37" s="2">
        <v>12297.9</v>
      </c>
      <c r="D37" s="25">
        <f t="shared" si="3"/>
        <v>0.35865986069797007</v>
      </c>
      <c r="E37" s="20">
        <f t="shared" si="4"/>
        <v>-0.35865986069797007</v>
      </c>
      <c r="F37" s="3">
        <f>VLOOKUP(A37,'Scheme data'!$A$2:$B$538,2,FALSE)</f>
        <v>17.263000000000002</v>
      </c>
      <c r="G37" s="20">
        <f t="shared" si="5"/>
        <v>0.31378929629846036</v>
      </c>
      <c r="H37" s="3">
        <f t="shared" si="6"/>
        <v>0</v>
      </c>
      <c r="I37" s="3">
        <f t="shared" si="7"/>
        <v>2</v>
      </c>
      <c r="J37" s="3">
        <f t="shared" si="8"/>
        <v>0</v>
      </c>
      <c r="K37" s="3">
        <f t="shared" si="9"/>
        <v>636.77875160674921</v>
      </c>
      <c r="L37" s="3">
        <f t="shared" si="10"/>
        <v>0.86882875072128529</v>
      </c>
      <c r="M37" s="3">
        <f t="shared" si="1"/>
        <v>10992.711588987313</v>
      </c>
      <c r="N37" s="3">
        <f t="shared" si="2"/>
        <v>10684.769093495293</v>
      </c>
      <c r="O37" s="20">
        <f t="shared" si="11"/>
        <v>114.00739664509308</v>
      </c>
      <c r="P37" s="20">
        <f t="shared" si="12"/>
        <v>109.34479723301533</v>
      </c>
      <c r="Q37" s="3">
        <f>(O37-MAX(O$8:O37))/MAX(O$8:O37)</f>
        <v>0</v>
      </c>
      <c r="R37" s="3">
        <f>(P37-MAX(P$8:P37))/MAX(P$8:P37)</f>
        <v>-4.085566087777044E-3</v>
      </c>
      <c r="S37" s="3"/>
    </row>
    <row r="38" spans="1:19" x14ac:dyDescent="0.2">
      <c r="A38" s="18">
        <v>41968</v>
      </c>
      <c r="B38" s="18" t="str">
        <f t="shared" si="0"/>
        <v>Nov-2014</v>
      </c>
      <c r="C38" s="2">
        <v>12124.35</v>
      </c>
      <c r="D38" s="25">
        <f t="shared" si="3"/>
        <v>-1.4112165491669251</v>
      </c>
      <c r="E38" s="20">
        <f t="shared" si="4"/>
        <v>1.4112165491669251</v>
      </c>
      <c r="F38" s="3">
        <f>VLOOKUP(A38,'Scheme data'!$A$2:$B$538,2,FALSE)</f>
        <v>17.081</v>
      </c>
      <c r="G38" s="20">
        <f t="shared" si="5"/>
        <v>-1.0542779354689344</v>
      </c>
      <c r="H38" s="3">
        <f t="shared" si="6"/>
        <v>3000</v>
      </c>
      <c r="I38" s="3">
        <f t="shared" si="7"/>
        <v>3</v>
      </c>
      <c r="J38" s="3">
        <f t="shared" si="8"/>
        <v>3000</v>
      </c>
      <c r="K38" s="3">
        <f t="shared" si="9"/>
        <v>812.4124967036405</v>
      </c>
      <c r="L38" s="3">
        <f t="shared" si="10"/>
        <v>1.1162646957410183</v>
      </c>
      <c r="M38" s="3">
        <f t="shared" si="1"/>
        <v>13876.817856194883</v>
      </c>
      <c r="N38" s="3">
        <f t="shared" si="2"/>
        <v>13533.983863807616</v>
      </c>
      <c r="O38" s="20">
        <f t="shared" si="11"/>
        <v>112.80544181746131</v>
      </c>
      <c r="P38" s="20">
        <f t="shared" si="12"/>
        <v>107.80170535881</v>
      </c>
      <c r="Q38" s="3">
        <f>(O38-MAX(O$8:O38))/MAX(O$8:O38)</f>
        <v>-1.0542779354689343E-2</v>
      </c>
      <c r="R38" s="3">
        <f>(P38-MAX(P$8:P38))/MAX(P$8:P38)</f>
        <v>-1.8140075394688437E-2</v>
      </c>
      <c r="S38" s="3"/>
    </row>
    <row r="39" spans="1:19" x14ac:dyDescent="0.2">
      <c r="A39" s="18">
        <v>41969</v>
      </c>
      <c r="B39" s="18" t="str">
        <f t="shared" si="0"/>
        <v>Nov-2014</v>
      </c>
      <c r="C39" s="2">
        <v>12180.45</v>
      </c>
      <c r="D39" s="25">
        <f t="shared" si="3"/>
        <v>0.46270521718690377</v>
      </c>
      <c r="E39" s="20">
        <f t="shared" si="4"/>
        <v>-0.46270521718690377</v>
      </c>
      <c r="F39" s="3">
        <f>VLOOKUP(A39,'Scheme data'!$A$2:$B$538,2,FALSE)</f>
        <v>17.135999999999999</v>
      </c>
      <c r="G39" s="20">
        <f t="shared" si="5"/>
        <v>0.32199519934429904</v>
      </c>
      <c r="H39" s="3">
        <f t="shared" si="6"/>
        <v>0</v>
      </c>
      <c r="I39" s="3">
        <f t="shared" si="7"/>
        <v>3</v>
      </c>
      <c r="J39" s="3">
        <f t="shared" si="8"/>
        <v>0</v>
      </c>
      <c r="K39" s="3">
        <f t="shared" si="9"/>
        <v>812.4124967036405</v>
      </c>
      <c r="L39" s="3">
        <f t="shared" si="10"/>
        <v>1.1162646957410183</v>
      </c>
      <c r="M39" s="3">
        <f t="shared" si="1"/>
        <v>13921.500543513583</v>
      </c>
      <c r="N39" s="3">
        <f t="shared" si="2"/>
        <v>13596.606313238686</v>
      </c>
      <c r="O39" s="20">
        <f t="shared" si="11"/>
        <v>113.16866992471267</v>
      </c>
      <c r="P39" s="20">
        <f t="shared" si="12"/>
        <v>108.30050947372166</v>
      </c>
      <c r="Q39" s="3">
        <f>(O39-MAX(O$8:O39))/MAX(O$8:O39)</f>
        <v>-7.356774604645849E-3</v>
      </c>
      <c r="R39" s="3">
        <f>(P39-MAX(P$8:P39))/MAX(P$8:P39)</f>
        <v>-1.3596958298072297E-2</v>
      </c>
      <c r="S39" s="3"/>
    </row>
    <row r="40" spans="1:19" x14ac:dyDescent="0.2">
      <c r="A40" s="18">
        <v>41970</v>
      </c>
      <c r="B40" s="18" t="str">
        <f t="shared" si="0"/>
        <v>Nov-2014</v>
      </c>
      <c r="C40" s="2">
        <v>12248.3</v>
      </c>
      <c r="D40" s="25">
        <f t="shared" si="3"/>
        <v>0.55704017503457215</v>
      </c>
      <c r="E40" s="20">
        <f t="shared" si="4"/>
        <v>-0.55704017503457215</v>
      </c>
      <c r="F40" s="3">
        <f>VLOOKUP(A40,'Scheme data'!$A$2:$B$538,2,FALSE)</f>
        <v>17.158000000000001</v>
      </c>
      <c r="G40" s="20">
        <f t="shared" si="5"/>
        <v>0.1283846872082284</v>
      </c>
      <c r="H40" s="3">
        <f t="shared" si="6"/>
        <v>0</v>
      </c>
      <c r="I40" s="3">
        <f t="shared" si="7"/>
        <v>3</v>
      </c>
      <c r="J40" s="3">
        <f t="shared" si="8"/>
        <v>0</v>
      </c>
      <c r="K40" s="3">
        <f t="shared" si="9"/>
        <v>812.4124967036405</v>
      </c>
      <c r="L40" s="3">
        <f t="shared" si="10"/>
        <v>1.1162646957410183</v>
      </c>
      <c r="M40" s="3">
        <f t="shared" si="1"/>
        <v>13939.373618441065</v>
      </c>
      <c r="N40" s="3">
        <f t="shared" si="2"/>
        <v>13672.344872844713</v>
      </c>
      <c r="O40" s="20">
        <f t="shared" si="11"/>
        <v>113.31396116761324</v>
      </c>
      <c r="P40" s="20">
        <f t="shared" si="12"/>
        <v>108.90378682125741</v>
      </c>
      <c r="Q40" s="3">
        <f>(O40-MAX(O$8:O40))/MAX(O$8:O40)</f>
        <v>-6.0823727046282272E-3</v>
      </c>
      <c r="R40" s="3">
        <f>(P40-MAX(P$8:P40))/MAX(P$8:P40)</f>
        <v>-8.1022970680295434E-3</v>
      </c>
      <c r="S40" s="3"/>
    </row>
    <row r="41" spans="1:19" x14ac:dyDescent="0.2">
      <c r="A41" s="18">
        <v>41971</v>
      </c>
      <c r="B41" s="18" t="str">
        <f t="shared" si="0"/>
        <v>Nov-2014</v>
      </c>
      <c r="C41" s="2">
        <v>12389.25</v>
      </c>
      <c r="D41" s="25">
        <f t="shared" si="3"/>
        <v>1.1507719438616033</v>
      </c>
      <c r="E41" s="20">
        <f t="shared" si="4"/>
        <v>-1.1507719438616033</v>
      </c>
      <c r="F41" s="3">
        <f>VLOOKUP(A41,'Scheme data'!$A$2:$B$538,2,FALSE)</f>
        <v>17.364000000000001</v>
      </c>
      <c r="G41" s="20">
        <f t="shared" si="5"/>
        <v>1.2006061312507257</v>
      </c>
      <c r="H41" s="3">
        <f t="shared" si="6"/>
        <v>0</v>
      </c>
      <c r="I41" s="3">
        <f t="shared" si="7"/>
        <v>3</v>
      </c>
      <c r="J41" s="3">
        <f t="shared" si="8"/>
        <v>0</v>
      </c>
      <c r="K41" s="3">
        <f t="shared" si="9"/>
        <v>812.4124967036405</v>
      </c>
      <c r="L41" s="3">
        <f t="shared" si="10"/>
        <v>1.1162646957410183</v>
      </c>
      <c r="M41" s="3">
        <f t="shared" si="1"/>
        <v>14106.730592762015</v>
      </c>
      <c r="N41" s="3">
        <f t="shared" si="2"/>
        <v>13829.68238170941</v>
      </c>
      <c r="O41" s="20">
        <f t="shared" si="11"/>
        <v>114.67441553295467</v>
      </c>
      <c r="P41" s="20">
        <f t="shared" si="12"/>
        <v>110.15702104579928</v>
      </c>
      <c r="Q41" s="3">
        <f>(O41-MAX(O$8:O41))/MAX(O$8:O41)</f>
        <v>0</v>
      </c>
      <c r="R41" s="3">
        <f>(P41-MAX(P$8:P41))/MAX(P$8:P41)</f>
        <v>0</v>
      </c>
      <c r="S41" s="3"/>
    </row>
    <row r="42" spans="1:19" x14ac:dyDescent="0.2">
      <c r="A42" s="18">
        <v>41974</v>
      </c>
      <c r="B42" s="18" t="str">
        <f t="shared" si="0"/>
        <v>Dec-2014</v>
      </c>
      <c r="C42" s="2">
        <v>12360.15</v>
      </c>
      <c r="D42" s="25">
        <f t="shared" si="3"/>
        <v>-0.23488104606816687</v>
      </c>
      <c r="E42" s="20">
        <f t="shared" si="4"/>
        <v>0.23488104606816687</v>
      </c>
      <c r="F42" s="3">
        <f>VLOOKUP(A42,'Scheme data'!$A$2:$B$538,2,FALSE)</f>
        <v>17.387</v>
      </c>
      <c r="G42" s="20">
        <f t="shared" si="5"/>
        <v>0.13245795899562132</v>
      </c>
      <c r="H42" s="3">
        <f t="shared" si="6"/>
        <v>0</v>
      </c>
      <c r="I42" s="3">
        <f t="shared" si="7"/>
        <v>0</v>
      </c>
      <c r="J42" s="3">
        <f t="shared" si="8"/>
        <v>0</v>
      </c>
      <c r="K42" s="3">
        <f t="shared" si="9"/>
        <v>812.4124967036405</v>
      </c>
      <c r="L42" s="3">
        <f t="shared" si="10"/>
        <v>1.1162646957410183</v>
      </c>
      <c r="M42" s="3">
        <f t="shared" si="1"/>
        <v>14125.416080186198</v>
      </c>
      <c r="N42" s="3">
        <f t="shared" si="2"/>
        <v>13797.199079063346</v>
      </c>
      <c r="O42" s="20">
        <f t="shared" si="11"/>
        <v>114.82631092325977</v>
      </c>
      <c r="P42" s="20">
        <f t="shared" si="12"/>
        <v>109.89828308244938</v>
      </c>
      <c r="Q42" s="3">
        <f>(O42-MAX(O$8:O42))/MAX(O$8:O42)</f>
        <v>0</v>
      </c>
      <c r="R42" s="3">
        <f>(P42-MAX(P$8:P42))/MAX(P$8:P42)</f>
        <v>-2.3488104606816424E-3</v>
      </c>
      <c r="S42" s="3"/>
    </row>
    <row r="43" spans="1:19" x14ac:dyDescent="0.2">
      <c r="A43" s="18">
        <v>41975</v>
      </c>
      <c r="B43" s="18" t="str">
        <f t="shared" si="0"/>
        <v>Dec-2014</v>
      </c>
      <c r="C43" s="2">
        <v>12482.4</v>
      </c>
      <c r="D43" s="25">
        <f t="shared" si="3"/>
        <v>0.98906566667880247</v>
      </c>
      <c r="E43" s="20">
        <f t="shared" si="4"/>
        <v>-0.98906566667880247</v>
      </c>
      <c r="F43" s="3">
        <f>VLOOKUP(A43,'Scheme data'!$A$2:$B$538,2,FALSE)</f>
        <v>17.457999999999998</v>
      </c>
      <c r="G43" s="20">
        <f t="shared" si="5"/>
        <v>0.40835106688904327</v>
      </c>
      <c r="H43" s="3">
        <f t="shared" si="6"/>
        <v>0</v>
      </c>
      <c r="I43" s="3">
        <f t="shared" si="7"/>
        <v>0</v>
      </c>
      <c r="J43" s="3">
        <f t="shared" si="8"/>
        <v>0</v>
      </c>
      <c r="K43" s="3">
        <f t="shared" si="9"/>
        <v>812.4124967036405</v>
      </c>
      <c r="L43" s="3">
        <f t="shared" si="10"/>
        <v>1.1162646957410183</v>
      </c>
      <c r="M43" s="3">
        <f t="shared" si="1"/>
        <v>14183.097367452154</v>
      </c>
      <c r="N43" s="3">
        <f t="shared" si="2"/>
        <v>13933.662438117686</v>
      </c>
      <c r="O43" s="20">
        <f t="shared" si="11"/>
        <v>115.29520538898421</v>
      </c>
      <c r="P43" s="20">
        <f t="shared" si="12"/>
        <v>110.98524926868737</v>
      </c>
      <c r="Q43" s="3">
        <f>(O43-MAX(O$8:O43))/MAX(O$8:O43)</f>
        <v>0</v>
      </c>
      <c r="R43" s="3">
        <f>(P43-MAX(P$8:P43))/MAX(P$8:P43)</f>
        <v>0</v>
      </c>
      <c r="S43" s="3"/>
    </row>
    <row r="44" spans="1:19" x14ac:dyDescent="0.2">
      <c r="A44" s="18">
        <v>41976</v>
      </c>
      <c r="B44" s="18" t="str">
        <f t="shared" si="0"/>
        <v>Dec-2014</v>
      </c>
      <c r="C44" s="2">
        <v>12672.85</v>
      </c>
      <c r="D44" s="25">
        <f t="shared" si="3"/>
        <v>1.5257482535409916</v>
      </c>
      <c r="E44" s="20">
        <f t="shared" si="4"/>
        <v>-1.5257482535409916</v>
      </c>
      <c r="F44" s="3">
        <f>VLOOKUP(A44,'Scheme data'!$A$2:$B$538,2,FALSE)</f>
        <v>17.829000000000001</v>
      </c>
      <c r="G44" s="20">
        <f t="shared" si="5"/>
        <v>2.1251002405773987</v>
      </c>
      <c r="H44" s="3">
        <f t="shared" si="6"/>
        <v>0</v>
      </c>
      <c r="I44" s="3">
        <f t="shared" si="7"/>
        <v>0</v>
      </c>
      <c r="J44" s="3">
        <f t="shared" si="8"/>
        <v>0</v>
      </c>
      <c r="K44" s="3">
        <f t="shared" si="9"/>
        <v>812.4124967036405</v>
      </c>
      <c r="L44" s="3">
        <f t="shared" si="10"/>
        <v>1.1162646957410183</v>
      </c>
      <c r="M44" s="3">
        <f t="shared" si="1"/>
        <v>14484.502403729208</v>
      </c>
      <c r="N44" s="3">
        <f t="shared" si="2"/>
        <v>14146.255049421565</v>
      </c>
      <c r="O44" s="20">
        <f t="shared" si="11"/>
        <v>117.74534407607972</v>
      </c>
      <c r="P44" s="20">
        <f t="shared" si="12"/>
        <v>112.67860477109248</v>
      </c>
      <c r="Q44" s="3">
        <f>(O44-MAX(O$8:O44))/MAX(O$8:O44)</f>
        <v>0</v>
      </c>
      <c r="R44" s="3">
        <f>(P44-MAX(P$8:P44))/MAX(P$8:P44)</f>
        <v>0</v>
      </c>
      <c r="S44" s="3"/>
    </row>
    <row r="45" spans="1:19" x14ac:dyDescent="0.2">
      <c r="A45" s="18">
        <v>41977</v>
      </c>
      <c r="B45" s="18" t="str">
        <f t="shared" si="0"/>
        <v>Dec-2014</v>
      </c>
      <c r="C45" s="2">
        <v>12736.7</v>
      </c>
      <c r="D45" s="25">
        <f t="shared" si="3"/>
        <v>0.50383299731315656</v>
      </c>
      <c r="E45" s="20">
        <f t="shared" si="4"/>
        <v>-0.50383299731315656</v>
      </c>
      <c r="F45" s="3">
        <f>VLOOKUP(A45,'Scheme data'!$A$2:$B$538,2,FALSE)</f>
        <v>17.901</v>
      </c>
      <c r="G45" s="20">
        <f t="shared" si="5"/>
        <v>0.40383644623926851</v>
      </c>
      <c r="H45" s="3">
        <f t="shared" si="6"/>
        <v>0</v>
      </c>
      <c r="I45" s="3">
        <f t="shared" si="7"/>
        <v>0</v>
      </c>
      <c r="J45" s="3">
        <f t="shared" si="8"/>
        <v>0</v>
      </c>
      <c r="K45" s="3">
        <f t="shared" si="9"/>
        <v>812.4124967036405</v>
      </c>
      <c r="L45" s="3">
        <f t="shared" si="10"/>
        <v>1.1162646957410183</v>
      </c>
      <c r="M45" s="3">
        <f t="shared" si="1"/>
        <v>14542.996103491869</v>
      </c>
      <c r="N45" s="3">
        <f t="shared" si="2"/>
        <v>14217.528550244628</v>
      </c>
      <c r="O45" s="20">
        <f t="shared" si="11"/>
        <v>118.22084268920875</v>
      </c>
      <c r="P45" s="20">
        <f t="shared" si="12"/>
        <v>113.24631676284132</v>
      </c>
      <c r="Q45" s="3">
        <f>(O45-MAX(O$8:O45))/MAX(O$8:O45)</f>
        <v>0</v>
      </c>
      <c r="R45" s="3">
        <f>(P45-MAX(P$8:P45))/MAX(P$8:P45)</f>
        <v>0</v>
      </c>
      <c r="S45" s="3"/>
    </row>
    <row r="46" spans="1:19" x14ac:dyDescent="0.2">
      <c r="A46" s="18">
        <v>41978</v>
      </c>
      <c r="B46" s="18" t="str">
        <f t="shared" si="0"/>
        <v>Dec-2014</v>
      </c>
      <c r="C46" s="2">
        <v>12667.8</v>
      </c>
      <c r="D46" s="25">
        <f t="shared" si="3"/>
        <v>-0.54095644868766202</v>
      </c>
      <c r="E46" s="20">
        <f t="shared" si="4"/>
        <v>0.54095644868766202</v>
      </c>
      <c r="F46" s="3">
        <f>VLOOKUP(A46,'Scheme data'!$A$2:$B$538,2,FALSE)</f>
        <v>17.838999999999999</v>
      </c>
      <c r="G46" s="20">
        <f t="shared" si="5"/>
        <v>-0.3463493659572156</v>
      </c>
      <c r="H46" s="3">
        <f t="shared" si="6"/>
        <v>2000</v>
      </c>
      <c r="I46" s="3">
        <f t="shared" si="7"/>
        <v>1</v>
      </c>
      <c r="J46" s="3">
        <f t="shared" si="8"/>
        <v>2000</v>
      </c>
      <c r="K46" s="3">
        <f t="shared" si="9"/>
        <v>924.52640443389441</v>
      </c>
      <c r="L46" s="3">
        <f t="shared" si="10"/>
        <v>1.2741453064232204</v>
      </c>
      <c r="M46" s="3">
        <f t="shared" si="1"/>
        <v>16492.626528696241</v>
      </c>
      <c r="N46" s="3">
        <f t="shared" si="2"/>
        <v>16140.61791270807</v>
      </c>
      <c r="O46" s="20">
        <f t="shared" si="11"/>
        <v>117.81138555012541</v>
      </c>
      <c r="P46" s="20">
        <f t="shared" si="12"/>
        <v>112.63370350941148</v>
      </c>
      <c r="Q46" s="3">
        <f>(O46-MAX(O$8:O46))/MAX(O$8:O46)</f>
        <v>-3.4634936595720877E-3</v>
      </c>
      <c r="R46" s="3">
        <f>(P46-MAX(P$8:P46))/MAX(P$8:P46)</f>
        <v>-5.4095644868765776E-3</v>
      </c>
      <c r="S46" s="3"/>
    </row>
    <row r="47" spans="1:19" x14ac:dyDescent="0.2">
      <c r="A47" s="18">
        <v>41981</v>
      </c>
      <c r="B47" s="18" t="str">
        <f t="shared" si="0"/>
        <v>Dec-2014</v>
      </c>
      <c r="C47" s="2">
        <v>12528.7</v>
      </c>
      <c r="D47" s="25">
        <f t="shared" si="3"/>
        <v>-1.0980596472947044</v>
      </c>
      <c r="E47" s="20">
        <f t="shared" si="4"/>
        <v>1.0980596472947044</v>
      </c>
      <c r="F47" s="3">
        <f>VLOOKUP(A47,'Scheme data'!$A$2:$B$538,2,FALSE)</f>
        <v>17.608000000000001</v>
      </c>
      <c r="G47" s="20">
        <f t="shared" si="5"/>
        <v>-1.2949156342844224</v>
      </c>
      <c r="H47" s="3">
        <f t="shared" si="6"/>
        <v>3000</v>
      </c>
      <c r="I47" s="3">
        <f t="shared" si="7"/>
        <v>2</v>
      </c>
      <c r="J47" s="3">
        <f t="shared" si="8"/>
        <v>3000</v>
      </c>
      <c r="K47" s="3">
        <f t="shared" si="9"/>
        <v>1094.9035057514773</v>
      </c>
      <c r="L47" s="3">
        <f t="shared" si="10"/>
        <v>1.5135955287128435</v>
      </c>
      <c r="M47" s="3">
        <f t="shared" si="1"/>
        <v>19279.060929272011</v>
      </c>
      <c r="N47" s="3">
        <f t="shared" si="2"/>
        <v>18963.384300584603</v>
      </c>
      <c r="O47" s="20">
        <f t="shared" si="11"/>
        <v>116.28582749966974</v>
      </c>
      <c r="P47" s="20">
        <f t="shared" si="12"/>
        <v>111.39691826192107</v>
      </c>
      <c r="Q47" s="3">
        <f>(O47-MAX(O$8:O47))/MAX(O$8:O47)</f>
        <v>-1.6367800681526056E-2</v>
      </c>
      <c r="R47" s="3">
        <f>(P47-MAX(P$8:P47))/MAX(P$8:P47)</f>
        <v>-1.633076071509881E-2</v>
      </c>
      <c r="S47" s="3"/>
    </row>
    <row r="48" spans="1:19" x14ac:dyDescent="0.2">
      <c r="A48" s="18">
        <v>41982</v>
      </c>
      <c r="B48" s="18" t="str">
        <f t="shared" si="0"/>
        <v>Dec-2014</v>
      </c>
      <c r="C48" s="2">
        <v>12324.45</v>
      </c>
      <c r="D48" s="25">
        <f t="shared" si="3"/>
        <v>-1.6302569300885166</v>
      </c>
      <c r="E48" s="20">
        <f t="shared" si="4"/>
        <v>1.6302569300885166</v>
      </c>
      <c r="F48" s="3">
        <f>VLOOKUP(A48,'Scheme data'!$A$2:$B$538,2,FALSE)</f>
        <v>17.396000000000001</v>
      </c>
      <c r="G48" s="20">
        <f t="shared" si="5"/>
        <v>-1.2039981826442512</v>
      </c>
      <c r="H48" s="3">
        <f t="shared" si="6"/>
        <v>3000</v>
      </c>
      <c r="I48" s="3">
        <f t="shared" si="7"/>
        <v>3</v>
      </c>
      <c r="J48" s="3">
        <f t="shared" si="8"/>
        <v>3000</v>
      </c>
      <c r="K48" s="3">
        <f t="shared" si="9"/>
        <v>1267.3569433233329</v>
      </c>
      <c r="L48" s="3">
        <f t="shared" si="10"/>
        <v>1.7570140991155796</v>
      </c>
      <c r="M48" s="3">
        <f t="shared" si="1"/>
        <v>22046.941386052698</v>
      </c>
      <c r="N48" s="3">
        <f t="shared" si="2"/>
        <v>21654.232413845006</v>
      </c>
      <c r="O48" s="20">
        <f t="shared" si="11"/>
        <v>114.88574824990089</v>
      </c>
      <c r="P48" s="20">
        <f t="shared" si="12"/>
        <v>109.58086228205107</v>
      </c>
      <c r="Q48" s="3">
        <f>(O48-MAX(O$8:O48))/MAX(O$8:O48)</f>
        <v>-2.8210714485224143E-2</v>
      </c>
      <c r="R48" s="3">
        <f>(P48-MAX(P$8:P48))/MAX(P$8:P48)</f>
        <v>-3.2367096657689831E-2</v>
      </c>
      <c r="S48" s="3"/>
    </row>
    <row r="49" spans="1:19" x14ac:dyDescent="0.2">
      <c r="A49" s="18">
        <v>41983</v>
      </c>
      <c r="B49" s="18" t="str">
        <f t="shared" si="0"/>
        <v>Dec-2014</v>
      </c>
      <c r="C49" s="2">
        <v>12439.4</v>
      </c>
      <c r="D49" s="25">
        <f t="shared" si="3"/>
        <v>0.93269882225980805</v>
      </c>
      <c r="E49" s="20">
        <f t="shared" si="4"/>
        <v>-0.93269882225980805</v>
      </c>
      <c r="F49" s="3">
        <f>VLOOKUP(A49,'Scheme data'!$A$2:$B$538,2,FALSE)</f>
        <v>17.481999999999999</v>
      </c>
      <c r="G49" s="20">
        <f t="shared" si="5"/>
        <v>0.49436652103931089</v>
      </c>
      <c r="H49" s="3">
        <f t="shared" si="6"/>
        <v>0</v>
      </c>
      <c r="I49" s="3">
        <f t="shared" si="7"/>
        <v>3</v>
      </c>
      <c r="J49" s="3">
        <f t="shared" si="8"/>
        <v>0</v>
      </c>
      <c r="K49" s="3">
        <f t="shared" si="9"/>
        <v>1267.3569433233329</v>
      </c>
      <c r="L49" s="3">
        <f t="shared" si="10"/>
        <v>1.7570140991155796</v>
      </c>
      <c r="M49" s="3">
        <f t="shared" si="1"/>
        <v>22155.934083178505</v>
      </c>
      <c r="N49" s="3">
        <f t="shared" si="2"/>
        <v>21856.201184538339</v>
      </c>
      <c r="O49" s="20">
        <f t="shared" si="11"/>
        <v>115.4537049266939</v>
      </c>
      <c r="P49" s="20">
        <f t="shared" si="12"/>
        <v>110.6029216939779</v>
      </c>
      <c r="Q49" s="3">
        <f>(O49-MAX(O$8:O49))/MAX(O$8:O49)</f>
        <v>-2.3406513602591963E-2</v>
      </c>
      <c r="R49" s="3">
        <f>(P49-MAX(P$8:P49))/MAX(P$8:P49)</f>
        <v>-2.334199596441772E-2</v>
      </c>
      <c r="S49" s="3"/>
    </row>
    <row r="50" spans="1:19" x14ac:dyDescent="0.2">
      <c r="A50" s="18">
        <v>41984</v>
      </c>
      <c r="B50" s="18" t="str">
        <f t="shared" si="0"/>
        <v>Dec-2014</v>
      </c>
      <c r="C50" s="2">
        <v>12330.05</v>
      </c>
      <c r="D50" s="25">
        <f t="shared" si="3"/>
        <v>-0.87906169107835075</v>
      </c>
      <c r="E50" s="20">
        <f t="shared" si="4"/>
        <v>0.87906169107835075</v>
      </c>
      <c r="F50" s="3">
        <f>VLOOKUP(A50,'Scheme data'!$A$2:$B$538,2,FALSE)</f>
        <v>17.327999999999999</v>
      </c>
      <c r="G50" s="20">
        <f t="shared" si="5"/>
        <v>-0.88090607481981431</v>
      </c>
      <c r="H50" s="3">
        <f t="shared" si="6"/>
        <v>2000</v>
      </c>
      <c r="I50" s="3">
        <f t="shared" si="7"/>
        <v>4</v>
      </c>
      <c r="J50" s="3">
        <f t="shared" si="8"/>
        <v>0</v>
      </c>
      <c r="K50" s="3">
        <f t="shared" si="9"/>
        <v>1267.3569433233329</v>
      </c>
      <c r="L50" s="3">
        <f t="shared" si="10"/>
        <v>1.7570140991155796</v>
      </c>
      <c r="M50" s="3">
        <f t="shared" si="1"/>
        <v>21960.761113906712</v>
      </c>
      <c r="N50" s="3">
        <f t="shared" si="2"/>
        <v>21664.071692800051</v>
      </c>
      <c r="O50" s="20">
        <f t="shared" si="11"/>
        <v>114.43666622639012</v>
      </c>
      <c r="P50" s="20">
        <f t="shared" si="12"/>
        <v>109.63065378015276</v>
      </c>
      <c r="Q50" s="3">
        <f>(O50-MAX(O$8:O50))/MAX(O$8:O50)</f>
        <v>-3.2009384950561319E-2</v>
      </c>
      <c r="R50" s="3">
        <f>(P50-MAX(P$8:P50))/MAX(P$8:P50)</f>
        <v>-3.1927422330745005E-2</v>
      </c>
      <c r="S50" s="3"/>
    </row>
    <row r="51" spans="1:19" x14ac:dyDescent="0.2">
      <c r="A51" s="18">
        <v>41985</v>
      </c>
      <c r="B51" s="18" t="str">
        <f t="shared" si="0"/>
        <v>Dec-2014</v>
      </c>
      <c r="C51" s="2">
        <v>12191.3</v>
      </c>
      <c r="D51" s="25">
        <f t="shared" si="3"/>
        <v>-1.1252995729944324</v>
      </c>
      <c r="E51" s="20">
        <f t="shared" si="4"/>
        <v>1.1252995729944324</v>
      </c>
      <c r="F51" s="3">
        <f>VLOOKUP(A51,'Scheme data'!$A$2:$B$538,2,FALSE)</f>
        <v>17.187999999999999</v>
      </c>
      <c r="G51" s="20">
        <f t="shared" si="5"/>
        <v>-0.80794090489381687</v>
      </c>
      <c r="H51" s="3">
        <f t="shared" si="6"/>
        <v>3000</v>
      </c>
      <c r="I51" s="3">
        <f t="shared" si="7"/>
        <v>5</v>
      </c>
      <c r="J51" s="3">
        <f t="shared" si="8"/>
        <v>0</v>
      </c>
      <c r="K51" s="3">
        <f t="shared" si="9"/>
        <v>1267.3569433233329</v>
      </c>
      <c r="L51" s="3">
        <f t="shared" si="10"/>
        <v>1.7570140991155796</v>
      </c>
      <c r="M51" s="3">
        <f t="shared" si="1"/>
        <v>21783.331141841445</v>
      </c>
      <c r="N51" s="3">
        <f t="shared" si="2"/>
        <v>21420.285986547766</v>
      </c>
      <c r="O51" s="20">
        <f t="shared" si="11"/>
        <v>113.5120855897503</v>
      </c>
      <c r="P51" s="20">
        <f t="shared" si="12"/>
        <v>108.3969805012937</v>
      </c>
      <c r="Q51" s="3">
        <f>(O51-MAX(O$8:O51))/MAX(O$8:O51)</f>
        <v>-3.9830177085079008E-2</v>
      </c>
      <c r="R51" s="3">
        <f>(P51-MAX(P$8:P51))/MAX(P$8:P51)</f>
        <v>-4.2821138913533278E-2</v>
      </c>
      <c r="S51" s="3"/>
    </row>
    <row r="52" spans="1:19" x14ac:dyDescent="0.2">
      <c r="A52" s="18">
        <v>41988</v>
      </c>
      <c r="B52" s="18" t="str">
        <f t="shared" si="0"/>
        <v>Dec-2014</v>
      </c>
      <c r="C52" s="2">
        <v>12133.55</v>
      </c>
      <c r="D52" s="25">
        <f t="shared" si="3"/>
        <v>-0.47369845709645408</v>
      </c>
      <c r="E52" s="20">
        <f t="shared" si="4"/>
        <v>0.47369845709645408</v>
      </c>
      <c r="F52" s="3">
        <f>VLOOKUP(A52,'Scheme data'!$A$2:$B$538,2,FALSE)</f>
        <v>17.175999999999998</v>
      </c>
      <c r="G52" s="20">
        <f t="shared" si="5"/>
        <v>-6.9816150802888388E-2</v>
      </c>
      <c r="H52" s="3">
        <f t="shared" si="6"/>
        <v>0</v>
      </c>
      <c r="I52" s="3">
        <f t="shared" si="7"/>
        <v>5</v>
      </c>
      <c r="J52" s="3">
        <f t="shared" si="8"/>
        <v>0</v>
      </c>
      <c r="K52" s="3">
        <f t="shared" si="9"/>
        <v>1267.3569433233329</v>
      </c>
      <c r="L52" s="3">
        <f t="shared" si="10"/>
        <v>1.7570140991155796</v>
      </c>
      <c r="M52" s="3">
        <f t="shared" si="1"/>
        <v>21768.122858521565</v>
      </c>
      <c r="N52" s="3">
        <f t="shared" si="2"/>
        <v>21318.818422323839</v>
      </c>
      <c r="O52" s="20">
        <f t="shared" si="11"/>
        <v>113.43283582089545</v>
      </c>
      <c r="P52" s="20">
        <f t="shared" si="12"/>
        <v>107.88350567711993</v>
      </c>
      <c r="Q52" s="3">
        <f>(O52-MAX(O$8:O52))/MAX(O$8:O52)</f>
        <v>-4.0500530696609173E-2</v>
      </c>
      <c r="R52" s="3">
        <f>(P52-MAX(P$8:P52))/MAX(P$8:P52)</f>
        <v>-4.7355280410153258E-2</v>
      </c>
      <c r="S52" s="3"/>
    </row>
    <row r="53" spans="1:19" x14ac:dyDescent="0.2">
      <c r="A53" s="18">
        <v>41989</v>
      </c>
      <c r="B53" s="18" t="str">
        <f t="shared" si="0"/>
        <v>Dec-2014</v>
      </c>
      <c r="C53" s="2">
        <v>11825.55</v>
      </c>
      <c r="D53" s="25">
        <f t="shared" si="3"/>
        <v>-2.5384162096006526</v>
      </c>
      <c r="E53" s="20">
        <f t="shared" si="4"/>
        <v>2.5384162096006526</v>
      </c>
      <c r="F53" s="3">
        <f>VLOOKUP(A53,'Scheme data'!$A$2:$B$538,2,FALSE)</f>
        <v>16.693000000000001</v>
      </c>
      <c r="G53" s="20">
        <f t="shared" si="5"/>
        <v>-2.8120633442011935</v>
      </c>
      <c r="H53" s="3">
        <f t="shared" si="6"/>
        <v>3000</v>
      </c>
      <c r="I53" s="3">
        <f t="shared" si="7"/>
        <v>6</v>
      </c>
      <c r="J53" s="3">
        <f t="shared" si="8"/>
        <v>0</v>
      </c>
      <c r="K53" s="3">
        <f t="shared" si="9"/>
        <v>1267.3569433233329</v>
      </c>
      <c r="L53" s="3">
        <f t="shared" si="10"/>
        <v>1.7570140991155796</v>
      </c>
      <c r="M53" s="3">
        <f t="shared" si="1"/>
        <v>21155.989454896397</v>
      </c>
      <c r="N53" s="3">
        <f t="shared" si="2"/>
        <v>20777.658079796242</v>
      </c>
      <c r="O53" s="20">
        <f t="shared" si="11"/>
        <v>110.24303262448812</v>
      </c>
      <c r="P53" s="20">
        <f t="shared" si="12"/>
        <v>105.14497328152648</v>
      </c>
      <c r="Q53" s="3">
        <f>(O53-MAX(O$8:O53))/MAX(O$8:O53)</f>
        <v>-6.7482263560694838E-2</v>
      </c>
      <c r="R53" s="3">
        <f>(P53-MAX(P$8:P53))/MAX(P$8:P53)</f>
        <v>-7.1537368392126613E-2</v>
      </c>
      <c r="S53" s="3"/>
    </row>
    <row r="54" spans="1:19" x14ac:dyDescent="0.2">
      <c r="A54" s="18">
        <v>41990</v>
      </c>
      <c r="B54" s="18" t="str">
        <f t="shared" si="0"/>
        <v>Dec-2014</v>
      </c>
      <c r="C54" s="2">
        <v>11777.8</v>
      </c>
      <c r="D54" s="25">
        <f t="shared" si="3"/>
        <v>-0.40378671605126193</v>
      </c>
      <c r="E54" s="20">
        <f t="shared" si="4"/>
        <v>0.40378671605126193</v>
      </c>
      <c r="F54" s="3">
        <f>VLOOKUP(A54,'Scheme data'!$A$2:$B$538,2,FALSE)</f>
        <v>16.626000000000001</v>
      </c>
      <c r="G54" s="20">
        <f t="shared" si="5"/>
        <v>-0.40136584196968889</v>
      </c>
      <c r="H54" s="3">
        <f t="shared" si="6"/>
        <v>0</v>
      </c>
      <c r="I54" s="3">
        <f t="shared" si="7"/>
        <v>6</v>
      </c>
      <c r="J54" s="3">
        <f t="shared" si="8"/>
        <v>0</v>
      </c>
      <c r="K54" s="3">
        <f t="shared" si="9"/>
        <v>1267.3569433233329</v>
      </c>
      <c r="L54" s="3">
        <f t="shared" si="10"/>
        <v>1.7570140991155796</v>
      </c>
      <c r="M54" s="3">
        <f t="shared" si="1"/>
        <v>21071.076539693735</v>
      </c>
      <c r="N54" s="3">
        <f t="shared" si="2"/>
        <v>20693.760656563471</v>
      </c>
      <c r="O54" s="20">
        <f t="shared" si="11"/>
        <v>109.80055474838193</v>
      </c>
      <c r="P54" s="20">
        <f t="shared" si="12"/>
        <v>104.72041184682003</v>
      </c>
      <c r="Q54" s="3">
        <f>(O54-MAX(O$8:O54))/MAX(O$8:O54)</f>
        <v>-7.1225071225071143E-2</v>
      </c>
      <c r="R54" s="3">
        <f>(P54-MAX(P$8:P54))/MAX(P$8:P54)</f>
        <v>-7.5286377162059118E-2</v>
      </c>
      <c r="S54" s="3"/>
    </row>
    <row r="55" spans="1:19" x14ac:dyDescent="0.2">
      <c r="A55" s="18">
        <v>41991</v>
      </c>
      <c r="B55" s="18" t="str">
        <f t="shared" si="0"/>
        <v>Dec-2014</v>
      </c>
      <c r="C55" s="2">
        <v>12126</v>
      </c>
      <c r="D55" s="25">
        <f t="shared" si="3"/>
        <v>2.9564095162084665</v>
      </c>
      <c r="E55" s="20">
        <f t="shared" si="4"/>
        <v>-2.9564095162084665</v>
      </c>
      <c r="F55" s="3">
        <f>VLOOKUP(A55,'Scheme data'!$A$2:$B$538,2,FALSE)</f>
        <v>17.073</v>
      </c>
      <c r="G55" s="20">
        <f t="shared" si="5"/>
        <v>2.6885600866113264</v>
      </c>
      <c r="H55" s="3">
        <f t="shared" si="6"/>
        <v>0</v>
      </c>
      <c r="I55" s="3">
        <f t="shared" si="7"/>
        <v>6</v>
      </c>
      <c r="J55" s="3">
        <f t="shared" si="8"/>
        <v>0</v>
      </c>
      <c r="K55" s="3">
        <f t="shared" si="9"/>
        <v>1267.3569433233329</v>
      </c>
      <c r="L55" s="3">
        <f t="shared" si="10"/>
        <v>1.7570140991155796</v>
      </c>
      <c r="M55" s="3">
        <f t="shared" si="1"/>
        <v>21637.585093359263</v>
      </c>
      <c r="N55" s="3">
        <f t="shared" si="2"/>
        <v>21305.552965875519</v>
      </c>
      <c r="O55" s="20">
        <f t="shared" si="11"/>
        <v>112.75260863822476</v>
      </c>
      <c r="P55" s="20">
        <f t="shared" si="12"/>
        <v>107.8163760680721</v>
      </c>
      <c r="Q55" s="3">
        <f>(O55-MAX(O$8:O55))/MAX(O$8:O55)</f>
        <v>-4.6254399195575495E-2</v>
      </c>
      <c r="R55" s="3">
        <f>(P55-MAX(P$8:P55))/MAX(P$8:P55)</f>
        <v>-4.7948055618802263E-2</v>
      </c>
      <c r="S55" s="3"/>
    </row>
    <row r="56" spans="1:19" x14ac:dyDescent="0.2">
      <c r="A56" s="18">
        <v>41992</v>
      </c>
      <c r="B56" s="18" t="str">
        <f t="shared" si="0"/>
        <v>Dec-2014</v>
      </c>
      <c r="C56" s="2">
        <v>12197.3</v>
      </c>
      <c r="D56" s="25">
        <f t="shared" si="3"/>
        <v>0.58799274286656167</v>
      </c>
      <c r="E56" s="20">
        <f t="shared" si="4"/>
        <v>-0.58799274286656167</v>
      </c>
      <c r="F56" s="3">
        <f>VLOOKUP(A56,'Scheme data'!$A$2:$B$538,2,FALSE)</f>
        <v>17.210999999999999</v>
      </c>
      <c r="G56" s="20">
        <f t="shared" si="5"/>
        <v>0.80829379722367545</v>
      </c>
      <c r="H56" s="3">
        <f t="shared" si="6"/>
        <v>0</v>
      </c>
      <c r="I56" s="3">
        <f t="shared" si="7"/>
        <v>6</v>
      </c>
      <c r="J56" s="3">
        <f t="shared" si="8"/>
        <v>0</v>
      </c>
      <c r="K56" s="3">
        <f t="shared" si="9"/>
        <v>1267.3569433233329</v>
      </c>
      <c r="L56" s="3">
        <f t="shared" si="10"/>
        <v>1.7570140991155796</v>
      </c>
      <c r="M56" s="3">
        <f t="shared" si="1"/>
        <v>21812.480351537881</v>
      </c>
      <c r="N56" s="3">
        <f t="shared" si="2"/>
        <v>21430.82807114246</v>
      </c>
      <c r="O56" s="20">
        <f t="shared" si="11"/>
        <v>113.66398098005541</v>
      </c>
      <c r="P56" s="20">
        <f t="shared" si="12"/>
        <v>108.45032853497409</v>
      </c>
      <c r="Q56" s="3">
        <f>(O56-MAX(O$8:O56))/MAX(O$8:O56)</f>
        <v>-3.8545332662979659E-2</v>
      </c>
      <c r="R56" s="3">
        <f>(P56-MAX(P$8:P56))/MAX(P$8:P56)</f>
        <v>-4.2350059277520793E-2</v>
      </c>
      <c r="S56" s="3"/>
    </row>
    <row r="57" spans="1:19" x14ac:dyDescent="0.2">
      <c r="A57" s="18">
        <v>41995</v>
      </c>
      <c r="B57" s="18" t="str">
        <f t="shared" si="0"/>
        <v>Dec-2014</v>
      </c>
      <c r="C57" s="2">
        <v>12301.15</v>
      </c>
      <c r="D57" s="25">
        <f t="shared" si="3"/>
        <v>0.85141793675649835</v>
      </c>
      <c r="E57" s="20">
        <f t="shared" si="4"/>
        <v>-0.85141793675649835</v>
      </c>
      <c r="F57" s="3">
        <f>VLOOKUP(A57,'Scheme data'!$A$2:$B$538,2,FALSE)</f>
        <v>17.343</v>
      </c>
      <c r="G57" s="20">
        <f t="shared" si="5"/>
        <v>0.76695136831097244</v>
      </c>
      <c r="H57" s="3">
        <f t="shared" si="6"/>
        <v>0</v>
      </c>
      <c r="I57" s="3">
        <f t="shared" si="7"/>
        <v>6</v>
      </c>
      <c r="J57" s="3">
        <f t="shared" si="8"/>
        <v>0</v>
      </c>
      <c r="K57" s="3">
        <f t="shared" si="9"/>
        <v>1267.3569433233329</v>
      </c>
      <c r="L57" s="3">
        <f t="shared" si="10"/>
        <v>1.7570140991155796</v>
      </c>
      <c r="M57" s="3">
        <f t="shared" si="1"/>
        <v>21979.771468056562</v>
      </c>
      <c r="N57" s="3">
        <f t="shared" si="2"/>
        <v>21613.293985335611</v>
      </c>
      <c r="O57" s="20">
        <f t="shared" si="11"/>
        <v>114.53572843745867</v>
      </c>
      <c r="P57" s="20">
        <f t="shared" si="12"/>
        <v>109.3736940845922</v>
      </c>
      <c r="Q57" s="3">
        <f>(O57-MAX(O$8:O57))/MAX(O$8:O57)</f>
        <v>-3.1171442936148666E-2</v>
      </c>
      <c r="R57" s="3">
        <f>(P57-MAX(P$8:P57))/MAX(P$8:P57)</f>
        <v>-3.4196455910871712E-2</v>
      </c>
      <c r="S57" s="3"/>
    </row>
    <row r="58" spans="1:19" x14ac:dyDescent="0.2">
      <c r="A58" s="18">
        <v>41996</v>
      </c>
      <c r="B58" s="18" t="str">
        <f t="shared" si="0"/>
        <v>Dec-2014</v>
      </c>
      <c r="C58" s="2">
        <v>12228.8</v>
      </c>
      <c r="D58" s="25">
        <f t="shared" si="3"/>
        <v>-0.5881563918820627</v>
      </c>
      <c r="E58" s="20">
        <f t="shared" si="4"/>
        <v>0.5881563918820627</v>
      </c>
      <c r="F58" s="3">
        <f>VLOOKUP(A58,'Scheme data'!$A$2:$B$538,2,FALSE)</f>
        <v>17.364999999999998</v>
      </c>
      <c r="G58" s="20">
        <f t="shared" si="5"/>
        <v>0.12685233235310192</v>
      </c>
      <c r="H58" s="3">
        <f t="shared" si="6"/>
        <v>2000</v>
      </c>
      <c r="I58" s="3">
        <f t="shared" si="7"/>
        <v>7</v>
      </c>
      <c r="J58" s="3">
        <f t="shared" si="8"/>
        <v>0</v>
      </c>
      <c r="K58" s="3">
        <f t="shared" si="9"/>
        <v>1267.3569433233329</v>
      </c>
      <c r="L58" s="3">
        <f t="shared" si="10"/>
        <v>1.7570140991155796</v>
      </c>
      <c r="M58" s="3">
        <f t="shared" si="1"/>
        <v>22007.653320809673</v>
      </c>
      <c r="N58" s="3">
        <f t="shared" si="2"/>
        <v>21486.174015264598</v>
      </c>
      <c r="O58" s="20">
        <f t="shared" si="11"/>
        <v>114.6810196803592</v>
      </c>
      <c r="P58" s="20">
        <f t="shared" si="12"/>
        <v>108.73040571179614</v>
      </c>
      <c r="Q58" s="3">
        <f>(O58-MAX(O$8:O58))/MAX(O$8:O58)</f>
        <v>-2.994246131501031E-2</v>
      </c>
      <c r="R58" s="3">
        <f>(P58-MAX(P$8:P58))/MAX(P$8:P58)</f>
        <v>-3.9876891188455429E-2</v>
      </c>
      <c r="S58" s="3"/>
    </row>
    <row r="59" spans="1:19" x14ac:dyDescent="0.2">
      <c r="A59" s="18">
        <v>41997</v>
      </c>
      <c r="B59" s="18" t="str">
        <f t="shared" si="0"/>
        <v>Dec-2014</v>
      </c>
      <c r="C59" s="2">
        <v>12240.1</v>
      </c>
      <c r="D59" s="25">
        <f t="shared" si="3"/>
        <v>9.2404814863282517E-2</v>
      </c>
      <c r="E59" s="20">
        <f t="shared" si="4"/>
        <v>-9.2404814863282517E-2</v>
      </c>
      <c r="F59" s="3">
        <f>VLOOKUP(A59,'Scheme data'!$A$2:$B$538,2,FALSE)</f>
        <v>17.393000000000001</v>
      </c>
      <c r="G59" s="20">
        <f t="shared" si="5"/>
        <v>0.16124388137058593</v>
      </c>
      <c r="H59" s="3">
        <f t="shared" si="6"/>
        <v>0</v>
      </c>
      <c r="I59" s="3">
        <f t="shared" si="7"/>
        <v>7</v>
      </c>
      <c r="J59" s="3">
        <f t="shared" si="8"/>
        <v>0</v>
      </c>
      <c r="K59" s="3">
        <f t="shared" si="9"/>
        <v>1267.3569433233329</v>
      </c>
      <c r="L59" s="3">
        <f t="shared" si="10"/>
        <v>1.7570140991155796</v>
      </c>
      <c r="M59" s="3">
        <f t="shared" si="1"/>
        <v>22043.139315222728</v>
      </c>
      <c r="N59" s="3">
        <f t="shared" si="2"/>
        <v>21506.028274584605</v>
      </c>
      <c r="O59" s="20">
        <f t="shared" si="11"/>
        <v>114.86593580768717</v>
      </c>
      <c r="P59" s="20">
        <f t="shared" si="12"/>
        <v>108.83087784189422</v>
      </c>
      <c r="Q59" s="3">
        <f>(O59-MAX(O$8:O59))/MAX(O$8:O59)</f>
        <v>-2.8378302888106745E-2</v>
      </c>
      <c r="R59" s="3">
        <f>(P59-MAX(P$8:P59))/MAX(P$8:P59)</f>
        <v>-3.8989691207298512E-2</v>
      </c>
      <c r="S59" s="3"/>
    </row>
    <row r="60" spans="1:19" x14ac:dyDescent="0.2">
      <c r="A60" s="18">
        <v>41999</v>
      </c>
      <c r="B60" s="18" t="str">
        <f t="shared" si="0"/>
        <v>Dec-2014</v>
      </c>
      <c r="C60" s="2">
        <v>12304.15</v>
      </c>
      <c r="D60" s="25">
        <f t="shared" si="3"/>
        <v>0.52328003856177041</v>
      </c>
      <c r="E60" s="20">
        <f t="shared" si="4"/>
        <v>-0.52328003856177041</v>
      </c>
      <c r="F60" s="3">
        <f>VLOOKUP(A60,'Scheme data'!$A$2:$B$538,2,FALSE)</f>
        <v>17.433</v>
      </c>
      <c r="G60" s="20">
        <f t="shared" si="5"/>
        <v>0.22997757718621945</v>
      </c>
      <c r="H60" s="3">
        <f t="shared" si="6"/>
        <v>0</v>
      </c>
      <c r="I60" s="3">
        <f t="shared" si="7"/>
        <v>7</v>
      </c>
      <c r="J60" s="3">
        <f t="shared" si="8"/>
        <v>0</v>
      </c>
      <c r="K60" s="3">
        <f t="shared" si="9"/>
        <v>1267.3569433233329</v>
      </c>
      <c r="L60" s="3">
        <f t="shared" si="10"/>
        <v>1.7570140991155796</v>
      </c>
      <c r="M60" s="3">
        <f t="shared" si="1"/>
        <v>22093.833592955663</v>
      </c>
      <c r="N60" s="3">
        <f t="shared" si="2"/>
        <v>21618.565027632958</v>
      </c>
      <c r="O60" s="20">
        <f t="shared" si="11"/>
        <v>115.13010170386995</v>
      </c>
      <c r="P60" s="20">
        <f t="shared" si="12"/>
        <v>109.40036810143239</v>
      </c>
      <c r="Q60" s="3">
        <f>(O60-MAX(O$8:O60))/MAX(O$8:O60)</f>
        <v>-2.6143790849673259E-2</v>
      </c>
      <c r="R60" s="3">
        <f>(P60-MAX(P$8:P60))/MAX(P$8:P60)</f>
        <v>-3.3960916092865535E-2</v>
      </c>
      <c r="S60" s="3"/>
    </row>
    <row r="61" spans="1:19" x14ac:dyDescent="0.2">
      <c r="A61" s="18">
        <v>42002</v>
      </c>
      <c r="B61" s="18" t="str">
        <f t="shared" si="0"/>
        <v>Dec-2014</v>
      </c>
      <c r="C61" s="2">
        <v>12410.25</v>
      </c>
      <c r="D61" s="25">
        <f t="shared" si="3"/>
        <v>0.86231068379368248</v>
      </c>
      <c r="E61" s="20">
        <f t="shared" si="4"/>
        <v>-0.86231068379368248</v>
      </c>
      <c r="F61" s="3">
        <f>VLOOKUP(A61,'Scheme data'!$A$2:$B$538,2,FALSE)</f>
        <v>17.574000000000002</v>
      </c>
      <c r="G61" s="20">
        <f t="shared" si="5"/>
        <v>0.80881087592498024</v>
      </c>
      <c r="H61" s="3">
        <f t="shared" si="6"/>
        <v>0</v>
      </c>
      <c r="I61" s="3">
        <f t="shared" si="7"/>
        <v>7</v>
      </c>
      <c r="J61" s="3">
        <f t="shared" si="8"/>
        <v>0</v>
      </c>
      <c r="K61" s="3">
        <f t="shared" si="9"/>
        <v>1267.3569433233329</v>
      </c>
      <c r="L61" s="3">
        <f t="shared" si="10"/>
        <v>1.7570140991155796</v>
      </c>
      <c r="M61" s="3">
        <f t="shared" si="1"/>
        <v>22272.530921964255</v>
      </c>
      <c r="N61" s="3">
        <f t="shared" si="2"/>
        <v>21804.984223549123</v>
      </c>
      <c r="O61" s="20">
        <f t="shared" si="11"/>
        <v>116.06128648791433</v>
      </c>
      <c r="P61" s="20">
        <f t="shared" si="12"/>
        <v>110.34373916368065</v>
      </c>
      <c r="Q61" s="3">
        <f>(O61-MAX(O$8:O61))/MAX(O$8:O61)</f>
        <v>-1.8267135914194821E-2</v>
      </c>
      <c r="R61" s="3">
        <f>(P61-MAX(P$8:P61))/MAX(P$8:P61)</f>
        <v>-2.5630657862711757E-2</v>
      </c>
      <c r="S61" s="3"/>
    </row>
    <row r="62" spans="1:19" x14ac:dyDescent="0.2">
      <c r="A62" s="18">
        <v>42003</v>
      </c>
      <c r="B62" s="18" t="str">
        <f t="shared" si="0"/>
        <v>Dec-2014</v>
      </c>
      <c r="C62" s="2">
        <v>12470.95</v>
      </c>
      <c r="D62" s="25">
        <f t="shared" si="3"/>
        <v>0.48911182288834415</v>
      </c>
      <c r="E62" s="20">
        <f t="shared" si="4"/>
        <v>-0.48911182288834415</v>
      </c>
      <c r="F62" s="3">
        <f>VLOOKUP(A62,'Scheme data'!$A$2:$B$538,2,FALSE)</f>
        <v>17.655999999999999</v>
      </c>
      <c r="G62" s="20">
        <f t="shared" si="5"/>
        <v>0.46659838397631265</v>
      </c>
      <c r="H62" s="3">
        <f t="shared" si="6"/>
        <v>0</v>
      </c>
      <c r="I62" s="3">
        <f t="shared" si="7"/>
        <v>7</v>
      </c>
      <c r="J62" s="3">
        <f t="shared" si="8"/>
        <v>0</v>
      </c>
      <c r="K62" s="3">
        <f t="shared" si="9"/>
        <v>1267.3569433233329</v>
      </c>
      <c r="L62" s="3">
        <f t="shared" si="10"/>
        <v>1.7570140991155796</v>
      </c>
      <c r="M62" s="3">
        <f t="shared" si="1"/>
        <v>22376.454191316763</v>
      </c>
      <c r="N62" s="3">
        <f t="shared" si="2"/>
        <v>21911.634979365437</v>
      </c>
      <c r="O62" s="20">
        <f t="shared" si="11"/>
        <v>116.60282657508905</v>
      </c>
      <c r="P62" s="20">
        <f t="shared" si="12"/>
        <v>110.8834434377473</v>
      </c>
      <c r="Q62" s="3">
        <f>(O62-MAX(O$8:O62))/MAX(O$8:O62)</f>
        <v>-1.368638623540611E-2</v>
      </c>
      <c r="R62" s="3">
        <f>(P62-MAX(P$8:P62))/MAX(P$8:P62)</f>
        <v>-2.0864902211718789E-2</v>
      </c>
      <c r="S62" s="3"/>
    </row>
    <row r="63" spans="1:19" x14ac:dyDescent="0.2">
      <c r="A63" s="18">
        <v>42004</v>
      </c>
      <c r="B63" s="18" t="str">
        <f t="shared" si="0"/>
        <v>Dec-2014</v>
      </c>
      <c r="C63" s="2">
        <v>12583.85</v>
      </c>
      <c r="D63" s="25">
        <f t="shared" si="3"/>
        <v>0.90530392632477574</v>
      </c>
      <c r="E63" s="20">
        <f t="shared" si="4"/>
        <v>-0.90530392632477574</v>
      </c>
      <c r="F63" s="3">
        <f>VLOOKUP(A63,'Scheme data'!$A$2:$B$538,2,FALSE)</f>
        <v>17.808</v>
      </c>
      <c r="G63" s="20">
        <f t="shared" si="5"/>
        <v>0.86089714544631302</v>
      </c>
      <c r="H63" s="3">
        <f t="shared" si="6"/>
        <v>0</v>
      </c>
      <c r="I63" s="3">
        <f t="shared" si="7"/>
        <v>7</v>
      </c>
      <c r="J63" s="3">
        <f t="shared" si="8"/>
        <v>0</v>
      </c>
      <c r="K63" s="3">
        <f t="shared" si="9"/>
        <v>1267.3569433233329</v>
      </c>
      <c r="L63" s="3">
        <f t="shared" si="10"/>
        <v>1.7570140991155796</v>
      </c>
      <c r="M63" s="3">
        <f t="shared" si="1"/>
        <v>22569.09244670191</v>
      </c>
      <c r="N63" s="3">
        <f t="shared" si="2"/>
        <v>22110.001871155586</v>
      </c>
      <c r="O63" s="20">
        <f t="shared" si="11"/>
        <v>117.60665698058369</v>
      </c>
      <c r="P63" s="20">
        <f t="shared" si="12"/>
        <v>111.88727560483333</v>
      </c>
      <c r="Q63" s="3">
        <f>(O63-MAX(O$8:O63))/MAX(O$8:O63)</f>
        <v>-5.1952404893584924E-3</v>
      </c>
      <c r="R63" s="3">
        <f>(P63-MAX(P$8:P63))/MAX(P$8:P63)</f>
        <v>-1.2000753727417608E-2</v>
      </c>
      <c r="S63" s="3"/>
    </row>
    <row r="64" spans="1:19" x14ac:dyDescent="0.2">
      <c r="A64" s="18">
        <v>42005</v>
      </c>
      <c r="B64" s="18" t="str">
        <f t="shared" si="0"/>
        <v>Jan-2015</v>
      </c>
      <c r="C64" s="2">
        <v>12618.3</v>
      </c>
      <c r="D64" s="25">
        <f t="shared" si="3"/>
        <v>0.27376359381269572</v>
      </c>
      <c r="E64" s="20">
        <f t="shared" si="4"/>
        <v>-0.27376359381269572</v>
      </c>
      <c r="F64" s="3">
        <f>VLOOKUP(A64,'Scheme data'!$A$2:$B$538,2,FALSE)</f>
        <v>17.882999999999999</v>
      </c>
      <c r="G64" s="20">
        <f t="shared" si="5"/>
        <v>0.42115902964959168</v>
      </c>
      <c r="H64" s="3">
        <f t="shared" si="6"/>
        <v>0</v>
      </c>
      <c r="I64" s="3">
        <f t="shared" si="7"/>
        <v>0</v>
      </c>
      <c r="J64" s="3">
        <f t="shared" si="8"/>
        <v>0</v>
      </c>
      <c r="K64" s="3">
        <f t="shared" si="9"/>
        <v>1267.3569433233329</v>
      </c>
      <c r="L64" s="3">
        <f t="shared" si="10"/>
        <v>1.7570140991155796</v>
      </c>
      <c r="M64" s="3">
        <f t="shared" si="1"/>
        <v>22664.144217451161</v>
      </c>
      <c r="N64" s="3">
        <f t="shared" si="2"/>
        <v>22170.531006870118</v>
      </c>
      <c r="O64" s="20">
        <f t="shared" si="11"/>
        <v>118.10196803592643</v>
      </c>
      <c r="P64" s="20">
        <f t="shared" si="12"/>
        <v>112.19358223154825</v>
      </c>
      <c r="Q64" s="3">
        <f>(O64-MAX(O$8:O64))/MAX(O$8:O64)</f>
        <v>-1.0055304172956107E-3</v>
      </c>
      <c r="R64" s="3">
        <f>(P64-MAX(P$8:P64))/MAX(P$8:P64)</f>
        <v>-9.2959714839793827E-3</v>
      </c>
      <c r="S64" s="3"/>
    </row>
    <row r="65" spans="1:19" x14ac:dyDescent="0.2">
      <c r="A65" s="18">
        <v>42006</v>
      </c>
      <c r="B65" s="18" t="str">
        <f t="shared" si="0"/>
        <v>Jan-2015</v>
      </c>
      <c r="C65" s="2">
        <v>12699.8</v>
      </c>
      <c r="D65" s="25">
        <f t="shared" si="3"/>
        <v>0.64588732238098634</v>
      </c>
      <c r="E65" s="20">
        <f t="shared" si="4"/>
        <v>-0.64588732238098634</v>
      </c>
      <c r="F65" s="3">
        <f>VLOOKUP(A65,'Scheme data'!$A$2:$B$538,2,FALSE)</f>
        <v>18.027000000000001</v>
      </c>
      <c r="G65" s="20">
        <f t="shared" si="5"/>
        <v>0.80523402113740383</v>
      </c>
      <c r="H65" s="3">
        <f t="shared" si="6"/>
        <v>0</v>
      </c>
      <c r="I65" s="3">
        <f t="shared" si="7"/>
        <v>0</v>
      </c>
      <c r="J65" s="3">
        <f t="shared" si="8"/>
        <v>0</v>
      </c>
      <c r="K65" s="3">
        <f t="shared" si="9"/>
        <v>1267.3569433233329</v>
      </c>
      <c r="L65" s="3">
        <f t="shared" si="10"/>
        <v>1.7570140991155796</v>
      </c>
      <c r="M65" s="3">
        <f t="shared" si="1"/>
        <v>22846.643617289723</v>
      </c>
      <c r="N65" s="3">
        <f t="shared" si="2"/>
        <v>22313.727655948038</v>
      </c>
      <c r="O65" s="20">
        <f t="shared" si="11"/>
        <v>119.05296526218454</v>
      </c>
      <c r="P65" s="20">
        <f t="shared" si="12"/>
        <v>112.91822635570689</v>
      </c>
      <c r="Q65" s="3">
        <f>(O65-MAX(O$8:O65))/MAX(O$8:O65)</f>
        <v>0</v>
      </c>
      <c r="R65" s="3">
        <f>(P65-MAX(P$8:P65))/MAX(P$8:P65)</f>
        <v>-2.8971397614768091E-3</v>
      </c>
      <c r="S65" s="3"/>
    </row>
    <row r="66" spans="1:19" x14ac:dyDescent="0.2">
      <c r="A66" s="18">
        <v>42009</v>
      </c>
      <c r="B66" s="18" t="str">
        <f t="shared" si="0"/>
        <v>Jan-2015</v>
      </c>
      <c r="C66" s="2">
        <v>12710.7</v>
      </c>
      <c r="D66" s="25">
        <f t="shared" si="3"/>
        <v>8.5828123277543397E-2</v>
      </c>
      <c r="E66" s="20">
        <f t="shared" si="4"/>
        <v>-8.5828123277543397E-2</v>
      </c>
      <c r="F66" s="3">
        <f>VLOOKUP(A66,'Scheme data'!$A$2:$B$538,2,FALSE)</f>
        <v>18.047000000000001</v>
      </c>
      <c r="G66" s="20">
        <f t="shared" si="5"/>
        <v>0.11094469407000372</v>
      </c>
      <c r="H66" s="3">
        <f t="shared" si="6"/>
        <v>0</v>
      </c>
      <c r="I66" s="3">
        <f t="shared" si="7"/>
        <v>0</v>
      </c>
      <c r="J66" s="3">
        <f t="shared" si="8"/>
        <v>0</v>
      </c>
      <c r="K66" s="3">
        <f t="shared" si="9"/>
        <v>1267.3569433233329</v>
      </c>
      <c r="L66" s="3">
        <f t="shared" si="10"/>
        <v>1.7570140991155796</v>
      </c>
      <c r="M66" s="3">
        <f t="shared" si="1"/>
        <v>22871.990756156189</v>
      </c>
      <c r="N66" s="3">
        <f t="shared" si="2"/>
        <v>22332.8791096284</v>
      </c>
      <c r="O66" s="20">
        <f t="shared" si="11"/>
        <v>119.18504821027594</v>
      </c>
      <c r="P66" s="20">
        <f t="shared" si="12"/>
        <v>113.01514195022629</v>
      </c>
      <c r="Q66" s="3">
        <f>(O66-MAX(O$8:O66))/MAX(O$8:O66)</f>
        <v>0</v>
      </c>
      <c r="R66" s="3">
        <f>(P66-MAX(P$8:P66))/MAX(P$8:P66)</f>
        <v>-2.0413450893872883E-3</v>
      </c>
      <c r="S66" s="3"/>
    </row>
    <row r="67" spans="1:19" x14ac:dyDescent="0.2">
      <c r="A67" s="18">
        <v>42010</v>
      </c>
      <c r="B67" s="18" t="str">
        <f t="shared" si="0"/>
        <v>Jan-2015</v>
      </c>
      <c r="C67" s="2">
        <v>12325.7</v>
      </c>
      <c r="D67" s="25">
        <f t="shared" si="3"/>
        <v>-3.0289441179478707</v>
      </c>
      <c r="E67" s="20">
        <f t="shared" si="4"/>
        <v>3.0289441179478707</v>
      </c>
      <c r="F67" s="3">
        <f>VLOOKUP(A67,'Scheme data'!$A$2:$B$538,2,FALSE)</f>
        <v>17.529</v>
      </c>
      <c r="G67" s="20">
        <f t="shared" si="5"/>
        <v>-2.8702831495539463</v>
      </c>
      <c r="H67" s="3">
        <f t="shared" si="6"/>
        <v>3000</v>
      </c>
      <c r="I67" s="3">
        <f t="shared" si="7"/>
        <v>1</v>
      </c>
      <c r="J67" s="3">
        <f t="shared" si="8"/>
        <v>3000</v>
      </c>
      <c r="K67" s="3">
        <f t="shared" si="9"/>
        <v>1438.5019031042673</v>
      </c>
      <c r="L67" s="3">
        <f t="shared" si="10"/>
        <v>2.0004079834385795</v>
      </c>
      <c r="M67" s="3">
        <f t="shared" si="1"/>
        <v>25215.499859514701</v>
      </c>
      <c r="N67" s="3">
        <f t="shared" si="2"/>
        <v>24656.4286814689</v>
      </c>
      <c r="O67" s="20">
        <f t="shared" si="11"/>
        <v>115.76409985470865</v>
      </c>
      <c r="P67" s="20">
        <f t="shared" si="12"/>
        <v>109.59197645573447</v>
      </c>
      <c r="Q67" s="3">
        <f>(O67-MAX(O$8:O67))/MAX(O$8:O67)</f>
        <v>-2.8702831495539403E-2</v>
      </c>
      <c r="R67" s="3">
        <f>(P67-MAX(P$8:P67))/MAX(P$8:P67)</f>
        <v>-3.2268955066854073E-2</v>
      </c>
      <c r="S67" s="3"/>
    </row>
    <row r="68" spans="1:19" x14ac:dyDescent="0.2">
      <c r="A68" s="18">
        <v>42011</v>
      </c>
      <c r="B68" s="18" t="str">
        <f t="shared" si="0"/>
        <v>Jan-2015</v>
      </c>
      <c r="C68" s="2">
        <v>12360.9</v>
      </c>
      <c r="D68" s="25">
        <f t="shared" si="3"/>
        <v>0.28558215760564437</v>
      </c>
      <c r="E68" s="20">
        <f t="shared" si="4"/>
        <v>-0.28558215760564437</v>
      </c>
      <c r="F68" s="3">
        <f>VLOOKUP(A68,'Scheme data'!$A$2:$B$538,2,FALSE)</f>
        <v>17.541</v>
      </c>
      <c r="G68" s="20">
        <f t="shared" si="5"/>
        <v>6.8457983912376383E-2</v>
      </c>
      <c r="H68" s="3">
        <f t="shared" si="6"/>
        <v>0</v>
      </c>
      <c r="I68" s="3">
        <f t="shared" si="7"/>
        <v>1</v>
      </c>
      <c r="J68" s="3">
        <f t="shared" si="8"/>
        <v>0</v>
      </c>
      <c r="K68" s="3">
        <f t="shared" si="9"/>
        <v>1438.5019031042673</v>
      </c>
      <c r="L68" s="3">
        <f t="shared" si="10"/>
        <v>2.0004079834385795</v>
      </c>
      <c r="M68" s="3">
        <f t="shared" si="1"/>
        <v>25232.761882351951</v>
      </c>
      <c r="N68" s="3">
        <f t="shared" si="2"/>
        <v>24726.843042485936</v>
      </c>
      <c r="O68" s="20">
        <f t="shared" si="11"/>
        <v>115.84334962356348</v>
      </c>
      <c r="P68" s="20">
        <f t="shared" si="12"/>
        <v>109.90495158665941</v>
      </c>
      <c r="Q68" s="3">
        <f>(O68-MAX(O$8:O68))/MAX(O$8:O68)</f>
        <v>-2.8037901036183314E-2</v>
      </c>
      <c r="R68" s="3">
        <f>(P68-MAX(P$8:P68))/MAX(P$8:P68)</f>
        <v>-2.9505287868914491E-2</v>
      </c>
      <c r="S68" s="3"/>
    </row>
    <row r="69" spans="1:19" x14ac:dyDescent="0.2">
      <c r="A69" s="18">
        <v>42012</v>
      </c>
      <c r="B69" s="18" t="str">
        <f t="shared" si="0"/>
        <v>Jan-2015</v>
      </c>
      <c r="C69" s="2">
        <v>12575.9</v>
      </c>
      <c r="D69" s="25">
        <f t="shared" si="3"/>
        <v>1.7393555485442</v>
      </c>
      <c r="E69" s="20">
        <f t="shared" si="4"/>
        <v>-1.7393555485442</v>
      </c>
      <c r="F69" s="3">
        <f>VLOOKUP(A69,'Scheme data'!$A$2:$B$538,2,FALSE)</f>
        <v>17.856000000000002</v>
      </c>
      <c r="G69" s="20">
        <f t="shared" si="5"/>
        <v>1.7957927142124237</v>
      </c>
      <c r="H69" s="3">
        <f t="shared" si="6"/>
        <v>0</v>
      </c>
      <c r="I69" s="3">
        <f t="shared" si="7"/>
        <v>1</v>
      </c>
      <c r="J69" s="3">
        <f t="shared" si="8"/>
        <v>0</v>
      </c>
      <c r="K69" s="3">
        <f t="shared" si="9"/>
        <v>1438.5019031042673</v>
      </c>
      <c r="L69" s="3">
        <f t="shared" si="10"/>
        <v>2.0004079834385795</v>
      </c>
      <c r="M69" s="3">
        <f t="shared" si="1"/>
        <v>25685.889981829798</v>
      </c>
      <c r="N69" s="3">
        <f t="shared" si="2"/>
        <v>25156.930758925231</v>
      </c>
      <c r="O69" s="20">
        <f t="shared" si="11"/>
        <v>117.92365605600305</v>
      </c>
      <c r="P69" s="20">
        <f t="shared" si="12"/>
        <v>111.8165894602068</v>
      </c>
      <c r="Q69" s="3">
        <f>(O69-MAX(O$8:O69))/MAX(O$8:O69)</f>
        <v>-1.0583476478085009E-2</v>
      </c>
      <c r="R69" s="3">
        <f>(P69-MAX(P$8:P69))/MAX(P$8:P69)</f>
        <v>-1.2624934245134266E-2</v>
      </c>
      <c r="S69" s="3"/>
    </row>
    <row r="70" spans="1:19" x14ac:dyDescent="0.2">
      <c r="A70" s="18">
        <v>42013</v>
      </c>
      <c r="B70" s="18" t="str">
        <f t="shared" si="0"/>
        <v>Jan-2015</v>
      </c>
      <c r="C70" s="2">
        <v>12583.25</v>
      </c>
      <c r="D70" s="25">
        <f t="shared" si="3"/>
        <v>5.8445121223931203E-2</v>
      </c>
      <c r="E70" s="20">
        <f t="shared" si="4"/>
        <v>-5.8445121223931203E-2</v>
      </c>
      <c r="F70" s="3">
        <f>VLOOKUP(A70,'Scheme data'!$A$2:$B$538,2,FALSE)</f>
        <v>17.911999999999999</v>
      </c>
      <c r="G70" s="20">
        <f t="shared" si="5"/>
        <v>0.31362007168457312</v>
      </c>
      <c r="H70" s="3">
        <f t="shared" si="6"/>
        <v>0</v>
      </c>
      <c r="I70" s="3">
        <f t="shared" si="7"/>
        <v>1</v>
      </c>
      <c r="J70" s="3">
        <f t="shared" si="8"/>
        <v>0</v>
      </c>
      <c r="K70" s="3">
        <f t="shared" si="9"/>
        <v>1438.5019031042673</v>
      </c>
      <c r="L70" s="3">
        <f t="shared" si="10"/>
        <v>2.0004079834385795</v>
      </c>
      <c r="M70" s="3">
        <f t="shared" si="1"/>
        <v>25766.446088403634</v>
      </c>
      <c r="N70" s="3">
        <f t="shared" si="2"/>
        <v>25171.633757603504</v>
      </c>
      <c r="O70" s="20">
        <f t="shared" si="11"/>
        <v>118.29348831065897</v>
      </c>
      <c r="P70" s="20">
        <f t="shared" si="12"/>
        <v>111.88194080146528</v>
      </c>
      <c r="Q70" s="3">
        <f>(O70-MAX(O$8:O70))/MAX(O$8:O70)</f>
        <v>-7.4804676677564666E-3</v>
      </c>
      <c r="R70" s="3">
        <f>(P70-MAX(P$8:P70))/MAX(P$8:P70)</f>
        <v>-1.204786169101902E-2</v>
      </c>
      <c r="S70" s="3"/>
    </row>
    <row r="71" spans="1:19" x14ac:dyDescent="0.2">
      <c r="A71" s="18">
        <v>42016</v>
      </c>
      <c r="B71" s="18" t="str">
        <f t="shared" si="0"/>
        <v>Jan-2015</v>
      </c>
      <c r="C71" s="2">
        <v>12642.55</v>
      </c>
      <c r="D71" s="25">
        <f t="shared" si="3"/>
        <v>0.47126139908210735</v>
      </c>
      <c r="E71" s="20">
        <f t="shared" si="4"/>
        <v>-0.47126139908210735</v>
      </c>
      <c r="F71" s="3">
        <f>VLOOKUP(A71,'Scheme data'!$A$2:$B$538,2,FALSE)</f>
        <v>18.077000000000002</v>
      </c>
      <c r="G71" s="20">
        <f t="shared" si="5"/>
        <v>0.92117016525235984</v>
      </c>
      <c r="H71" s="3">
        <f t="shared" si="6"/>
        <v>0</v>
      </c>
      <c r="I71" s="3">
        <f t="shared" si="7"/>
        <v>1</v>
      </c>
      <c r="J71" s="3">
        <f t="shared" si="8"/>
        <v>0</v>
      </c>
      <c r="K71" s="3">
        <f t="shared" si="9"/>
        <v>1438.5019031042673</v>
      </c>
      <c r="L71" s="3">
        <f t="shared" si="10"/>
        <v>2.0004079834385795</v>
      </c>
      <c r="M71" s="3">
        <f t="shared" si="1"/>
        <v>26003.798902415841</v>
      </c>
      <c r="N71" s="3">
        <f t="shared" si="2"/>
        <v>25290.257951021413</v>
      </c>
      <c r="O71" s="20">
        <f t="shared" si="11"/>
        <v>119.38317263241304</v>
      </c>
      <c r="P71" s="20">
        <f t="shared" si="12"/>
        <v>112.40919720100648</v>
      </c>
      <c r="Q71" s="3">
        <f>(O71-MAX(O$8:O71))/MAX(O$8:O71)</f>
        <v>0</v>
      </c>
      <c r="R71" s="3">
        <f>(P71-MAX(P$8:P71))/MAX(P$8:P71)</f>
        <v>-7.39202462176251E-3</v>
      </c>
      <c r="S71" s="3"/>
    </row>
    <row r="72" spans="1:19" x14ac:dyDescent="0.2">
      <c r="A72" s="18">
        <v>42017</v>
      </c>
      <c r="B72" s="18" t="str">
        <f t="shared" si="0"/>
        <v>Jan-2015</v>
      </c>
      <c r="C72" s="2">
        <v>12643.95</v>
      </c>
      <c r="D72" s="25">
        <f t="shared" si="3"/>
        <v>1.1073715350158435E-2</v>
      </c>
      <c r="E72" s="20">
        <f t="shared" si="4"/>
        <v>-1.1073715350158435E-2</v>
      </c>
      <c r="F72" s="3">
        <f>VLOOKUP(A72,'Scheme data'!$A$2:$B$538,2,FALSE)</f>
        <v>18.081</v>
      </c>
      <c r="G72" s="20">
        <f t="shared" si="5"/>
        <v>2.2127565414602989E-2</v>
      </c>
      <c r="H72" s="3">
        <f t="shared" si="6"/>
        <v>0</v>
      </c>
      <c r="I72" s="3">
        <f t="shared" si="7"/>
        <v>1</v>
      </c>
      <c r="J72" s="3">
        <f t="shared" si="8"/>
        <v>0</v>
      </c>
      <c r="K72" s="3">
        <f t="shared" si="9"/>
        <v>1438.5019031042673</v>
      </c>
      <c r="L72" s="3">
        <f t="shared" si="10"/>
        <v>2.0004079834385795</v>
      </c>
      <c r="M72" s="3">
        <f t="shared" si="1"/>
        <v>26009.552910028255</v>
      </c>
      <c r="N72" s="3">
        <f t="shared" si="2"/>
        <v>25293.058522198229</v>
      </c>
      <c r="O72" s="20">
        <f t="shared" si="11"/>
        <v>119.4095892220313</v>
      </c>
      <c r="P72" s="20">
        <f t="shared" si="12"/>
        <v>112.42164507553193</v>
      </c>
      <c r="Q72" s="3">
        <f>(O72-MAX(O$8:O72))/MAX(O$8:O72)</f>
        <v>0</v>
      </c>
      <c r="R72" s="3">
        <f>(P72-MAX(P$8:P72))/MAX(P$8:P72)</f>
        <v>-7.282106040026051E-3</v>
      </c>
      <c r="S72" s="3"/>
    </row>
    <row r="73" spans="1:19" x14ac:dyDescent="0.2">
      <c r="A73" s="18">
        <v>42018</v>
      </c>
      <c r="B73" s="18" t="str">
        <f t="shared" ref="B73:B136" si="13">TEXT(A73,"MMM-YYYY")</f>
        <v>Jan-2015</v>
      </c>
      <c r="C73" s="2">
        <v>12616.75</v>
      </c>
      <c r="D73" s="25">
        <f t="shared" ref="D73:D135" si="14">(C73-C72)/C72*100</f>
        <v>-0.21512264759035526</v>
      </c>
      <c r="E73" s="20">
        <f t="shared" si="4"/>
        <v>0.21512264759035526</v>
      </c>
      <c r="F73" s="3">
        <f>VLOOKUP(A73,'Scheme data'!$A$2:$B$538,2,FALSE)</f>
        <v>18.061</v>
      </c>
      <c r="G73" s="20">
        <f t="shared" si="5"/>
        <v>-0.11061335103146715</v>
      </c>
      <c r="H73" s="3">
        <f t="shared" si="6"/>
        <v>0</v>
      </c>
      <c r="I73" s="3">
        <f t="shared" si="7"/>
        <v>1</v>
      </c>
      <c r="J73" s="3">
        <f t="shared" si="8"/>
        <v>0</v>
      </c>
      <c r="K73" s="3">
        <f t="shared" si="9"/>
        <v>1438.5019031042673</v>
      </c>
      <c r="L73" s="3">
        <f t="shared" si="10"/>
        <v>2.0004079834385795</v>
      </c>
      <c r="M73" s="3">
        <f t="shared" ref="M73:M136" si="15">K73*F73</f>
        <v>25980.78287196617</v>
      </c>
      <c r="N73" s="3">
        <f t="shared" ref="N73:N136" si="16">L73*C73</f>
        <v>25238.647425048697</v>
      </c>
      <c r="O73" s="20">
        <f t="shared" si="11"/>
        <v>119.27750627393991</v>
      </c>
      <c r="P73" s="20">
        <f t="shared" si="12"/>
        <v>112.1798006561808</v>
      </c>
      <c r="Q73" s="3">
        <f>(O73-MAX(O$8:O73))/MAX(O$8:O73)</f>
        <v>-1.1061335103146369E-3</v>
      </c>
      <c r="R73" s="3">
        <f>(P73-MAX(P$8:P73))/MAX(P$8:P73)</f>
        <v>-9.4176670566160359E-3</v>
      </c>
      <c r="S73" s="3"/>
    </row>
    <row r="74" spans="1:19" x14ac:dyDescent="0.2">
      <c r="A74" s="18">
        <v>42019</v>
      </c>
      <c r="B74" s="18" t="str">
        <f t="shared" si="13"/>
        <v>Jan-2015</v>
      </c>
      <c r="C74" s="2">
        <v>12792.45</v>
      </c>
      <c r="D74" s="25">
        <f t="shared" si="14"/>
        <v>1.3925931797015929</v>
      </c>
      <c r="E74" s="20">
        <f t="shared" ref="E74:E137" si="17">D74*-1</f>
        <v>-1.3925931797015929</v>
      </c>
      <c r="F74" s="3">
        <f>VLOOKUP(A74,'Scheme data'!$A$2:$B$538,2,FALSE)</f>
        <v>18.268000000000001</v>
      </c>
      <c r="G74" s="20">
        <f t="shared" ref="G74:G137" si="18">(F74-F73)/F73*100</f>
        <v>1.1461159404241223</v>
      </c>
      <c r="H74" s="3">
        <f t="shared" ref="H74:H137" si="19">IF(E74&gt;=$E$3,IF(E74&lt;$E$4,$F$3,IF(E74&lt;$E$5,$F$4,$F$5)),0)</f>
        <v>0</v>
      </c>
      <c r="I74" s="3">
        <f t="shared" ref="I74:I137" si="20">IF(B73&lt;&gt;B74,IF(H74&gt;0,1,0),IF(H74&gt;0,I73+1,I73))</f>
        <v>1</v>
      </c>
      <c r="J74" s="3">
        <f t="shared" ref="J74:J137" si="21">IF(I74&gt;$D$2,0,IF(A73&gt;$B$3,0,H74))</f>
        <v>0</v>
      </c>
      <c r="K74" s="3">
        <f t="shared" ref="K74:K137" si="22">J74/F74+K73</f>
        <v>1438.5019031042673</v>
      </c>
      <c r="L74" s="3">
        <f t="shared" ref="L74:L137" si="23">J74/C74+L73</f>
        <v>2.0004079834385795</v>
      </c>
      <c r="M74" s="3">
        <f t="shared" si="15"/>
        <v>26278.552765908757</v>
      </c>
      <c r="N74" s="3">
        <f t="shared" si="16"/>
        <v>25590.119107738858</v>
      </c>
      <c r="O74" s="20">
        <f t="shared" ref="O74:O137" si="24">$O73*(1+$G74/100)</f>
        <v>120.64456478668592</v>
      </c>
      <c r="P74" s="20">
        <f t="shared" ref="P74:P137" si="25">$P73*(1+$D74/100)</f>
        <v>113.74200890912162</v>
      </c>
      <c r="Q74" s="3">
        <f>(O74-MAX(O$8:O74))/MAX(O$8:O74)</f>
        <v>0</v>
      </c>
      <c r="R74" s="3">
        <f>(P74-MAX(P$8:P74))/MAX(P$8:P74)</f>
        <v>0</v>
      </c>
      <c r="S74" s="3"/>
    </row>
    <row r="75" spans="1:19" x14ac:dyDescent="0.2">
      <c r="A75" s="18">
        <v>42020</v>
      </c>
      <c r="B75" s="18" t="str">
        <f t="shared" si="13"/>
        <v>Jan-2015</v>
      </c>
      <c r="C75" s="2">
        <v>12868.85</v>
      </c>
      <c r="D75" s="25">
        <f t="shared" si="14"/>
        <v>0.59722727077299209</v>
      </c>
      <c r="E75" s="20">
        <f t="shared" si="17"/>
        <v>-0.59722727077299209</v>
      </c>
      <c r="F75" s="3">
        <f>VLOOKUP(A75,'Scheme data'!$A$2:$B$538,2,FALSE)</f>
        <v>18.355</v>
      </c>
      <c r="G75" s="20">
        <f t="shared" si="18"/>
        <v>0.47624261002846369</v>
      </c>
      <c r="H75" s="3">
        <f t="shared" si="19"/>
        <v>0</v>
      </c>
      <c r="I75" s="3">
        <f t="shared" si="20"/>
        <v>1</v>
      </c>
      <c r="J75" s="3">
        <f t="shared" si="21"/>
        <v>0</v>
      </c>
      <c r="K75" s="3">
        <f t="shared" si="22"/>
        <v>1438.5019031042673</v>
      </c>
      <c r="L75" s="3">
        <f t="shared" si="23"/>
        <v>2.0004079834385795</v>
      </c>
      <c r="M75" s="3">
        <f t="shared" si="15"/>
        <v>26403.702431478825</v>
      </c>
      <c r="N75" s="3">
        <f t="shared" si="16"/>
        <v>25742.950277673564</v>
      </c>
      <c r="O75" s="20">
        <f t="shared" si="24"/>
        <v>121.21912561088349</v>
      </c>
      <c r="P75" s="20">
        <f t="shared" si="25"/>
        <v>114.42130720465194</v>
      </c>
      <c r="Q75" s="3">
        <f>(O75-MAX(O$8:O75))/MAX(O$8:O75)</f>
        <v>0</v>
      </c>
      <c r="R75" s="3">
        <f>(P75-MAX(P$8:P75))/MAX(P$8:P75)</f>
        <v>0</v>
      </c>
      <c r="S75" s="3"/>
    </row>
    <row r="76" spans="1:19" x14ac:dyDescent="0.2">
      <c r="A76" s="18">
        <v>42023</v>
      </c>
      <c r="B76" s="18" t="str">
        <f t="shared" si="13"/>
        <v>Jan-2015</v>
      </c>
      <c r="C76" s="2">
        <v>12903.9</v>
      </c>
      <c r="D76" s="25">
        <f t="shared" si="14"/>
        <v>0.27236310936874136</v>
      </c>
      <c r="E76" s="20">
        <f t="shared" si="17"/>
        <v>-0.27236310936874136</v>
      </c>
      <c r="F76" s="3">
        <f>VLOOKUP(A76,'Scheme data'!$A$2:$B$538,2,FALSE)</f>
        <v>18.475999999999999</v>
      </c>
      <c r="G76" s="20">
        <f t="shared" si="18"/>
        <v>0.65922092073003902</v>
      </c>
      <c r="H76" s="3">
        <f t="shared" si="19"/>
        <v>0</v>
      </c>
      <c r="I76" s="3">
        <f t="shared" si="20"/>
        <v>1</v>
      </c>
      <c r="J76" s="3">
        <f t="shared" si="21"/>
        <v>0</v>
      </c>
      <c r="K76" s="3">
        <f t="shared" si="22"/>
        <v>1438.5019031042673</v>
      </c>
      <c r="L76" s="3">
        <f t="shared" si="23"/>
        <v>2.0004079834385795</v>
      </c>
      <c r="M76" s="3">
        <f t="shared" si="15"/>
        <v>26577.761161754443</v>
      </c>
      <c r="N76" s="3">
        <f t="shared" si="16"/>
        <v>25813.064577493085</v>
      </c>
      <c r="O76" s="20">
        <f t="shared" si="24"/>
        <v>122.01822744683645</v>
      </c>
      <c r="P76" s="20">
        <f t="shared" si="25"/>
        <v>114.73294863473488</v>
      </c>
      <c r="Q76" s="3">
        <f>(O76-MAX(O$8:O76))/MAX(O$8:O76)</f>
        <v>0</v>
      </c>
      <c r="R76" s="3">
        <f>(P76-MAX(P$8:P76))/MAX(P$8:P76)</f>
        <v>0</v>
      </c>
      <c r="S76" s="3"/>
    </row>
    <row r="77" spans="1:19" x14ac:dyDescent="0.2">
      <c r="A77" s="18">
        <v>42024</v>
      </c>
      <c r="B77" s="18" t="str">
        <f t="shared" si="13"/>
        <v>Jan-2015</v>
      </c>
      <c r="C77" s="2">
        <v>12949.85</v>
      </c>
      <c r="D77" s="25">
        <f t="shared" si="14"/>
        <v>0.35609389409403924</v>
      </c>
      <c r="E77" s="20">
        <f t="shared" si="17"/>
        <v>-0.35609389409403924</v>
      </c>
      <c r="F77" s="3">
        <f>VLOOKUP(A77,'Scheme data'!$A$2:$B$538,2,FALSE)</f>
        <v>18.622</v>
      </c>
      <c r="G77" s="20">
        <f t="shared" si="18"/>
        <v>0.79021433210652092</v>
      </c>
      <c r="H77" s="3">
        <f t="shared" si="19"/>
        <v>0</v>
      </c>
      <c r="I77" s="3">
        <f t="shared" si="20"/>
        <v>1</v>
      </c>
      <c r="J77" s="3">
        <f t="shared" si="21"/>
        <v>0</v>
      </c>
      <c r="K77" s="3">
        <f t="shared" si="22"/>
        <v>1438.5019031042673</v>
      </c>
      <c r="L77" s="3">
        <f t="shared" si="23"/>
        <v>2.0004079834385795</v>
      </c>
      <c r="M77" s="3">
        <f t="shared" si="15"/>
        <v>26787.782439607665</v>
      </c>
      <c r="N77" s="3">
        <f t="shared" si="16"/>
        <v>25904.98332433209</v>
      </c>
      <c r="O77" s="20">
        <f t="shared" si="24"/>
        <v>122.98243296790369</v>
      </c>
      <c r="P77" s="20">
        <f t="shared" si="25"/>
        <v>115.14150565933721</v>
      </c>
      <c r="Q77" s="3">
        <f>(O77-MAX(O$8:O77))/MAX(O$8:O77)</f>
        <v>0</v>
      </c>
      <c r="R77" s="3">
        <f>(P77-MAX(P$8:P77))/MAX(P$8:P77)</f>
        <v>0</v>
      </c>
      <c r="S77" s="3"/>
    </row>
    <row r="78" spans="1:19" x14ac:dyDescent="0.2">
      <c r="A78" s="18">
        <v>42025</v>
      </c>
      <c r="B78" s="18" t="str">
        <f t="shared" si="13"/>
        <v>Jan-2015</v>
      </c>
      <c r="C78" s="2">
        <v>12961.8</v>
      </c>
      <c r="D78" s="25">
        <f t="shared" si="14"/>
        <v>9.2279061147417976E-2</v>
      </c>
      <c r="E78" s="20">
        <f t="shared" si="17"/>
        <v>-9.2279061147417976E-2</v>
      </c>
      <c r="F78" s="3">
        <f>VLOOKUP(A78,'Scheme data'!$A$2:$B$538,2,FALSE)</f>
        <v>18.614999999999998</v>
      </c>
      <c r="G78" s="20">
        <f t="shared" si="18"/>
        <v>-3.7589947374081459E-2</v>
      </c>
      <c r="H78" s="3">
        <f t="shared" si="19"/>
        <v>0</v>
      </c>
      <c r="I78" s="3">
        <f t="shared" si="20"/>
        <v>1</v>
      </c>
      <c r="J78" s="3">
        <f t="shared" si="21"/>
        <v>0</v>
      </c>
      <c r="K78" s="3">
        <f t="shared" si="22"/>
        <v>1438.5019031042673</v>
      </c>
      <c r="L78" s="3">
        <f t="shared" si="23"/>
        <v>2.0004079834385795</v>
      </c>
      <c r="M78" s="3">
        <f t="shared" si="15"/>
        <v>26777.712926285934</v>
      </c>
      <c r="N78" s="3">
        <f t="shared" si="16"/>
        <v>25928.888199734178</v>
      </c>
      <c r="O78" s="20">
        <f t="shared" si="24"/>
        <v>122.93620393607169</v>
      </c>
      <c r="P78" s="20">
        <f t="shared" si="25"/>
        <v>115.24775715975065</v>
      </c>
      <c r="Q78" s="3">
        <f>(O78-MAX(O$8:O78))/MAX(O$8:O78)</f>
        <v>-3.7589947374080371E-4</v>
      </c>
      <c r="R78" s="3">
        <f>(P78-MAX(P$8:P78))/MAX(P$8:P78)</f>
        <v>0</v>
      </c>
      <c r="S78" s="3"/>
    </row>
    <row r="79" spans="1:19" x14ac:dyDescent="0.2">
      <c r="A79" s="18">
        <v>42026</v>
      </c>
      <c r="B79" s="18" t="str">
        <f t="shared" si="13"/>
        <v>Jan-2015</v>
      </c>
      <c r="C79" s="2">
        <v>12988.95</v>
      </c>
      <c r="D79" s="25">
        <f t="shared" si="14"/>
        <v>0.20946164884507903</v>
      </c>
      <c r="E79" s="20">
        <f t="shared" si="17"/>
        <v>-0.20946164884507903</v>
      </c>
      <c r="F79" s="3">
        <f>VLOOKUP(A79,'Scheme data'!$A$2:$B$538,2,FALSE)</f>
        <v>18.742999999999999</v>
      </c>
      <c r="G79" s="20">
        <f t="shared" si="18"/>
        <v>0.68761751275852867</v>
      </c>
      <c r="H79" s="3">
        <f t="shared" si="19"/>
        <v>0</v>
      </c>
      <c r="I79" s="3">
        <f t="shared" si="20"/>
        <v>1</v>
      </c>
      <c r="J79" s="3">
        <f t="shared" si="21"/>
        <v>0</v>
      </c>
      <c r="K79" s="3">
        <f t="shared" si="22"/>
        <v>1438.5019031042673</v>
      </c>
      <c r="L79" s="3">
        <f t="shared" si="23"/>
        <v>2.0004079834385795</v>
      </c>
      <c r="M79" s="3">
        <f t="shared" si="15"/>
        <v>26961.841169883279</v>
      </c>
      <c r="N79" s="3">
        <f t="shared" si="16"/>
        <v>25983.199276484538</v>
      </c>
      <c r="O79" s="20">
        <f t="shared" si="24"/>
        <v>123.78153480385664</v>
      </c>
      <c r="P79" s="20">
        <f t="shared" si="25"/>
        <v>115.48915701215444</v>
      </c>
      <c r="Q79" s="3">
        <f>(O79-MAX(O$8:O79))/MAX(O$8:O79)</f>
        <v>0</v>
      </c>
      <c r="R79" s="3">
        <f>(P79-MAX(P$8:P79))/MAX(P$8:P79)</f>
        <v>0</v>
      </c>
      <c r="S79" s="3"/>
    </row>
    <row r="80" spans="1:19" x14ac:dyDescent="0.2">
      <c r="A80" s="18">
        <v>42027</v>
      </c>
      <c r="B80" s="18" t="str">
        <f t="shared" si="13"/>
        <v>Jan-2015</v>
      </c>
      <c r="C80" s="2">
        <v>13034.9</v>
      </c>
      <c r="D80" s="25">
        <f t="shared" si="14"/>
        <v>0.35376223636243814</v>
      </c>
      <c r="E80" s="20">
        <f t="shared" si="17"/>
        <v>-0.35376223636243814</v>
      </c>
      <c r="F80" s="3">
        <f>VLOOKUP(A80,'Scheme data'!$A$2:$B$538,2,FALSE)</f>
        <v>18.785</v>
      </c>
      <c r="G80" s="20">
        <f t="shared" si="18"/>
        <v>0.22408365789895746</v>
      </c>
      <c r="H80" s="3">
        <f t="shared" si="19"/>
        <v>0</v>
      </c>
      <c r="I80" s="3">
        <f t="shared" si="20"/>
        <v>1</v>
      </c>
      <c r="J80" s="3">
        <f t="shared" si="21"/>
        <v>0</v>
      </c>
      <c r="K80" s="3">
        <f t="shared" si="22"/>
        <v>1438.5019031042673</v>
      </c>
      <c r="L80" s="3">
        <f t="shared" si="23"/>
        <v>2.0004079834385795</v>
      </c>
      <c r="M80" s="3">
        <f t="shared" si="15"/>
        <v>27022.258249813662</v>
      </c>
      <c r="N80" s="3">
        <f t="shared" si="16"/>
        <v>26075.118023323539</v>
      </c>
      <c r="O80" s="20">
        <f t="shared" si="24"/>
        <v>124.05890899484861</v>
      </c>
      <c r="P80" s="20">
        <f t="shared" si="25"/>
        <v>115.89771403675675</v>
      </c>
      <c r="Q80" s="3">
        <f>(O80-MAX(O$8:O80))/MAX(O$8:O80)</f>
        <v>0</v>
      </c>
      <c r="R80" s="3">
        <f>(P80-MAX(P$8:P80))/MAX(P$8:P80)</f>
        <v>0</v>
      </c>
      <c r="S80" s="3"/>
    </row>
    <row r="81" spans="1:19" x14ac:dyDescent="0.2">
      <c r="A81" s="18">
        <v>42031</v>
      </c>
      <c r="B81" s="18" t="str">
        <f t="shared" si="13"/>
        <v>Jan-2015</v>
      </c>
      <c r="C81" s="2">
        <v>13143.8</v>
      </c>
      <c r="D81" s="25">
        <f t="shared" si="14"/>
        <v>0.83544944725314063</v>
      </c>
      <c r="E81" s="20">
        <f t="shared" si="17"/>
        <v>-0.83544944725314063</v>
      </c>
      <c r="F81" s="3">
        <f>VLOOKUP(A81,'Scheme data'!$A$2:$B$538,2,FALSE)</f>
        <v>18.998000000000001</v>
      </c>
      <c r="G81" s="20">
        <f t="shared" si="18"/>
        <v>1.1338834176204471</v>
      </c>
      <c r="H81" s="3">
        <f t="shared" si="19"/>
        <v>0</v>
      </c>
      <c r="I81" s="3">
        <f t="shared" si="20"/>
        <v>1</v>
      </c>
      <c r="J81" s="3">
        <f t="shared" si="21"/>
        <v>0</v>
      </c>
      <c r="K81" s="3">
        <f t="shared" si="22"/>
        <v>1438.5019031042673</v>
      </c>
      <c r="L81" s="3">
        <f t="shared" si="23"/>
        <v>2.0004079834385795</v>
      </c>
      <c r="M81" s="3">
        <f t="shared" si="15"/>
        <v>27328.659155174872</v>
      </c>
      <c r="N81" s="3">
        <f t="shared" si="16"/>
        <v>26292.962452719999</v>
      </c>
      <c r="O81" s="20">
        <f t="shared" si="24"/>
        <v>125.46559239202203</v>
      </c>
      <c r="P81" s="20">
        <f t="shared" si="25"/>
        <v>116.86598084805586</v>
      </c>
      <c r="Q81" s="3">
        <f>(O81-MAX(O$8:O81))/MAX(O$8:O81)</f>
        <v>0</v>
      </c>
      <c r="R81" s="3">
        <f>(P81-MAX(P$8:P81))/MAX(P$8:P81)</f>
        <v>0</v>
      </c>
      <c r="S81" s="3"/>
    </row>
    <row r="82" spans="1:19" x14ac:dyDescent="0.2">
      <c r="A82" s="18">
        <v>42032</v>
      </c>
      <c r="B82" s="18" t="str">
        <f t="shared" si="13"/>
        <v>Jan-2015</v>
      </c>
      <c r="C82" s="2">
        <v>13220.1</v>
      </c>
      <c r="D82" s="25">
        <f t="shared" si="14"/>
        <v>0.58050183356412222</v>
      </c>
      <c r="E82" s="20">
        <f t="shared" si="17"/>
        <v>-0.58050183356412222</v>
      </c>
      <c r="F82" s="3">
        <f>VLOOKUP(A82,'Scheme data'!$A$2:$B$538,2,FALSE)</f>
        <v>19.106000000000002</v>
      </c>
      <c r="G82" s="20">
        <f t="shared" si="18"/>
        <v>0.56848089272555291</v>
      </c>
      <c r="H82" s="3">
        <f t="shared" si="19"/>
        <v>0</v>
      </c>
      <c r="I82" s="3">
        <f t="shared" si="20"/>
        <v>1</v>
      </c>
      <c r="J82" s="3">
        <f t="shared" si="21"/>
        <v>0</v>
      </c>
      <c r="K82" s="3">
        <f t="shared" si="22"/>
        <v>1438.5019031042673</v>
      </c>
      <c r="L82" s="3">
        <f t="shared" si="23"/>
        <v>2.0004079834385795</v>
      </c>
      <c r="M82" s="3">
        <f t="shared" si="15"/>
        <v>27484.017360710131</v>
      </c>
      <c r="N82" s="3">
        <f t="shared" si="16"/>
        <v>26445.593581856367</v>
      </c>
      <c r="O82" s="20">
        <f t="shared" si="24"/>
        <v>126.17884031171559</v>
      </c>
      <c r="P82" s="20">
        <f t="shared" si="25"/>
        <v>117.54439000969153</v>
      </c>
      <c r="Q82" s="3">
        <f>(O82-MAX(O$8:O82))/MAX(O$8:O82)</f>
        <v>0</v>
      </c>
      <c r="R82" s="3">
        <f>(P82-MAX(P$8:P82))/MAX(P$8:P82)</f>
        <v>0</v>
      </c>
      <c r="S82" s="3"/>
    </row>
    <row r="83" spans="1:19" x14ac:dyDescent="0.2">
      <c r="A83" s="18">
        <v>42033</v>
      </c>
      <c r="B83" s="18" t="str">
        <f t="shared" si="13"/>
        <v>Jan-2015</v>
      </c>
      <c r="C83" s="2">
        <v>13179.1</v>
      </c>
      <c r="D83" s="25">
        <f t="shared" si="14"/>
        <v>-0.31013381139325719</v>
      </c>
      <c r="E83" s="20">
        <f t="shared" si="17"/>
        <v>0.31013381139325719</v>
      </c>
      <c r="F83" s="3">
        <f>VLOOKUP(A83,'Scheme data'!$A$2:$B$538,2,FALSE)</f>
        <v>18.957000000000001</v>
      </c>
      <c r="G83" s="20">
        <f t="shared" si="18"/>
        <v>-0.77985972992777608</v>
      </c>
      <c r="H83" s="3">
        <f t="shared" si="19"/>
        <v>0</v>
      </c>
      <c r="I83" s="3">
        <f t="shared" si="20"/>
        <v>1</v>
      </c>
      <c r="J83" s="3">
        <f t="shared" si="21"/>
        <v>0</v>
      </c>
      <c r="K83" s="3">
        <f t="shared" si="22"/>
        <v>1438.5019031042673</v>
      </c>
      <c r="L83" s="3">
        <f t="shared" si="23"/>
        <v>2.0004079834385795</v>
      </c>
      <c r="M83" s="3">
        <f t="shared" si="15"/>
        <v>27269.680577147596</v>
      </c>
      <c r="N83" s="3">
        <f t="shared" si="16"/>
        <v>26363.576854535382</v>
      </c>
      <c r="O83" s="20">
        <f t="shared" si="24"/>
        <v>125.19482234843464</v>
      </c>
      <c r="P83" s="20">
        <f t="shared" si="25"/>
        <v>117.17984511287551</v>
      </c>
      <c r="Q83" s="3">
        <f>(O83-MAX(O$8:O83))/MAX(O$8:O83)</f>
        <v>-7.7985972992777848E-3</v>
      </c>
      <c r="R83" s="3">
        <f>(P83-MAX(P$8:P83))/MAX(P$8:P83)</f>
        <v>-3.1013381139325933E-3</v>
      </c>
      <c r="S83" s="3"/>
    </row>
    <row r="84" spans="1:19" x14ac:dyDescent="0.2">
      <c r="A84" s="18">
        <v>42034</v>
      </c>
      <c r="B84" s="18" t="str">
        <f t="shared" si="13"/>
        <v>Jan-2015</v>
      </c>
      <c r="C84" s="2">
        <v>13124.1</v>
      </c>
      <c r="D84" s="25">
        <f t="shared" si="14"/>
        <v>-0.41732743510558384</v>
      </c>
      <c r="E84" s="20">
        <f t="shared" si="17"/>
        <v>0.41732743510558384</v>
      </c>
      <c r="F84" s="3">
        <f>VLOOKUP(A84,'Scheme data'!$A$2:$B$538,2,FALSE)</f>
        <v>18.744</v>
      </c>
      <c r="G84" s="20">
        <f t="shared" si="18"/>
        <v>-1.1235955056179825</v>
      </c>
      <c r="H84" s="3">
        <f t="shared" si="19"/>
        <v>0</v>
      </c>
      <c r="I84" s="3">
        <f t="shared" si="20"/>
        <v>1</v>
      </c>
      <c r="J84" s="3">
        <f t="shared" si="21"/>
        <v>0</v>
      </c>
      <c r="K84" s="3">
        <f t="shared" si="22"/>
        <v>1438.5019031042673</v>
      </c>
      <c r="L84" s="3">
        <f t="shared" si="23"/>
        <v>2.0004079834385795</v>
      </c>
      <c r="M84" s="3">
        <f t="shared" si="15"/>
        <v>26963.279671786386</v>
      </c>
      <c r="N84" s="3">
        <f t="shared" si="16"/>
        <v>26253.554415446262</v>
      </c>
      <c r="O84" s="20">
        <f t="shared" si="24"/>
        <v>123.78813895126122</v>
      </c>
      <c r="P84" s="20">
        <f t="shared" si="25"/>
        <v>116.69082147080525</v>
      </c>
      <c r="Q84" s="3">
        <f>(O84-MAX(O$8:O84))/MAX(O$8:O84)</f>
        <v>-1.8946927666701637E-2</v>
      </c>
      <c r="R84" s="3">
        <f>(P84-MAX(P$8:P84))/MAX(P$8:P84)</f>
        <v>-7.2616697301836532E-3</v>
      </c>
      <c r="S84" s="3"/>
    </row>
    <row r="85" spans="1:19" x14ac:dyDescent="0.2">
      <c r="A85" s="18">
        <v>42037</v>
      </c>
      <c r="B85" s="18" t="str">
        <f t="shared" si="13"/>
        <v>Feb-2015</v>
      </c>
      <c r="C85" s="2">
        <v>13207.65</v>
      </c>
      <c r="D85" s="25">
        <f t="shared" si="14"/>
        <v>0.63661508217705809</v>
      </c>
      <c r="E85" s="20">
        <f t="shared" si="17"/>
        <v>-0.63661508217705809</v>
      </c>
      <c r="F85" s="3">
        <f>VLOOKUP(A85,'Scheme data'!$A$2:$B$538,2,FALSE)</f>
        <v>18.783999999999999</v>
      </c>
      <c r="G85" s="20">
        <f t="shared" si="18"/>
        <v>0.21340162185232153</v>
      </c>
      <c r="H85" s="3">
        <f t="shared" si="19"/>
        <v>0</v>
      </c>
      <c r="I85" s="3">
        <f t="shared" si="20"/>
        <v>0</v>
      </c>
      <c r="J85" s="3">
        <f t="shared" si="21"/>
        <v>0</v>
      </c>
      <c r="K85" s="3">
        <f t="shared" si="22"/>
        <v>1438.5019031042673</v>
      </c>
      <c r="L85" s="3">
        <f t="shared" si="23"/>
        <v>2.0004079834385795</v>
      </c>
      <c r="M85" s="3">
        <f t="shared" si="15"/>
        <v>27020.819747910555</v>
      </c>
      <c r="N85" s="3">
        <f t="shared" si="16"/>
        <v>26420.688502462555</v>
      </c>
      <c r="O85" s="20">
        <f t="shared" si="24"/>
        <v>124.05230484744402</v>
      </c>
      <c r="P85" s="20">
        <f t="shared" si="25"/>
        <v>117.43369283980469</v>
      </c>
      <c r="Q85" s="3">
        <f>(O85-MAX(O$8:O85))/MAX(O$8:O85)</f>
        <v>-1.6853344499110304E-2</v>
      </c>
      <c r="R85" s="3">
        <f>(P85-MAX(P$8:P85))/MAX(P$8:P85)</f>
        <v>-9.4174779313335635E-4</v>
      </c>
      <c r="S85" s="3"/>
    </row>
    <row r="86" spans="1:19" x14ac:dyDescent="0.2">
      <c r="A86" s="18">
        <v>42038</v>
      </c>
      <c r="B86" s="18" t="str">
        <f t="shared" si="13"/>
        <v>Feb-2015</v>
      </c>
      <c r="C86" s="2">
        <v>13101.85</v>
      </c>
      <c r="D86" s="25">
        <f t="shared" si="14"/>
        <v>-0.80105090610365415</v>
      </c>
      <c r="E86" s="20">
        <f t="shared" si="17"/>
        <v>0.80105090610365415</v>
      </c>
      <c r="F86" s="3">
        <f>VLOOKUP(A86,'Scheme data'!$A$2:$B$538,2,FALSE)</f>
        <v>18.777000000000001</v>
      </c>
      <c r="G86" s="20">
        <f t="shared" si="18"/>
        <v>-3.7265758091981994E-2</v>
      </c>
      <c r="H86" s="3">
        <f t="shared" si="19"/>
        <v>2000</v>
      </c>
      <c r="I86" s="3">
        <f t="shared" si="20"/>
        <v>1</v>
      </c>
      <c r="J86" s="3">
        <f t="shared" si="21"/>
        <v>2000</v>
      </c>
      <c r="K86" s="3">
        <f t="shared" si="22"/>
        <v>1545.0151906368869</v>
      </c>
      <c r="L86" s="3">
        <f t="shared" si="23"/>
        <v>2.1530581816930243</v>
      </c>
      <c r="M86" s="3">
        <f t="shared" si="15"/>
        <v>29010.750234588828</v>
      </c>
      <c r="N86" s="3">
        <f t="shared" si="16"/>
        <v>28209.04533781475</v>
      </c>
      <c r="O86" s="20">
        <f t="shared" si="24"/>
        <v>124.00607581561204</v>
      </c>
      <c r="P86" s="20">
        <f t="shared" si="25"/>
        <v>116.49298917924045</v>
      </c>
      <c r="Q86" s="3">
        <f>(O86-MAX(O$8:O86))/MAX(O$8:O86)</f>
        <v>-1.721972155343874E-2</v>
      </c>
      <c r="R86" s="3">
        <f>(P86-MAX(P$8:P86))/MAX(P$8:P86)</f>
        <v>-8.9447129749398047E-3</v>
      </c>
      <c r="S86" s="3"/>
    </row>
    <row r="87" spans="1:19" x14ac:dyDescent="0.2">
      <c r="A87" s="18">
        <v>42039</v>
      </c>
      <c r="B87" s="18" t="str">
        <f t="shared" si="13"/>
        <v>Feb-2015</v>
      </c>
      <c r="C87" s="2">
        <v>13055.85</v>
      </c>
      <c r="D87" s="25">
        <f t="shared" si="14"/>
        <v>-0.35109545598522346</v>
      </c>
      <c r="E87" s="20">
        <f t="shared" si="17"/>
        <v>0.35109545598522346</v>
      </c>
      <c r="F87" s="3">
        <f>VLOOKUP(A87,'Scheme data'!$A$2:$B$538,2,FALSE)</f>
        <v>18.658000000000001</v>
      </c>
      <c r="G87" s="20">
        <f t="shared" si="18"/>
        <v>-0.63375406081908592</v>
      </c>
      <c r="H87" s="3">
        <f t="shared" si="19"/>
        <v>0</v>
      </c>
      <c r="I87" s="3">
        <f t="shared" si="20"/>
        <v>1</v>
      </c>
      <c r="J87" s="3">
        <f t="shared" si="21"/>
        <v>0</v>
      </c>
      <c r="K87" s="3">
        <f t="shared" si="22"/>
        <v>1545.0151906368869</v>
      </c>
      <c r="L87" s="3">
        <f t="shared" si="23"/>
        <v>2.1530581816930243</v>
      </c>
      <c r="M87" s="3">
        <f t="shared" si="15"/>
        <v>28826.89342690304</v>
      </c>
      <c r="N87" s="3">
        <f t="shared" si="16"/>
        <v>28110.004661456871</v>
      </c>
      <c r="O87" s="20">
        <f t="shared" si="24"/>
        <v>123.2201822744682</v>
      </c>
      <c r="P87" s="20">
        <f t="shared" si="25"/>
        <v>116.08398758769077</v>
      </c>
      <c r="Q87" s="3">
        <f>(O87-MAX(O$8:O87))/MAX(O$8:O87)</f>
        <v>-2.3448131477022936E-2</v>
      </c>
      <c r="R87" s="3">
        <f>(P87-MAX(P$8:P87))/MAX(P$8:P87)</f>
        <v>-1.2424263053986195E-2</v>
      </c>
      <c r="S87" s="3"/>
    </row>
    <row r="88" spans="1:19" x14ac:dyDescent="0.2">
      <c r="A88" s="18">
        <v>42040</v>
      </c>
      <c r="B88" s="18" t="str">
        <f t="shared" si="13"/>
        <v>Feb-2015</v>
      </c>
      <c r="C88" s="2">
        <v>12863.45</v>
      </c>
      <c r="D88" s="25">
        <f t="shared" si="14"/>
        <v>-1.4736688917228646</v>
      </c>
      <c r="E88" s="20">
        <f t="shared" si="17"/>
        <v>1.4736688917228646</v>
      </c>
      <c r="F88" s="3">
        <f>VLOOKUP(A88,'Scheme data'!$A$2:$B$538,2,FALSE)</f>
        <v>18.524999999999999</v>
      </c>
      <c r="G88" s="20">
        <f t="shared" si="18"/>
        <v>-0.71283095723015688</v>
      </c>
      <c r="H88" s="3">
        <f t="shared" si="19"/>
        <v>3000</v>
      </c>
      <c r="I88" s="3">
        <f t="shared" si="20"/>
        <v>2</v>
      </c>
      <c r="J88" s="3">
        <f t="shared" si="21"/>
        <v>3000</v>
      </c>
      <c r="K88" s="3">
        <f t="shared" si="22"/>
        <v>1706.9585104749435</v>
      </c>
      <c r="L88" s="3">
        <f t="shared" si="23"/>
        <v>2.3862771081863055</v>
      </c>
      <c r="M88" s="3">
        <f t="shared" si="15"/>
        <v>31621.406406548325</v>
      </c>
      <c r="N88" s="3">
        <f t="shared" si="16"/>
        <v>30695.756267299133</v>
      </c>
      <c r="O88" s="20">
        <f t="shared" si="24"/>
        <v>122.34183066966037</v>
      </c>
      <c r="P88" s="20">
        <f t="shared" si="25"/>
        <v>114.37329397433953</v>
      </c>
      <c r="Q88" s="3">
        <f>(O88-MAX(O$8:O88))/MAX(O$8:O88)</f>
        <v>-3.0409295509264231E-2</v>
      </c>
      <c r="R88" s="3">
        <f>(P88-MAX(P$8:P88))/MAX(P$8:P88)</f>
        <v>-2.6977859471562504E-2</v>
      </c>
      <c r="S88" s="3"/>
    </row>
    <row r="89" spans="1:19" x14ac:dyDescent="0.2">
      <c r="A89" s="18">
        <v>42041</v>
      </c>
      <c r="B89" s="18" t="str">
        <f t="shared" si="13"/>
        <v>Feb-2015</v>
      </c>
      <c r="C89" s="2">
        <v>12744.9</v>
      </c>
      <c r="D89" s="25">
        <f t="shared" si="14"/>
        <v>-0.92160345785929199</v>
      </c>
      <c r="E89" s="20">
        <f t="shared" si="17"/>
        <v>0.92160345785929199</v>
      </c>
      <c r="F89" s="3">
        <f>VLOOKUP(A89,'Scheme data'!$A$2:$B$538,2,FALSE)</f>
        <v>18.283000000000001</v>
      </c>
      <c r="G89" s="20">
        <f t="shared" si="18"/>
        <v>-1.3063427800269762</v>
      </c>
      <c r="H89" s="3">
        <f t="shared" si="19"/>
        <v>2000</v>
      </c>
      <c r="I89" s="3">
        <f t="shared" si="20"/>
        <v>3</v>
      </c>
      <c r="J89" s="3">
        <f t="shared" si="21"/>
        <v>2000</v>
      </c>
      <c r="K89" s="3">
        <f t="shared" si="22"/>
        <v>1816.3497482367989</v>
      </c>
      <c r="L89" s="3">
        <f t="shared" si="23"/>
        <v>2.5432026234904663</v>
      </c>
      <c r="M89" s="3">
        <f t="shared" si="15"/>
        <v>33208.322447013394</v>
      </c>
      <c r="N89" s="3">
        <f t="shared" si="16"/>
        <v>32412.863116123644</v>
      </c>
      <c r="O89" s="20">
        <f t="shared" si="24"/>
        <v>120.74362699775442</v>
      </c>
      <c r="P89" s="20">
        <f t="shared" si="25"/>
        <v>113.31922574220445</v>
      </c>
      <c r="Q89" s="3">
        <f>(O89-MAX(O$8:O89))/MAX(O$8:O89)</f>
        <v>-4.3075473673191748E-2</v>
      </c>
      <c r="R89" s="3">
        <f>(P89-MAX(P$8:P89))/MAX(P$8:P89)</f>
        <v>-3.5945265164409032E-2</v>
      </c>
      <c r="S89" s="3"/>
    </row>
    <row r="90" spans="1:19" x14ac:dyDescent="0.2">
      <c r="A90" s="18">
        <v>42044</v>
      </c>
      <c r="B90" s="18" t="str">
        <f t="shared" si="13"/>
        <v>Feb-2015</v>
      </c>
      <c r="C90" s="2">
        <v>12531.75</v>
      </c>
      <c r="D90" s="25">
        <f t="shared" si="14"/>
        <v>-1.6724336793540917</v>
      </c>
      <c r="E90" s="20">
        <f t="shared" si="17"/>
        <v>1.6724336793540917</v>
      </c>
      <c r="F90" s="3">
        <f>VLOOKUP(A90,'Scheme data'!$A$2:$B$538,2,FALSE)</f>
        <v>18.071999999999999</v>
      </c>
      <c r="G90" s="20">
        <f t="shared" si="18"/>
        <v>-1.1540775583875844</v>
      </c>
      <c r="H90" s="3">
        <f t="shared" si="19"/>
        <v>3000</v>
      </c>
      <c r="I90" s="3">
        <f t="shared" si="20"/>
        <v>4</v>
      </c>
      <c r="J90" s="3">
        <f t="shared" si="21"/>
        <v>0</v>
      </c>
      <c r="K90" s="3">
        <f t="shared" si="22"/>
        <v>1816.3497482367989</v>
      </c>
      <c r="L90" s="3">
        <f t="shared" si="23"/>
        <v>2.5432026234904663</v>
      </c>
      <c r="M90" s="3">
        <f t="shared" si="15"/>
        <v>32825.072650135429</v>
      </c>
      <c r="N90" s="3">
        <f t="shared" si="16"/>
        <v>31870.779476926651</v>
      </c>
      <c r="O90" s="20">
        <f t="shared" si="24"/>
        <v>119.35015189539011</v>
      </c>
      <c r="P90" s="20">
        <f t="shared" si="25"/>
        <v>111.42403684570853</v>
      </c>
      <c r="Q90" s="3">
        <f>(O90-MAX(O$8:O90))/MAX(O$8:O90)</f>
        <v>-5.4119124882236212E-2</v>
      </c>
      <c r="R90" s="3">
        <f>(P90-MAX(P$8:P90))/MAX(P$8:P90)</f>
        <v>-5.2068441237207282E-2</v>
      </c>
      <c r="S90" s="3"/>
    </row>
    <row r="91" spans="1:19" x14ac:dyDescent="0.2">
      <c r="A91" s="18">
        <v>42045</v>
      </c>
      <c r="B91" s="18" t="str">
        <f t="shared" si="13"/>
        <v>Feb-2015</v>
      </c>
      <c r="C91" s="2">
        <v>12616.55</v>
      </c>
      <c r="D91" s="25">
        <f t="shared" si="14"/>
        <v>0.67668122967661559</v>
      </c>
      <c r="E91" s="20">
        <f t="shared" si="17"/>
        <v>-0.67668122967661559</v>
      </c>
      <c r="F91" s="3">
        <f>VLOOKUP(A91,'Scheme data'!$A$2:$B$538,2,FALSE)</f>
        <v>18.262</v>
      </c>
      <c r="G91" s="20">
        <f t="shared" si="18"/>
        <v>1.0513501549358195</v>
      </c>
      <c r="H91" s="3">
        <f t="shared" si="19"/>
        <v>0</v>
      </c>
      <c r="I91" s="3">
        <f t="shared" si="20"/>
        <v>4</v>
      </c>
      <c r="J91" s="3">
        <f t="shared" si="21"/>
        <v>0</v>
      </c>
      <c r="K91" s="3">
        <f t="shared" si="22"/>
        <v>1816.3497482367989</v>
      </c>
      <c r="L91" s="3">
        <f t="shared" si="23"/>
        <v>2.5432026234904663</v>
      </c>
      <c r="M91" s="3">
        <f t="shared" si="15"/>
        <v>33170.179102300419</v>
      </c>
      <c r="N91" s="3">
        <f t="shared" si="16"/>
        <v>32086.44305939864</v>
      </c>
      <c r="O91" s="20">
        <f t="shared" si="24"/>
        <v>120.60493990225844</v>
      </c>
      <c r="P91" s="20">
        <f t="shared" si="25"/>
        <v>112.17802238839138</v>
      </c>
      <c r="Q91" s="3">
        <f>(O91-MAX(O$8:O91))/MAX(O$8:O91)</f>
        <v>-4.4174604836177286E-2</v>
      </c>
      <c r="R91" s="3">
        <f>(P91-MAX(P$8:P91))/MAX(P$8:P91)</f>
        <v>-4.5653966308878594E-2</v>
      </c>
      <c r="S91" s="3"/>
    </row>
    <row r="92" spans="1:19" x14ac:dyDescent="0.2">
      <c r="A92" s="18">
        <v>42046</v>
      </c>
      <c r="B92" s="18" t="str">
        <f t="shared" si="13"/>
        <v>Feb-2015</v>
      </c>
      <c r="C92" s="2">
        <v>12842.9</v>
      </c>
      <c r="D92" s="25">
        <f t="shared" si="14"/>
        <v>1.7940720720006686</v>
      </c>
      <c r="E92" s="20">
        <f t="shared" si="17"/>
        <v>-1.7940720720006686</v>
      </c>
      <c r="F92" s="3">
        <f>VLOOKUP(A92,'Scheme data'!$A$2:$B$538,2,FALSE)</f>
        <v>18.577000000000002</v>
      </c>
      <c r="G92" s="20">
        <f t="shared" si="18"/>
        <v>1.7248932208958563</v>
      </c>
      <c r="H92" s="3">
        <f t="shared" si="19"/>
        <v>0</v>
      </c>
      <c r="I92" s="3">
        <f t="shared" si="20"/>
        <v>4</v>
      </c>
      <c r="J92" s="3">
        <f t="shared" si="21"/>
        <v>0</v>
      </c>
      <c r="K92" s="3">
        <f t="shared" si="22"/>
        <v>1816.3497482367989</v>
      </c>
      <c r="L92" s="3">
        <f t="shared" si="23"/>
        <v>2.5432026234904663</v>
      </c>
      <c r="M92" s="3">
        <f t="shared" si="15"/>
        <v>33742.329272995019</v>
      </c>
      <c r="N92" s="3">
        <f t="shared" si="16"/>
        <v>32662.096973225711</v>
      </c>
      <c r="O92" s="20">
        <f t="shared" si="24"/>
        <v>122.68524633469802</v>
      </c>
      <c r="P92" s="20">
        <f t="shared" si="25"/>
        <v>114.19057695898417</v>
      </c>
      <c r="Q92" s="3">
        <f>(O92-MAX(O$8:O92))/MAX(O$8:O92)</f>
        <v>-2.7687637391395417E-2</v>
      </c>
      <c r="R92" s="3">
        <f>(P92-MAX(P$8:P92))/MAX(P$8:P92)</f>
        <v>-2.8532310648180122E-2</v>
      </c>
      <c r="S92" s="3"/>
    </row>
    <row r="93" spans="1:19" x14ac:dyDescent="0.2">
      <c r="A93" s="18">
        <v>42047</v>
      </c>
      <c r="B93" s="18" t="str">
        <f t="shared" si="13"/>
        <v>Feb-2015</v>
      </c>
      <c r="C93" s="2">
        <v>12995.05</v>
      </c>
      <c r="D93" s="25">
        <f t="shared" si="14"/>
        <v>1.1847012746342309</v>
      </c>
      <c r="E93" s="20">
        <f t="shared" si="17"/>
        <v>-1.1847012746342309</v>
      </c>
      <c r="F93" s="3">
        <f>VLOOKUP(A93,'Scheme data'!$A$2:$B$538,2,FALSE)</f>
        <v>18.823</v>
      </c>
      <c r="G93" s="20">
        <f t="shared" si="18"/>
        <v>1.3242181191796234</v>
      </c>
      <c r="H93" s="3">
        <f t="shared" si="19"/>
        <v>0</v>
      </c>
      <c r="I93" s="3">
        <f t="shared" si="20"/>
        <v>4</v>
      </c>
      <c r="J93" s="3">
        <f t="shared" si="21"/>
        <v>0</v>
      </c>
      <c r="K93" s="3">
        <f t="shared" si="22"/>
        <v>1816.3497482367989</v>
      </c>
      <c r="L93" s="3">
        <f t="shared" si="23"/>
        <v>2.5432026234904663</v>
      </c>
      <c r="M93" s="3">
        <f t="shared" si="15"/>
        <v>34189.151311061265</v>
      </c>
      <c r="N93" s="3">
        <f t="shared" si="16"/>
        <v>33049.045252389784</v>
      </c>
      <c r="O93" s="20">
        <f t="shared" si="24"/>
        <v>124.30986659622225</v>
      </c>
      <c r="P93" s="20">
        <f t="shared" si="25"/>
        <v>115.54339417972945</v>
      </c>
      <c r="Q93" s="3">
        <f>(O93-MAX(O$8:O93))/MAX(O$8:O93)</f>
        <v>-1.4812100910708776E-2</v>
      </c>
      <c r="R93" s="3">
        <f>(P93-MAX(P$8:P93))/MAX(P$8:P93)</f>
        <v>-1.7023320549769301E-2</v>
      </c>
      <c r="S93" s="3"/>
    </row>
    <row r="94" spans="1:19" x14ac:dyDescent="0.2">
      <c r="A94" s="18">
        <v>42048</v>
      </c>
      <c r="B94" s="18" t="str">
        <f t="shared" si="13"/>
        <v>Feb-2015</v>
      </c>
      <c r="C94" s="2">
        <v>13100.8</v>
      </c>
      <c r="D94" s="25">
        <f t="shared" si="14"/>
        <v>0.81377139757061356</v>
      </c>
      <c r="E94" s="20">
        <f t="shared" si="17"/>
        <v>-0.81377139757061356</v>
      </c>
      <c r="F94" s="3">
        <f>VLOOKUP(A94,'Scheme data'!$A$2:$B$538,2,FALSE)</f>
        <v>18.983000000000001</v>
      </c>
      <c r="G94" s="20">
        <f t="shared" si="18"/>
        <v>0.85002390692238294</v>
      </c>
      <c r="H94" s="3">
        <f t="shared" si="19"/>
        <v>0</v>
      </c>
      <c r="I94" s="3">
        <f t="shared" si="20"/>
        <v>4</v>
      </c>
      <c r="J94" s="3">
        <f t="shared" si="21"/>
        <v>0</v>
      </c>
      <c r="K94" s="3">
        <f t="shared" si="22"/>
        <v>1816.3497482367989</v>
      </c>
      <c r="L94" s="3">
        <f t="shared" si="23"/>
        <v>2.5432026234904663</v>
      </c>
      <c r="M94" s="3">
        <f t="shared" si="15"/>
        <v>34479.767270779157</v>
      </c>
      <c r="N94" s="3">
        <f t="shared" si="16"/>
        <v>33317.9889298239</v>
      </c>
      <c r="O94" s="20">
        <f t="shared" si="24"/>
        <v>125.36653018095348</v>
      </c>
      <c r="P94" s="20">
        <f t="shared" si="25"/>
        <v>116.48365327334636</v>
      </c>
      <c r="Q94" s="3">
        <f>(O94-MAX(O$8:O94))/MAX(O$8:O94)</f>
        <v>-6.4377682403433207E-3</v>
      </c>
      <c r="R94" s="3">
        <f>(P94-MAX(P$8:P94))/MAX(P$8:P94)</f>
        <v>-9.0241374876138727E-3</v>
      </c>
      <c r="S94" s="3"/>
    </row>
    <row r="95" spans="1:19" x14ac:dyDescent="0.2">
      <c r="A95" s="18">
        <v>42051</v>
      </c>
      <c r="B95" s="18" t="str">
        <f t="shared" si="13"/>
        <v>Feb-2015</v>
      </c>
      <c r="C95" s="2">
        <v>13078.4</v>
      </c>
      <c r="D95" s="25">
        <f t="shared" si="14"/>
        <v>-0.17098192476795035</v>
      </c>
      <c r="E95" s="20">
        <f t="shared" si="17"/>
        <v>0.17098192476795035</v>
      </c>
      <c r="F95" s="3">
        <f>VLOOKUP(A95,'Scheme data'!$A$2:$B$538,2,FALSE)</f>
        <v>18.928000000000001</v>
      </c>
      <c r="G95" s="20">
        <f t="shared" si="18"/>
        <v>-0.28973291892745989</v>
      </c>
      <c r="H95" s="3">
        <f t="shared" si="19"/>
        <v>0</v>
      </c>
      <c r="I95" s="3">
        <f t="shared" si="20"/>
        <v>4</v>
      </c>
      <c r="J95" s="3">
        <f t="shared" si="21"/>
        <v>0</v>
      </c>
      <c r="K95" s="3">
        <f t="shared" si="22"/>
        <v>1816.3497482367989</v>
      </c>
      <c r="L95" s="3">
        <f t="shared" si="23"/>
        <v>2.5432026234904663</v>
      </c>
      <c r="M95" s="3">
        <f t="shared" si="15"/>
        <v>34379.868034626132</v>
      </c>
      <c r="N95" s="3">
        <f t="shared" si="16"/>
        <v>33261.021191057713</v>
      </c>
      <c r="O95" s="20">
        <f t="shared" si="24"/>
        <v>125.00330207370213</v>
      </c>
      <c r="P95" s="20">
        <f t="shared" si="25"/>
        <v>116.28448728093956</v>
      </c>
      <c r="Q95" s="3">
        <f>(O95-MAX(O$8:O95))/MAX(O$8:O95)</f>
        <v>-9.3164450957813373E-3</v>
      </c>
      <c r="R95" s="3">
        <f>(P95-MAX(P$8:P95))/MAX(P$8:P95)</f>
        <v>-1.0718527091323446E-2</v>
      </c>
      <c r="S95" s="3"/>
    </row>
    <row r="96" spans="1:19" x14ac:dyDescent="0.2">
      <c r="A96" s="18">
        <v>42053</v>
      </c>
      <c r="B96" s="18" t="str">
        <f t="shared" si="13"/>
        <v>Feb-2015</v>
      </c>
      <c r="C96" s="2">
        <v>13174.3</v>
      </c>
      <c r="D96" s="25">
        <f t="shared" si="14"/>
        <v>0.73327012478590381</v>
      </c>
      <c r="E96" s="20">
        <f t="shared" si="17"/>
        <v>-0.73327012478590381</v>
      </c>
      <c r="F96" s="3">
        <f>VLOOKUP(A96,'Scheme data'!$A$2:$B$538,2,FALSE)</f>
        <v>19.109000000000002</v>
      </c>
      <c r="G96" s="20">
        <f t="shared" si="18"/>
        <v>0.95625528317836506</v>
      </c>
      <c r="H96" s="3">
        <f t="shared" si="19"/>
        <v>0</v>
      </c>
      <c r="I96" s="3">
        <f t="shared" si="20"/>
        <v>4</v>
      </c>
      <c r="J96" s="3">
        <f t="shared" si="21"/>
        <v>0</v>
      </c>
      <c r="K96" s="3">
        <f t="shared" si="22"/>
        <v>1816.3497482367989</v>
      </c>
      <c r="L96" s="3">
        <f t="shared" si="23"/>
        <v>2.5432026234904663</v>
      </c>
      <c r="M96" s="3">
        <f t="shared" si="15"/>
        <v>34708.627339056991</v>
      </c>
      <c r="N96" s="3">
        <f t="shared" si="16"/>
        <v>33504.914322650446</v>
      </c>
      <c r="O96" s="20">
        <f t="shared" si="24"/>
        <v>126.19865275392934</v>
      </c>
      <c r="P96" s="20">
        <f t="shared" si="25"/>
        <v>117.13716668593115</v>
      </c>
      <c r="Q96" s="3">
        <f>(O96-MAX(O$8:O96))/MAX(O$8:O96)</f>
        <v>0</v>
      </c>
      <c r="R96" s="3">
        <f>(P96-MAX(P$8:P96))/MAX(P$8:P96)</f>
        <v>-3.464421600442193E-3</v>
      </c>
      <c r="S96" s="3"/>
    </row>
    <row r="97" spans="1:19" x14ac:dyDescent="0.2">
      <c r="A97" s="18">
        <v>42054</v>
      </c>
      <c r="B97" s="18" t="str">
        <f t="shared" si="13"/>
        <v>Feb-2015</v>
      </c>
      <c r="C97" s="2">
        <v>13202.35</v>
      </c>
      <c r="D97" s="25">
        <f t="shared" si="14"/>
        <v>0.2129145381538381</v>
      </c>
      <c r="E97" s="20">
        <f t="shared" si="17"/>
        <v>-0.2129145381538381</v>
      </c>
      <c r="F97" s="3">
        <f>VLOOKUP(A97,'Scheme data'!$A$2:$B$538,2,FALSE)</f>
        <v>19.172000000000001</v>
      </c>
      <c r="G97" s="20">
        <f t="shared" si="18"/>
        <v>0.32968758176774732</v>
      </c>
      <c r="H97" s="3">
        <f t="shared" si="19"/>
        <v>0</v>
      </c>
      <c r="I97" s="3">
        <f t="shared" si="20"/>
        <v>4</v>
      </c>
      <c r="J97" s="3">
        <f t="shared" si="21"/>
        <v>0</v>
      </c>
      <c r="K97" s="3">
        <f t="shared" si="22"/>
        <v>1816.3497482367989</v>
      </c>
      <c r="L97" s="3">
        <f t="shared" si="23"/>
        <v>2.5432026234904663</v>
      </c>
      <c r="M97" s="3">
        <f t="shared" si="15"/>
        <v>34823.057373195908</v>
      </c>
      <c r="N97" s="3">
        <f t="shared" si="16"/>
        <v>33576.251156239356</v>
      </c>
      <c r="O97" s="20">
        <f t="shared" si="24"/>
        <v>126.61471404041724</v>
      </c>
      <c r="P97" s="20">
        <f t="shared" si="25"/>
        <v>117.38656874338699</v>
      </c>
      <c r="Q97" s="3">
        <f>(O97-MAX(O$8:O97))/MAX(O$8:O97)</f>
        <v>0</v>
      </c>
      <c r="R97" s="3">
        <f>(P97-MAX(P$8:P97))/MAX(P$8:P97)</f>
        <v>-1.3426524761541185E-3</v>
      </c>
      <c r="S97" s="3"/>
    </row>
    <row r="98" spans="1:19" x14ac:dyDescent="0.2">
      <c r="A98" s="18">
        <v>42055</v>
      </c>
      <c r="B98" s="18" t="str">
        <f t="shared" si="13"/>
        <v>Feb-2015</v>
      </c>
      <c r="C98" s="2">
        <v>13200.4</v>
      </c>
      <c r="D98" s="25">
        <f t="shared" si="14"/>
        <v>-1.4770097747754965E-2</v>
      </c>
      <c r="E98" s="20">
        <f t="shared" si="17"/>
        <v>1.4770097747754965E-2</v>
      </c>
      <c r="F98" s="3">
        <f>VLOOKUP(A98,'Scheme data'!$A$2:$B$538,2,FALSE)</f>
        <v>19.202999999999999</v>
      </c>
      <c r="G98" s="20">
        <f t="shared" si="18"/>
        <v>0.16169413728353227</v>
      </c>
      <c r="H98" s="3">
        <f t="shared" si="19"/>
        <v>0</v>
      </c>
      <c r="I98" s="3">
        <f t="shared" si="20"/>
        <v>4</v>
      </c>
      <c r="J98" s="3">
        <f t="shared" si="21"/>
        <v>0</v>
      </c>
      <c r="K98" s="3">
        <f t="shared" si="22"/>
        <v>1816.3497482367989</v>
      </c>
      <c r="L98" s="3">
        <f t="shared" si="23"/>
        <v>2.5432026234904663</v>
      </c>
      <c r="M98" s="3">
        <f t="shared" si="15"/>
        <v>34879.364215391244</v>
      </c>
      <c r="N98" s="3">
        <f t="shared" si="16"/>
        <v>33571.291911123553</v>
      </c>
      <c r="O98" s="20">
        <f t="shared" si="24"/>
        <v>126.8194426099589</v>
      </c>
      <c r="P98" s="20">
        <f t="shared" si="25"/>
        <v>117.36923063244086</v>
      </c>
      <c r="Q98" s="3">
        <f>(O98-MAX(O$8:O98))/MAX(O$8:O98)</f>
        <v>0</v>
      </c>
      <c r="R98" s="3">
        <f>(P98-MAX(P$8:P98))/MAX(P$8:P98)</f>
        <v>-1.4901551425484732E-3</v>
      </c>
      <c r="S98" s="3"/>
    </row>
    <row r="99" spans="1:19" x14ac:dyDescent="0.2">
      <c r="A99" s="18">
        <v>42058</v>
      </c>
      <c r="B99" s="18" t="str">
        <f t="shared" si="13"/>
        <v>Feb-2015</v>
      </c>
      <c r="C99" s="2">
        <v>13070.95</v>
      </c>
      <c r="D99" s="25">
        <f t="shared" si="14"/>
        <v>-0.98065210145146298</v>
      </c>
      <c r="E99" s="20">
        <f t="shared" si="17"/>
        <v>0.98065210145146298</v>
      </c>
      <c r="F99" s="3">
        <f>VLOOKUP(A99,'Scheme data'!$A$2:$B$538,2,FALSE)</f>
        <v>19.052</v>
      </c>
      <c r="G99" s="20">
        <f t="shared" si="18"/>
        <v>-0.78633546841639235</v>
      </c>
      <c r="H99" s="3">
        <f t="shared" si="19"/>
        <v>2000</v>
      </c>
      <c r="I99" s="3">
        <f t="shared" si="20"/>
        <v>5</v>
      </c>
      <c r="J99" s="3">
        <f t="shared" si="21"/>
        <v>0</v>
      </c>
      <c r="K99" s="3">
        <f t="shared" si="22"/>
        <v>1816.3497482367989</v>
      </c>
      <c r="L99" s="3">
        <f t="shared" si="23"/>
        <v>2.5432026234904663</v>
      </c>
      <c r="M99" s="3">
        <f t="shared" si="15"/>
        <v>34605.095403407489</v>
      </c>
      <c r="N99" s="3">
        <f t="shared" si="16"/>
        <v>33242.074331512711</v>
      </c>
      <c r="O99" s="20">
        <f t="shared" si="24"/>
        <v>125.82221635186883</v>
      </c>
      <c r="P99" s="20">
        <f t="shared" si="25"/>
        <v>116.21824680578642</v>
      </c>
      <c r="Q99" s="3">
        <f>(O99-MAX(O$8:O99))/MAX(O$8:O99)</f>
        <v>-7.8633546841638292E-3</v>
      </c>
      <c r="R99" s="3">
        <f>(P99-MAX(P$8:P99))/MAX(P$8:P99)</f>
        <v>-1.1282062919342761E-2</v>
      </c>
      <c r="S99" s="3"/>
    </row>
    <row r="100" spans="1:19" x14ac:dyDescent="0.2">
      <c r="A100" s="18">
        <v>42059</v>
      </c>
      <c r="B100" s="18" t="str">
        <f t="shared" si="13"/>
        <v>Feb-2015</v>
      </c>
      <c r="C100" s="2">
        <v>13022.95</v>
      </c>
      <c r="D100" s="25">
        <f t="shared" si="14"/>
        <v>-0.36722655966092749</v>
      </c>
      <c r="E100" s="20">
        <f t="shared" si="17"/>
        <v>0.36722655966092749</v>
      </c>
      <c r="F100" s="3">
        <f>VLOOKUP(A100,'Scheme data'!$A$2:$B$538,2,FALSE)</f>
        <v>18.922999999999998</v>
      </c>
      <c r="G100" s="20">
        <f t="shared" si="18"/>
        <v>-0.67709426831829389</v>
      </c>
      <c r="H100" s="3">
        <f t="shared" si="19"/>
        <v>0</v>
      </c>
      <c r="I100" s="3">
        <f t="shared" si="20"/>
        <v>5</v>
      </c>
      <c r="J100" s="3">
        <f t="shared" si="21"/>
        <v>0</v>
      </c>
      <c r="K100" s="3">
        <f t="shared" si="22"/>
        <v>1816.3497482367989</v>
      </c>
      <c r="L100" s="3">
        <f t="shared" si="23"/>
        <v>2.5432026234904663</v>
      </c>
      <c r="M100" s="3">
        <f t="shared" si="15"/>
        <v>34370.78628588494</v>
      </c>
      <c r="N100" s="3">
        <f t="shared" si="16"/>
        <v>33120.00060558517</v>
      </c>
      <c r="O100" s="20">
        <f t="shared" si="24"/>
        <v>124.97028133667929</v>
      </c>
      <c r="P100" s="20">
        <f t="shared" si="25"/>
        <v>115.79146253634329</v>
      </c>
      <c r="Q100" s="3">
        <f>(O100-MAX(O$8:O100))/MAX(O$8:O100)</f>
        <v>-1.4581055043482697E-2</v>
      </c>
      <c r="R100" s="3">
        <f>(P100-MAX(P$8:P100))/MAX(P$8:P100)</f>
        <v>-1.4912897784434527E-2</v>
      </c>
      <c r="S100" s="3"/>
    </row>
    <row r="101" spans="1:19" x14ac:dyDescent="0.2">
      <c r="A101" s="18">
        <v>42060</v>
      </c>
      <c r="B101" s="18" t="str">
        <f t="shared" si="13"/>
        <v>Feb-2015</v>
      </c>
      <c r="C101" s="2">
        <v>13002.1</v>
      </c>
      <c r="D101" s="25">
        <f t="shared" si="14"/>
        <v>-0.16010197382313809</v>
      </c>
      <c r="E101" s="20">
        <f t="shared" si="17"/>
        <v>0.16010197382313809</v>
      </c>
      <c r="F101" s="3">
        <f>VLOOKUP(A101,'Scheme data'!$A$2:$B$538,2,FALSE)</f>
        <v>18.907</v>
      </c>
      <c r="G101" s="20">
        <f t="shared" si="18"/>
        <v>-8.4553189240597362E-2</v>
      </c>
      <c r="H101" s="3">
        <f t="shared" si="19"/>
        <v>0</v>
      </c>
      <c r="I101" s="3">
        <f t="shared" si="20"/>
        <v>5</v>
      </c>
      <c r="J101" s="3">
        <f t="shared" si="21"/>
        <v>0</v>
      </c>
      <c r="K101" s="3">
        <f t="shared" si="22"/>
        <v>1816.3497482367989</v>
      </c>
      <c r="L101" s="3">
        <f t="shared" si="23"/>
        <v>2.5432026234904663</v>
      </c>
      <c r="M101" s="3">
        <f t="shared" si="15"/>
        <v>34341.724689913157</v>
      </c>
      <c r="N101" s="3">
        <f t="shared" si="16"/>
        <v>33066.974830885396</v>
      </c>
      <c r="O101" s="20">
        <f t="shared" si="24"/>
        <v>124.86461497820618</v>
      </c>
      <c r="P101" s="20">
        <f t="shared" si="25"/>
        <v>115.60607811930393</v>
      </c>
      <c r="Q101" s="3">
        <f>(O101-MAX(O$8:O101))/MAX(O$8:O101)</f>
        <v>-1.5414258188824527E-2</v>
      </c>
      <c r="R101" s="3">
        <f>(P101-MAX(P$8:P101))/MAX(P$8:P101)</f>
        <v>-1.6490041678958747E-2</v>
      </c>
      <c r="S101" s="3"/>
    </row>
    <row r="102" spans="1:19" x14ac:dyDescent="0.2">
      <c r="A102" s="18">
        <v>42061</v>
      </c>
      <c r="B102" s="18" t="str">
        <f t="shared" si="13"/>
        <v>Feb-2015</v>
      </c>
      <c r="C102" s="2">
        <v>12851.4</v>
      </c>
      <c r="D102" s="25">
        <f t="shared" si="14"/>
        <v>-1.1590435391206091</v>
      </c>
      <c r="E102" s="20">
        <f t="shared" si="17"/>
        <v>1.1590435391206091</v>
      </c>
      <c r="F102" s="3">
        <f>VLOOKUP(A102,'Scheme data'!$A$2:$B$538,2,FALSE)</f>
        <v>18.712</v>
      </c>
      <c r="G102" s="20">
        <f t="shared" si="18"/>
        <v>-1.0313640450626766</v>
      </c>
      <c r="H102" s="3">
        <f t="shared" si="19"/>
        <v>3000</v>
      </c>
      <c r="I102" s="3">
        <f t="shared" si="20"/>
        <v>6</v>
      </c>
      <c r="J102" s="3">
        <f t="shared" si="21"/>
        <v>0</v>
      </c>
      <c r="K102" s="3">
        <f t="shared" si="22"/>
        <v>1816.3497482367989</v>
      </c>
      <c r="L102" s="3">
        <f t="shared" si="23"/>
        <v>2.5432026234904663</v>
      </c>
      <c r="M102" s="3">
        <f t="shared" si="15"/>
        <v>33987.536489006983</v>
      </c>
      <c r="N102" s="3">
        <f t="shared" si="16"/>
        <v>32683.714195525379</v>
      </c>
      <c r="O102" s="20">
        <f t="shared" si="24"/>
        <v>123.57680623431501</v>
      </c>
      <c r="P102" s="20">
        <f t="shared" si="25"/>
        <v>114.26615334003142</v>
      </c>
      <c r="Q102" s="3">
        <f>(O102-MAX(O$8:O102))/MAX(O$8:O102)</f>
        <v>-2.5568921522678614E-2</v>
      </c>
      <c r="R102" s="3">
        <f>(P102-MAX(P$8:P102))/MAX(P$8:P102)</f>
        <v>-2.7889350307486498E-2</v>
      </c>
      <c r="S102" s="3"/>
    </row>
    <row r="103" spans="1:19" x14ac:dyDescent="0.2">
      <c r="A103" s="18">
        <v>42062</v>
      </c>
      <c r="B103" s="18" t="str">
        <f t="shared" si="13"/>
        <v>Feb-2015</v>
      </c>
      <c r="C103" s="2">
        <v>13113.3</v>
      </c>
      <c r="D103" s="25">
        <f t="shared" si="14"/>
        <v>2.0379102665857389</v>
      </c>
      <c r="E103" s="20">
        <f t="shared" si="17"/>
        <v>-2.0379102665857389</v>
      </c>
      <c r="F103" s="3">
        <f>VLOOKUP(A103,'Scheme data'!$A$2:$B$538,2,FALSE)</f>
        <v>19.038</v>
      </c>
      <c r="G103" s="20">
        <f t="shared" si="18"/>
        <v>1.7421975203078266</v>
      </c>
      <c r="H103" s="3">
        <f t="shared" si="19"/>
        <v>0</v>
      </c>
      <c r="I103" s="3">
        <f t="shared" si="20"/>
        <v>6</v>
      </c>
      <c r="J103" s="3">
        <f t="shared" si="21"/>
        <v>0</v>
      </c>
      <c r="K103" s="3">
        <f t="shared" si="22"/>
        <v>1816.3497482367989</v>
      </c>
      <c r="L103" s="3">
        <f t="shared" si="23"/>
        <v>2.5432026234904663</v>
      </c>
      <c r="M103" s="3">
        <f t="shared" si="15"/>
        <v>34579.666506932175</v>
      </c>
      <c r="N103" s="3">
        <f t="shared" si="16"/>
        <v>33349.778962617529</v>
      </c>
      <c r="O103" s="20">
        <f t="shared" si="24"/>
        <v>125.72975828820485</v>
      </c>
      <c r="P103" s="20">
        <f t="shared" si="25"/>
        <v>116.59479501018052</v>
      </c>
      <c r="Q103" s="3">
        <f>(O103-MAX(O$8:O103))/MAX(O$8:O103)</f>
        <v>-8.5924074363379864E-3</v>
      </c>
      <c r="R103" s="3">
        <f>(P103-MAX(P$8:P103))/MAX(P$8:P103)</f>
        <v>-8.078607574829498E-3</v>
      </c>
      <c r="S103" s="3"/>
    </row>
    <row r="104" spans="1:19" x14ac:dyDescent="0.2">
      <c r="A104" s="18">
        <v>42065</v>
      </c>
      <c r="B104" s="18" t="str">
        <f t="shared" si="13"/>
        <v>Mar-2015</v>
      </c>
      <c r="C104" s="2">
        <v>13322.2</v>
      </c>
      <c r="D104" s="25">
        <f t="shared" si="14"/>
        <v>1.593039128213352</v>
      </c>
      <c r="E104" s="20">
        <f t="shared" si="17"/>
        <v>-1.593039128213352</v>
      </c>
      <c r="F104" s="3">
        <f>VLOOKUP(A104,'Scheme data'!$A$2:$B$538,2,FALSE)</f>
        <v>19.634</v>
      </c>
      <c r="G104" s="20">
        <f t="shared" si="18"/>
        <v>3.1305809433764056</v>
      </c>
      <c r="H104" s="3">
        <f t="shared" si="19"/>
        <v>0</v>
      </c>
      <c r="I104" s="3">
        <f t="shared" si="20"/>
        <v>0</v>
      </c>
      <c r="J104" s="3">
        <f t="shared" si="21"/>
        <v>0</v>
      </c>
      <c r="K104" s="3">
        <f t="shared" si="22"/>
        <v>1816.3497482367989</v>
      </c>
      <c r="L104" s="3">
        <f t="shared" si="23"/>
        <v>2.5432026234904663</v>
      </c>
      <c r="M104" s="3">
        <f t="shared" si="15"/>
        <v>35662.21095688131</v>
      </c>
      <c r="N104" s="3">
        <f t="shared" si="16"/>
        <v>33881.053990664695</v>
      </c>
      <c r="O104" s="20">
        <f t="shared" si="24"/>
        <v>129.66583014132863</v>
      </c>
      <c r="P104" s="20">
        <f t="shared" si="25"/>
        <v>118.45219571615286</v>
      </c>
      <c r="Q104" s="3">
        <f>(O104-MAX(O$8:O104))/MAX(O$8:O104)</f>
        <v>0</v>
      </c>
      <c r="R104" s="3">
        <f>(P104-MAX(P$8:P104))/MAX(P$8:P104)</f>
        <v>0</v>
      </c>
      <c r="S104" s="3"/>
    </row>
    <row r="105" spans="1:19" x14ac:dyDescent="0.2">
      <c r="A105" s="18">
        <v>42066</v>
      </c>
      <c r="B105" s="18" t="str">
        <f t="shared" si="13"/>
        <v>Mar-2015</v>
      </c>
      <c r="C105" s="2">
        <v>13425.35</v>
      </c>
      <c r="D105" s="25">
        <f t="shared" si="14"/>
        <v>0.77427151671645544</v>
      </c>
      <c r="E105" s="20">
        <f t="shared" si="17"/>
        <v>-0.77427151671645544</v>
      </c>
      <c r="F105" s="3">
        <f>VLOOKUP(A105,'Scheme data'!$A$2:$B$538,2,FALSE)</f>
        <v>19.856999999999999</v>
      </c>
      <c r="G105" s="20">
        <f t="shared" si="18"/>
        <v>1.1357848629927625</v>
      </c>
      <c r="H105" s="3">
        <f t="shared" si="19"/>
        <v>0</v>
      </c>
      <c r="I105" s="3">
        <f t="shared" si="20"/>
        <v>0</v>
      </c>
      <c r="J105" s="3">
        <f t="shared" si="21"/>
        <v>0</v>
      </c>
      <c r="K105" s="3">
        <f t="shared" si="22"/>
        <v>1816.3497482367989</v>
      </c>
      <c r="L105" s="3">
        <f t="shared" si="23"/>
        <v>2.5432026234904663</v>
      </c>
      <c r="M105" s="3">
        <f t="shared" si="15"/>
        <v>36067.256950738112</v>
      </c>
      <c r="N105" s="3">
        <f t="shared" si="16"/>
        <v>34143.385341277732</v>
      </c>
      <c r="O105" s="20">
        <f t="shared" si="24"/>
        <v>131.13855501254776</v>
      </c>
      <c r="P105" s="20">
        <f t="shared" si="25"/>
        <v>119.36933732850825</v>
      </c>
      <c r="Q105" s="3">
        <f>(O105-MAX(O$8:O105))/MAX(O$8:O105)</f>
        <v>0</v>
      </c>
      <c r="R105" s="3">
        <f>(P105-MAX(P$8:P105))/MAX(P$8:P105)</f>
        <v>0</v>
      </c>
      <c r="S105" s="3"/>
    </row>
    <row r="106" spans="1:19" x14ac:dyDescent="0.2">
      <c r="A106" s="18">
        <v>42067</v>
      </c>
      <c r="B106" s="18" t="str">
        <f t="shared" si="13"/>
        <v>Mar-2015</v>
      </c>
      <c r="C106" s="2">
        <v>13242.9</v>
      </c>
      <c r="D106" s="25">
        <f t="shared" si="14"/>
        <v>-1.3589962272864449</v>
      </c>
      <c r="E106" s="20">
        <f t="shared" si="17"/>
        <v>1.3589962272864449</v>
      </c>
      <c r="F106" s="3">
        <f>VLOOKUP(A106,'Scheme data'!$A$2:$B$538,2,FALSE)</f>
        <v>19.565000000000001</v>
      </c>
      <c r="G106" s="20">
        <f t="shared" si="18"/>
        <v>-1.4705141763609713</v>
      </c>
      <c r="H106" s="3">
        <f t="shared" si="19"/>
        <v>3000</v>
      </c>
      <c r="I106" s="3">
        <f t="shared" si="20"/>
        <v>1</v>
      </c>
      <c r="J106" s="3">
        <f t="shared" si="21"/>
        <v>3000</v>
      </c>
      <c r="K106" s="3">
        <f t="shared" si="22"/>
        <v>1969.6847852927663</v>
      </c>
      <c r="L106" s="3">
        <f t="shared" si="23"/>
        <v>2.7697391071911666</v>
      </c>
      <c r="M106" s="3">
        <f t="shared" si="15"/>
        <v>38536.882824252978</v>
      </c>
      <c r="N106" s="3">
        <f t="shared" si="16"/>
        <v>36679.378022621895</v>
      </c>
      <c r="O106" s="20">
        <f t="shared" si="24"/>
        <v>129.2101439704133</v>
      </c>
      <c r="P106" s="20">
        <f t="shared" si="25"/>
        <v>117.747112537677</v>
      </c>
      <c r="Q106" s="3">
        <f>(O106-MAX(O$8:O106))/MAX(O$8:O106)</f>
        <v>-1.4705141763609793E-2</v>
      </c>
      <c r="R106" s="3">
        <f>(P106-MAX(P$8:P106))/MAX(P$8:P106)</f>
        <v>-1.3589962272864423E-2</v>
      </c>
      <c r="S106" s="3"/>
    </row>
    <row r="107" spans="1:19" x14ac:dyDescent="0.2">
      <c r="A107" s="18">
        <v>42068</v>
      </c>
      <c r="B107" s="18" t="str">
        <f t="shared" si="13"/>
        <v>Mar-2015</v>
      </c>
      <c r="C107" s="2">
        <v>13349.5</v>
      </c>
      <c r="D107" s="25">
        <f t="shared" si="14"/>
        <v>0.80495963874982346</v>
      </c>
      <c r="E107" s="20">
        <f t="shared" si="17"/>
        <v>-0.80495963874982346</v>
      </c>
      <c r="F107" s="3">
        <f>VLOOKUP(A107,'Scheme data'!$A$2:$B$538,2,FALSE)</f>
        <v>19.751999999999999</v>
      </c>
      <c r="G107" s="20">
        <f t="shared" si="18"/>
        <v>0.95578839764885037</v>
      </c>
      <c r="H107" s="3">
        <f t="shared" si="19"/>
        <v>0</v>
      </c>
      <c r="I107" s="3">
        <f t="shared" si="20"/>
        <v>1</v>
      </c>
      <c r="J107" s="3">
        <f t="shared" si="21"/>
        <v>0</v>
      </c>
      <c r="K107" s="3">
        <f t="shared" si="22"/>
        <v>1969.6847852927663</v>
      </c>
      <c r="L107" s="3">
        <f t="shared" si="23"/>
        <v>2.7697391071911666</v>
      </c>
      <c r="M107" s="3">
        <f t="shared" si="15"/>
        <v>38905.213879102717</v>
      </c>
      <c r="N107" s="3">
        <f t="shared" si="16"/>
        <v>36974.632211448479</v>
      </c>
      <c r="O107" s="20">
        <f t="shared" si="24"/>
        <v>130.44511953506787</v>
      </c>
      <c r="P107" s="20">
        <f t="shared" si="25"/>
        <v>118.69492926939863</v>
      </c>
      <c r="Q107" s="3">
        <f>(O107-MAX(O$8:O107))/MAX(O$8:O107)</f>
        <v>-5.2878078259557641E-3</v>
      </c>
      <c r="R107" s="3">
        <f>(P107-MAX(P$8:P107))/MAX(P$8:P107)</f>
        <v>-5.6497595965840954E-3</v>
      </c>
      <c r="S107" s="3"/>
    </row>
    <row r="108" spans="1:19" x14ac:dyDescent="0.2">
      <c r="A108" s="18">
        <v>42072</v>
      </c>
      <c r="B108" s="18" t="str">
        <f t="shared" si="13"/>
        <v>Mar-2015</v>
      </c>
      <c r="C108" s="2">
        <v>13175.25</v>
      </c>
      <c r="D108" s="25">
        <f t="shared" si="14"/>
        <v>-1.3052923330461814</v>
      </c>
      <c r="E108" s="20">
        <f t="shared" si="17"/>
        <v>1.3052923330461814</v>
      </c>
      <c r="F108" s="3">
        <f>VLOOKUP(A108,'Scheme data'!$A$2:$B$538,2,FALSE)</f>
        <v>19.533999999999999</v>
      </c>
      <c r="G108" s="20">
        <f t="shared" si="18"/>
        <v>-1.1036857027136491</v>
      </c>
      <c r="H108" s="3">
        <f t="shared" si="19"/>
        <v>3000</v>
      </c>
      <c r="I108" s="3">
        <f t="shared" si="20"/>
        <v>2</v>
      </c>
      <c r="J108" s="3">
        <f t="shared" si="21"/>
        <v>3000</v>
      </c>
      <c r="K108" s="3">
        <f t="shared" si="22"/>
        <v>2123.2631614574025</v>
      </c>
      <c r="L108" s="3">
        <f t="shared" si="23"/>
        <v>2.9974387713341621</v>
      </c>
      <c r="M108" s="3">
        <f t="shared" si="15"/>
        <v>41475.822595908896</v>
      </c>
      <c r="N108" s="3">
        <f t="shared" si="16"/>
        <v>39492.005172020421</v>
      </c>
      <c r="O108" s="20">
        <f t="shared" si="24"/>
        <v>129.00541540087158</v>
      </c>
      <c r="P108" s="20">
        <f t="shared" si="25"/>
        <v>117.14561345793058</v>
      </c>
      <c r="Q108" s="3">
        <f>(O108-MAX(O$8:O108))/MAX(O$8:O108)</f>
        <v>-1.6266304074130336E-2</v>
      </c>
      <c r="R108" s="3">
        <f>(P108-MAX(P$8:P108))/MAX(P$8:P108)</f>
        <v>-1.8628937048196157E-2</v>
      </c>
      <c r="S108" s="3"/>
    </row>
    <row r="109" spans="1:19" x14ac:dyDescent="0.2">
      <c r="A109" s="18">
        <v>42073</v>
      </c>
      <c r="B109" s="18" t="str">
        <f t="shared" si="13"/>
        <v>Mar-2015</v>
      </c>
      <c r="C109" s="2">
        <v>13177.8</v>
      </c>
      <c r="D109" s="25">
        <f t="shared" si="14"/>
        <v>1.9354471452149087E-2</v>
      </c>
      <c r="E109" s="20">
        <f t="shared" si="17"/>
        <v>-1.9354471452149087E-2</v>
      </c>
      <c r="F109" s="3">
        <f>VLOOKUP(A109,'Scheme data'!$A$2:$B$538,2,FALSE)</f>
        <v>19.457000000000001</v>
      </c>
      <c r="G109" s="20">
        <f t="shared" si="18"/>
        <v>-0.39418449882255646</v>
      </c>
      <c r="H109" s="3">
        <f t="shared" si="19"/>
        <v>0</v>
      </c>
      <c r="I109" s="3">
        <f t="shared" si="20"/>
        <v>2</v>
      </c>
      <c r="J109" s="3">
        <f t="shared" si="21"/>
        <v>0</v>
      </c>
      <c r="K109" s="3">
        <f t="shared" si="22"/>
        <v>2123.2631614574025</v>
      </c>
      <c r="L109" s="3">
        <f t="shared" si="23"/>
        <v>2.9974387713341621</v>
      </c>
      <c r="M109" s="3">
        <f t="shared" si="15"/>
        <v>41312.331332476679</v>
      </c>
      <c r="N109" s="3">
        <f t="shared" si="16"/>
        <v>39499.648640887317</v>
      </c>
      <c r="O109" s="20">
        <f t="shared" si="24"/>
        <v>128.4968960507197</v>
      </c>
      <c r="P109" s="20">
        <f t="shared" si="25"/>
        <v>117.16828637224475</v>
      </c>
      <c r="Q109" s="3">
        <f>(O109-MAX(O$8:O109))/MAX(O$8:O109)</f>
        <v>-2.0144029813164363E-2</v>
      </c>
      <c r="R109" s="3">
        <f>(P109-MAX(P$8:P109))/MAX(P$8:P109)</f>
        <v>-1.8438997865977406E-2</v>
      </c>
      <c r="S109" s="3"/>
    </row>
    <row r="110" spans="1:19" x14ac:dyDescent="0.2">
      <c r="A110" s="18">
        <v>42074</v>
      </c>
      <c r="B110" s="18" t="str">
        <f t="shared" si="13"/>
        <v>Mar-2015</v>
      </c>
      <c r="C110" s="2">
        <v>13128.75</v>
      </c>
      <c r="D110" s="25">
        <f t="shared" si="14"/>
        <v>-0.37221691025815595</v>
      </c>
      <c r="E110" s="20">
        <f t="shared" si="17"/>
        <v>0.37221691025815595</v>
      </c>
      <c r="F110" s="3">
        <f>VLOOKUP(A110,'Scheme data'!$A$2:$B$538,2,FALSE)</f>
        <v>19.417000000000002</v>
      </c>
      <c r="G110" s="20">
        <f t="shared" si="18"/>
        <v>-0.20558153877781338</v>
      </c>
      <c r="H110" s="3">
        <f t="shared" si="19"/>
        <v>0</v>
      </c>
      <c r="I110" s="3">
        <f t="shared" si="20"/>
        <v>2</v>
      </c>
      <c r="J110" s="3">
        <f t="shared" si="21"/>
        <v>0</v>
      </c>
      <c r="K110" s="3">
        <f t="shared" si="22"/>
        <v>2123.2631614574025</v>
      </c>
      <c r="L110" s="3">
        <f t="shared" si="23"/>
        <v>2.9974387713341621</v>
      </c>
      <c r="M110" s="3">
        <f t="shared" si="15"/>
        <v>41227.400806018384</v>
      </c>
      <c r="N110" s="3">
        <f t="shared" si="16"/>
        <v>39352.624269153384</v>
      </c>
      <c r="O110" s="20">
        <f t="shared" si="24"/>
        <v>128.23273015453691</v>
      </c>
      <c r="P110" s="20">
        <f t="shared" si="25"/>
        <v>116.73216619690754</v>
      </c>
      <c r="Q110" s="3">
        <f>(O110-MAX(O$8:O110))/MAX(O$8:O110)</f>
        <v>-2.2158432794480667E-2</v>
      </c>
      <c r="R110" s="3">
        <f>(P110-MAX(P$8:P110))/MAX(P$8:P110)</f>
        <v>-2.209253390041975E-2</v>
      </c>
      <c r="S110" s="3"/>
    </row>
    <row r="111" spans="1:19" x14ac:dyDescent="0.2">
      <c r="A111" s="18">
        <v>42075</v>
      </c>
      <c r="B111" s="18" t="str">
        <f t="shared" si="13"/>
        <v>Mar-2015</v>
      </c>
      <c r="C111" s="2">
        <v>13334</v>
      </c>
      <c r="D111" s="25">
        <f t="shared" si="14"/>
        <v>1.5633628487098923</v>
      </c>
      <c r="E111" s="20">
        <f t="shared" si="17"/>
        <v>-1.5633628487098923</v>
      </c>
      <c r="F111" s="3">
        <f>VLOOKUP(A111,'Scheme data'!$A$2:$B$538,2,FALSE)</f>
        <v>19.684999999999999</v>
      </c>
      <c r="G111" s="20">
        <f t="shared" si="18"/>
        <v>1.3802338157284706</v>
      </c>
      <c r="H111" s="3">
        <f t="shared" si="19"/>
        <v>0</v>
      </c>
      <c r="I111" s="3">
        <f t="shared" si="20"/>
        <v>2</v>
      </c>
      <c r="J111" s="3">
        <f t="shared" si="21"/>
        <v>0</v>
      </c>
      <c r="K111" s="3">
        <f t="shared" si="22"/>
        <v>2123.2631614574025</v>
      </c>
      <c r="L111" s="3">
        <f t="shared" si="23"/>
        <v>2.9974387713341621</v>
      </c>
      <c r="M111" s="3">
        <f t="shared" si="15"/>
        <v>41796.435333288966</v>
      </c>
      <c r="N111" s="3">
        <f t="shared" si="16"/>
        <v>39967.848576969714</v>
      </c>
      <c r="O111" s="20">
        <f t="shared" si="24"/>
        <v>130.00264165896166</v>
      </c>
      <c r="P111" s="20">
        <f t="shared" si="25"/>
        <v>118.55711351572427</v>
      </c>
      <c r="Q111" s="3">
        <f>(O111-MAX(O$8:O111))/MAX(O$8:O111)</f>
        <v>-8.6619328196608746E-3</v>
      </c>
      <c r="R111" s="3">
        <f>(P111-MAX(P$8:P111))/MAX(P$8:P111)</f>
        <v>-6.8042918806587452E-3</v>
      </c>
      <c r="S111" s="3"/>
    </row>
    <row r="112" spans="1:19" x14ac:dyDescent="0.2">
      <c r="A112" s="18">
        <v>42076</v>
      </c>
      <c r="B112" s="18" t="str">
        <f t="shared" si="13"/>
        <v>Mar-2015</v>
      </c>
      <c r="C112" s="2">
        <v>13155.2</v>
      </c>
      <c r="D112" s="25">
        <f t="shared" si="14"/>
        <v>-1.3409329533523271</v>
      </c>
      <c r="E112" s="20">
        <f t="shared" si="17"/>
        <v>1.3409329533523271</v>
      </c>
      <c r="F112" s="3">
        <f>VLOOKUP(A112,'Scheme data'!$A$2:$B$538,2,FALSE)</f>
        <v>19.483000000000001</v>
      </c>
      <c r="G112" s="20">
        <f t="shared" si="18"/>
        <v>-1.0261620523240955</v>
      </c>
      <c r="H112" s="3">
        <f t="shared" si="19"/>
        <v>3000</v>
      </c>
      <c r="I112" s="3">
        <f t="shared" si="20"/>
        <v>3</v>
      </c>
      <c r="J112" s="3">
        <f t="shared" si="21"/>
        <v>3000</v>
      </c>
      <c r="K112" s="3">
        <f t="shared" si="22"/>
        <v>2277.243554620673</v>
      </c>
      <c r="L112" s="3">
        <f t="shared" si="23"/>
        <v>3.2254854752991342</v>
      </c>
      <c r="M112" s="3">
        <f t="shared" si="15"/>
        <v>44367.536174674569</v>
      </c>
      <c r="N112" s="3">
        <f t="shared" si="16"/>
        <v>42431.906524655169</v>
      </c>
      <c r="O112" s="20">
        <f t="shared" si="24"/>
        <v>128.66860388323852</v>
      </c>
      <c r="P112" s="20">
        <f t="shared" si="25"/>
        <v>116.9673421120486</v>
      </c>
      <c r="Q112" s="3">
        <f>(O112-MAX(O$8:O112))/MAX(O$8:O112)</f>
        <v>-1.883466787530871E-2</v>
      </c>
      <c r="R112" s="3">
        <f>(P112-MAX(P$8:P112))/MAX(P$8:P112)</f>
        <v>-2.0122380422111962E-2</v>
      </c>
      <c r="S112" s="3"/>
    </row>
    <row r="113" spans="1:19" x14ac:dyDescent="0.2">
      <c r="A113" s="18">
        <v>42079</v>
      </c>
      <c r="B113" s="18" t="str">
        <f t="shared" si="13"/>
        <v>Mar-2015</v>
      </c>
      <c r="C113" s="2">
        <v>13105.25</v>
      </c>
      <c r="D113" s="25">
        <f t="shared" si="14"/>
        <v>-0.37969776210168393</v>
      </c>
      <c r="E113" s="20">
        <f t="shared" si="17"/>
        <v>0.37969776210168393</v>
      </c>
      <c r="F113" s="3">
        <f>VLOOKUP(A113,'Scheme data'!$A$2:$B$538,2,FALSE)</f>
        <v>19.445</v>
      </c>
      <c r="G113" s="20">
        <f t="shared" si="18"/>
        <v>-0.195041831340144</v>
      </c>
      <c r="H113" s="3">
        <f t="shared" si="19"/>
        <v>0</v>
      </c>
      <c r="I113" s="3">
        <f t="shared" si="20"/>
        <v>3</v>
      </c>
      <c r="J113" s="3">
        <f t="shared" si="21"/>
        <v>0</v>
      </c>
      <c r="K113" s="3">
        <f t="shared" si="22"/>
        <v>2277.243554620673</v>
      </c>
      <c r="L113" s="3">
        <f t="shared" si="23"/>
        <v>3.2254854752991342</v>
      </c>
      <c r="M113" s="3">
        <f t="shared" si="15"/>
        <v>44281.000919598984</v>
      </c>
      <c r="N113" s="3">
        <f t="shared" si="16"/>
        <v>42270.793525163979</v>
      </c>
      <c r="O113" s="20">
        <f t="shared" si="24"/>
        <v>128.41764628186485</v>
      </c>
      <c r="P113" s="20">
        <f t="shared" si="25"/>
        <v>116.52321973165932</v>
      </c>
      <c r="Q113" s="3">
        <f>(O113-MAX(O$8:O113))/MAX(O$8:O113)</f>
        <v>-2.0748350707559364E-2</v>
      </c>
      <c r="R113" s="3">
        <f>(P113-MAX(P$8:P113))/MAX(P$8:P113)</f>
        <v>-2.3842953814984497E-2</v>
      </c>
      <c r="S113" s="3"/>
    </row>
    <row r="114" spans="1:19" x14ac:dyDescent="0.2">
      <c r="A114" s="18">
        <v>42080</v>
      </c>
      <c r="B114" s="18" t="str">
        <f t="shared" si="13"/>
        <v>Mar-2015</v>
      </c>
      <c r="C114" s="2">
        <v>13233</v>
      </c>
      <c r="D114" s="25">
        <f t="shared" si="14"/>
        <v>0.97480017550218423</v>
      </c>
      <c r="E114" s="20">
        <f t="shared" si="17"/>
        <v>-0.97480017550218423</v>
      </c>
      <c r="F114" s="3">
        <f>VLOOKUP(A114,'Scheme data'!$A$2:$B$538,2,FALSE)</f>
        <v>19.581</v>
      </c>
      <c r="G114" s="20">
        <f t="shared" si="18"/>
        <v>0.6994085883260438</v>
      </c>
      <c r="H114" s="3">
        <f t="shared" si="19"/>
        <v>0</v>
      </c>
      <c r="I114" s="3">
        <f t="shared" si="20"/>
        <v>3</v>
      </c>
      <c r="J114" s="3">
        <f t="shared" si="21"/>
        <v>0</v>
      </c>
      <c r="K114" s="3">
        <f t="shared" si="22"/>
        <v>2277.243554620673</v>
      </c>
      <c r="L114" s="3">
        <f t="shared" si="23"/>
        <v>3.2254854752991342</v>
      </c>
      <c r="M114" s="3">
        <f t="shared" si="15"/>
        <v>44590.7060430274</v>
      </c>
      <c r="N114" s="3">
        <f t="shared" si="16"/>
        <v>42682.849294633445</v>
      </c>
      <c r="O114" s="20">
        <f t="shared" si="24"/>
        <v>129.31581032888639</v>
      </c>
      <c r="P114" s="20">
        <f t="shared" si="25"/>
        <v>117.65908828210432</v>
      </c>
      <c r="Q114" s="3">
        <f>(O114-MAX(O$8:O114))/MAX(O$8:O114)</f>
        <v>-1.3899380571083489E-2</v>
      </c>
      <c r="R114" s="3">
        <f>(P114-MAX(P$8:P114))/MAX(P$8:P114)</f>
        <v>-1.4327373215596148E-2</v>
      </c>
      <c r="S114" s="3"/>
    </row>
    <row r="115" spans="1:19" x14ac:dyDescent="0.2">
      <c r="A115" s="18">
        <v>42081</v>
      </c>
      <c r="B115" s="18" t="str">
        <f t="shared" si="13"/>
        <v>Mar-2015</v>
      </c>
      <c r="C115" s="2">
        <v>13255.15</v>
      </c>
      <c r="D115" s="25">
        <f t="shared" si="14"/>
        <v>0.16738456888082548</v>
      </c>
      <c r="E115" s="20">
        <f t="shared" si="17"/>
        <v>-0.16738456888082548</v>
      </c>
      <c r="F115" s="3">
        <f>VLOOKUP(A115,'Scheme data'!$A$2:$B$538,2,FALSE)</f>
        <v>19.558</v>
      </c>
      <c r="G115" s="20">
        <f t="shared" si="18"/>
        <v>-0.11746080384045599</v>
      </c>
      <c r="H115" s="3">
        <f t="shared" si="19"/>
        <v>0</v>
      </c>
      <c r="I115" s="3">
        <f t="shared" si="20"/>
        <v>3</v>
      </c>
      <c r="J115" s="3">
        <f t="shared" si="21"/>
        <v>0</v>
      </c>
      <c r="K115" s="3">
        <f t="shared" si="22"/>
        <v>2277.243554620673</v>
      </c>
      <c r="L115" s="3">
        <f t="shared" si="23"/>
        <v>3.2254854752991342</v>
      </c>
      <c r="M115" s="3">
        <f t="shared" si="15"/>
        <v>44538.329441271118</v>
      </c>
      <c r="N115" s="3">
        <f t="shared" si="16"/>
        <v>42754.293797911319</v>
      </c>
      <c r="O115" s="20">
        <f t="shared" si="24"/>
        <v>129.16391493858129</v>
      </c>
      <c r="P115" s="20">
        <f t="shared" si="25"/>
        <v>117.85603143977444</v>
      </c>
      <c r="Q115" s="3">
        <f>(O115-MAX(O$8:O115))/MAX(O$8:O115)</f>
        <v>-1.5057662285340338E-2</v>
      </c>
      <c r="R115" s="3">
        <f>(P115-MAX(P$8:P115))/MAX(P$8:P115)</f>
        <v>-1.2677509338676686E-2</v>
      </c>
      <c r="S115" s="3"/>
    </row>
    <row r="116" spans="1:19" x14ac:dyDescent="0.2">
      <c r="A116" s="18">
        <v>42082</v>
      </c>
      <c r="B116" s="18" t="str">
        <f t="shared" si="13"/>
        <v>Mar-2015</v>
      </c>
      <c r="C116" s="2">
        <v>13207.3</v>
      </c>
      <c r="D116" s="25">
        <f t="shared" si="14"/>
        <v>-0.36099176546474665</v>
      </c>
      <c r="E116" s="20">
        <f t="shared" si="17"/>
        <v>0.36099176546474665</v>
      </c>
      <c r="F116" s="3">
        <f>VLOOKUP(A116,'Scheme data'!$A$2:$B$538,2,FALSE)</f>
        <v>19.516999999999999</v>
      </c>
      <c r="G116" s="20">
        <f t="shared" si="18"/>
        <v>-0.20963288679824299</v>
      </c>
      <c r="H116" s="3">
        <f t="shared" si="19"/>
        <v>0</v>
      </c>
      <c r="I116" s="3">
        <f t="shared" si="20"/>
        <v>3</v>
      </c>
      <c r="J116" s="3">
        <f t="shared" si="21"/>
        <v>0</v>
      </c>
      <c r="K116" s="3">
        <f t="shared" si="22"/>
        <v>2277.243554620673</v>
      </c>
      <c r="L116" s="3">
        <f t="shared" si="23"/>
        <v>3.2254854752991342</v>
      </c>
      <c r="M116" s="3">
        <f t="shared" si="15"/>
        <v>44444.96245553167</v>
      </c>
      <c r="N116" s="3">
        <f t="shared" si="16"/>
        <v>42599.954317918251</v>
      </c>
      <c r="O116" s="20">
        <f t="shared" si="24"/>
        <v>128.89314489499392</v>
      </c>
      <c r="P116" s="20">
        <f t="shared" si="25"/>
        <v>117.43058087117332</v>
      </c>
      <c r="Q116" s="3">
        <f>(O116-MAX(O$8:O116))/MAX(O$8:O116)</f>
        <v>-1.7122425341189577E-2</v>
      </c>
      <c r="R116" s="3">
        <f>(P116-MAX(P$8:P116))/MAX(P$8:P116)</f>
        <v>-1.6241662228545443E-2</v>
      </c>
      <c r="S116" s="3"/>
    </row>
    <row r="117" spans="1:19" x14ac:dyDescent="0.2">
      <c r="A117" s="18">
        <v>42083</v>
      </c>
      <c r="B117" s="18" t="str">
        <f t="shared" si="13"/>
        <v>Mar-2015</v>
      </c>
      <c r="C117" s="2">
        <v>13012.9</v>
      </c>
      <c r="D117" s="25">
        <f t="shared" si="14"/>
        <v>-1.4719132600910076</v>
      </c>
      <c r="E117" s="20">
        <f t="shared" si="17"/>
        <v>1.4719132600910076</v>
      </c>
      <c r="F117" s="3">
        <f>VLOOKUP(A117,'Scheme data'!$A$2:$B$538,2,FALSE)</f>
        <v>19.344000000000001</v>
      </c>
      <c r="G117" s="20">
        <f t="shared" si="18"/>
        <v>-0.88640672234461382</v>
      </c>
      <c r="H117" s="3">
        <f t="shared" si="19"/>
        <v>3000</v>
      </c>
      <c r="I117" s="3">
        <f t="shared" si="20"/>
        <v>4</v>
      </c>
      <c r="J117" s="3">
        <f t="shared" si="21"/>
        <v>0</v>
      </c>
      <c r="K117" s="3">
        <f t="shared" si="22"/>
        <v>2277.243554620673</v>
      </c>
      <c r="L117" s="3">
        <f t="shared" si="23"/>
        <v>3.2254854752991342</v>
      </c>
      <c r="M117" s="3">
        <f t="shared" si="15"/>
        <v>44050.999320582298</v>
      </c>
      <c r="N117" s="3">
        <f t="shared" si="16"/>
        <v>41972.9199415201</v>
      </c>
      <c r="O117" s="20">
        <f t="shared" si="24"/>
        <v>127.75062739400332</v>
      </c>
      <c r="P117" s="20">
        <f t="shared" si="25"/>
        <v>115.70210457992863</v>
      </c>
      <c r="Q117" s="3">
        <f>(O117-MAX(O$8:O117))/MAX(O$8:O117)</f>
        <v>-2.5834718235382956E-2</v>
      </c>
      <c r="R117" s="3">
        <f>(P117-MAX(P$8:P117))/MAX(P$8:P117)</f>
        <v>-3.0721731649454326E-2</v>
      </c>
      <c r="S117" s="3"/>
    </row>
    <row r="118" spans="1:19" x14ac:dyDescent="0.2">
      <c r="A118" s="18">
        <v>42086</v>
      </c>
      <c r="B118" s="18" t="str">
        <f t="shared" si="13"/>
        <v>Mar-2015</v>
      </c>
      <c r="C118" s="2">
        <v>12907.55</v>
      </c>
      <c r="D118" s="25">
        <f t="shared" si="14"/>
        <v>-0.80958126167111377</v>
      </c>
      <c r="E118" s="20">
        <f t="shared" si="17"/>
        <v>0.80958126167111377</v>
      </c>
      <c r="F118" s="3">
        <f>VLOOKUP(A118,'Scheme data'!$A$2:$B$538,2,FALSE)</f>
        <v>19.222000000000001</v>
      </c>
      <c r="G118" s="20">
        <f t="shared" si="18"/>
        <v>-0.63068651778329132</v>
      </c>
      <c r="H118" s="3">
        <f t="shared" si="19"/>
        <v>2000</v>
      </c>
      <c r="I118" s="3">
        <f t="shared" si="20"/>
        <v>5</v>
      </c>
      <c r="J118" s="3">
        <f t="shared" si="21"/>
        <v>0</v>
      </c>
      <c r="K118" s="3">
        <f t="shared" si="22"/>
        <v>2277.243554620673</v>
      </c>
      <c r="L118" s="3">
        <f t="shared" si="23"/>
        <v>3.2254854752991342</v>
      </c>
      <c r="M118" s="3">
        <f t="shared" si="15"/>
        <v>43773.175606918579</v>
      </c>
      <c r="N118" s="3">
        <f t="shared" si="16"/>
        <v>41633.115046697334</v>
      </c>
      <c r="O118" s="20">
        <f t="shared" si="24"/>
        <v>126.94492141064576</v>
      </c>
      <c r="P118" s="20">
        <f t="shared" si="25"/>
        <v>114.76540202189041</v>
      </c>
      <c r="Q118" s="3">
        <f>(O118-MAX(O$8:O118))/MAX(O$8:O118)</f>
        <v>-3.1978647328398065E-2</v>
      </c>
      <c r="R118" s="3">
        <f>(P118-MAX(P$8:P118))/MAX(P$8:P118)</f>
        <v>-3.8568826883470624E-2</v>
      </c>
      <c r="S118" s="3"/>
    </row>
    <row r="119" spans="1:19" x14ac:dyDescent="0.2">
      <c r="A119" s="18">
        <v>42087</v>
      </c>
      <c r="B119" s="18" t="str">
        <f t="shared" si="13"/>
        <v>Mar-2015</v>
      </c>
      <c r="C119" s="2">
        <v>12867.25</v>
      </c>
      <c r="D119" s="25">
        <f t="shared" si="14"/>
        <v>-0.31222036714945339</v>
      </c>
      <c r="E119" s="20">
        <f t="shared" si="17"/>
        <v>0.31222036714945339</v>
      </c>
      <c r="F119" s="3">
        <f>VLOOKUP(A119,'Scheme data'!$A$2:$B$538,2,FALSE)</f>
        <v>19.085999999999999</v>
      </c>
      <c r="G119" s="20">
        <f t="shared" si="18"/>
        <v>-0.70752263031944007</v>
      </c>
      <c r="H119" s="3">
        <f t="shared" si="19"/>
        <v>0</v>
      </c>
      <c r="I119" s="3">
        <f t="shared" si="20"/>
        <v>5</v>
      </c>
      <c r="J119" s="3">
        <f t="shared" si="21"/>
        <v>0</v>
      </c>
      <c r="K119" s="3">
        <f t="shared" si="22"/>
        <v>2277.243554620673</v>
      </c>
      <c r="L119" s="3">
        <f t="shared" si="23"/>
        <v>3.2254854752991342</v>
      </c>
      <c r="M119" s="3">
        <f t="shared" si="15"/>
        <v>43463.470483490164</v>
      </c>
      <c r="N119" s="3">
        <f t="shared" si="16"/>
        <v>41503.127982042788</v>
      </c>
      <c r="O119" s="20">
        <f t="shared" si="24"/>
        <v>126.04675736362422</v>
      </c>
      <c r="P119" s="20">
        <f t="shared" si="25"/>
        <v>114.40708106233711</v>
      </c>
      <c r="Q119" s="3">
        <f>(O119-MAX(O$8:O119))/MAX(O$8:O119)</f>
        <v>-3.882761746487394E-2</v>
      </c>
      <c r="R119" s="3">
        <f>(P119-MAX(P$8:P119))/MAX(P$8:P119)</f>
        <v>-4.1570610822064376E-2</v>
      </c>
      <c r="S119" s="3"/>
    </row>
    <row r="120" spans="1:19" x14ac:dyDescent="0.2">
      <c r="A120" s="18">
        <v>42088</v>
      </c>
      <c r="B120" s="18" t="str">
        <f t="shared" si="13"/>
        <v>Mar-2015</v>
      </c>
      <c r="C120" s="2">
        <v>12883.7</v>
      </c>
      <c r="D120" s="25">
        <f t="shared" si="14"/>
        <v>0.12784394489887682</v>
      </c>
      <c r="E120" s="20">
        <f t="shared" si="17"/>
        <v>-0.12784394489887682</v>
      </c>
      <c r="F120" s="3">
        <f>VLOOKUP(A120,'Scheme data'!$A$2:$B$538,2,FALSE)</f>
        <v>19.029</v>
      </c>
      <c r="G120" s="20">
        <f t="shared" si="18"/>
        <v>-0.29864822382897732</v>
      </c>
      <c r="H120" s="3">
        <f t="shared" si="19"/>
        <v>0</v>
      </c>
      <c r="I120" s="3">
        <f t="shared" si="20"/>
        <v>5</v>
      </c>
      <c r="J120" s="3">
        <f t="shared" si="21"/>
        <v>0</v>
      </c>
      <c r="K120" s="3">
        <f t="shared" si="22"/>
        <v>2277.243554620673</v>
      </c>
      <c r="L120" s="3">
        <f t="shared" si="23"/>
        <v>3.2254854752991342</v>
      </c>
      <c r="M120" s="3">
        <f t="shared" si="15"/>
        <v>43333.667600876783</v>
      </c>
      <c r="N120" s="3">
        <f t="shared" si="16"/>
        <v>41556.18721811146</v>
      </c>
      <c r="O120" s="20">
        <f t="shared" si="24"/>
        <v>125.67032096156373</v>
      </c>
      <c r="P120" s="20">
        <f t="shared" si="25"/>
        <v>114.55334358801088</v>
      </c>
      <c r="Q120" s="3">
        <f>(O120-MAX(O$8:O120))/MAX(O$8:O120)</f>
        <v>-4.1698141713249814E-2</v>
      </c>
      <c r="R120" s="3">
        <f>(P120-MAX(P$8:P120))/MAX(P$8:P120)</f>
        <v>-4.0345316881868973E-2</v>
      </c>
      <c r="S120" s="3"/>
    </row>
    <row r="121" spans="1:19" x14ac:dyDescent="0.2">
      <c r="A121" s="18">
        <v>42089</v>
      </c>
      <c r="B121" s="18" t="str">
        <f t="shared" si="13"/>
        <v>Mar-2015</v>
      </c>
      <c r="C121" s="2">
        <v>12767.8</v>
      </c>
      <c r="D121" s="25">
        <f t="shared" si="14"/>
        <v>-0.89958629896692288</v>
      </c>
      <c r="E121" s="20">
        <f t="shared" si="17"/>
        <v>0.89958629896692288</v>
      </c>
      <c r="F121" s="3">
        <f>VLOOKUP(A121,'Scheme data'!$A$2:$B$538,2,FALSE)</f>
        <v>18.846</v>
      </c>
      <c r="G121" s="20">
        <f t="shared" si="18"/>
        <v>-0.96169005202585445</v>
      </c>
      <c r="H121" s="3">
        <f t="shared" si="19"/>
        <v>2000</v>
      </c>
      <c r="I121" s="3">
        <f t="shared" si="20"/>
        <v>6</v>
      </c>
      <c r="J121" s="3">
        <f t="shared" si="21"/>
        <v>0</v>
      </c>
      <c r="K121" s="3">
        <f t="shared" si="22"/>
        <v>2277.243554620673</v>
      </c>
      <c r="L121" s="3">
        <f t="shared" si="23"/>
        <v>3.2254854752991342</v>
      </c>
      <c r="M121" s="3">
        <f t="shared" si="15"/>
        <v>42916.932030381206</v>
      </c>
      <c r="N121" s="3">
        <f t="shared" si="16"/>
        <v>41182.353451524286</v>
      </c>
      <c r="O121" s="20">
        <f t="shared" si="24"/>
        <v>124.46176198652741</v>
      </c>
      <c r="P121" s="20">
        <f t="shared" si="25"/>
        <v>113.52283740408463</v>
      </c>
      <c r="Q121" s="3">
        <f>(O121-MAX(O$8:O121))/MAX(O$8:O121)</f>
        <v>-5.0914035352772433E-2</v>
      </c>
      <c r="R121" s="3">
        <f>(P121-MAX(P$8:P121))/MAX(P$8:P121)</f>
        <v>-4.8978238928594112E-2</v>
      </c>
      <c r="S121" s="3"/>
    </row>
    <row r="122" spans="1:19" x14ac:dyDescent="0.2">
      <c r="A122" s="18">
        <v>42090</v>
      </c>
      <c r="B122" s="18" t="str">
        <f t="shared" si="13"/>
        <v>Mar-2015</v>
      </c>
      <c r="C122" s="2">
        <v>12746.05</v>
      </c>
      <c r="D122" s="25">
        <f t="shared" si="14"/>
        <v>-0.17035041275709206</v>
      </c>
      <c r="E122" s="20">
        <f t="shared" si="17"/>
        <v>0.17035041275709206</v>
      </c>
      <c r="F122" s="3">
        <f>VLOOKUP(A122,'Scheme data'!$A$2:$B$538,2,FALSE)</f>
        <v>18.899999999999999</v>
      </c>
      <c r="G122" s="20">
        <f t="shared" si="18"/>
        <v>0.28653295128939027</v>
      </c>
      <c r="H122" s="3">
        <f t="shared" si="19"/>
        <v>0</v>
      </c>
      <c r="I122" s="3">
        <f t="shared" si="20"/>
        <v>6</v>
      </c>
      <c r="J122" s="3">
        <f t="shared" si="21"/>
        <v>0</v>
      </c>
      <c r="K122" s="3">
        <f t="shared" si="22"/>
        <v>2277.243554620673</v>
      </c>
      <c r="L122" s="3">
        <f t="shared" si="23"/>
        <v>3.2254854752991342</v>
      </c>
      <c r="M122" s="3">
        <f t="shared" si="15"/>
        <v>43039.903182330716</v>
      </c>
      <c r="N122" s="3">
        <f t="shared" si="16"/>
        <v>41112.199142436526</v>
      </c>
      <c r="O122" s="20">
        <f t="shared" si="24"/>
        <v>124.81838594637419</v>
      </c>
      <c r="P122" s="20">
        <f t="shared" si="25"/>
        <v>113.3294507819932</v>
      </c>
      <c r="Q122" s="3">
        <f>(O122-MAX(O$8:O122))/MAX(O$8:O122)</f>
        <v>-4.8194591327995251E-2</v>
      </c>
      <c r="R122" s="3">
        <f>(P122-MAX(P$8:P122))/MAX(P$8:P122)</f>
        <v>-5.0598308423989047E-2</v>
      </c>
      <c r="S122" s="3"/>
    </row>
    <row r="123" spans="1:19" x14ac:dyDescent="0.2">
      <c r="A123" s="18">
        <v>42093</v>
      </c>
      <c r="B123" s="18" t="str">
        <f t="shared" si="13"/>
        <v>Mar-2015</v>
      </c>
      <c r="C123" s="2">
        <v>12939.1</v>
      </c>
      <c r="D123" s="25">
        <f t="shared" si="14"/>
        <v>1.5145868720113376</v>
      </c>
      <c r="E123" s="20">
        <f t="shared" si="17"/>
        <v>-1.5145868720113376</v>
      </c>
      <c r="F123" s="3">
        <f>VLOOKUP(A123,'Scheme data'!$A$2:$B$538,2,FALSE)</f>
        <v>19.27</v>
      </c>
      <c r="G123" s="20">
        <f t="shared" si="18"/>
        <v>1.957671957671963</v>
      </c>
      <c r="H123" s="3">
        <f t="shared" si="19"/>
        <v>0</v>
      </c>
      <c r="I123" s="3">
        <f t="shared" si="20"/>
        <v>6</v>
      </c>
      <c r="J123" s="3">
        <f t="shared" si="21"/>
        <v>0</v>
      </c>
      <c r="K123" s="3">
        <f t="shared" si="22"/>
        <v>2277.243554620673</v>
      </c>
      <c r="L123" s="3">
        <f t="shared" si="23"/>
        <v>3.2254854752991342</v>
      </c>
      <c r="M123" s="3">
        <f t="shared" si="15"/>
        <v>43882.48329754037</v>
      </c>
      <c r="N123" s="3">
        <f t="shared" si="16"/>
        <v>41734.879113443028</v>
      </c>
      <c r="O123" s="20">
        <f t="shared" si="24"/>
        <v>127.26192048606512</v>
      </c>
      <c r="P123" s="20">
        <f t="shared" si="25"/>
        <v>115.04592376565982</v>
      </c>
      <c r="Q123" s="3">
        <f>(O123-MAX(O$8:O123))/MAX(O$8:O123)</f>
        <v>-2.956136375081839E-2</v>
      </c>
      <c r="R123" s="3">
        <f>(P123-MAX(P$8:P123))/MAX(P$8:P123)</f>
        <v>-3.6218795040725213E-2</v>
      </c>
      <c r="S123" s="3"/>
    </row>
    <row r="124" spans="1:19" x14ac:dyDescent="0.2">
      <c r="A124" s="18">
        <v>42094</v>
      </c>
      <c r="B124" s="18" t="str">
        <f t="shared" si="13"/>
        <v>Mar-2015</v>
      </c>
      <c r="C124" s="2">
        <v>13001.25</v>
      </c>
      <c r="D124" s="25">
        <f t="shared" si="14"/>
        <v>0.4803270706617897</v>
      </c>
      <c r="E124" s="20">
        <f t="shared" si="17"/>
        <v>-0.4803270706617897</v>
      </c>
      <c r="F124" s="3">
        <f>VLOOKUP(A124,'Scheme data'!$A$2:$B$538,2,FALSE)</f>
        <v>19.39</v>
      </c>
      <c r="G124" s="20">
        <f t="shared" si="18"/>
        <v>0.62272963155163985</v>
      </c>
      <c r="H124" s="3">
        <f t="shared" si="19"/>
        <v>0</v>
      </c>
      <c r="I124" s="3">
        <f t="shared" si="20"/>
        <v>6</v>
      </c>
      <c r="J124" s="3">
        <f t="shared" si="21"/>
        <v>0</v>
      </c>
      <c r="K124" s="3">
        <f t="shared" si="22"/>
        <v>2277.243554620673</v>
      </c>
      <c r="L124" s="3">
        <f t="shared" si="23"/>
        <v>3.2254854752991342</v>
      </c>
      <c r="M124" s="3">
        <f t="shared" si="15"/>
        <v>44155.752524094853</v>
      </c>
      <c r="N124" s="3">
        <f t="shared" si="16"/>
        <v>41935.343035732869</v>
      </c>
      <c r="O124" s="20">
        <f t="shared" si="24"/>
        <v>128.05441817461352</v>
      </c>
      <c r="P124" s="20">
        <f t="shared" si="25"/>
        <v>115.59852048119922</v>
      </c>
      <c r="Q124" s="3">
        <f>(O124-MAX(O$8:O124))/MAX(O$8:O124)</f>
        <v>-2.3518154806869255E-2</v>
      </c>
      <c r="R124" s="3">
        <f>(P124-MAX(P$8:P124))/MAX(P$8:P124)</f>
        <v>-3.1589493011355392E-2</v>
      </c>
      <c r="S124" s="3"/>
    </row>
    <row r="125" spans="1:19" x14ac:dyDescent="0.2">
      <c r="A125" s="18">
        <v>42095</v>
      </c>
      <c r="B125" s="18" t="str">
        <f t="shared" si="13"/>
        <v>Apr-2015</v>
      </c>
      <c r="C125" s="2">
        <v>13153.65</v>
      </c>
      <c r="D125" s="25">
        <f t="shared" si="14"/>
        <v>1.1721949812518</v>
      </c>
      <c r="E125" s="20">
        <f t="shared" si="17"/>
        <v>-1.1721949812518</v>
      </c>
      <c r="F125" s="3">
        <f>VLOOKUP(A125,'Scheme data'!$A$2:$B$538,2,FALSE)</f>
        <v>19.684999999999999</v>
      </c>
      <c r="G125" s="20">
        <f t="shared" si="18"/>
        <v>1.5214027849406815</v>
      </c>
      <c r="H125" s="3">
        <f t="shared" si="19"/>
        <v>0</v>
      </c>
      <c r="I125" s="3">
        <f t="shared" si="20"/>
        <v>0</v>
      </c>
      <c r="J125" s="3">
        <f t="shared" si="21"/>
        <v>0</v>
      </c>
      <c r="K125" s="3">
        <f t="shared" si="22"/>
        <v>2277.243554620673</v>
      </c>
      <c r="L125" s="3">
        <f t="shared" si="23"/>
        <v>3.2254854752991342</v>
      </c>
      <c r="M125" s="3">
        <f t="shared" si="15"/>
        <v>44827.539372707943</v>
      </c>
      <c r="N125" s="3">
        <f t="shared" si="16"/>
        <v>42426.907022168452</v>
      </c>
      <c r="O125" s="20">
        <f t="shared" si="24"/>
        <v>130.00264165896166</v>
      </c>
      <c r="P125" s="20">
        <f t="shared" si="25"/>
        <v>116.95356053668118</v>
      </c>
      <c r="Q125" s="3">
        <f>(O125-MAX(O$8:O125))/MAX(O$8:O125)</f>
        <v>-8.6619328196608746E-3</v>
      </c>
      <c r="R125" s="3">
        <f>(P125-MAX(P$8:P125))/MAX(P$8:P125)</f>
        <v>-2.0237833650519274E-2</v>
      </c>
      <c r="S125" s="3"/>
    </row>
    <row r="126" spans="1:19" x14ac:dyDescent="0.2">
      <c r="A126" s="18">
        <v>42100</v>
      </c>
      <c r="B126" s="18" t="str">
        <f t="shared" si="13"/>
        <v>Apr-2015</v>
      </c>
      <c r="C126" s="2">
        <v>13274.15</v>
      </c>
      <c r="D126" s="25">
        <f t="shared" si="14"/>
        <v>0.9160955324187583</v>
      </c>
      <c r="E126" s="20">
        <f t="shared" si="17"/>
        <v>-0.9160955324187583</v>
      </c>
      <c r="F126" s="3">
        <f>VLOOKUP(A126,'Scheme data'!$A$2:$B$538,2,FALSE)</f>
        <v>19.824999999999999</v>
      </c>
      <c r="G126" s="20">
        <f t="shared" si="18"/>
        <v>0.71120142240284767</v>
      </c>
      <c r="H126" s="3">
        <f t="shared" si="19"/>
        <v>0</v>
      </c>
      <c r="I126" s="3">
        <f t="shared" si="20"/>
        <v>0</v>
      </c>
      <c r="J126" s="3">
        <f t="shared" si="21"/>
        <v>0</v>
      </c>
      <c r="K126" s="3">
        <f t="shared" si="22"/>
        <v>2277.243554620673</v>
      </c>
      <c r="L126" s="3">
        <f t="shared" si="23"/>
        <v>3.2254854752991342</v>
      </c>
      <c r="M126" s="3">
        <f t="shared" si="15"/>
        <v>45146.353470354843</v>
      </c>
      <c r="N126" s="3">
        <f t="shared" si="16"/>
        <v>42815.578021941998</v>
      </c>
      <c r="O126" s="20">
        <f t="shared" si="24"/>
        <v>130.92722229560147</v>
      </c>
      <c r="P126" s="20">
        <f t="shared" si="25"/>
        <v>118.02496687976239</v>
      </c>
      <c r="Q126" s="3">
        <f>(O126-MAX(O$8:O126))/MAX(O$8:O126)</f>
        <v>-1.6115223850534785E-3</v>
      </c>
      <c r="R126" s="3">
        <f>(P126-MAX(P$8:P126))/MAX(P$8:P126)</f>
        <v>-1.1262276216262411E-2</v>
      </c>
      <c r="S126" s="3"/>
    </row>
    <row r="127" spans="1:19" x14ac:dyDescent="0.2">
      <c r="A127" s="18">
        <v>42101</v>
      </c>
      <c r="B127" s="18" t="str">
        <f t="shared" si="13"/>
        <v>Apr-2015</v>
      </c>
      <c r="C127" s="2">
        <v>13389.75</v>
      </c>
      <c r="D127" s="25">
        <f t="shared" si="14"/>
        <v>0.87086555447995062</v>
      </c>
      <c r="E127" s="20">
        <f t="shared" si="17"/>
        <v>-0.87086555447995062</v>
      </c>
      <c r="F127" s="3">
        <f>VLOOKUP(A127,'Scheme data'!$A$2:$B$538,2,FALSE)</f>
        <v>19.876999999999999</v>
      </c>
      <c r="G127" s="20">
        <f t="shared" si="18"/>
        <v>0.26229508196721113</v>
      </c>
      <c r="H127" s="3">
        <f t="shared" si="19"/>
        <v>0</v>
      </c>
      <c r="I127" s="3">
        <f t="shared" si="20"/>
        <v>0</v>
      </c>
      <c r="J127" s="3">
        <f t="shared" si="21"/>
        <v>0</v>
      </c>
      <c r="K127" s="3">
        <f t="shared" si="22"/>
        <v>2277.243554620673</v>
      </c>
      <c r="L127" s="3">
        <f t="shared" si="23"/>
        <v>3.2254854752991342</v>
      </c>
      <c r="M127" s="3">
        <f t="shared" si="15"/>
        <v>45264.770135195111</v>
      </c>
      <c r="N127" s="3">
        <f t="shared" si="16"/>
        <v>43188.444142886583</v>
      </c>
      <c r="O127" s="20">
        <f t="shared" si="24"/>
        <v>131.27063796063911</v>
      </c>
      <c r="P127" s="20">
        <f t="shared" si="25"/>
        <v>119.0528056620046</v>
      </c>
      <c r="Q127" s="3">
        <f>(O127-MAX(O$8:O127))/MAX(O$8:O127)</f>
        <v>0</v>
      </c>
      <c r="R127" s="3">
        <f>(P127-MAX(P$8:P127))/MAX(P$8:P127)</f>
        <v>-2.6516999556807845E-3</v>
      </c>
      <c r="S127" s="3"/>
    </row>
    <row r="128" spans="1:19" x14ac:dyDescent="0.2">
      <c r="A128" s="18">
        <v>42102</v>
      </c>
      <c r="B128" s="18" t="str">
        <f t="shared" si="13"/>
        <v>Apr-2015</v>
      </c>
      <c r="C128" s="2">
        <v>13494</v>
      </c>
      <c r="D128" s="25">
        <f t="shared" si="14"/>
        <v>0.77858063070632388</v>
      </c>
      <c r="E128" s="20">
        <f t="shared" si="17"/>
        <v>-0.77858063070632388</v>
      </c>
      <c r="F128" s="3">
        <f>VLOOKUP(A128,'Scheme data'!$A$2:$B$538,2,FALSE)</f>
        <v>19.93</v>
      </c>
      <c r="G128" s="20">
        <f t="shared" si="18"/>
        <v>0.26663983498516292</v>
      </c>
      <c r="H128" s="3">
        <f t="shared" si="19"/>
        <v>0</v>
      </c>
      <c r="I128" s="3">
        <f t="shared" si="20"/>
        <v>0</v>
      </c>
      <c r="J128" s="3">
        <f t="shared" si="21"/>
        <v>0</v>
      </c>
      <c r="K128" s="3">
        <f t="shared" si="22"/>
        <v>2277.243554620673</v>
      </c>
      <c r="L128" s="3">
        <f t="shared" si="23"/>
        <v>3.2254854752991342</v>
      </c>
      <c r="M128" s="3">
        <f t="shared" si="15"/>
        <v>45385.464043590015</v>
      </c>
      <c r="N128" s="3">
        <f t="shared" si="16"/>
        <v>43524.701003686518</v>
      </c>
      <c r="O128" s="20">
        <f t="shared" si="24"/>
        <v>131.62065777308132</v>
      </c>
      <c r="P128" s="20">
        <f t="shared" si="25"/>
        <v>119.97972774720141</v>
      </c>
      <c r="Q128" s="3">
        <f>(O128-MAX(O$8:O128))/MAX(O$8:O128)</f>
        <v>0</v>
      </c>
      <c r="R128" s="3">
        <f>(P128-MAX(P$8:P128))/MAX(P$8:P128)</f>
        <v>0</v>
      </c>
      <c r="S128" s="3"/>
    </row>
    <row r="129" spans="1:19" x14ac:dyDescent="0.2">
      <c r="A129" s="18">
        <v>42103</v>
      </c>
      <c r="B129" s="18" t="str">
        <f t="shared" si="13"/>
        <v>Apr-2015</v>
      </c>
      <c r="C129" s="2">
        <v>13526.5</v>
      </c>
      <c r="D129" s="25">
        <f t="shared" si="14"/>
        <v>0.24084778420038533</v>
      </c>
      <c r="E129" s="20">
        <f t="shared" si="17"/>
        <v>-0.24084778420038533</v>
      </c>
      <c r="F129" s="3">
        <f>VLOOKUP(A129,'Scheme data'!$A$2:$B$538,2,FALSE)</f>
        <v>20.006</v>
      </c>
      <c r="G129" s="20">
        <f t="shared" si="18"/>
        <v>0.38133467134972659</v>
      </c>
      <c r="H129" s="3">
        <f t="shared" si="19"/>
        <v>0</v>
      </c>
      <c r="I129" s="3">
        <f t="shared" si="20"/>
        <v>0</v>
      </c>
      <c r="J129" s="3">
        <f t="shared" si="21"/>
        <v>0</v>
      </c>
      <c r="K129" s="3">
        <f t="shared" si="22"/>
        <v>2277.243554620673</v>
      </c>
      <c r="L129" s="3">
        <f t="shared" si="23"/>
        <v>3.2254854752991342</v>
      </c>
      <c r="M129" s="3">
        <f t="shared" si="15"/>
        <v>45558.534553741185</v>
      </c>
      <c r="N129" s="3">
        <f t="shared" si="16"/>
        <v>43629.529281633739</v>
      </c>
      <c r="O129" s="20">
        <f t="shared" si="24"/>
        <v>132.12257297582866</v>
      </c>
      <c r="P129" s="20">
        <f t="shared" si="25"/>
        <v>120.26869626297021</v>
      </c>
      <c r="Q129" s="3">
        <f>(O129-MAX(O$8:O129))/MAX(O$8:O129)</f>
        <v>0</v>
      </c>
      <c r="R129" s="3">
        <f>(P129-MAX(P$8:P129))/MAX(P$8:P129)</f>
        <v>0</v>
      </c>
      <c r="S129" s="3"/>
    </row>
    <row r="130" spans="1:19" x14ac:dyDescent="0.2">
      <c r="A130" s="18">
        <v>42104</v>
      </c>
      <c r="B130" s="18" t="str">
        <f t="shared" si="13"/>
        <v>Apr-2015</v>
      </c>
      <c r="C130" s="2">
        <v>13620.5</v>
      </c>
      <c r="D130" s="25">
        <f t="shared" si="14"/>
        <v>0.69493217018445275</v>
      </c>
      <c r="E130" s="20">
        <f t="shared" si="17"/>
        <v>-0.69493217018445275</v>
      </c>
      <c r="F130" s="3">
        <f>VLOOKUP(A130,'Scheme data'!$A$2:$B$538,2,FALSE)</f>
        <v>20.042000000000002</v>
      </c>
      <c r="G130" s="20">
        <f t="shared" si="18"/>
        <v>0.17994601619514827</v>
      </c>
      <c r="H130" s="3">
        <f t="shared" si="19"/>
        <v>0</v>
      </c>
      <c r="I130" s="3">
        <f t="shared" si="20"/>
        <v>0</v>
      </c>
      <c r="J130" s="3">
        <f t="shared" si="21"/>
        <v>0</v>
      </c>
      <c r="K130" s="3">
        <f t="shared" si="22"/>
        <v>2277.243554620673</v>
      </c>
      <c r="L130" s="3">
        <f t="shared" si="23"/>
        <v>3.2254854752991342</v>
      </c>
      <c r="M130" s="3">
        <f t="shared" si="15"/>
        <v>45640.515321707528</v>
      </c>
      <c r="N130" s="3">
        <f t="shared" si="16"/>
        <v>43932.724916311854</v>
      </c>
      <c r="O130" s="20">
        <f t="shared" si="24"/>
        <v>132.36032228239321</v>
      </c>
      <c r="P130" s="20">
        <f t="shared" si="25"/>
        <v>121.10448212396302</v>
      </c>
      <c r="Q130" s="3">
        <f>(O130-MAX(O$8:O130))/MAX(O$8:O130)</f>
        <v>0</v>
      </c>
      <c r="R130" s="3">
        <f>(P130-MAX(P$8:P130))/MAX(P$8:P130)</f>
        <v>0</v>
      </c>
      <c r="S130" s="3"/>
    </row>
    <row r="131" spans="1:19" x14ac:dyDescent="0.2">
      <c r="A131" s="18">
        <v>42107</v>
      </c>
      <c r="B131" s="18" t="str">
        <f t="shared" si="13"/>
        <v>Apr-2015</v>
      </c>
      <c r="C131" s="2">
        <v>13663.3</v>
      </c>
      <c r="D131" s="25">
        <f t="shared" si="14"/>
        <v>0.31423222348665081</v>
      </c>
      <c r="E131" s="20">
        <f t="shared" si="17"/>
        <v>-0.31423222348665081</v>
      </c>
      <c r="F131" s="3">
        <f>VLOOKUP(A131,'Scheme data'!$A$2:$B$538,2,FALSE)</f>
        <v>20.053000000000001</v>
      </c>
      <c r="G131" s="20">
        <f t="shared" si="18"/>
        <v>5.4884742041708567E-2</v>
      </c>
      <c r="H131" s="3">
        <f t="shared" si="19"/>
        <v>0</v>
      </c>
      <c r="I131" s="3">
        <f t="shared" si="20"/>
        <v>0</v>
      </c>
      <c r="J131" s="3">
        <f t="shared" si="21"/>
        <v>0</v>
      </c>
      <c r="K131" s="3">
        <f t="shared" si="22"/>
        <v>2277.243554620673</v>
      </c>
      <c r="L131" s="3">
        <f t="shared" si="23"/>
        <v>3.2254854752991342</v>
      </c>
      <c r="M131" s="3">
        <f t="shared" si="15"/>
        <v>45665.565000808354</v>
      </c>
      <c r="N131" s="3">
        <f t="shared" si="16"/>
        <v>44070.775694654658</v>
      </c>
      <c r="O131" s="20">
        <f t="shared" si="24"/>
        <v>132.43296790384349</v>
      </c>
      <c r="P131" s="20">
        <f t="shared" si="25"/>
        <v>121.48503143088315</v>
      </c>
      <c r="Q131" s="3">
        <f>(O131-MAX(O$8:O131))/MAX(O$8:O131)</f>
        <v>0</v>
      </c>
      <c r="R131" s="3">
        <f>(P131-MAX(P$8:P131))/MAX(P$8:P131)</f>
        <v>0</v>
      </c>
      <c r="S131" s="3"/>
    </row>
    <row r="132" spans="1:19" x14ac:dyDescent="0.2">
      <c r="A132" s="18">
        <v>42109</v>
      </c>
      <c r="B132" s="18" t="str">
        <f t="shared" si="13"/>
        <v>Apr-2015</v>
      </c>
      <c r="C132" s="2">
        <v>13564.5</v>
      </c>
      <c r="D132" s="25">
        <f t="shared" si="14"/>
        <v>-0.72310496000233671</v>
      </c>
      <c r="E132" s="20">
        <f t="shared" si="17"/>
        <v>0.72310496000233671</v>
      </c>
      <c r="F132" s="3">
        <f>VLOOKUP(A132,'Scheme data'!$A$2:$B$538,2,FALSE)</f>
        <v>19.940999999999999</v>
      </c>
      <c r="G132" s="20">
        <f t="shared" si="18"/>
        <v>-0.55851992220616298</v>
      </c>
      <c r="H132" s="3">
        <f t="shared" si="19"/>
        <v>2000</v>
      </c>
      <c r="I132" s="3">
        <f t="shared" si="20"/>
        <v>1</v>
      </c>
      <c r="J132" s="3">
        <f t="shared" si="21"/>
        <v>2000</v>
      </c>
      <c r="K132" s="3">
        <f t="shared" si="22"/>
        <v>2377.5394274455061</v>
      </c>
      <c r="L132" s="3">
        <f t="shared" si="23"/>
        <v>3.3729291702381294</v>
      </c>
      <c r="M132" s="3">
        <f t="shared" si="15"/>
        <v>47410.513722690834</v>
      </c>
      <c r="N132" s="3">
        <f t="shared" si="16"/>
        <v>45752.09772969511</v>
      </c>
      <c r="O132" s="20">
        <f t="shared" si="24"/>
        <v>131.69330339453163</v>
      </c>
      <c r="P132" s="20">
        <f t="shared" si="25"/>
        <v>120.60656714294603</v>
      </c>
      <c r="Q132" s="3">
        <f>(O132-MAX(O$8:O132))/MAX(O$8:O132)</f>
        <v>-5.5851992220616719E-3</v>
      </c>
      <c r="R132" s="3">
        <f>(P132-MAX(P$8:P132))/MAX(P$8:P132)</f>
        <v>-7.2310496000234223E-3</v>
      </c>
      <c r="S132" s="3"/>
    </row>
    <row r="133" spans="1:19" x14ac:dyDescent="0.2">
      <c r="A133" s="18">
        <v>42110</v>
      </c>
      <c r="B133" s="18" t="str">
        <f t="shared" si="13"/>
        <v>Apr-2015</v>
      </c>
      <c r="C133" s="2">
        <v>13468.85</v>
      </c>
      <c r="D133" s="25">
        <f t="shared" si="14"/>
        <v>-0.70514947104574166</v>
      </c>
      <c r="E133" s="20">
        <f t="shared" si="17"/>
        <v>0.70514947104574166</v>
      </c>
      <c r="F133" s="3">
        <f>VLOOKUP(A133,'Scheme data'!$A$2:$B$538,2,FALSE)</f>
        <v>19.719000000000001</v>
      </c>
      <c r="G133" s="20">
        <f t="shared" si="18"/>
        <v>-1.1132841883556379</v>
      </c>
      <c r="H133" s="3">
        <f t="shared" si="19"/>
        <v>2000</v>
      </c>
      <c r="I133" s="3">
        <f t="shared" si="20"/>
        <v>2</v>
      </c>
      <c r="J133" s="3">
        <f t="shared" si="21"/>
        <v>2000</v>
      </c>
      <c r="K133" s="3">
        <f t="shared" si="22"/>
        <v>2478.9644489983234</v>
      </c>
      <c r="L133" s="3">
        <f t="shared" si="23"/>
        <v>3.5214199471047514</v>
      </c>
      <c r="M133" s="3">
        <f t="shared" si="15"/>
        <v>48882.699969797941</v>
      </c>
      <c r="N133" s="3">
        <f t="shared" si="16"/>
        <v>47429.47705456183</v>
      </c>
      <c r="O133" s="20">
        <f t="shared" si="24"/>
        <v>130.2271826707171</v>
      </c>
      <c r="P133" s="20">
        <f t="shared" si="25"/>
        <v>119.75611057269113</v>
      </c>
      <c r="Q133" s="3">
        <f>(O133-MAX(O$8:O133))/MAX(O$8:O133)</f>
        <v>-1.665586196579058E-2</v>
      </c>
      <c r="R133" s="3">
        <f>(P133-MAX(P$8:P133))/MAX(P$8:P133)</f>
        <v>-1.4231554602475174E-2</v>
      </c>
      <c r="S133" s="3"/>
    </row>
    <row r="134" spans="1:19" x14ac:dyDescent="0.2">
      <c r="A134" s="18">
        <v>42111</v>
      </c>
      <c r="B134" s="18" t="str">
        <f t="shared" si="13"/>
        <v>Apr-2015</v>
      </c>
      <c r="C134" s="2">
        <v>13261.9</v>
      </c>
      <c r="D134" s="25">
        <f t="shared" si="14"/>
        <v>-1.5365083136273752</v>
      </c>
      <c r="E134" s="20">
        <f t="shared" si="17"/>
        <v>1.5365083136273752</v>
      </c>
      <c r="F134" s="3">
        <f>VLOOKUP(A134,'Scheme data'!$A$2:$B$538,2,FALSE)</f>
        <v>19.411000000000001</v>
      </c>
      <c r="G134" s="20">
        <f t="shared" si="18"/>
        <v>-1.561945331913382</v>
      </c>
      <c r="H134" s="3">
        <f t="shared" si="19"/>
        <v>3000</v>
      </c>
      <c r="I134" s="3">
        <f t="shared" si="20"/>
        <v>3</v>
      </c>
      <c r="J134" s="3">
        <f t="shared" si="21"/>
        <v>3000</v>
      </c>
      <c r="K134" s="3">
        <f t="shared" si="22"/>
        <v>2633.5159919378939</v>
      </c>
      <c r="L134" s="3">
        <f t="shared" si="23"/>
        <v>3.7476318775219615</v>
      </c>
      <c r="M134" s="3">
        <f t="shared" si="15"/>
        <v>51119.178919506463</v>
      </c>
      <c r="N134" s="3">
        <f t="shared" si="16"/>
        <v>49700.7191965085</v>
      </c>
      <c r="O134" s="20">
        <f t="shared" si="24"/>
        <v>128.19310527010953</v>
      </c>
      <c r="P134" s="20">
        <f t="shared" si="25"/>
        <v>117.91604797766495</v>
      </c>
      <c r="Q134" s="3">
        <f>(O134-MAX(O$8:O134))/MAX(O$8:O134)</f>
        <v>-3.2015159826459749E-2</v>
      </c>
      <c r="R134" s="3">
        <f>(P134-MAX(P$8:P134))/MAX(P$8:P134)</f>
        <v>-2.9377968719123404E-2</v>
      </c>
      <c r="S134" s="3"/>
    </row>
    <row r="135" spans="1:19" x14ac:dyDescent="0.2">
      <c r="A135" s="18">
        <v>42114</v>
      </c>
      <c r="B135" s="18" t="str">
        <f t="shared" si="13"/>
        <v>Apr-2015</v>
      </c>
      <c r="C135" s="2">
        <v>12942.45</v>
      </c>
      <c r="D135" s="25">
        <f t="shared" si="14"/>
        <v>-2.408780039059252</v>
      </c>
      <c r="E135" s="20">
        <f t="shared" si="17"/>
        <v>2.408780039059252</v>
      </c>
      <c r="F135" s="3">
        <f>VLOOKUP(A135,'Scheme data'!$A$2:$B$538,2,FALSE)</f>
        <v>19.045000000000002</v>
      </c>
      <c r="G135" s="20">
        <f t="shared" si="18"/>
        <v>-1.8855288238627563</v>
      </c>
      <c r="H135" s="3">
        <f t="shared" si="19"/>
        <v>3000</v>
      </c>
      <c r="I135" s="3">
        <f t="shared" si="20"/>
        <v>4</v>
      </c>
      <c r="J135" s="3">
        <f t="shared" si="21"/>
        <v>0</v>
      </c>
      <c r="K135" s="3">
        <f t="shared" si="22"/>
        <v>2633.5159919378939</v>
      </c>
      <c r="L135" s="3">
        <f t="shared" si="23"/>
        <v>3.7476318775219615</v>
      </c>
      <c r="M135" s="3">
        <f t="shared" si="15"/>
        <v>50155.312066457191</v>
      </c>
      <c r="N135" s="3">
        <f t="shared" si="16"/>
        <v>48503.538193234112</v>
      </c>
      <c r="O135" s="20">
        <f t="shared" si="24"/>
        <v>125.77598732003688</v>
      </c>
      <c r="P135" s="20">
        <f t="shared" si="25"/>
        <v>115.07570975113141</v>
      </c>
      <c r="Q135" s="3">
        <f>(O135-MAX(O$8:O135))/MAX(O$8:O135)</f>
        <v>-5.0266792998553758E-2</v>
      </c>
      <c r="R135" s="3">
        <f>(P135-MAX(P$8:P135))/MAX(P$8:P135)</f>
        <v>-5.2758118463328681E-2</v>
      </c>
      <c r="S135" s="3"/>
    </row>
    <row r="136" spans="1:19" x14ac:dyDescent="0.2">
      <c r="A136" s="18">
        <v>42115</v>
      </c>
      <c r="B136" s="18" t="str">
        <f t="shared" si="13"/>
        <v>Apr-2015</v>
      </c>
      <c r="C136" s="2">
        <v>12846.25</v>
      </c>
      <c r="D136" s="25">
        <f t="shared" ref="D136:D199" si="26">(C136-C135)/C135*100</f>
        <v>-0.74329048982225721</v>
      </c>
      <c r="E136" s="20">
        <f t="shared" si="17"/>
        <v>0.74329048982225721</v>
      </c>
      <c r="F136" s="3">
        <f>VLOOKUP(A136,'Scheme data'!$A$2:$B$538,2,FALSE)</f>
        <v>18.946000000000002</v>
      </c>
      <c r="G136" s="20">
        <f t="shared" si="18"/>
        <v>-0.51982147545287571</v>
      </c>
      <c r="H136" s="3">
        <f t="shared" si="19"/>
        <v>2000</v>
      </c>
      <c r="I136" s="3">
        <f t="shared" si="20"/>
        <v>5</v>
      </c>
      <c r="J136" s="3">
        <f t="shared" si="21"/>
        <v>0</v>
      </c>
      <c r="K136" s="3">
        <f t="shared" si="22"/>
        <v>2633.5159919378939</v>
      </c>
      <c r="L136" s="3">
        <f t="shared" si="23"/>
        <v>3.7476318775219615</v>
      </c>
      <c r="M136" s="3">
        <f t="shared" si="15"/>
        <v>49894.593983255341</v>
      </c>
      <c r="N136" s="3">
        <f t="shared" si="16"/>
        <v>48143.016006616497</v>
      </c>
      <c r="O136" s="20">
        <f t="shared" si="24"/>
        <v>125.12217672698443</v>
      </c>
      <c r="P136" s="20">
        <f t="shared" si="25"/>
        <v>114.22036294445579</v>
      </c>
      <c r="Q136" s="3">
        <f>(O136-MAX(O$8:O136))/MAX(O$8:O136)</f>
        <v>-5.5203710168054615E-2</v>
      </c>
      <c r="R136" s="3">
        <f>(P136-MAX(P$8:P136))/MAX(P$8:P136)</f>
        <v>-5.9798877284404195E-2</v>
      </c>
      <c r="S136" s="3"/>
    </row>
    <row r="137" spans="1:19" x14ac:dyDescent="0.2">
      <c r="A137" s="18">
        <v>42116</v>
      </c>
      <c r="B137" s="18" t="str">
        <f t="shared" ref="B137:B200" si="27">TEXT(A137,"MMM-YYYY")</f>
        <v>Apr-2015</v>
      </c>
      <c r="C137" s="2">
        <v>12878.65</v>
      </c>
      <c r="D137" s="25">
        <f t="shared" si="26"/>
        <v>0.25221368103531877</v>
      </c>
      <c r="E137" s="20">
        <f t="shared" si="17"/>
        <v>-0.25221368103531877</v>
      </c>
      <c r="F137" s="3">
        <f>VLOOKUP(A137,'Scheme data'!$A$2:$B$538,2,FALSE)</f>
        <v>18.864000000000001</v>
      </c>
      <c r="G137" s="20">
        <f t="shared" si="18"/>
        <v>-0.43280903620817446</v>
      </c>
      <c r="H137" s="3">
        <f t="shared" si="19"/>
        <v>0</v>
      </c>
      <c r="I137" s="3">
        <f t="shared" si="20"/>
        <v>5</v>
      </c>
      <c r="J137" s="3">
        <f t="shared" si="21"/>
        <v>0</v>
      </c>
      <c r="K137" s="3">
        <f t="shared" si="22"/>
        <v>2633.5159919378939</v>
      </c>
      <c r="L137" s="3">
        <f t="shared" si="23"/>
        <v>3.7476318775219615</v>
      </c>
      <c r="M137" s="3">
        <f t="shared" ref="M137:M200" si="28">K137*F137</f>
        <v>49678.645671916434</v>
      </c>
      <c r="N137" s="3">
        <f t="shared" ref="N137:N200" si="29">L137*C137</f>
        <v>48264.439279448205</v>
      </c>
      <c r="O137" s="20">
        <f t="shared" si="24"/>
        <v>124.5806366398097</v>
      </c>
      <c r="P137" s="20">
        <f t="shared" si="25"/>
        <v>114.5084423263299</v>
      </c>
      <c r="Q137" s="3">
        <f>(O137-MAX(O$8:O137))/MAX(O$8:O137)</f>
        <v>-5.9292873884206759E-2</v>
      </c>
      <c r="R137" s="3">
        <f>(P137-MAX(P$8:P137))/MAX(P$8:P137)</f>
        <v>-5.7427561423667797E-2</v>
      </c>
      <c r="S137" s="3"/>
    </row>
    <row r="138" spans="1:19" x14ac:dyDescent="0.2">
      <c r="A138" s="18">
        <v>42117</v>
      </c>
      <c r="B138" s="18" t="str">
        <f t="shared" si="27"/>
        <v>Apr-2015</v>
      </c>
      <c r="C138" s="2">
        <v>12886.75</v>
      </c>
      <c r="D138" s="25">
        <f t="shared" si="26"/>
        <v>6.2894790991294608E-2</v>
      </c>
      <c r="E138" s="20">
        <f t="shared" ref="E138:E201" si="30">D138*-1</f>
        <v>-6.2894790991294608E-2</v>
      </c>
      <c r="F138" s="3">
        <f>VLOOKUP(A138,'Scheme data'!$A$2:$B$538,2,FALSE)</f>
        <v>18.876999999999999</v>
      </c>
      <c r="G138" s="20">
        <f t="shared" ref="G138:G201" si="31">(F138-F137)/F137*100</f>
        <v>6.8914334181499809E-2</v>
      </c>
      <c r="H138" s="3">
        <f t="shared" ref="H138:H201" si="32">IF(E138&gt;=$E$3,IF(E138&lt;$E$4,$F$3,IF(E138&lt;$E$5,$F$4,$F$5)),0)</f>
        <v>0</v>
      </c>
      <c r="I138" s="3">
        <f t="shared" ref="I138:I201" si="33">IF(B137&lt;&gt;B138,IF(H138&gt;0,1,0),IF(H138&gt;0,I137+1,I137))</f>
        <v>5</v>
      </c>
      <c r="J138" s="3">
        <f t="shared" ref="J138:J201" si="34">IF(I138&gt;$D$2,0,IF(A137&gt;$B$3,0,H138))</f>
        <v>0</v>
      </c>
      <c r="K138" s="3">
        <f t="shared" ref="K138:K201" si="35">J138/F138+K137</f>
        <v>2633.5159919378939</v>
      </c>
      <c r="L138" s="3">
        <f t="shared" ref="L138:L201" si="36">J138/C138+L137</f>
        <v>3.7476318775219615</v>
      </c>
      <c r="M138" s="3">
        <f t="shared" si="28"/>
        <v>49712.881379811617</v>
      </c>
      <c r="N138" s="3">
        <f t="shared" si="29"/>
        <v>48294.795097656141</v>
      </c>
      <c r="O138" s="20">
        <f t="shared" ref="O138:O201" si="37">$O137*(1+$G138/100)</f>
        <v>124.66649055606909</v>
      </c>
      <c r="P138" s="20">
        <f t="shared" ref="P138:P201" si="38">$P137*(1+$D138/100)</f>
        <v>114.58046217179842</v>
      </c>
      <c r="Q138" s="3">
        <f>(O138-MAX(O$8:O138))/MAX(O$8:O138)</f>
        <v>-5.8644591831646158E-2</v>
      </c>
      <c r="R138" s="3">
        <f>(P138-MAX(P$8:P138))/MAX(P$8:P138)</f>
        <v>-5.6834732458483792E-2</v>
      </c>
      <c r="S138" s="3"/>
    </row>
    <row r="139" spans="1:19" x14ac:dyDescent="0.2">
      <c r="A139" s="18">
        <v>42118</v>
      </c>
      <c r="B139" s="18" t="str">
        <f t="shared" si="27"/>
        <v>Apr-2015</v>
      </c>
      <c r="C139" s="2">
        <v>12656.65</v>
      </c>
      <c r="D139" s="25">
        <f t="shared" si="26"/>
        <v>-1.7855549304518235</v>
      </c>
      <c r="E139" s="20">
        <f t="shared" si="30"/>
        <v>1.7855549304518235</v>
      </c>
      <c r="F139" s="3">
        <f>VLOOKUP(A139,'Scheme data'!$A$2:$B$538,2,FALSE)</f>
        <v>18.495000000000001</v>
      </c>
      <c r="G139" s="20">
        <f t="shared" si="31"/>
        <v>-2.023626635588271</v>
      </c>
      <c r="H139" s="3">
        <f t="shared" si="32"/>
        <v>3000</v>
      </c>
      <c r="I139" s="3">
        <f t="shared" si="33"/>
        <v>6</v>
      </c>
      <c r="J139" s="3">
        <f t="shared" si="34"/>
        <v>0</v>
      </c>
      <c r="K139" s="3">
        <f t="shared" si="35"/>
        <v>2633.5159919378939</v>
      </c>
      <c r="L139" s="3">
        <f t="shared" si="36"/>
        <v>3.7476318775219615</v>
      </c>
      <c r="M139" s="3">
        <f t="shared" si="28"/>
        <v>48706.87827089135</v>
      </c>
      <c r="N139" s="3">
        <f t="shared" si="29"/>
        <v>47432.465002638331</v>
      </c>
      <c r="O139" s="20">
        <f t="shared" si="37"/>
        <v>122.14370624752334</v>
      </c>
      <c r="P139" s="20">
        <f t="shared" si="38"/>
        <v>112.53456508015537</v>
      </c>
      <c r="Q139" s="3">
        <f>(O139-MAX(O$8:O139))/MAX(O$8:O139)</f>
        <v>-7.7694110606891659E-2</v>
      </c>
      <c r="R139" s="3">
        <f>(P139-MAX(P$8:P139))/MAX(P$8:P139)</f>
        <v>-7.3675466395380529E-2</v>
      </c>
      <c r="S139" s="3"/>
    </row>
    <row r="140" spans="1:19" x14ac:dyDescent="0.2">
      <c r="A140" s="18">
        <v>42121</v>
      </c>
      <c r="B140" s="18" t="str">
        <f t="shared" si="27"/>
        <v>Apr-2015</v>
      </c>
      <c r="C140" s="2">
        <v>12368.55</v>
      </c>
      <c r="D140" s="25">
        <f t="shared" si="26"/>
        <v>-2.2762737375213851</v>
      </c>
      <c r="E140" s="20">
        <f t="shared" si="30"/>
        <v>2.2762737375213851</v>
      </c>
      <c r="F140" s="3">
        <f>VLOOKUP(A140,'Scheme data'!$A$2:$B$538,2,FALSE)</f>
        <v>18.033000000000001</v>
      </c>
      <c r="G140" s="20">
        <f t="shared" si="31"/>
        <v>-2.4979724249797228</v>
      </c>
      <c r="H140" s="3">
        <f t="shared" si="32"/>
        <v>3000</v>
      </c>
      <c r="I140" s="3">
        <f t="shared" si="33"/>
        <v>7</v>
      </c>
      <c r="J140" s="3">
        <f t="shared" si="34"/>
        <v>0</v>
      </c>
      <c r="K140" s="3">
        <f t="shared" si="35"/>
        <v>2633.5159919378939</v>
      </c>
      <c r="L140" s="3">
        <f t="shared" si="36"/>
        <v>3.7476318775219615</v>
      </c>
      <c r="M140" s="3">
        <f t="shared" si="28"/>
        <v>47490.19388261604</v>
      </c>
      <c r="N140" s="3">
        <f t="shared" si="29"/>
        <v>46352.772258724253</v>
      </c>
      <c r="O140" s="20">
        <f t="shared" si="37"/>
        <v>119.09259014661197</v>
      </c>
      <c r="P140" s="20">
        <f t="shared" si="38"/>
        <v>109.97297032960189</v>
      </c>
      <c r="Q140" s="3">
        <f>(O140-MAX(O$8:O140))/MAX(O$8:O140)</f>
        <v>-0.10073305739789552</v>
      </c>
      <c r="R140" s="3">
        <f>(P140-MAX(P$8:P140))/MAX(P$8:P140)</f>
        <v>-9.4761148478039889E-2</v>
      </c>
      <c r="S140" s="3"/>
    </row>
    <row r="141" spans="1:19" x14ac:dyDescent="0.2">
      <c r="A141" s="18">
        <v>42122</v>
      </c>
      <c r="B141" s="18" t="str">
        <f t="shared" si="27"/>
        <v>Apr-2015</v>
      </c>
      <c r="C141" s="2">
        <v>12577.3</v>
      </c>
      <c r="D141" s="25">
        <f t="shared" si="26"/>
        <v>1.6877483617723985</v>
      </c>
      <c r="E141" s="20">
        <f t="shared" si="30"/>
        <v>-1.6877483617723985</v>
      </c>
      <c r="F141" s="3">
        <f>VLOOKUP(A141,'Scheme data'!$A$2:$B$538,2,FALSE)</f>
        <v>18.245999999999999</v>
      </c>
      <c r="G141" s="20">
        <f t="shared" si="31"/>
        <v>1.1811678589252892</v>
      </c>
      <c r="H141" s="3">
        <f t="shared" si="32"/>
        <v>0</v>
      </c>
      <c r="I141" s="3">
        <f t="shared" si="33"/>
        <v>7</v>
      </c>
      <c r="J141" s="3">
        <f t="shared" si="34"/>
        <v>0</v>
      </c>
      <c r="K141" s="3">
        <f t="shared" si="35"/>
        <v>2633.5159919378939</v>
      </c>
      <c r="L141" s="3">
        <f t="shared" si="36"/>
        <v>3.7476318775219615</v>
      </c>
      <c r="M141" s="3">
        <f t="shared" si="28"/>
        <v>48051.132788898809</v>
      </c>
      <c r="N141" s="3">
        <f t="shared" si="29"/>
        <v>47135.090413156962</v>
      </c>
      <c r="O141" s="20">
        <f t="shared" si="37"/>
        <v>120.49927354378536</v>
      </c>
      <c r="P141" s="20">
        <f t="shared" si="38"/>
        <v>111.82903733473219</v>
      </c>
      <c r="Q141" s="3">
        <f>(O141-MAX(O$8:O141))/MAX(O$8:O141)</f>
        <v>-9.0111205305939426E-2</v>
      </c>
      <c r="R141" s="3">
        <f>(P141-MAX(P$8:P141))/MAX(P$8:P141)</f>
        <v>-7.9482994591350761E-2</v>
      </c>
      <c r="S141" s="3"/>
    </row>
    <row r="142" spans="1:19" x14ac:dyDescent="0.2">
      <c r="A142" s="18">
        <v>42123</v>
      </c>
      <c r="B142" s="18" t="str">
        <f t="shared" si="27"/>
        <v>Apr-2015</v>
      </c>
      <c r="C142" s="2">
        <v>12646.6</v>
      </c>
      <c r="D142" s="25">
        <f t="shared" si="26"/>
        <v>0.5509926613820223</v>
      </c>
      <c r="E142" s="20">
        <f t="shared" si="30"/>
        <v>-0.5509926613820223</v>
      </c>
      <c r="F142" s="3">
        <f>VLOOKUP(A142,'Scheme data'!$A$2:$B$538,2,FALSE)</f>
        <v>18.434000000000001</v>
      </c>
      <c r="G142" s="20">
        <f t="shared" si="31"/>
        <v>1.0303628192480676</v>
      </c>
      <c r="H142" s="3">
        <f t="shared" si="32"/>
        <v>0</v>
      </c>
      <c r="I142" s="3">
        <f t="shared" si="33"/>
        <v>7</v>
      </c>
      <c r="J142" s="3">
        <f t="shared" si="34"/>
        <v>0</v>
      </c>
      <c r="K142" s="3">
        <f t="shared" si="35"/>
        <v>2633.5159919378939</v>
      </c>
      <c r="L142" s="3">
        <f t="shared" si="36"/>
        <v>3.7476318775219615</v>
      </c>
      <c r="M142" s="3">
        <f t="shared" si="28"/>
        <v>48546.233795383137</v>
      </c>
      <c r="N142" s="3">
        <f t="shared" si="29"/>
        <v>47394.801302269239</v>
      </c>
      <c r="O142" s="20">
        <f t="shared" si="37"/>
        <v>121.74085325584456</v>
      </c>
      <c r="P142" s="20">
        <f t="shared" si="38"/>
        <v>112.44520712374074</v>
      </c>
      <c r="Q142" s="3">
        <f>(O142-MAX(O$8:O142))/MAX(O$8:O142)</f>
        <v>-8.0736049468907403E-2</v>
      </c>
      <c r="R142" s="3">
        <f>(P142-MAX(P$8:P142))/MAX(P$8:P142)</f>
        <v>-7.4411013444775423E-2</v>
      </c>
      <c r="S142" s="3"/>
    </row>
    <row r="143" spans="1:19" x14ac:dyDescent="0.2">
      <c r="A143" s="18">
        <v>42124</v>
      </c>
      <c r="B143" s="18" t="str">
        <f t="shared" si="27"/>
        <v>Apr-2015</v>
      </c>
      <c r="C143" s="2">
        <v>12689.6</v>
      </c>
      <c r="D143" s="25">
        <f t="shared" si="26"/>
        <v>0.34001233533123526</v>
      </c>
      <c r="E143" s="20">
        <f t="shared" si="30"/>
        <v>-0.34001233533123526</v>
      </c>
      <c r="F143" s="3">
        <f>VLOOKUP(A143,'Scheme data'!$A$2:$B$538,2,FALSE)</f>
        <v>18.478000000000002</v>
      </c>
      <c r="G143" s="20">
        <f t="shared" si="31"/>
        <v>0.23868937832266726</v>
      </c>
      <c r="H143" s="3">
        <f t="shared" si="32"/>
        <v>0</v>
      </c>
      <c r="I143" s="3">
        <f t="shared" si="33"/>
        <v>7</v>
      </c>
      <c r="J143" s="3">
        <f t="shared" si="34"/>
        <v>0</v>
      </c>
      <c r="K143" s="3">
        <f t="shared" si="35"/>
        <v>2633.5159919378939</v>
      </c>
      <c r="L143" s="3">
        <f t="shared" si="36"/>
        <v>3.7476318775219615</v>
      </c>
      <c r="M143" s="3">
        <f t="shared" si="28"/>
        <v>48662.108499028407</v>
      </c>
      <c r="N143" s="3">
        <f t="shared" si="29"/>
        <v>47555.949473002685</v>
      </c>
      <c r="O143" s="20">
        <f t="shared" si="37"/>
        <v>122.03143574164565</v>
      </c>
      <c r="P143" s="20">
        <f t="shared" si="38"/>
        <v>112.82753469845021</v>
      </c>
      <c r="Q143" s="3">
        <f>(O143-MAX(O$8:O143))/MAX(O$8:O143)</f>
        <v>-7.8541864060240274E-2</v>
      </c>
      <c r="R143" s="3">
        <f>(P143-MAX(P$8:P143))/MAX(P$8:P143)</f>
        <v>-7.1263896716020375E-2</v>
      </c>
      <c r="S143" s="3"/>
    </row>
    <row r="144" spans="1:19" x14ac:dyDescent="0.2">
      <c r="A144" s="18">
        <v>42128</v>
      </c>
      <c r="B144" s="18" t="str">
        <f t="shared" si="27"/>
        <v>May-2015</v>
      </c>
      <c r="C144" s="2">
        <v>12948.6</v>
      </c>
      <c r="D144" s="25">
        <f t="shared" si="26"/>
        <v>2.0410414827890557</v>
      </c>
      <c r="E144" s="20">
        <f t="shared" si="30"/>
        <v>-2.0410414827890557</v>
      </c>
      <c r="F144" s="3">
        <f>VLOOKUP(A144,'Scheme data'!$A$2:$B$538,2,FALSE)</f>
        <v>18.722999999999999</v>
      </c>
      <c r="G144" s="20">
        <f t="shared" si="31"/>
        <v>1.3259010715445254</v>
      </c>
      <c r="H144" s="3">
        <f t="shared" si="32"/>
        <v>0</v>
      </c>
      <c r="I144" s="3">
        <f t="shared" si="33"/>
        <v>0</v>
      </c>
      <c r="J144" s="3">
        <f t="shared" si="34"/>
        <v>0</v>
      </c>
      <c r="K144" s="3">
        <f t="shared" si="35"/>
        <v>2633.5159919378939</v>
      </c>
      <c r="L144" s="3">
        <f t="shared" si="36"/>
        <v>3.7476318775219615</v>
      </c>
      <c r="M144" s="3">
        <f t="shared" si="28"/>
        <v>49307.319917053188</v>
      </c>
      <c r="N144" s="3">
        <f t="shared" si="29"/>
        <v>48526.586129280869</v>
      </c>
      <c r="O144" s="20">
        <f t="shared" si="37"/>
        <v>123.64945185576531</v>
      </c>
      <c r="P144" s="20">
        <f t="shared" si="38"/>
        <v>115.13039148565379</v>
      </c>
      <c r="Q144" s="3">
        <f>(O144-MAX(O$8:O144))/MAX(O$8:O144)</f>
        <v>-6.6324240761980749E-2</v>
      </c>
      <c r="R144" s="3">
        <f>(P144-MAX(P$8:P144))/MAX(P$8:P144)</f>
        <v>-5.2308007582355771E-2</v>
      </c>
      <c r="S144" s="3"/>
    </row>
    <row r="145" spans="1:19" x14ac:dyDescent="0.2">
      <c r="A145" s="18">
        <v>42129</v>
      </c>
      <c r="B145" s="18" t="str">
        <f t="shared" si="27"/>
        <v>May-2015</v>
      </c>
      <c r="C145" s="2">
        <v>13007.7</v>
      </c>
      <c r="D145" s="25">
        <f t="shared" si="26"/>
        <v>0.4564199990732617</v>
      </c>
      <c r="E145" s="20">
        <f t="shared" si="30"/>
        <v>-0.4564199990732617</v>
      </c>
      <c r="F145" s="3">
        <f>VLOOKUP(A145,'Scheme data'!$A$2:$B$538,2,FALSE)</f>
        <v>18.795000000000002</v>
      </c>
      <c r="G145" s="20">
        <f t="shared" si="31"/>
        <v>0.38455375741068598</v>
      </c>
      <c r="H145" s="3">
        <f t="shared" si="32"/>
        <v>0</v>
      </c>
      <c r="I145" s="3">
        <f t="shared" si="33"/>
        <v>0</v>
      </c>
      <c r="J145" s="3">
        <f t="shared" si="34"/>
        <v>0</v>
      </c>
      <c r="K145" s="3">
        <f t="shared" si="35"/>
        <v>2633.5159919378939</v>
      </c>
      <c r="L145" s="3">
        <f t="shared" si="36"/>
        <v>3.7476318775219615</v>
      </c>
      <c r="M145" s="3">
        <f t="shared" si="28"/>
        <v>49496.933068472717</v>
      </c>
      <c r="N145" s="3">
        <f t="shared" si="29"/>
        <v>48748.071173242424</v>
      </c>
      <c r="O145" s="20">
        <f t="shared" si="37"/>
        <v>124.12495046889437</v>
      </c>
      <c r="P145" s="20">
        <f t="shared" si="38"/>
        <v>115.65586961740566</v>
      </c>
      <c r="Q145" s="3">
        <f>(O145-MAX(O$8:O145))/MAX(O$8:O145)</f>
        <v>-6.2733755547798198E-2</v>
      </c>
      <c r="R145" s="3">
        <f>(P145-MAX(P$8:P145))/MAX(P$8:P145)</f>
        <v>-4.7982551799345755E-2</v>
      </c>
      <c r="S145" s="3"/>
    </row>
    <row r="146" spans="1:19" x14ac:dyDescent="0.2">
      <c r="A146" s="18">
        <v>42130</v>
      </c>
      <c r="B146" s="18" t="str">
        <f t="shared" si="27"/>
        <v>May-2015</v>
      </c>
      <c r="C146" s="2">
        <v>12553.8</v>
      </c>
      <c r="D146" s="25">
        <f t="shared" si="26"/>
        <v>-3.4894716206554688</v>
      </c>
      <c r="E146" s="20">
        <f t="shared" si="30"/>
        <v>3.4894716206554688</v>
      </c>
      <c r="F146" s="3">
        <f>VLOOKUP(A146,'Scheme data'!$A$2:$B$538,2,FALSE)</f>
        <v>18.306000000000001</v>
      </c>
      <c r="G146" s="20">
        <f t="shared" si="31"/>
        <v>-2.6017557861133316</v>
      </c>
      <c r="H146" s="3">
        <f t="shared" si="32"/>
        <v>3000</v>
      </c>
      <c r="I146" s="3">
        <f t="shared" si="33"/>
        <v>1</v>
      </c>
      <c r="J146" s="3">
        <f t="shared" si="34"/>
        <v>3000</v>
      </c>
      <c r="K146" s="3">
        <f t="shared" si="35"/>
        <v>2797.3966867920399</v>
      </c>
      <c r="L146" s="3">
        <f t="shared" si="36"/>
        <v>3.9866033443288247</v>
      </c>
      <c r="M146" s="3">
        <f t="shared" si="28"/>
        <v>51209.143748415081</v>
      </c>
      <c r="N146" s="3">
        <f t="shared" si="29"/>
        <v>50047.021064035194</v>
      </c>
      <c r="O146" s="20">
        <f t="shared" si="37"/>
        <v>120.8955223880596</v>
      </c>
      <c r="P146" s="20">
        <f t="shared" si="38"/>
        <v>111.62009086948399</v>
      </c>
      <c r="Q146" s="3">
        <f>(O146-MAX(O$8:O146))/MAX(O$8:O146)</f>
        <v>-8.7119134294120465E-2</v>
      </c>
      <c r="R146" s="3">
        <f>(P146-MAX(P$8:P146))/MAX(P$8:P146)</f>
        <v>-8.1202930477996024E-2</v>
      </c>
      <c r="S146" s="3"/>
    </row>
    <row r="147" spans="1:19" x14ac:dyDescent="0.2">
      <c r="A147" s="18">
        <v>42131</v>
      </c>
      <c r="B147" s="18" t="str">
        <f t="shared" si="27"/>
        <v>May-2015</v>
      </c>
      <c r="C147" s="2">
        <v>12319.45</v>
      </c>
      <c r="D147" s="25">
        <f t="shared" si="26"/>
        <v>-1.8667654415396018</v>
      </c>
      <c r="E147" s="20">
        <f t="shared" si="30"/>
        <v>1.8667654415396018</v>
      </c>
      <c r="F147" s="3">
        <f>VLOOKUP(A147,'Scheme data'!$A$2:$B$538,2,FALSE)</f>
        <v>18.065999999999999</v>
      </c>
      <c r="G147" s="20">
        <f t="shared" si="31"/>
        <v>-1.3110455588331802</v>
      </c>
      <c r="H147" s="3">
        <f t="shared" si="32"/>
        <v>3000</v>
      </c>
      <c r="I147" s="3">
        <f t="shared" si="33"/>
        <v>2</v>
      </c>
      <c r="J147" s="3">
        <f t="shared" si="34"/>
        <v>3000</v>
      </c>
      <c r="K147" s="3">
        <f t="shared" si="35"/>
        <v>2963.4544749023021</v>
      </c>
      <c r="L147" s="3">
        <f t="shared" si="36"/>
        <v>4.2301207091462478</v>
      </c>
      <c r="M147" s="3">
        <f t="shared" si="28"/>
        <v>53537.768543584985</v>
      </c>
      <c r="N147" s="3">
        <f t="shared" si="29"/>
        <v>52112.760570291743</v>
      </c>
      <c r="O147" s="20">
        <f t="shared" si="37"/>
        <v>119.31052701096277</v>
      </c>
      <c r="P147" s="20">
        <f t="shared" si="38"/>
        <v>109.53640558731736</v>
      </c>
      <c r="Q147" s="3">
        <f>(O147-MAX(O$8:O147))/MAX(O$8:O147)</f>
        <v>-9.9087418341395311E-2</v>
      </c>
      <c r="R147" s="3">
        <f>(P147-MAX(P$8:P147))/MAX(P$8:P147)</f>
        <v>-9.8354716649711377E-2</v>
      </c>
      <c r="S147" s="3"/>
    </row>
    <row r="148" spans="1:19" x14ac:dyDescent="0.2">
      <c r="A148" s="18">
        <v>42132</v>
      </c>
      <c r="B148" s="18" t="str">
        <f t="shared" si="27"/>
        <v>May-2015</v>
      </c>
      <c r="C148" s="2">
        <v>12529.65</v>
      </c>
      <c r="D148" s="25">
        <f t="shared" si="26"/>
        <v>1.7062450028207339</v>
      </c>
      <c r="E148" s="20">
        <f t="shared" si="30"/>
        <v>-1.7062450028207339</v>
      </c>
      <c r="F148" s="3">
        <f>VLOOKUP(A148,'Scheme data'!$A$2:$B$538,2,FALSE)</f>
        <v>18.327999999999999</v>
      </c>
      <c r="G148" s="20">
        <f t="shared" si="31"/>
        <v>1.4502380161629607</v>
      </c>
      <c r="H148" s="3">
        <f t="shared" si="32"/>
        <v>0</v>
      </c>
      <c r="I148" s="3">
        <f t="shared" si="33"/>
        <v>2</v>
      </c>
      <c r="J148" s="3">
        <f t="shared" si="34"/>
        <v>0</v>
      </c>
      <c r="K148" s="3">
        <f t="shared" si="35"/>
        <v>2963.4544749023021</v>
      </c>
      <c r="L148" s="3">
        <f t="shared" si="36"/>
        <v>4.2301207091462478</v>
      </c>
      <c r="M148" s="3">
        <f t="shared" si="28"/>
        <v>54314.19361600939</v>
      </c>
      <c r="N148" s="3">
        <f t="shared" si="29"/>
        <v>53001.931943354284</v>
      </c>
      <c r="O148" s="20">
        <f t="shared" si="37"/>
        <v>121.04081363096012</v>
      </c>
      <c r="P148" s="20">
        <f t="shared" si="38"/>
        <v>111.4053650339204</v>
      </c>
      <c r="Q148" s="3">
        <f>(O148-MAX(O$8:O148))/MAX(O$8:O148)</f>
        <v>-8.6022041589787171E-2</v>
      </c>
      <c r="R148" s="3">
        <f>(P148-MAX(P$8:P148))/MAX(P$8:P148)</f>
        <v>-8.2970439059378315E-2</v>
      </c>
      <c r="S148" s="3"/>
    </row>
    <row r="149" spans="1:19" x14ac:dyDescent="0.2">
      <c r="A149" s="18">
        <v>42135</v>
      </c>
      <c r="B149" s="18" t="str">
        <f t="shared" si="27"/>
        <v>May-2015</v>
      </c>
      <c r="C149" s="2">
        <v>12769</v>
      </c>
      <c r="D149" s="25">
        <f t="shared" si="26"/>
        <v>1.910268842306053</v>
      </c>
      <c r="E149" s="20">
        <f t="shared" si="30"/>
        <v>-1.910268842306053</v>
      </c>
      <c r="F149" s="3">
        <f>VLOOKUP(A149,'Scheme data'!$A$2:$B$538,2,FALSE)</f>
        <v>18.577999999999999</v>
      </c>
      <c r="G149" s="20">
        <f t="shared" si="31"/>
        <v>1.3640331732867743</v>
      </c>
      <c r="H149" s="3">
        <f t="shared" si="32"/>
        <v>0</v>
      </c>
      <c r="I149" s="3">
        <f t="shared" si="33"/>
        <v>2</v>
      </c>
      <c r="J149" s="3">
        <f t="shared" si="34"/>
        <v>0</v>
      </c>
      <c r="K149" s="3">
        <f t="shared" si="35"/>
        <v>2963.4544749023021</v>
      </c>
      <c r="L149" s="3">
        <f t="shared" si="36"/>
        <v>4.2301207091462478</v>
      </c>
      <c r="M149" s="3">
        <f t="shared" si="28"/>
        <v>55055.057234734966</v>
      </c>
      <c r="N149" s="3">
        <f t="shared" si="29"/>
        <v>54014.411335088436</v>
      </c>
      <c r="O149" s="20">
        <f t="shared" si="37"/>
        <v>122.69185048210262</v>
      </c>
      <c r="P149" s="20">
        <f t="shared" si="38"/>
        <v>113.5335070108207</v>
      </c>
      <c r="Q149" s="3">
        <f>(O149-MAX(O$8:O149))/MAX(O$8:O149)</f>
        <v>-7.3555079040542731E-2</v>
      </c>
      <c r="R149" s="3">
        <f>(P149-MAX(P$8:P149))/MAX(P$8:P149)</f>
        <v>-6.5452709081993687E-2</v>
      </c>
      <c r="S149" s="3"/>
    </row>
    <row r="150" spans="1:19" x14ac:dyDescent="0.2">
      <c r="A150" s="18">
        <v>42136</v>
      </c>
      <c r="B150" s="18" t="str">
        <f t="shared" si="27"/>
        <v>May-2015</v>
      </c>
      <c r="C150" s="2">
        <v>12561.8</v>
      </c>
      <c r="D150" s="25">
        <f t="shared" si="26"/>
        <v>-1.6226799279505106</v>
      </c>
      <c r="E150" s="20">
        <f t="shared" si="30"/>
        <v>1.6226799279505106</v>
      </c>
      <c r="F150" s="3">
        <f>VLOOKUP(A150,'Scheme data'!$A$2:$B$538,2,FALSE)</f>
        <v>18.338999999999999</v>
      </c>
      <c r="G150" s="20">
        <f t="shared" si="31"/>
        <v>-1.2864678652169275</v>
      </c>
      <c r="H150" s="3">
        <f t="shared" si="32"/>
        <v>3000</v>
      </c>
      <c r="I150" s="3">
        <f t="shared" si="33"/>
        <v>3</v>
      </c>
      <c r="J150" s="3">
        <f t="shared" si="34"/>
        <v>3000</v>
      </c>
      <c r="K150" s="3">
        <f t="shared" si="35"/>
        <v>3127.0402756547969</v>
      </c>
      <c r="L150" s="3">
        <f t="shared" si="36"/>
        <v>4.4689399866383273</v>
      </c>
      <c r="M150" s="3">
        <f t="shared" si="28"/>
        <v>57346.791615233313</v>
      </c>
      <c r="N150" s="3">
        <f t="shared" si="29"/>
        <v>56137.930324153334</v>
      </c>
      <c r="O150" s="20">
        <f t="shared" si="37"/>
        <v>121.11345925241038</v>
      </c>
      <c r="P150" s="20">
        <f t="shared" si="38"/>
        <v>111.69122158105783</v>
      </c>
      <c r="Q150" s="3">
        <f>(O150-MAX(O$8:O150))/MAX(O$8:O150)</f>
        <v>-8.5473495237620462E-2</v>
      </c>
      <c r="R150" s="3">
        <f>(P150-MAX(P$8:P150))/MAX(P$8:P150)</f>
        <v>-8.0617420388925401E-2</v>
      </c>
      <c r="S150" s="3"/>
    </row>
    <row r="151" spans="1:19" x14ac:dyDescent="0.2">
      <c r="A151" s="18">
        <v>42137</v>
      </c>
      <c r="B151" s="18" t="str">
        <f t="shared" si="27"/>
        <v>May-2015</v>
      </c>
      <c r="C151" s="2">
        <v>12757.65</v>
      </c>
      <c r="D151" s="25">
        <f t="shared" si="26"/>
        <v>1.5590918498941264</v>
      </c>
      <c r="E151" s="20">
        <f t="shared" si="30"/>
        <v>-1.5590918498941264</v>
      </c>
      <c r="F151" s="3">
        <f>VLOOKUP(A151,'Scheme data'!$A$2:$B$538,2,FALSE)</f>
        <v>18.574999999999999</v>
      </c>
      <c r="G151" s="20">
        <f t="shared" si="31"/>
        <v>1.2868749659196286</v>
      </c>
      <c r="H151" s="3">
        <f t="shared" si="32"/>
        <v>0</v>
      </c>
      <c r="I151" s="3">
        <f t="shared" si="33"/>
        <v>3</v>
      </c>
      <c r="J151" s="3">
        <f t="shared" si="34"/>
        <v>0</v>
      </c>
      <c r="K151" s="3">
        <f t="shared" si="35"/>
        <v>3127.0402756547969</v>
      </c>
      <c r="L151" s="3">
        <f t="shared" si="36"/>
        <v>4.4689399866383273</v>
      </c>
      <c r="M151" s="3">
        <f t="shared" si="28"/>
        <v>58084.773120287849</v>
      </c>
      <c r="N151" s="3">
        <f t="shared" si="29"/>
        <v>57013.172220536457</v>
      </c>
      <c r="O151" s="20">
        <f t="shared" si="37"/>
        <v>122.67203803988893</v>
      </c>
      <c r="P151" s="20">
        <f t="shared" si="38"/>
        <v>113.43259031377531</v>
      </c>
      <c r="Q151" s="3">
        <f>(O151-MAX(O$8:O151))/MAX(O$8:O151)</f>
        <v>-7.3704682591133525E-2</v>
      </c>
      <c r="R151" s="3">
        <f>(P151-MAX(P$8:P151))/MAX(P$8:P151)</f>
        <v>-6.628340152086265E-2</v>
      </c>
      <c r="S151" s="3"/>
    </row>
    <row r="152" spans="1:19" x14ac:dyDescent="0.2">
      <c r="A152" s="18">
        <v>42138</v>
      </c>
      <c r="B152" s="18" t="str">
        <f t="shared" si="27"/>
        <v>May-2015</v>
      </c>
      <c r="C152" s="2">
        <v>12933.15</v>
      </c>
      <c r="D152" s="25">
        <f t="shared" si="26"/>
        <v>1.3756452011146254</v>
      </c>
      <c r="E152" s="20">
        <f t="shared" si="30"/>
        <v>-1.3756452011146254</v>
      </c>
      <c r="F152" s="3">
        <f>VLOOKUP(A152,'Scheme data'!$A$2:$B$538,2,FALSE)</f>
        <v>18.73</v>
      </c>
      <c r="G152" s="20">
        <f t="shared" si="31"/>
        <v>0.83445491251682991</v>
      </c>
      <c r="H152" s="3">
        <f t="shared" si="32"/>
        <v>0</v>
      </c>
      <c r="I152" s="3">
        <f t="shared" si="33"/>
        <v>3</v>
      </c>
      <c r="J152" s="3">
        <f t="shared" si="34"/>
        <v>0</v>
      </c>
      <c r="K152" s="3">
        <f t="shared" si="35"/>
        <v>3127.0402756547969</v>
      </c>
      <c r="L152" s="3">
        <f t="shared" si="36"/>
        <v>4.4689399866383273</v>
      </c>
      <c r="M152" s="3">
        <f t="shared" si="28"/>
        <v>58569.464363014347</v>
      </c>
      <c r="N152" s="3">
        <f t="shared" si="29"/>
        <v>57797.471188191477</v>
      </c>
      <c r="O152" s="20">
        <f t="shared" si="37"/>
        <v>123.69568088759731</v>
      </c>
      <c r="P152" s="20">
        <f t="shared" si="38"/>
        <v>114.99302029892677</v>
      </c>
      <c r="Q152" s="3">
        <f>(O152-MAX(O$8:O152))/MAX(O$8:O152)</f>
        <v>-6.5975165810601838E-2</v>
      </c>
      <c r="R152" s="3">
        <f>(P152-MAX(P$8:P152))/MAX(P$8:P152)</f>
        <v>-5.343877394187372E-2</v>
      </c>
      <c r="S152" s="3"/>
    </row>
    <row r="153" spans="1:19" x14ac:dyDescent="0.2">
      <c r="A153" s="18">
        <v>42139</v>
      </c>
      <c r="B153" s="18" t="str">
        <f t="shared" si="27"/>
        <v>May-2015</v>
      </c>
      <c r="C153" s="2">
        <v>12971.75</v>
      </c>
      <c r="D153" s="25">
        <f t="shared" si="26"/>
        <v>0.29845783896421496</v>
      </c>
      <c r="E153" s="20">
        <f t="shared" si="30"/>
        <v>-0.29845783896421496</v>
      </c>
      <c r="F153" s="3">
        <f>VLOOKUP(A153,'Scheme data'!$A$2:$B$538,2,FALSE)</f>
        <v>18.888999999999999</v>
      </c>
      <c r="G153" s="20">
        <f t="shared" si="31"/>
        <v>0.84890549919913993</v>
      </c>
      <c r="H153" s="3">
        <f t="shared" si="32"/>
        <v>0</v>
      </c>
      <c r="I153" s="3">
        <f t="shared" si="33"/>
        <v>3</v>
      </c>
      <c r="J153" s="3">
        <f t="shared" si="34"/>
        <v>0</v>
      </c>
      <c r="K153" s="3">
        <f t="shared" si="35"/>
        <v>3127.0402756547969</v>
      </c>
      <c r="L153" s="3">
        <f t="shared" si="36"/>
        <v>4.4689399866383273</v>
      </c>
      <c r="M153" s="3">
        <f t="shared" si="28"/>
        <v>59066.663766843456</v>
      </c>
      <c r="N153" s="3">
        <f t="shared" si="29"/>
        <v>57969.972271675724</v>
      </c>
      <c r="O153" s="20">
        <f t="shared" si="37"/>
        <v>124.74574032492393</v>
      </c>
      <c r="P153" s="20">
        <f t="shared" si="38"/>
        <v>115.33622598227062</v>
      </c>
      <c r="Q153" s="3">
        <f>(O153-MAX(O$8:O153))/MAX(O$8:O153)</f>
        <v>-5.8046177629282457E-2</v>
      </c>
      <c r="R153" s="3">
        <f>(P153-MAX(P$8:P153))/MAX(P$8:P153)</f>
        <v>-5.0613687762107493E-2</v>
      </c>
      <c r="S153" s="3"/>
    </row>
    <row r="154" spans="1:19" x14ac:dyDescent="0.2">
      <c r="A154" s="18">
        <v>42142</v>
      </c>
      <c r="B154" s="18" t="str">
        <f t="shared" si="27"/>
        <v>May-2015</v>
      </c>
      <c r="C154" s="2">
        <v>13070.25</v>
      </c>
      <c r="D154" s="25">
        <f t="shared" si="26"/>
        <v>0.75934241717578588</v>
      </c>
      <c r="E154" s="20">
        <f t="shared" si="30"/>
        <v>-0.75934241717578588</v>
      </c>
      <c r="F154" s="3">
        <f>VLOOKUP(A154,'Scheme data'!$A$2:$B$538,2,FALSE)</f>
        <v>18.93</v>
      </c>
      <c r="G154" s="20">
        <f t="shared" si="31"/>
        <v>0.21705754672031538</v>
      </c>
      <c r="H154" s="3">
        <f t="shared" si="32"/>
        <v>0</v>
      </c>
      <c r="I154" s="3">
        <f t="shared" si="33"/>
        <v>3</v>
      </c>
      <c r="J154" s="3">
        <f t="shared" si="34"/>
        <v>0</v>
      </c>
      <c r="K154" s="3">
        <f t="shared" si="35"/>
        <v>3127.0402756547969</v>
      </c>
      <c r="L154" s="3">
        <f t="shared" si="36"/>
        <v>4.4689399866383273</v>
      </c>
      <c r="M154" s="3">
        <f t="shared" si="28"/>
        <v>59194.872418145307</v>
      </c>
      <c r="N154" s="3">
        <f t="shared" si="29"/>
        <v>58410.162860359596</v>
      </c>
      <c r="O154" s="20">
        <f t="shared" si="37"/>
        <v>125.01651036851132</v>
      </c>
      <c r="P154" s="20">
        <f t="shared" si="38"/>
        <v>116.21202286852372</v>
      </c>
      <c r="Q154" s="3">
        <f>(O154-MAX(O$8:O154))/MAX(O$8:O154)</f>
        <v>-5.6001595771206225E-2</v>
      </c>
      <c r="R154" s="3">
        <f>(P154-MAX(P$8:P154))/MAX(P$8:P154)</f>
        <v>-4.3404594790424245E-2</v>
      </c>
      <c r="S154" s="3"/>
    </row>
    <row r="155" spans="1:19" x14ac:dyDescent="0.2">
      <c r="A155" s="18">
        <v>42143</v>
      </c>
      <c r="B155" s="18" t="str">
        <f t="shared" si="27"/>
        <v>May-2015</v>
      </c>
      <c r="C155" s="2">
        <v>13066.95</v>
      </c>
      <c r="D155" s="25">
        <f t="shared" si="26"/>
        <v>-2.5248178114414589E-2</v>
      </c>
      <c r="E155" s="20">
        <f t="shared" si="30"/>
        <v>2.5248178114414589E-2</v>
      </c>
      <c r="F155" s="3">
        <f>VLOOKUP(A155,'Scheme data'!$A$2:$B$538,2,FALSE)</f>
        <v>19.013000000000002</v>
      </c>
      <c r="G155" s="20">
        <f t="shared" si="31"/>
        <v>0.43845747490756448</v>
      </c>
      <c r="H155" s="3">
        <f t="shared" si="32"/>
        <v>0</v>
      </c>
      <c r="I155" s="3">
        <f t="shared" si="33"/>
        <v>3</v>
      </c>
      <c r="J155" s="3">
        <f t="shared" si="34"/>
        <v>0</v>
      </c>
      <c r="K155" s="3">
        <f t="shared" si="35"/>
        <v>3127.0402756547969</v>
      </c>
      <c r="L155" s="3">
        <f t="shared" si="36"/>
        <v>4.4689399866383273</v>
      </c>
      <c r="M155" s="3">
        <f t="shared" si="28"/>
        <v>59454.416761024659</v>
      </c>
      <c r="N155" s="3">
        <f t="shared" si="29"/>
        <v>58395.41535840369</v>
      </c>
      <c r="O155" s="20">
        <f t="shared" si="37"/>
        <v>125.56465460309064</v>
      </c>
      <c r="P155" s="20">
        <f t="shared" si="38"/>
        <v>116.18268144999951</v>
      </c>
      <c r="Q155" s="3">
        <f>(O155-MAX(O$8:O155))/MAX(O$8:O155)</f>
        <v>-5.1862564204856972E-2</v>
      </c>
      <c r="R155" s="3">
        <f>(P155-MAX(P$8:P155))/MAX(P$8:P155)</f>
        <v>-4.3646117702165879E-2</v>
      </c>
      <c r="S155" s="3"/>
    </row>
    <row r="156" spans="1:19" x14ac:dyDescent="0.2">
      <c r="A156" s="18">
        <v>42144</v>
      </c>
      <c r="B156" s="18" t="str">
        <f t="shared" si="27"/>
        <v>May-2015</v>
      </c>
      <c r="C156" s="2">
        <v>13063</v>
      </c>
      <c r="D156" s="25">
        <f t="shared" si="26"/>
        <v>-3.0228936362354849E-2</v>
      </c>
      <c r="E156" s="20">
        <f t="shared" si="30"/>
        <v>3.0228936362354849E-2</v>
      </c>
      <c r="F156" s="3">
        <f>VLOOKUP(A156,'Scheme data'!$A$2:$B$538,2,FALSE)</f>
        <v>19.027000000000001</v>
      </c>
      <c r="G156" s="20">
        <f t="shared" si="31"/>
        <v>7.3633829485085706E-2</v>
      </c>
      <c r="H156" s="3">
        <f t="shared" si="32"/>
        <v>0</v>
      </c>
      <c r="I156" s="3">
        <f t="shared" si="33"/>
        <v>3</v>
      </c>
      <c r="J156" s="3">
        <f t="shared" si="34"/>
        <v>0</v>
      </c>
      <c r="K156" s="3">
        <f t="shared" si="35"/>
        <v>3127.0402756547969</v>
      </c>
      <c r="L156" s="3">
        <f t="shared" si="36"/>
        <v>4.4689399866383273</v>
      </c>
      <c r="M156" s="3">
        <f t="shared" si="28"/>
        <v>59498.195324883825</v>
      </c>
      <c r="N156" s="3">
        <f t="shared" si="29"/>
        <v>58377.763045456471</v>
      </c>
      <c r="O156" s="20">
        <f t="shared" si="37"/>
        <v>125.65711266675463</v>
      </c>
      <c r="P156" s="20">
        <f t="shared" si="38"/>
        <v>116.14756066115991</v>
      </c>
      <c r="Q156" s="3">
        <f>(O156-MAX(O$8:O156))/MAX(O$8:O156)</f>
        <v>-5.1164414302099261E-2</v>
      </c>
      <c r="R156" s="3">
        <f>(P156-MAX(P$8:P156))/MAX(P$8:P156)</f>
        <v>-4.3935213308644555E-2</v>
      </c>
      <c r="S156" s="3"/>
    </row>
    <row r="157" spans="1:19" x14ac:dyDescent="0.2">
      <c r="A157" s="18">
        <v>42145</v>
      </c>
      <c r="B157" s="18" t="str">
        <f t="shared" si="27"/>
        <v>May-2015</v>
      </c>
      <c r="C157" s="2">
        <v>13045.3</v>
      </c>
      <c r="D157" s="25">
        <f t="shared" si="26"/>
        <v>-0.13549720584858554</v>
      </c>
      <c r="E157" s="20">
        <f t="shared" si="30"/>
        <v>0.13549720584858554</v>
      </c>
      <c r="F157" s="3">
        <f>VLOOKUP(A157,'Scheme data'!$A$2:$B$538,2,FALSE)</f>
        <v>18.966000000000001</v>
      </c>
      <c r="G157" s="20">
        <f t="shared" si="31"/>
        <v>-0.32059704630262226</v>
      </c>
      <c r="H157" s="3">
        <f t="shared" si="32"/>
        <v>0</v>
      </c>
      <c r="I157" s="3">
        <f t="shared" si="33"/>
        <v>3</v>
      </c>
      <c r="J157" s="3">
        <f t="shared" si="34"/>
        <v>0</v>
      </c>
      <c r="K157" s="3">
        <f t="shared" si="35"/>
        <v>3127.0402756547969</v>
      </c>
      <c r="L157" s="3">
        <f t="shared" si="36"/>
        <v>4.4689399866383273</v>
      </c>
      <c r="M157" s="3">
        <f t="shared" si="28"/>
        <v>59307.445868068884</v>
      </c>
      <c r="N157" s="3">
        <f t="shared" si="29"/>
        <v>58298.66280769297</v>
      </c>
      <c r="O157" s="20">
        <f t="shared" si="37"/>
        <v>125.25425967507586</v>
      </c>
      <c r="P157" s="20">
        <f t="shared" si="38"/>
        <v>115.99018396180274</v>
      </c>
      <c r="Q157" s="3">
        <f>(O157-MAX(O$8:O157))/MAX(O$8:O157)</f>
        <v>-5.4206353164114894E-2</v>
      </c>
      <c r="R157" s="3">
        <f>(P157-MAX(P$8:P157))/MAX(P$8:P157)</f>
        <v>-4.5230654380713657E-2</v>
      </c>
      <c r="S157" s="3"/>
    </row>
    <row r="158" spans="1:19" x14ac:dyDescent="0.2">
      <c r="A158" s="18">
        <v>42146</v>
      </c>
      <c r="B158" s="18" t="str">
        <f t="shared" si="27"/>
        <v>May-2015</v>
      </c>
      <c r="C158" s="2">
        <v>13089.05</v>
      </c>
      <c r="D158" s="25">
        <f t="shared" si="26"/>
        <v>0.33536982668087356</v>
      </c>
      <c r="E158" s="20">
        <f t="shared" si="30"/>
        <v>-0.33536982668087356</v>
      </c>
      <c r="F158" s="3">
        <f>VLOOKUP(A158,'Scheme data'!$A$2:$B$538,2,FALSE)</f>
        <v>19.120999999999999</v>
      </c>
      <c r="G158" s="20">
        <f t="shared" si="31"/>
        <v>0.81725192449645467</v>
      </c>
      <c r="H158" s="3">
        <f t="shared" si="32"/>
        <v>0</v>
      </c>
      <c r="I158" s="3">
        <f t="shared" si="33"/>
        <v>3</v>
      </c>
      <c r="J158" s="3">
        <f t="shared" si="34"/>
        <v>0</v>
      </c>
      <c r="K158" s="3">
        <f t="shared" si="35"/>
        <v>3127.0402756547969</v>
      </c>
      <c r="L158" s="3">
        <f t="shared" si="36"/>
        <v>4.4689399866383273</v>
      </c>
      <c r="M158" s="3">
        <f t="shared" si="28"/>
        <v>59792.137110795367</v>
      </c>
      <c r="N158" s="3">
        <f t="shared" si="29"/>
        <v>58494.178932108392</v>
      </c>
      <c r="O158" s="20">
        <f t="shared" si="37"/>
        <v>126.27790252278422</v>
      </c>
      <c r="P158" s="20">
        <f t="shared" si="38"/>
        <v>116.37918004072228</v>
      </c>
      <c r="Q158" s="3">
        <f>(O158-MAX(O$8:O158))/MAX(O$8:O158)</f>
        <v>-4.6476836383583305E-2</v>
      </c>
      <c r="R158" s="3">
        <f>(P158-MAX(P$8:P158))/MAX(P$8:P158)</f>
        <v>-4.2028646081108081E-2</v>
      </c>
      <c r="S158" s="3"/>
    </row>
    <row r="159" spans="1:19" x14ac:dyDescent="0.2">
      <c r="A159" s="18">
        <v>42149</v>
      </c>
      <c r="B159" s="18" t="str">
        <f t="shared" si="27"/>
        <v>May-2015</v>
      </c>
      <c r="C159" s="2">
        <v>13092.95</v>
      </c>
      <c r="D159" s="25">
        <f t="shared" si="26"/>
        <v>2.9795898098039623E-2</v>
      </c>
      <c r="E159" s="20">
        <f t="shared" si="30"/>
        <v>-2.9795898098039623E-2</v>
      </c>
      <c r="F159" s="3">
        <f>VLOOKUP(A159,'Scheme data'!$A$2:$B$538,2,FALSE)</f>
        <v>19.137</v>
      </c>
      <c r="G159" s="20">
        <f t="shared" si="31"/>
        <v>8.367763192302595E-2</v>
      </c>
      <c r="H159" s="3">
        <f t="shared" si="32"/>
        <v>0</v>
      </c>
      <c r="I159" s="3">
        <f t="shared" si="33"/>
        <v>3</v>
      </c>
      <c r="J159" s="3">
        <f t="shared" si="34"/>
        <v>0</v>
      </c>
      <c r="K159" s="3">
        <f t="shared" si="35"/>
        <v>3127.0402756547969</v>
      </c>
      <c r="L159" s="3">
        <f t="shared" si="36"/>
        <v>4.4689399866383273</v>
      </c>
      <c r="M159" s="3">
        <f t="shared" si="28"/>
        <v>59842.169755205847</v>
      </c>
      <c r="N159" s="3">
        <f t="shared" si="29"/>
        <v>58511.607798056291</v>
      </c>
      <c r="O159" s="20">
        <f t="shared" si="37"/>
        <v>126.38356888125736</v>
      </c>
      <c r="P159" s="20">
        <f t="shared" si="38"/>
        <v>116.41385626261454</v>
      </c>
      <c r="Q159" s="3">
        <f>(O159-MAX(O$8:O159))/MAX(O$8:O159)</f>
        <v>-4.5678950780431486E-2</v>
      </c>
      <c r="R159" s="3">
        <f>(P159-MAX(P$8:P159))/MAX(P$8:P159)</f>
        <v>-4.1743209912685986E-2</v>
      </c>
      <c r="S159" s="3"/>
    </row>
    <row r="160" spans="1:19" x14ac:dyDescent="0.2">
      <c r="A160" s="18">
        <v>42150</v>
      </c>
      <c r="B160" s="18" t="str">
        <f t="shared" si="27"/>
        <v>May-2015</v>
      </c>
      <c r="C160" s="2">
        <v>13092.8</v>
      </c>
      <c r="D160" s="25">
        <f t="shared" si="26"/>
        <v>-1.1456547225908232E-3</v>
      </c>
      <c r="E160" s="20">
        <f t="shared" si="30"/>
        <v>1.1456547225908232E-3</v>
      </c>
      <c r="F160" s="3">
        <f>VLOOKUP(A160,'Scheme data'!$A$2:$B$538,2,FALSE)</f>
        <v>19.102</v>
      </c>
      <c r="G160" s="20">
        <f t="shared" si="31"/>
        <v>-0.18289178032084519</v>
      </c>
      <c r="H160" s="3">
        <f t="shared" si="32"/>
        <v>0</v>
      </c>
      <c r="I160" s="3">
        <f t="shared" si="33"/>
        <v>3</v>
      </c>
      <c r="J160" s="3">
        <f t="shared" si="34"/>
        <v>0</v>
      </c>
      <c r="K160" s="3">
        <f t="shared" si="35"/>
        <v>3127.0402756547969</v>
      </c>
      <c r="L160" s="3">
        <f t="shared" si="36"/>
        <v>4.4689399866383273</v>
      </c>
      <c r="M160" s="3">
        <f t="shared" si="28"/>
        <v>59732.723345557933</v>
      </c>
      <c r="N160" s="3">
        <f t="shared" si="29"/>
        <v>58510.937457058288</v>
      </c>
      <c r="O160" s="20">
        <f t="shared" si="37"/>
        <v>126.15242372209741</v>
      </c>
      <c r="P160" s="20">
        <f t="shared" si="38"/>
        <v>116.41252256177252</v>
      </c>
      <c r="Q160" s="3">
        <f>(O160-MAX(O$8:O160))/MAX(O$8:O160)</f>
        <v>-4.7424325537325708E-2</v>
      </c>
      <c r="R160" s="3">
        <f>(P160-MAX(P$8:P160))/MAX(P$8:P160)</f>
        <v>-4.1754188226856184E-2</v>
      </c>
      <c r="S160" s="3"/>
    </row>
    <row r="161" spans="1:19" x14ac:dyDescent="0.2">
      <c r="A161" s="18">
        <v>42151</v>
      </c>
      <c r="B161" s="18" t="str">
        <f t="shared" si="27"/>
        <v>May-2015</v>
      </c>
      <c r="C161" s="2">
        <v>13095.6</v>
      </c>
      <c r="D161" s="25">
        <f t="shared" si="26"/>
        <v>2.1385799828921939E-2</v>
      </c>
      <c r="E161" s="20">
        <f t="shared" si="30"/>
        <v>-2.1385799828921939E-2</v>
      </c>
      <c r="F161" s="3">
        <f>VLOOKUP(A161,'Scheme data'!$A$2:$B$538,2,FALSE)</f>
        <v>19.158000000000001</v>
      </c>
      <c r="G161" s="20">
        <f t="shared" si="31"/>
        <v>0.29316301957910657</v>
      </c>
      <c r="H161" s="3">
        <f t="shared" si="32"/>
        <v>0</v>
      </c>
      <c r="I161" s="3">
        <f t="shared" si="33"/>
        <v>3</v>
      </c>
      <c r="J161" s="3">
        <f t="shared" si="34"/>
        <v>0</v>
      </c>
      <c r="K161" s="3">
        <f t="shared" si="35"/>
        <v>3127.0402756547969</v>
      </c>
      <c r="L161" s="3">
        <f t="shared" si="36"/>
        <v>4.4689399866383273</v>
      </c>
      <c r="M161" s="3">
        <f t="shared" si="28"/>
        <v>59907.837600994601</v>
      </c>
      <c r="N161" s="3">
        <f t="shared" si="29"/>
        <v>58523.450489020877</v>
      </c>
      <c r="O161" s="20">
        <f t="shared" si="37"/>
        <v>126.52225597675334</v>
      </c>
      <c r="P161" s="20">
        <f t="shared" si="38"/>
        <v>116.43741831082339</v>
      </c>
      <c r="Q161" s="3">
        <f>(O161-MAX(O$8:O161))/MAX(O$8:O161)</f>
        <v>-4.4631725926294871E-2</v>
      </c>
      <c r="R161" s="3">
        <f>(P161-MAX(P$8:P161))/MAX(P$8:P161)</f>
        <v>-4.1549259695681261E-2</v>
      </c>
      <c r="S161" s="3"/>
    </row>
    <row r="162" spans="1:19" x14ac:dyDescent="0.2">
      <c r="A162" s="18">
        <v>42152</v>
      </c>
      <c r="B162" s="18" t="str">
        <f t="shared" si="27"/>
        <v>May-2015</v>
      </c>
      <c r="C162" s="2">
        <v>13037.35</v>
      </c>
      <c r="D162" s="25">
        <f t="shared" si="26"/>
        <v>-0.4448058890008858</v>
      </c>
      <c r="E162" s="20">
        <f t="shared" si="30"/>
        <v>0.4448058890008858</v>
      </c>
      <c r="F162" s="3">
        <f>VLOOKUP(A162,'Scheme data'!$A$2:$B$538,2,FALSE)</f>
        <v>19.094999999999999</v>
      </c>
      <c r="G162" s="20">
        <f t="shared" si="31"/>
        <v>-0.32884434700909482</v>
      </c>
      <c r="H162" s="3">
        <f t="shared" si="32"/>
        <v>0</v>
      </c>
      <c r="I162" s="3">
        <f t="shared" si="33"/>
        <v>3</v>
      </c>
      <c r="J162" s="3">
        <f t="shared" si="34"/>
        <v>0</v>
      </c>
      <c r="K162" s="3">
        <f t="shared" si="35"/>
        <v>3127.0402756547969</v>
      </c>
      <c r="L162" s="3">
        <f t="shared" si="36"/>
        <v>4.4689399866383273</v>
      </c>
      <c r="M162" s="3">
        <f t="shared" si="28"/>
        <v>59710.834063628346</v>
      </c>
      <c r="N162" s="3">
        <f t="shared" si="29"/>
        <v>58263.134734799198</v>
      </c>
      <c r="O162" s="20">
        <f t="shared" si="37"/>
        <v>126.10619469026541</v>
      </c>
      <c r="P162" s="20">
        <f t="shared" si="38"/>
        <v>115.91949781717625</v>
      </c>
      <c r="Q162" s="3">
        <f>(O162-MAX(O$8:O162))/MAX(O$8:O162)</f>
        <v>-4.7773400488704612E-2</v>
      </c>
      <c r="R162" s="3">
        <f>(P162-MAX(P$8:P162))/MAX(P$8:P162)</f>
        <v>-4.5812505031727471E-2</v>
      </c>
      <c r="S162" s="3"/>
    </row>
    <row r="163" spans="1:19" x14ac:dyDescent="0.2">
      <c r="A163" s="18">
        <v>42153</v>
      </c>
      <c r="B163" s="18" t="str">
        <f t="shared" si="27"/>
        <v>May-2015</v>
      </c>
      <c r="C163" s="2">
        <v>13180.75</v>
      </c>
      <c r="D163" s="25">
        <f t="shared" si="26"/>
        <v>1.0999167775659904</v>
      </c>
      <c r="E163" s="20">
        <f t="shared" si="30"/>
        <v>-1.0999167775659904</v>
      </c>
      <c r="F163" s="3">
        <f>VLOOKUP(A163,'Scheme data'!$A$2:$B$538,2,FALSE)</f>
        <v>19.367000000000001</v>
      </c>
      <c r="G163" s="20">
        <f t="shared" si="31"/>
        <v>1.4244566640481908</v>
      </c>
      <c r="H163" s="3">
        <f t="shared" si="32"/>
        <v>0</v>
      </c>
      <c r="I163" s="3">
        <f t="shared" si="33"/>
        <v>3</v>
      </c>
      <c r="J163" s="3">
        <f t="shared" si="34"/>
        <v>0</v>
      </c>
      <c r="K163" s="3">
        <f t="shared" si="35"/>
        <v>3127.0402756547969</v>
      </c>
      <c r="L163" s="3">
        <f t="shared" si="36"/>
        <v>4.4689399866383273</v>
      </c>
      <c r="M163" s="3">
        <f t="shared" si="28"/>
        <v>60561.389018606453</v>
      </c>
      <c r="N163" s="3">
        <f t="shared" si="29"/>
        <v>58903.980728883129</v>
      </c>
      <c r="O163" s="20">
        <f t="shared" si="37"/>
        <v>127.9025227843085</v>
      </c>
      <c r="P163" s="20">
        <f t="shared" si="38"/>
        <v>117.19451582213763</v>
      </c>
      <c r="Q163" s="3">
        <f>(O163-MAX(O$8:O163))/MAX(O$8:O163)</f>
        <v>-3.4209345235126344E-2</v>
      </c>
      <c r="R163" s="3">
        <f>(P163-MAX(P$8:P163))/MAX(P$8:P163)</f>
        <v>-3.5317236685134652E-2</v>
      </c>
      <c r="S163" s="3"/>
    </row>
    <row r="164" spans="1:19" x14ac:dyDescent="0.2">
      <c r="A164" s="18">
        <v>42156</v>
      </c>
      <c r="B164" s="18" t="str">
        <f t="shared" si="27"/>
        <v>Jun-2015</v>
      </c>
      <c r="C164" s="2">
        <v>13180.05</v>
      </c>
      <c r="D164" s="25">
        <f t="shared" si="26"/>
        <v>-5.3107751835117702E-3</v>
      </c>
      <c r="E164" s="20">
        <f t="shared" si="30"/>
        <v>5.3107751835117702E-3</v>
      </c>
      <c r="F164" s="3">
        <f>VLOOKUP(A164,'Scheme data'!$A$2:$B$538,2,FALSE)</f>
        <v>19.361000000000001</v>
      </c>
      <c r="G164" s="20">
        <f t="shared" si="31"/>
        <v>-3.0980533897868676E-2</v>
      </c>
      <c r="H164" s="3">
        <f t="shared" si="32"/>
        <v>0</v>
      </c>
      <c r="I164" s="3">
        <f t="shared" si="33"/>
        <v>0</v>
      </c>
      <c r="J164" s="3">
        <f t="shared" si="34"/>
        <v>0</v>
      </c>
      <c r="K164" s="3">
        <f t="shared" si="35"/>
        <v>3127.0402756547969</v>
      </c>
      <c r="L164" s="3">
        <f t="shared" si="36"/>
        <v>4.4689399866383273</v>
      </c>
      <c r="M164" s="3">
        <f t="shared" si="28"/>
        <v>60542.626776952522</v>
      </c>
      <c r="N164" s="3">
        <f t="shared" si="29"/>
        <v>58900.852470892482</v>
      </c>
      <c r="O164" s="20">
        <f t="shared" si="37"/>
        <v>127.86289789988108</v>
      </c>
      <c r="P164" s="20">
        <f t="shared" si="38"/>
        <v>117.18829188487491</v>
      </c>
      <c r="Q164" s="3">
        <f>(O164-MAX(O$8:O164))/MAX(O$8:O164)</f>
        <v>-3.450855233630825E-2</v>
      </c>
      <c r="R164" s="3">
        <f>(P164-MAX(P$8:P164))/MAX(P$8:P164)</f>
        <v>-3.5368468817928378E-2</v>
      </c>
      <c r="S164" s="3"/>
    </row>
    <row r="165" spans="1:19" x14ac:dyDescent="0.2">
      <c r="A165" s="18">
        <v>42157</v>
      </c>
      <c r="B165" s="18" t="str">
        <f t="shared" si="27"/>
        <v>Jun-2015</v>
      </c>
      <c r="C165" s="2">
        <v>12893.9</v>
      </c>
      <c r="D165" s="25">
        <f t="shared" si="26"/>
        <v>-2.1710843282081607</v>
      </c>
      <c r="E165" s="20">
        <f t="shared" si="30"/>
        <v>2.1710843282081607</v>
      </c>
      <c r="F165" s="3">
        <f>VLOOKUP(A165,'Scheme data'!$A$2:$B$538,2,FALSE)</f>
        <v>19.042999999999999</v>
      </c>
      <c r="G165" s="20">
        <f t="shared" si="31"/>
        <v>-1.6424771447755868</v>
      </c>
      <c r="H165" s="3">
        <f t="shared" si="32"/>
        <v>3000</v>
      </c>
      <c r="I165" s="3">
        <f t="shared" si="33"/>
        <v>1</v>
      </c>
      <c r="J165" s="3">
        <f t="shared" si="34"/>
        <v>3000</v>
      </c>
      <c r="K165" s="3">
        <f t="shared" si="35"/>
        <v>3284.5784786690278</v>
      </c>
      <c r="L165" s="3">
        <f t="shared" si="36"/>
        <v>4.7016081475516271</v>
      </c>
      <c r="M165" s="3">
        <f t="shared" si="28"/>
        <v>62548.227969294298</v>
      </c>
      <c r="N165" s="3">
        <f t="shared" si="29"/>
        <v>60622.065293715925</v>
      </c>
      <c r="O165" s="20">
        <f t="shared" si="37"/>
        <v>125.76277902522779</v>
      </c>
      <c r="P165" s="20">
        <f t="shared" si="38"/>
        <v>114.64403524526756</v>
      </c>
      <c r="Q165" s="3">
        <f>(O165-MAX(O$8:O165))/MAX(O$8:O165)</f>
        <v>-5.0366528698947331E-2</v>
      </c>
      <c r="R165" s="3">
        <f>(P165-MAX(P$8:P165))/MAX(P$8:P165)</f>
        <v>-5.6311432816376752E-2</v>
      </c>
      <c r="S165" s="3"/>
    </row>
    <row r="166" spans="1:19" x14ac:dyDescent="0.2">
      <c r="A166" s="18">
        <v>42158</v>
      </c>
      <c r="B166" s="18" t="str">
        <f t="shared" si="27"/>
        <v>Jun-2015</v>
      </c>
      <c r="C166" s="2">
        <v>12697.45</v>
      </c>
      <c r="D166" s="25">
        <f t="shared" si="26"/>
        <v>-1.5235886737139184</v>
      </c>
      <c r="E166" s="20">
        <f t="shared" si="30"/>
        <v>1.5235886737139184</v>
      </c>
      <c r="F166" s="3">
        <f>VLOOKUP(A166,'Scheme data'!$A$2:$B$538,2,FALSE)</f>
        <v>18.776</v>
      </c>
      <c r="G166" s="20">
        <f t="shared" si="31"/>
        <v>-1.4020900068266526</v>
      </c>
      <c r="H166" s="3">
        <f t="shared" si="32"/>
        <v>3000</v>
      </c>
      <c r="I166" s="3">
        <f t="shared" si="33"/>
        <v>2</v>
      </c>
      <c r="J166" s="3">
        <f t="shared" si="34"/>
        <v>3000</v>
      </c>
      <c r="K166" s="3">
        <f t="shared" si="35"/>
        <v>3444.356919231448</v>
      </c>
      <c r="L166" s="3">
        <f t="shared" si="36"/>
        <v>4.9378760596127105</v>
      </c>
      <c r="M166" s="3">
        <f t="shared" si="28"/>
        <v>64671.245515489667</v>
      </c>
      <c r="N166" s="3">
        <f t="shared" si="29"/>
        <v>62698.434373129414</v>
      </c>
      <c r="O166" s="20">
        <f t="shared" si="37"/>
        <v>123.99947166820759</v>
      </c>
      <c r="P166" s="20">
        <f t="shared" si="38"/>
        <v>112.89733170918207</v>
      </c>
      <c r="Q166" s="3">
        <f>(O166-MAX(O$8:O166))/MAX(O$8:O166)</f>
        <v>-6.3681244701540379E-2</v>
      </c>
      <c r="R166" s="3">
        <f>(P166-MAX(P$8:P166))/MAX(P$8:P166)</f>
        <v>-7.0689364941119603E-2</v>
      </c>
      <c r="S166" s="3"/>
    </row>
    <row r="167" spans="1:19" x14ac:dyDescent="0.2">
      <c r="A167" s="18">
        <v>42159</v>
      </c>
      <c r="B167" s="18" t="str">
        <f t="shared" si="27"/>
        <v>Jun-2015</v>
      </c>
      <c r="C167" s="2">
        <v>12697.4</v>
      </c>
      <c r="D167" s="25">
        <f t="shared" si="26"/>
        <v>-3.937798534437339E-4</v>
      </c>
      <c r="E167" s="20">
        <f t="shared" si="30"/>
        <v>3.937798534437339E-4</v>
      </c>
      <c r="F167" s="3">
        <f>VLOOKUP(A167,'Scheme data'!$A$2:$B$538,2,FALSE)</f>
        <v>18.748999999999999</v>
      </c>
      <c r="G167" s="20">
        <f t="shared" si="31"/>
        <v>-0.14380059650618357</v>
      </c>
      <c r="H167" s="3">
        <f t="shared" si="32"/>
        <v>0</v>
      </c>
      <c r="I167" s="3">
        <f t="shared" si="33"/>
        <v>2</v>
      </c>
      <c r="J167" s="3">
        <f t="shared" si="34"/>
        <v>0</v>
      </c>
      <c r="K167" s="3">
        <f t="shared" si="35"/>
        <v>3444.356919231448</v>
      </c>
      <c r="L167" s="3">
        <f t="shared" si="36"/>
        <v>4.9378760596127105</v>
      </c>
      <c r="M167" s="3">
        <f t="shared" si="28"/>
        <v>64578.247878670416</v>
      </c>
      <c r="N167" s="3">
        <f t="shared" si="29"/>
        <v>62698.187479326429</v>
      </c>
      <c r="O167" s="20">
        <f t="shared" si="37"/>
        <v>123.8211596882842</v>
      </c>
      <c r="P167" s="20">
        <f t="shared" si="38"/>
        <v>112.89688714223472</v>
      </c>
      <c r="Q167" s="3">
        <f>(O167-MAX(O$8:O167))/MAX(O$8:O167)</f>
        <v>-6.5027676656858796E-2</v>
      </c>
      <c r="R167" s="3">
        <f>(P167-MAX(P$8:P167))/MAX(P$8:P167)</f>
        <v>-7.069302437917642E-2</v>
      </c>
      <c r="S167" s="3"/>
    </row>
    <row r="168" spans="1:19" x14ac:dyDescent="0.2">
      <c r="A168" s="18">
        <v>42160</v>
      </c>
      <c r="B168" s="18" t="str">
        <f t="shared" si="27"/>
        <v>Jun-2015</v>
      </c>
      <c r="C168" s="2">
        <v>12721</v>
      </c>
      <c r="D168" s="25">
        <f t="shared" si="26"/>
        <v>0.18586482271961477</v>
      </c>
      <c r="E168" s="20">
        <f t="shared" si="30"/>
        <v>-0.18586482271961477</v>
      </c>
      <c r="F168" s="3">
        <f>VLOOKUP(A168,'Scheme data'!$A$2:$B$538,2,FALSE)</f>
        <v>18.815000000000001</v>
      </c>
      <c r="G168" s="20">
        <f t="shared" si="31"/>
        <v>0.35201877433464451</v>
      </c>
      <c r="H168" s="3">
        <f t="shared" si="32"/>
        <v>0</v>
      </c>
      <c r="I168" s="3">
        <f t="shared" si="33"/>
        <v>2</v>
      </c>
      <c r="J168" s="3">
        <f t="shared" si="34"/>
        <v>0</v>
      </c>
      <c r="K168" s="3">
        <f t="shared" si="35"/>
        <v>3444.356919231448</v>
      </c>
      <c r="L168" s="3">
        <f t="shared" si="36"/>
        <v>4.9378760596127105</v>
      </c>
      <c r="M168" s="3">
        <f t="shared" si="28"/>
        <v>64805.575435339699</v>
      </c>
      <c r="N168" s="3">
        <f t="shared" si="29"/>
        <v>62814.721354333291</v>
      </c>
      <c r="O168" s="20">
        <f t="shared" si="37"/>
        <v>124.25703341698583</v>
      </c>
      <c r="P168" s="20">
        <f t="shared" si="38"/>
        <v>113.10672274137758</v>
      </c>
      <c r="Q168" s="3">
        <f>(O168-MAX(O$8:O168))/MAX(O$8:O168)</f>
        <v>-6.1736398543858151E-2</v>
      </c>
      <c r="R168" s="3">
        <f>(P168-MAX(P$8:P168))/MAX(P$8:P168)</f>
        <v>-6.8965769616417885E-2</v>
      </c>
      <c r="S168" s="3"/>
    </row>
    <row r="169" spans="1:19" x14ac:dyDescent="0.2">
      <c r="A169" s="18">
        <v>42163</v>
      </c>
      <c r="B169" s="18" t="str">
        <f t="shared" si="27"/>
        <v>Jun-2015</v>
      </c>
      <c r="C169" s="2">
        <v>12524.65</v>
      </c>
      <c r="D169" s="25">
        <f t="shared" si="26"/>
        <v>-1.5435107302885023</v>
      </c>
      <c r="E169" s="20">
        <f t="shared" si="30"/>
        <v>1.5435107302885023</v>
      </c>
      <c r="F169" s="3">
        <f>VLOOKUP(A169,'Scheme data'!$A$2:$B$538,2,FALSE)</f>
        <v>18.585999999999999</v>
      </c>
      <c r="G169" s="20">
        <f t="shared" si="31"/>
        <v>-1.2171140047834321</v>
      </c>
      <c r="H169" s="3">
        <f t="shared" si="32"/>
        <v>3000</v>
      </c>
      <c r="I169" s="3">
        <f t="shared" si="33"/>
        <v>3</v>
      </c>
      <c r="J169" s="3">
        <f t="shared" si="34"/>
        <v>3000</v>
      </c>
      <c r="K169" s="3">
        <f t="shared" si="35"/>
        <v>3605.7687345763311</v>
      </c>
      <c r="L169" s="3">
        <f t="shared" si="36"/>
        <v>5.1774037110840094</v>
      </c>
      <c r="M169" s="3">
        <f t="shared" si="28"/>
        <v>67016.817700835687</v>
      </c>
      <c r="N169" s="3">
        <f t="shared" si="29"/>
        <v>64845.169390028335</v>
      </c>
      <c r="O169" s="20">
        <f t="shared" si="37"/>
        <v>122.74468366133927</v>
      </c>
      <c r="P169" s="20">
        <f t="shared" si="38"/>
        <v>111.36090833918675</v>
      </c>
      <c r="Q169" s="3">
        <f>(O169-MAX(O$8:O169))/MAX(O$8:O169)</f>
        <v>-7.3156136238966288E-2</v>
      </c>
      <c r="R169" s="3">
        <f>(P169-MAX(P$8:P169))/MAX(P$8:P169)</f>
        <v>-8.3336382865047465E-2</v>
      </c>
      <c r="S169" s="3"/>
    </row>
    <row r="170" spans="1:19" x14ac:dyDescent="0.2">
      <c r="A170" s="18">
        <v>42164</v>
      </c>
      <c r="B170" s="18" t="str">
        <f t="shared" si="27"/>
        <v>Jun-2015</v>
      </c>
      <c r="C170" s="2">
        <v>12477.4</v>
      </c>
      <c r="D170" s="25">
        <f t="shared" si="26"/>
        <v>-0.37725605106729532</v>
      </c>
      <c r="E170" s="20">
        <f t="shared" si="30"/>
        <v>0.37725605106729532</v>
      </c>
      <c r="F170" s="3">
        <f>VLOOKUP(A170,'Scheme data'!$A$2:$B$538,2,FALSE)</f>
        <v>18.562000000000001</v>
      </c>
      <c r="G170" s="20">
        <f t="shared" si="31"/>
        <v>-0.1291294522758924</v>
      </c>
      <c r="H170" s="3">
        <f t="shared" si="32"/>
        <v>0</v>
      </c>
      <c r="I170" s="3">
        <f t="shared" si="33"/>
        <v>3</v>
      </c>
      <c r="J170" s="3">
        <f t="shared" si="34"/>
        <v>0</v>
      </c>
      <c r="K170" s="3">
        <f t="shared" si="35"/>
        <v>3605.7687345763311</v>
      </c>
      <c r="L170" s="3">
        <f t="shared" si="36"/>
        <v>5.1774037110840094</v>
      </c>
      <c r="M170" s="3">
        <f t="shared" si="28"/>
        <v>66930.279251205866</v>
      </c>
      <c r="N170" s="3">
        <f t="shared" si="29"/>
        <v>64600.537064679615</v>
      </c>
      <c r="O170" s="20">
        <f t="shared" si="37"/>
        <v>122.58618412362961</v>
      </c>
      <c r="P170" s="20">
        <f t="shared" si="38"/>
        <v>110.94079257395366</v>
      </c>
      <c r="Q170" s="3">
        <f>(O170-MAX(O$8:O170))/MAX(O$8:O170)</f>
        <v>-7.4352964643693592E-2</v>
      </c>
      <c r="R170" s="3">
        <f>(P170-MAX(P$8:P170))/MAX(P$8:P170)</f>
        <v>-8.6794551828621475E-2</v>
      </c>
      <c r="S170" s="3"/>
    </row>
    <row r="171" spans="1:19" x14ac:dyDescent="0.2">
      <c r="A171" s="18">
        <v>42165</v>
      </c>
      <c r="B171" s="18" t="str">
        <f t="shared" si="27"/>
        <v>Jun-2015</v>
      </c>
      <c r="C171" s="2">
        <v>12614.75</v>
      </c>
      <c r="D171" s="25">
        <f t="shared" si="26"/>
        <v>1.1007902287335531</v>
      </c>
      <c r="E171" s="20">
        <f t="shared" si="30"/>
        <v>-1.1007902287335531</v>
      </c>
      <c r="F171" s="3">
        <f>VLOOKUP(A171,'Scheme data'!$A$2:$B$538,2,FALSE)</f>
        <v>18.797000000000001</v>
      </c>
      <c r="G171" s="20">
        <f t="shared" si="31"/>
        <v>1.266027367740542</v>
      </c>
      <c r="H171" s="3">
        <f t="shared" si="32"/>
        <v>0</v>
      </c>
      <c r="I171" s="3">
        <f t="shared" si="33"/>
        <v>3</v>
      </c>
      <c r="J171" s="3">
        <f t="shared" si="34"/>
        <v>0</v>
      </c>
      <c r="K171" s="3">
        <f t="shared" si="35"/>
        <v>3605.7687345763311</v>
      </c>
      <c r="L171" s="3">
        <f t="shared" si="36"/>
        <v>5.1774037110840094</v>
      </c>
      <c r="M171" s="3">
        <f t="shared" si="28"/>
        <v>67777.634903831291</v>
      </c>
      <c r="N171" s="3">
        <f t="shared" si="29"/>
        <v>65311.653464397008</v>
      </c>
      <c r="O171" s="20">
        <f t="shared" si="37"/>
        <v>124.13815876370359</v>
      </c>
      <c r="P171" s="20">
        <f t="shared" si="38"/>
        <v>112.1620179782873</v>
      </c>
      <c r="Q171" s="3">
        <f>(O171-MAX(O$8:O171))/MAX(O$8:O171)</f>
        <v>-6.2634019847403646E-2</v>
      </c>
      <c r="R171" s="3">
        <f>(P171-MAX(P$8:P171))/MAX(P$8:P171)</f>
        <v>-7.6742075486888522E-2</v>
      </c>
      <c r="S171" s="3"/>
    </row>
    <row r="172" spans="1:19" x14ac:dyDescent="0.2">
      <c r="A172" s="18">
        <v>42166</v>
      </c>
      <c r="B172" s="18" t="str">
        <f t="shared" si="27"/>
        <v>Jun-2015</v>
      </c>
      <c r="C172" s="2">
        <v>12402.15</v>
      </c>
      <c r="D172" s="25">
        <f t="shared" si="26"/>
        <v>-1.6853286826928822</v>
      </c>
      <c r="E172" s="20">
        <f t="shared" si="30"/>
        <v>1.6853286826928822</v>
      </c>
      <c r="F172" s="3">
        <f>VLOOKUP(A172,'Scheme data'!$A$2:$B$538,2,FALSE)</f>
        <v>18.463000000000001</v>
      </c>
      <c r="G172" s="20">
        <f t="shared" si="31"/>
        <v>-1.7768792892482823</v>
      </c>
      <c r="H172" s="3">
        <f t="shared" si="32"/>
        <v>3000</v>
      </c>
      <c r="I172" s="3">
        <f t="shared" si="33"/>
        <v>4</v>
      </c>
      <c r="J172" s="3">
        <f t="shared" si="34"/>
        <v>0</v>
      </c>
      <c r="K172" s="3">
        <f t="shared" si="35"/>
        <v>3605.7687345763311</v>
      </c>
      <c r="L172" s="3">
        <f t="shared" si="36"/>
        <v>5.1774037110840094</v>
      </c>
      <c r="M172" s="3">
        <f t="shared" si="28"/>
        <v>66573.308146482799</v>
      </c>
      <c r="N172" s="3">
        <f t="shared" si="29"/>
        <v>64210.937435420543</v>
      </c>
      <c r="O172" s="20">
        <f t="shared" si="37"/>
        <v>121.93237353057719</v>
      </c>
      <c r="P172" s="20">
        <f t="shared" si="38"/>
        <v>110.27171931821208</v>
      </c>
      <c r="Q172" s="3">
        <f>(O172-MAX(O$8:O172))/MAX(O$8:O172)</f>
        <v>-7.9289881813194227E-2</v>
      </c>
      <c r="R172" s="3">
        <f>(P172-MAX(P$8:P172))/MAX(P$8:P172)</f>
        <v>-9.230200610394293E-2</v>
      </c>
      <c r="S172" s="3"/>
    </row>
    <row r="173" spans="1:19" x14ac:dyDescent="0.2">
      <c r="A173" s="18">
        <v>42167</v>
      </c>
      <c r="B173" s="18" t="str">
        <f t="shared" si="27"/>
        <v>Jun-2015</v>
      </c>
      <c r="C173" s="2">
        <v>12410.25</v>
      </c>
      <c r="D173" s="25">
        <f t="shared" si="26"/>
        <v>6.5311256516010233E-2</v>
      </c>
      <c r="E173" s="20">
        <f t="shared" si="30"/>
        <v>-6.5311256516010233E-2</v>
      </c>
      <c r="F173" s="3">
        <f>VLOOKUP(A173,'Scheme data'!$A$2:$B$538,2,FALSE)</f>
        <v>18.417999999999999</v>
      </c>
      <c r="G173" s="20">
        <f t="shared" si="31"/>
        <v>-0.24373070465255756</v>
      </c>
      <c r="H173" s="3">
        <f t="shared" si="32"/>
        <v>0</v>
      </c>
      <c r="I173" s="3">
        <f t="shared" si="33"/>
        <v>4</v>
      </c>
      <c r="J173" s="3">
        <f t="shared" si="34"/>
        <v>0</v>
      </c>
      <c r="K173" s="3">
        <f t="shared" si="35"/>
        <v>3605.7687345763311</v>
      </c>
      <c r="L173" s="3">
        <f t="shared" si="36"/>
        <v>5.1774037110840094</v>
      </c>
      <c r="M173" s="3">
        <f t="shared" si="28"/>
        <v>66411.048553426866</v>
      </c>
      <c r="N173" s="3">
        <f t="shared" si="29"/>
        <v>64252.874405480325</v>
      </c>
      <c r="O173" s="20">
        <f t="shared" si="37"/>
        <v>121.63518689737153</v>
      </c>
      <c r="P173" s="20">
        <f t="shared" si="38"/>
        <v>110.34373916368061</v>
      </c>
      <c r="Q173" s="3">
        <f>(O173-MAX(O$8:O173))/MAX(O$8:O173)</f>
        <v>-8.1533935072058361E-2</v>
      </c>
      <c r="R173" s="3">
        <f>(P173-MAX(P$8:P173))/MAX(P$8:P173)</f>
        <v>-9.1709177138758813E-2</v>
      </c>
      <c r="S173" s="3"/>
    </row>
    <row r="174" spans="1:19" x14ac:dyDescent="0.2">
      <c r="A174" s="18">
        <v>42170</v>
      </c>
      <c r="B174" s="18" t="str">
        <f t="shared" si="27"/>
        <v>Jun-2015</v>
      </c>
      <c r="C174" s="2">
        <v>12433.5</v>
      </c>
      <c r="D174" s="25">
        <f t="shared" si="26"/>
        <v>0.18734513809149694</v>
      </c>
      <c r="E174" s="20">
        <f t="shared" si="30"/>
        <v>-0.18734513809149694</v>
      </c>
      <c r="F174" s="3">
        <f>VLOOKUP(A174,'Scheme data'!$A$2:$B$538,2,FALSE)</f>
        <v>18.474</v>
      </c>
      <c r="G174" s="20">
        <f t="shared" si="31"/>
        <v>0.30405038549245816</v>
      </c>
      <c r="H174" s="3">
        <f t="shared" si="32"/>
        <v>0</v>
      </c>
      <c r="I174" s="3">
        <f t="shared" si="33"/>
        <v>4</v>
      </c>
      <c r="J174" s="3">
        <f t="shared" si="34"/>
        <v>0</v>
      </c>
      <c r="K174" s="3">
        <f t="shared" si="35"/>
        <v>3605.7687345763311</v>
      </c>
      <c r="L174" s="3">
        <f t="shared" si="36"/>
        <v>5.1774037110840094</v>
      </c>
      <c r="M174" s="3">
        <f t="shared" si="28"/>
        <v>66612.971602563135</v>
      </c>
      <c r="N174" s="3">
        <f t="shared" si="29"/>
        <v>64373.249041763032</v>
      </c>
      <c r="O174" s="20">
        <f t="shared" si="37"/>
        <v>122.00501915202746</v>
      </c>
      <c r="P174" s="20">
        <f t="shared" si="38"/>
        <v>110.55046279419211</v>
      </c>
      <c r="Q174" s="3">
        <f>(O174-MAX(O$8:O174))/MAX(O$8:O174)</f>
        <v>-7.8741335461027531E-2</v>
      </c>
      <c r="R174" s="3">
        <f>(P174-MAX(P$8:P174))/MAX(P$8:P174)</f>
        <v>-9.0007538442397131E-2</v>
      </c>
      <c r="S174" s="3"/>
    </row>
    <row r="175" spans="1:19" x14ac:dyDescent="0.2">
      <c r="A175" s="18">
        <v>42171</v>
      </c>
      <c r="B175" s="18" t="str">
        <f t="shared" si="27"/>
        <v>Jun-2015</v>
      </c>
      <c r="C175" s="2">
        <v>12476.85</v>
      </c>
      <c r="D175" s="25">
        <f t="shared" si="26"/>
        <v>0.3486548437688532</v>
      </c>
      <c r="E175" s="20">
        <f t="shared" si="30"/>
        <v>-0.3486548437688532</v>
      </c>
      <c r="F175" s="3">
        <f>VLOOKUP(A175,'Scheme data'!$A$2:$B$538,2,FALSE)</f>
        <v>18.565000000000001</v>
      </c>
      <c r="G175" s="20">
        <f t="shared" si="31"/>
        <v>0.49258417235033608</v>
      </c>
      <c r="H175" s="3">
        <f t="shared" si="32"/>
        <v>0</v>
      </c>
      <c r="I175" s="3">
        <f t="shared" si="33"/>
        <v>4</v>
      </c>
      <c r="J175" s="3">
        <f t="shared" si="34"/>
        <v>0</v>
      </c>
      <c r="K175" s="3">
        <f t="shared" si="35"/>
        <v>3605.7687345763311</v>
      </c>
      <c r="L175" s="3">
        <f t="shared" si="36"/>
        <v>5.1774037110840094</v>
      </c>
      <c r="M175" s="3">
        <f t="shared" si="28"/>
        <v>66941.09655740959</v>
      </c>
      <c r="N175" s="3">
        <f t="shared" si="29"/>
        <v>64597.689492638528</v>
      </c>
      <c r="O175" s="20">
        <f t="shared" si="37"/>
        <v>122.60599656584334</v>
      </c>
      <c r="P175" s="20">
        <f t="shared" si="38"/>
        <v>110.93590233753294</v>
      </c>
      <c r="Q175" s="3">
        <f>(O175-MAX(O$8:O175))/MAX(O$8:O175)</f>
        <v>-7.420336109310248E-2</v>
      </c>
      <c r="R175" s="3">
        <f>(P175-MAX(P$8:P175))/MAX(P$8:P175)</f>
        <v>-8.6834805647245231E-2</v>
      </c>
      <c r="S175" s="3"/>
    </row>
    <row r="176" spans="1:19" x14ac:dyDescent="0.2">
      <c r="A176" s="18">
        <v>42172</v>
      </c>
      <c r="B176" s="18" t="str">
        <f t="shared" si="27"/>
        <v>Jun-2015</v>
      </c>
      <c r="C176" s="2">
        <v>12670.2</v>
      </c>
      <c r="D176" s="25">
        <f t="shared" si="26"/>
        <v>1.5496699888192962</v>
      </c>
      <c r="E176" s="20">
        <f t="shared" si="30"/>
        <v>-1.5496699888192962</v>
      </c>
      <c r="F176" s="3">
        <f>VLOOKUP(A176,'Scheme data'!$A$2:$B$538,2,FALSE)</f>
        <v>18.847000000000001</v>
      </c>
      <c r="G176" s="20">
        <f t="shared" si="31"/>
        <v>1.518987341772152</v>
      </c>
      <c r="H176" s="3">
        <f t="shared" si="32"/>
        <v>0</v>
      </c>
      <c r="I176" s="3">
        <f t="shared" si="33"/>
        <v>4</v>
      </c>
      <c r="J176" s="3">
        <f t="shared" si="34"/>
        <v>0</v>
      </c>
      <c r="K176" s="3">
        <f t="shared" si="35"/>
        <v>3605.7687345763311</v>
      </c>
      <c r="L176" s="3">
        <f t="shared" si="36"/>
        <v>5.1774037110840094</v>
      </c>
      <c r="M176" s="3">
        <f t="shared" si="28"/>
        <v>67957.923340560112</v>
      </c>
      <c r="N176" s="3">
        <f t="shared" si="29"/>
        <v>65598.740500176616</v>
      </c>
      <c r="O176" s="20">
        <f t="shared" si="37"/>
        <v>124.46836613393211</v>
      </c>
      <c r="P176" s="20">
        <f t="shared" si="38"/>
        <v>112.65504272288356</v>
      </c>
      <c r="Q176" s="3">
        <f>(O176-MAX(O$8:O176))/MAX(O$8:O176)</f>
        <v>-6.0140627337554618E-2</v>
      </c>
      <c r="R176" s="3">
        <f>(P176-MAX(P$8:P176))/MAX(P$8:P176)</f>
        <v>-7.2683758682017235E-2</v>
      </c>
      <c r="S176" s="3"/>
    </row>
    <row r="177" spans="1:19" x14ac:dyDescent="0.2">
      <c r="A177" s="18">
        <v>42173</v>
      </c>
      <c r="B177" s="18" t="str">
        <f t="shared" si="27"/>
        <v>Jun-2015</v>
      </c>
      <c r="C177" s="2">
        <v>12762.3</v>
      </c>
      <c r="D177" s="25">
        <f t="shared" si="26"/>
        <v>0.72690249561963138</v>
      </c>
      <c r="E177" s="20">
        <f t="shared" si="30"/>
        <v>-0.72690249561963138</v>
      </c>
      <c r="F177" s="3">
        <f>VLOOKUP(A177,'Scheme data'!$A$2:$B$538,2,FALSE)</f>
        <v>19.023</v>
      </c>
      <c r="G177" s="20">
        <f t="shared" si="31"/>
        <v>0.93383562370668205</v>
      </c>
      <c r="H177" s="3">
        <f t="shared" si="32"/>
        <v>0</v>
      </c>
      <c r="I177" s="3">
        <f t="shared" si="33"/>
        <v>4</v>
      </c>
      <c r="J177" s="3">
        <f t="shared" si="34"/>
        <v>0</v>
      </c>
      <c r="K177" s="3">
        <f t="shared" si="35"/>
        <v>3605.7687345763311</v>
      </c>
      <c r="L177" s="3">
        <f t="shared" si="36"/>
        <v>5.1774037110840094</v>
      </c>
      <c r="M177" s="3">
        <f t="shared" si="28"/>
        <v>68592.538637845544</v>
      </c>
      <c r="N177" s="3">
        <f t="shared" si="29"/>
        <v>66075.579381967444</v>
      </c>
      <c r="O177" s="20">
        <f t="shared" si="37"/>
        <v>125.63069607713642</v>
      </c>
      <c r="P177" s="20">
        <f t="shared" si="38"/>
        <v>113.47393503987757</v>
      </c>
      <c r="Q177" s="3">
        <f>(O177-MAX(O$8:O177))/MAX(O$8:O177)</f>
        <v>-5.1363885702886629E-2</v>
      </c>
      <c r="R177" s="3">
        <f>(P177-MAX(P$8:P177))/MAX(P$8:P177)</f>
        <v>-6.5943073781590589E-2</v>
      </c>
      <c r="S177" s="3"/>
    </row>
    <row r="178" spans="1:19" x14ac:dyDescent="0.2">
      <c r="A178" s="18">
        <v>42174</v>
      </c>
      <c r="B178" s="18" t="str">
        <f t="shared" si="27"/>
        <v>Jun-2015</v>
      </c>
      <c r="C178" s="2">
        <v>12847</v>
      </c>
      <c r="D178" s="25">
        <f t="shared" si="26"/>
        <v>0.66367347578415126</v>
      </c>
      <c r="E178" s="20">
        <f t="shared" si="30"/>
        <v>-0.66367347578415126</v>
      </c>
      <c r="F178" s="3">
        <f>VLOOKUP(A178,'Scheme data'!$A$2:$B$538,2,FALSE)</f>
        <v>19.056000000000001</v>
      </c>
      <c r="G178" s="20">
        <f t="shared" si="31"/>
        <v>0.17347421542344138</v>
      </c>
      <c r="H178" s="3">
        <f t="shared" si="32"/>
        <v>0</v>
      </c>
      <c r="I178" s="3">
        <f t="shared" si="33"/>
        <v>4</v>
      </c>
      <c r="J178" s="3">
        <f t="shared" si="34"/>
        <v>0</v>
      </c>
      <c r="K178" s="3">
        <f t="shared" si="35"/>
        <v>3605.7687345763311</v>
      </c>
      <c r="L178" s="3">
        <f t="shared" si="36"/>
        <v>5.1774037110840094</v>
      </c>
      <c r="M178" s="3">
        <f t="shared" si="28"/>
        <v>68711.529006086566</v>
      </c>
      <c r="N178" s="3">
        <f t="shared" si="29"/>
        <v>66514.105476296274</v>
      </c>
      <c r="O178" s="20">
        <f t="shared" si="37"/>
        <v>125.84863294148724</v>
      </c>
      <c r="P178" s="20">
        <f t="shared" si="38"/>
        <v>114.22703144866578</v>
      </c>
      <c r="Q178" s="3">
        <f>(O178-MAX(O$8:O178))/MAX(O$8:O178)</f>
        <v>-4.9718246646386306E-2</v>
      </c>
      <c r="R178" s="3">
        <f>(P178-MAX(P$8:P178))/MAX(P$8:P178)</f>
        <v>-5.9743985713554236E-2</v>
      </c>
      <c r="S178" s="3"/>
    </row>
    <row r="179" spans="1:19" x14ac:dyDescent="0.2">
      <c r="A179" s="18">
        <v>42177</v>
      </c>
      <c r="B179" s="18" t="str">
        <f t="shared" si="27"/>
        <v>Jun-2015</v>
      </c>
      <c r="C179" s="2">
        <v>13046.2</v>
      </c>
      <c r="D179" s="25">
        <f t="shared" si="26"/>
        <v>1.5505565501673599</v>
      </c>
      <c r="E179" s="20">
        <f t="shared" si="30"/>
        <v>-1.5505565501673599</v>
      </c>
      <c r="F179" s="3">
        <f>VLOOKUP(A179,'Scheme data'!$A$2:$B$538,2,FALSE)</f>
        <v>19.274000000000001</v>
      </c>
      <c r="G179" s="20">
        <f t="shared" si="31"/>
        <v>1.1439966414777496</v>
      </c>
      <c r="H179" s="3">
        <f t="shared" si="32"/>
        <v>0</v>
      </c>
      <c r="I179" s="3">
        <f t="shared" si="33"/>
        <v>4</v>
      </c>
      <c r="J179" s="3">
        <f t="shared" si="34"/>
        <v>0</v>
      </c>
      <c r="K179" s="3">
        <f t="shared" si="35"/>
        <v>3605.7687345763311</v>
      </c>
      <c r="L179" s="3">
        <f t="shared" si="36"/>
        <v>5.1774037110840094</v>
      </c>
      <c r="M179" s="3">
        <f t="shared" si="28"/>
        <v>69497.586590224208</v>
      </c>
      <c r="N179" s="3">
        <f t="shared" si="29"/>
        <v>67545.444295544206</v>
      </c>
      <c r="O179" s="20">
        <f t="shared" si="37"/>
        <v>127.28833707568351</v>
      </c>
      <c r="P179" s="20">
        <f t="shared" si="38"/>
        <v>115.99818616685479</v>
      </c>
      <c r="Q179" s="3">
        <f>(O179-MAX(O$8:O179))/MAX(O$8:O179)</f>
        <v>-3.884705530344508E-2</v>
      </c>
      <c r="R179" s="3">
        <f>(P179-MAX(P$8:P179))/MAX(P$8:P179)</f>
        <v>-4.5164784495693264E-2</v>
      </c>
      <c r="S179" s="3"/>
    </row>
    <row r="180" spans="1:19" x14ac:dyDescent="0.2">
      <c r="A180" s="18">
        <v>42178</v>
      </c>
      <c r="B180" s="18" t="str">
        <f t="shared" si="27"/>
        <v>Jun-2015</v>
      </c>
      <c r="C180" s="2">
        <v>13088.15</v>
      </c>
      <c r="D180" s="25">
        <f t="shared" si="26"/>
        <v>0.3215495699897204</v>
      </c>
      <c r="E180" s="20">
        <f t="shared" si="30"/>
        <v>-0.3215495699897204</v>
      </c>
      <c r="F180" s="3">
        <f>VLOOKUP(A180,'Scheme data'!$A$2:$B$538,2,FALSE)</f>
        <v>19.350000000000001</v>
      </c>
      <c r="G180" s="20">
        <f t="shared" si="31"/>
        <v>0.39431358306527187</v>
      </c>
      <c r="H180" s="3">
        <f t="shared" si="32"/>
        <v>0</v>
      </c>
      <c r="I180" s="3">
        <f t="shared" si="33"/>
        <v>4</v>
      </c>
      <c r="J180" s="3">
        <f t="shared" si="34"/>
        <v>0</v>
      </c>
      <c r="K180" s="3">
        <f t="shared" si="35"/>
        <v>3605.7687345763311</v>
      </c>
      <c r="L180" s="3">
        <f t="shared" si="36"/>
        <v>5.1774037110840094</v>
      </c>
      <c r="M180" s="3">
        <f t="shared" si="28"/>
        <v>69771.625014052013</v>
      </c>
      <c r="N180" s="3">
        <f t="shared" si="29"/>
        <v>67762.636381224176</v>
      </c>
      <c r="O180" s="20">
        <f t="shared" si="37"/>
        <v>127.79025227843084</v>
      </c>
      <c r="P180" s="20">
        <f t="shared" si="38"/>
        <v>116.37117783567018</v>
      </c>
      <c r="Q180" s="3">
        <f>(O180-MAX(O$8:O180))/MAX(O$8:O180)</f>
        <v>-3.5057098688474737E-2</v>
      </c>
      <c r="R180" s="3">
        <f>(P180-MAX(P$8:P180))/MAX(P$8:P180)</f>
        <v>-4.2094515966128822E-2</v>
      </c>
      <c r="S180" s="3"/>
    </row>
    <row r="181" spans="1:19" x14ac:dyDescent="0.2">
      <c r="A181" s="18">
        <v>42179</v>
      </c>
      <c r="B181" s="18" t="str">
        <f t="shared" si="27"/>
        <v>Jun-2015</v>
      </c>
      <c r="C181" s="2">
        <v>12961.9</v>
      </c>
      <c r="D181" s="25">
        <f t="shared" si="26"/>
        <v>-0.9646130278152375</v>
      </c>
      <c r="E181" s="20">
        <f t="shared" si="30"/>
        <v>0.9646130278152375</v>
      </c>
      <c r="F181" s="3">
        <f>VLOOKUP(A181,'Scheme data'!$A$2:$B$538,2,FALSE)</f>
        <v>19.27</v>
      </c>
      <c r="G181" s="20">
        <f t="shared" si="31"/>
        <v>-0.41343669250646947</v>
      </c>
      <c r="H181" s="3">
        <f t="shared" si="32"/>
        <v>2000</v>
      </c>
      <c r="I181" s="3">
        <f t="shared" si="33"/>
        <v>5</v>
      </c>
      <c r="J181" s="3">
        <f t="shared" si="34"/>
        <v>0</v>
      </c>
      <c r="K181" s="3">
        <f t="shared" si="35"/>
        <v>3605.7687345763311</v>
      </c>
      <c r="L181" s="3">
        <f t="shared" si="36"/>
        <v>5.1774037110840094</v>
      </c>
      <c r="M181" s="3">
        <f t="shared" si="28"/>
        <v>69483.163515285894</v>
      </c>
      <c r="N181" s="3">
        <f t="shared" si="29"/>
        <v>67108.989162699814</v>
      </c>
      <c r="O181" s="20">
        <f t="shared" si="37"/>
        <v>127.26192048606522</v>
      </c>
      <c r="P181" s="20">
        <f t="shared" si="38"/>
        <v>115.24864629364527</v>
      </c>
      <c r="Q181" s="3">
        <f>(O181-MAX(O$8:O181))/MAX(O$8:O181)</f>
        <v>-3.9046526704233094E-2</v>
      </c>
      <c r="R181" s="3">
        <f>(P181-MAX(P$8:P181))/MAX(P$8:P181)</f>
        <v>-5.1334597059276184E-2</v>
      </c>
      <c r="S181" s="3"/>
    </row>
    <row r="182" spans="1:19" x14ac:dyDescent="0.2">
      <c r="A182" s="18">
        <v>42180</v>
      </c>
      <c r="B182" s="18" t="str">
        <f t="shared" si="27"/>
        <v>Jun-2015</v>
      </c>
      <c r="C182" s="2">
        <v>13053.1</v>
      </c>
      <c r="D182" s="25">
        <f t="shared" si="26"/>
        <v>0.70360055238815866</v>
      </c>
      <c r="E182" s="20">
        <f t="shared" si="30"/>
        <v>-0.70360055238815866</v>
      </c>
      <c r="F182" s="3">
        <f>VLOOKUP(A182,'Scheme data'!$A$2:$B$538,2,FALSE)</f>
        <v>19.295000000000002</v>
      </c>
      <c r="G182" s="20">
        <f t="shared" si="31"/>
        <v>0.1297353399066016</v>
      </c>
      <c r="H182" s="3">
        <f t="shared" si="32"/>
        <v>0</v>
      </c>
      <c r="I182" s="3">
        <f t="shared" si="33"/>
        <v>5</v>
      </c>
      <c r="J182" s="3">
        <f t="shared" si="34"/>
        <v>0</v>
      </c>
      <c r="K182" s="3">
        <f t="shared" si="35"/>
        <v>3605.7687345763311</v>
      </c>
      <c r="L182" s="3">
        <f t="shared" si="36"/>
        <v>5.1774037110840094</v>
      </c>
      <c r="M182" s="3">
        <f t="shared" si="28"/>
        <v>69573.307733650319</v>
      </c>
      <c r="N182" s="3">
        <f t="shared" si="29"/>
        <v>67581.168381150681</v>
      </c>
      <c r="O182" s="20">
        <f t="shared" si="37"/>
        <v>127.4270241711795</v>
      </c>
      <c r="P182" s="20">
        <f t="shared" si="38"/>
        <v>116.05953640558724</v>
      </c>
      <c r="Q182" s="3">
        <f>(O182-MAX(O$8:O182))/MAX(O$8:O182)</f>
        <v>-3.7799830449308465E-2</v>
      </c>
      <c r="R182" s="3">
        <f>(P182-MAX(P$8:P182))/MAX(P$8:P182)</f>
        <v>-4.465978204386982E-2</v>
      </c>
      <c r="S182" s="3"/>
    </row>
    <row r="183" spans="1:19" x14ac:dyDescent="0.2">
      <c r="A183" s="18">
        <v>42181</v>
      </c>
      <c r="B183" s="18" t="str">
        <f t="shared" si="27"/>
        <v>Jun-2015</v>
      </c>
      <c r="C183" s="2">
        <v>13066.25</v>
      </c>
      <c r="D183" s="25">
        <f t="shared" si="26"/>
        <v>0.10074235239138317</v>
      </c>
      <c r="E183" s="20">
        <f t="shared" si="30"/>
        <v>-0.10074235239138317</v>
      </c>
      <c r="F183" s="3">
        <f>VLOOKUP(A183,'Scheme data'!$A$2:$B$538,2,FALSE)</f>
        <v>19.361999999999998</v>
      </c>
      <c r="G183" s="20">
        <f t="shared" si="31"/>
        <v>0.34724021767295471</v>
      </c>
      <c r="H183" s="3">
        <f t="shared" si="32"/>
        <v>0</v>
      </c>
      <c r="I183" s="3">
        <f t="shared" si="33"/>
        <v>5</v>
      </c>
      <c r="J183" s="3">
        <f t="shared" si="34"/>
        <v>0</v>
      </c>
      <c r="K183" s="3">
        <f t="shared" si="35"/>
        <v>3605.7687345763311</v>
      </c>
      <c r="L183" s="3">
        <f t="shared" si="36"/>
        <v>5.1774037110840094</v>
      </c>
      <c r="M183" s="3">
        <f t="shared" si="28"/>
        <v>69814.894238866924</v>
      </c>
      <c r="N183" s="3">
        <f t="shared" si="29"/>
        <v>67649.251239951438</v>
      </c>
      <c r="O183" s="20">
        <f t="shared" si="37"/>
        <v>127.86950204728568</v>
      </c>
      <c r="P183" s="20">
        <f t="shared" si="38"/>
        <v>116.17645751273677</v>
      </c>
      <c r="Q183" s="3">
        <f>(O183-MAX(O$8:O183))/MAX(O$8:O183)</f>
        <v>-3.4458684486111037E-2</v>
      </c>
      <c r="R183" s="3">
        <f>(P183-MAX(P$8:P183))/MAX(P$8:P183)</f>
        <v>-4.369734983495973E-2</v>
      </c>
      <c r="S183" s="3"/>
    </row>
    <row r="184" spans="1:19" x14ac:dyDescent="0.2">
      <c r="A184" s="18">
        <v>42184</v>
      </c>
      <c r="B184" s="18" t="str">
        <f t="shared" si="27"/>
        <v>Jun-2015</v>
      </c>
      <c r="C184" s="2">
        <v>12863.65</v>
      </c>
      <c r="D184" s="25">
        <f t="shared" si="26"/>
        <v>-1.5505596479479604</v>
      </c>
      <c r="E184" s="20">
        <f t="shared" si="30"/>
        <v>1.5505596479479604</v>
      </c>
      <c r="F184" s="3">
        <f>VLOOKUP(A184,'Scheme data'!$A$2:$B$538,2,FALSE)</f>
        <v>19.132000000000001</v>
      </c>
      <c r="G184" s="20">
        <f t="shared" si="31"/>
        <v>-1.1878938126226468</v>
      </c>
      <c r="H184" s="3">
        <f t="shared" si="32"/>
        <v>3000</v>
      </c>
      <c r="I184" s="3">
        <f t="shared" si="33"/>
        <v>6</v>
      </c>
      <c r="J184" s="3">
        <f t="shared" si="34"/>
        <v>0</v>
      </c>
      <c r="K184" s="3">
        <f t="shared" si="35"/>
        <v>3605.7687345763311</v>
      </c>
      <c r="L184" s="3">
        <f t="shared" si="36"/>
        <v>5.1774037110840094</v>
      </c>
      <c r="M184" s="3">
        <f t="shared" si="28"/>
        <v>68985.567429914372</v>
      </c>
      <c r="N184" s="3">
        <f t="shared" si="29"/>
        <v>66600.309248085818</v>
      </c>
      <c r="O184" s="20">
        <f t="shared" si="37"/>
        <v>126.35054814423459</v>
      </c>
      <c r="P184" s="20">
        <f t="shared" si="38"/>
        <v>114.37507224212888</v>
      </c>
      <c r="Q184" s="3">
        <f>(O184-MAX(O$8:O184))/MAX(O$8:O184)</f>
        <v>-4.5928290031415749E-2</v>
      </c>
      <c r="R184" s="3">
        <f>(P184-MAX(P$8:P184))/MAX(P$8:P184)</f>
        <v>-5.8525392840675726E-2</v>
      </c>
      <c r="S184" s="3"/>
    </row>
    <row r="185" spans="1:19" x14ac:dyDescent="0.2">
      <c r="A185" s="18">
        <v>42185</v>
      </c>
      <c r="B185" s="18" t="str">
        <f t="shared" si="27"/>
        <v>Jun-2015</v>
      </c>
      <c r="C185" s="2">
        <v>13009.65</v>
      </c>
      <c r="D185" s="25">
        <f t="shared" si="26"/>
        <v>1.1349811289952696</v>
      </c>
      <c r="E185" s="20">
        <f t="shared" si="30"/>
        <v>-1.1349811289952696</v>
      </c>
      <c r="F185" s="3">
        <f>VLOOKUP(A185,'Scheme data'!$A$2:$B$538,2,FALSE)</f>
        <v>19.297000000000001</v>
      </c>
      <c r="G185" s="20">
        <f t="shared" si="31"/>
        <v>0.86242943759146529</v>
      </c>
      <c r="H185" s="3">
        <f t="shared" si="32"/>
        <v>0</v>
      </c>
      <c r="I185" s="3">
        <f t="shared" si="33"/>
        <v>6</v>
      </c>
      <c r="J185" s="3">
        <f t="shared" si="34"/>
        <v>0</v>
      </c>
      <c r="K185" s="3">
        <f t="shared" si="35"/>
        <v>3605.7687345763311</v>
      </c>
      <c r="L185" s="3">
        <f t="shared" si="36"/>
        <v>5.1774037110840094</v>
      </c>
      <c r="M185" s="3">
        <f t="shared" si="28"/>
        <v>69580.519271119469</v>
      </c>
      <c r="N185" s="3">
        <f t="shared" si="29"/>
        <v>67356.210189904086</v>
      </c>
      <c r="O185" s="20">
        <f t="shared" si="37"/>
        <v>127.44023246598866</v>
      </c>
      <c r="P185" s="20">
        <f t="shared" si="38"/>
        <v>115.67320772835174</v>
      </c>
      <c r="Q185" s="3">
        <f>(O185-MAX(O$8:O185))/MAX(O$8:O185)</f>
        <v>-3.7700094748914351E-2</v>
      </c>
      <c r="R185" s="3">
        <f>(P185-MAX(P$8:P185))/MAX(P$8:P185)</f>
        <v>-4.7839833715135116E-2</v>
      </c>
      <c r="S185" s="3"/>
    </row>
    <row r="186" spans="1:19" x14ac:dyDescent="0.2">
      <c r="A186" s="18">
        <v>42186</v>
      </c>
      <c r="B186" s="18" t="str">
        <f t="shared" si="27"/>
        <v>Jul-2015</v>
      </c>
      <c r="C186" s="2">
        <v>13204.4</v>
      </c>
      <c r="D186" s="25">
        <f t="shared" si="26"/>
        <v>1.4969657139123651</v>
      </c>
      <c r="E186" s="20">
        <f t="shared" si="30"/>
        <v>-1.4969657139123651</v>
      </c>
      <c r="F186" s="3">
        <f>VLOOKUP(A186,'Scheme data'!$A$2:$B$538,2,FALSE)</f>
        <v>19.542000000000002</v>
      </c>
      <c r="G186" s="20">
        <f t="shared" si="31"/>
        <v>1.2696274032233041</v>
      </c>
      <c r="H186" s="3">
        <f t="shared" si="32"/>
        <v>0</v>
      </c>
      <c r="I186" s="3">
        <f t="shared" si="33"/>
        <v>0</v>
      </c>
      <c r="J186" s="3">
        <f t="shared" si="34"/>
        <v>0</v>
      </c>
      <c r="K186" s="3">
        <f t="shared" si="35"/>
        <v>3605.7687345763311</v>
      </c>
      <c r="L186" s="3">
        <f t="shared" si="36"/>
        <v>5.1774037110840094</v>
      </c>
      <c r="M186" s="3">
        <f t="shared" si="28"/>
        <v>70463.93261109067</v>
      </c>
      <c r="N186" s="3">
        <f t="shared" si="29"/>
        <v>68364.509562637686</v>
      </c>
      <c r="O186" s="20">
        <f t="shared" si="37"/>
        <v>129.05824858010831</v>
      </c>
      <c r="P186" s="20">
        <f t="shared" si="38"/>
        <v>117.40479598822779</v>
      </c>
      <c r="Q186" s="3">
        <f>(O186-MAX(O$8:O186))/MAX(O$8:O186)</f>
        <v>-2.5482471450654822E-2</v>
      </c>
      <c r="R186" s="3">
        <f>(P186-MAX(P$8:P186))/MAX(P$8:P186)</f>
        <v>-3.3586322484319774E-2</v>
      </c>
      <c r="S186" s="3"/>
    </row>
    <row r="187" spans="1:19" x14ac:dyDescent="0.2">
      <c r="A187" s="18">
        <v>42187</v>
      </c>
      <c r="B187" s="18" t="str">
        <f t="shared" si="27"/>
        <v>Jul-2015</v>
      </c>
      <c r="C187" s="2">
        <v>13313.9</v>
      </c>
      <c r="D187" s="25">
        <f t="shared" si="26"/>
        <v>0.82926903153494291</v>
      </c>
      <c r="E187" s="20">
        <f t="shared" si="30"/>
        <v>-0.82926903153494291</v>
      </c>
      <c r="F187" s="3">
        <f>VLOOKUP(A187,'Scheme data'!$A$2:$B$538,2,FALSE)</f>
        <v>19.696000000000002</v>
      </c>
      <c r="G187" s="20">
        <f t="shared" si="31"/>
        <v>0.78804625933885952</v>
      </c>
      <c r="H187" s="3">
        <f t="shared" si="32"/>
        <v>0</v>
      </c>
      <c r="I187" s="3">
        <f t="shared" si="33"/>
        <v>0</v>
      </c>
      <c r="J187" s="3">
        <f t="shared" si="34"/>
        <v>0</v>
      </c>
      <c r="K187" s="3">
        <f t="shared" si="35"/>
        <v>3605.7687345763311</v>
      </c>
      <c r="L187" s="3">
        <f t="shared" si="36"/>
        <v>5.1774037110840094</v>
      </c>
      <c r="M187" s="3">
        <f t="shared" si="28"/>
        <v>71019.220996215416</v>
      </c>
      <c r="N187" s="3">
        <f t="shared" si="29"/>
        <v>68931.435269001391</v>
      </c>
      <c r="O187" s="20">
        <f t="shared" si="37"/>
        <v>130.07528728041211</v>
      </c>
      <c r="P187" s="20">
        <f t="shared" si="38"/>
        <v>118.37839760289495</v>
      </c>
      <c r="Q187" s="3">
        <f>(O187-MAX(O$8:O187))/MAX(O$8:O187)</f>
        <v>-1.780282252032013E-2</v>
      </c>
      <c r="R187" s="3">
        <f>(P187-MAX(P$8:P187))/MAX(P$8:P187)</f>
        <v>-2.5572153140164196E-2</v>
      </c>
      <c r="S187" s="3"/>
    </row>
    <row r="188" spans="1:19" x14ac:dyDescent="0.2">
      <c r="A188" s="18">
        <v>42188</v>
      </c>
      <c r="B188" s="18" t="str">
        <f t="shared" si="27"/>
        <v>Jul-2015</v>
      </c>
      <c r="C188" s="2">
        <v>13279.95</v>
      </c>
      <c r="D188" s="25">
        <f t="shared" si="26"/>
        <v>-0.25499665762848533</v>
      </c>
      <c r="E188" s="20">
        <f t="shared" si="30"/>
        <v>0.25499665762848533</v>
      </c>
      <c r="F188" s="3">
        <f>VLOOKUP(A188,'Scheme data'!$A$2:$B$538,2,FALSE)</f>
        <v>19.666</v>
      </c>
      <c r="G188" s="20">
        <f t="shared" si="31"/>
        <v>-0.15231519090171169</v>
      </c>
      <c r="H188" s="3">
        <f t="shared" si="32"/>
        <v>0</v>
      </c>
      <c r="I188" s="3">
        <f t="shared" si="33"/>
        <v>0</v>
      </c>
      <c r="J188" s="3">
        <f t="shared" si="34"/>
        <v>0</v>
      </c>
      <c r="K188" s="3">
        <f t="shared" si="35"/>
        <v>3605.7687345763311</v>
      </c>
      <c r="L188" s="3">
        <f t="shared" si="36"/>
        <v>5.1774037110840094</v>
      </c>
      <c r="M188" s="3">
        <f t="shared" si="28"/>
        <v>70911.047934178132</v>
      </c>
      <c r="N188" s="3">
        <f t="shared" si="29"/>
        <v>68755.662413010097</v>
      </c>
      <c r="O188" s="20">
        <f t="shared" si="37"/>
        <v>129.877162858275</v>
      </c>
      <c r="P188" s="20">
        <f t="shared" si="38"/>
        <v>118.07653664565342</v>
      </c>
      <c r="Q188" s="3">
        <f>(O188-MAX(O$8:O188))/MAX(O$8:O188)</f>
        <v>-1.9298858026229552E-2</v>
      </c>
      <c r="R188" s="3">
        <f>(P188-MAX(P$8:P188))/MAX(P$8:P188)</f>
        <v>-2.8056911580657901E-2</v>
      </c>
      <c r="S188" s="3"/>
    </row>
    <row r="189" spans="1:19" x14ac:dyDescent="0.2">
      <c r="A189" s="18">
        <v>42191</v>
      </c>
      <c r="B189" s="18" t="str">
        <f t="shared" si="27"/>
        <v>Jul-2015</v>
      </c>
      <c r="C189" s="2">
        <v>13414.2</v>
      </c>
      <c r="D189" s="25">
        <f t="shared" si="26"/>
        <v>1.0109224808828345</v>
      </c>
      <c r="E189" s="20">
        <f t="shared" si="30"/>
        <v>-1.0109224808828345</v>
      </c>
      <c r="F189" s="3">
        <f>VLOOKUP(A189,'Scheme data'!$A$2:$B$538,2,FALSE)</f>
        <v>19.754999999999999</v>
      </c>
      <c r="G189" s="20">
        <f t="shared" si="31"/>
        <v>0.45255771382080051</v>
      </c>
      <c r="H189" s="3">
        <f t="shared" si="32"/>
        <v>0</v>
      </c>
      <c r="I189" s="3">
        <f t="shared" si="33"/>
        <v>0</v>
      </c>
      <c r="J189" s="3">
        <f t="shared" si="34"/>
        <v>0</v>
      </c>
      <c r="K189" s="3">
        <f t="shared" si="35"/>
        <v>3605.7687345763311</v>
      </c>
      <c r="L189" s="3">
        <f t="shared" si="36"/>
        <v>5.1774037110840094</v>
      </c>
      <c r="M189" s="3">
        <f t="shared" si="28"/>
        <v>71231.961351555423</v>
      </c>
      <c r="N189" s="3">
        <f t="shared" si="29"/>
        <v>69450.72886122312</v>
      </c>
      <c r="O189" s="20">
        <f t="shared" si="37"/>
        <v>130.46493197728174</v>
      </c>
      <c r="P189" s="20">
        <f t="shared" si="38"/>
        <v>119.27019889925219</v>
      </c>
      <c r="Q189" s="3">
        <f>(O189-MAX(O$8:O189))/MAX(O$8:O189)</f>
        <v>-1.4860619358698502E-2</v>
      </c>
      <c r="R189" s="3">
        <f>(P189-MAX(P$8:P189))/MAX(P$8:P189)</f>
        <v>-1.8231320398439804E-2</v>
      </c>
      <c r="S189" s="3"/>
    </row>
    <row r="190" spans="1:19" x14ac:dyDescent="0.2">
      <c r="A190" s="18">
        <v>42192</v>
      </c>
      <c r="B190" s="18" t="str">
        <f t="shared" si="27"/>
        <v>Jul-2015</v>
      </c>
      <c r="C190" s="2">
        <v>13475.7</v>
      </c>
      <c r="D190" s="25">
        <f t="shared" si="26"/>
        <v>0.45846938319094693</v>
      </c>
      <c r="E190" s="20">
        <f t="shared" si="30"/>
        <v>-0.45846938319094693</v>
      </c>
      <c r="F190" s="3">
        <f>VLOOKUP(A190,'Scheme data'!$A$2:$B$538,2,FALSE)</f>
        <v>19.847000000000001</v>
      </c>
      <c r="G190" s="20">
        <f t="shared" si="31"/>
        <v>0.46570488483929284</v>
      </c>
      <c r="H190" s="3">
        <f t="shared" si="32"/>
        <v>0</v>
      </c>
      <c r="I190" s="3">
        <f t="shared" si="33"/>
        <v>0</v>
      </c>
      <c r="J190" s="3">
        <f t="shared" si="34"/>
        <v>0</v>
      </c>
      <c r="K190" s="3">
        <f t="shared" si="35"/>
        <v>3605.7687345763311</v>
      </c>
      <c r="L190" s="3">
        <f t="shared" si="36"/>
        <v>5.1774037110840094</v>
      </c>
      <c r="M190" s="3">
        <f t="shared" si="28"/>
        <v>71563.692075136452</v>
      </c>
      <c r="N190" s="3">
        <f t="shared" si="29"/>
        <v>69769.139189454785</v>
      </c>
      <c r="O190" s="20">
        <f t="shared" si="37"/>
        <v>131.07251353850222</v>
      </c>
      <c r="P190" s="20">
        <f t="shared" si="38"/>
        <v>119.81701624447621</v>
      </c>
      <c r="Q190" s="3">
        <f>(O190-MAX(O$8:O190))/MAX(O$8:O190)</f>
        <v>-1.0272777140576232E-2</v>
      </c>
      <c r="R190" s="3">
        <f>(P190-MAX(P$8:P190))/MAX(P$8:P190)</f>
        <v>-1.3730211588708656E-2</v>
      </c>
      <c r="S190" s="3"/>
    </row>
    <row r="191" spans="1:19" x14ac:dyDescent="0.2">
      <c r="A191" s="18">
        <v>42193</v>
      </c>
      <c r="B191" s="18" t="str">
        <f t="shared" si="27"/>
        <v>Jul-2015</v>
      </c>
      <c r="C191" s="2">
        <v>13308.5</v>
      </c>
      <c r="D191" s="25">
        <f t="shared" si="26"/>
        <v>-1.240751871887922</v>
      </c>
      <c r="E191" s="20">
        <f t="shared" si="30"/>
        <v>1.240751871887922</v>
      </c>
      <c r="F191" s="3">
        <f>VLOOKUP(A191,'Scheme data'!$A$2:$B$538,2,FALSE)</f>
        <v>19.635000000000002</v>
      </c>
      <c r="G191" s="20">
        <f t="shared" si="31"/>
        <v>-1.0681715120673136</v>
      </c>
      <c r="H191" s="3">
        <f t="shared" si="32"/>
        <v>3000</v>
      </c>
      <c r="I191" s="3">
        <f t="shared" si="33"/>
        <v>1</v>
      </c>
      <c r="J191" s="3">
        <f t="shared" si="34"/>
        <v>3000</v>
      </c>
      <c r="K191" s="3">
        <f t="shared" si="35"/>
        <v>3758.5571226588368</v>
      </c>
      <c r="L191" s="3">
        <f t="shared" si="36"/>
        <v>5.4028235555443169</v>
      </c>
      <c r="M191" s="3">
        <f t="shared" si="28"/>
        <v>73799.269103406259</v>
      </c>
      <c r="N191" s="3">
        <f t="shared" si="29"/>
        <v>71903.477288961541</v>
      </c>
      <c r="O191" s="20">
        <f t="shared" si="37"/>
        <v>129.67243428873337</v>
      </c>
      <c r="P191" s="20">
        <f t="shared" si="38"/>
        <v>118.33038437258261</v>
      </c>
      <c r="Q191" s="3">
        <f>(O191-MAX(O$8:O191))/MAX(O$8:O191)</f>
        <v>-2.0844761382335548E-2</v>
      </c>
      <c r="R191" s="3">
        <f>(P191-MAX(P$8:P191))/MAX(P$8:P191)</f>
        <v>-2.5967372450286793E-2</v>
      </c>
      <c r="S191" s="3"/>
    </row>
    <row r="192" spans="1:19" x14ac:dyDescent="0.2">
      <c r="A192" s="18">
        <v>42194</v>
      </c>
      <c r="B192" s="18" t="str">
        <f t="shared" si="27"/>
        <v>Jul-2015</v>
      </c>
      <c r="C192" s="2">
        <v>13261.15</v>
      </c>
      <c r="D192" s="25">
        <f t="shared" si="26"/>
        <v>-0.35578765450652111</v>
      </c>
      <c r="E192" s="20">
        <f t="shared" si="30"/>
        <v>0.35578765450652111</v>
      </c>
      <c r="F192" s="3">
        <f>VLOOKUP(A192,'Scheme data'!$A$2:$B$538,2,FALSE)</f>
        <v>19.609000000000002</v>
      </c>
      <c r="G192" s="20">
        <f t="shared" si="31"/>
        <v>-0.13241660300483726</v>
      </c>
      <c r="H192" s="3">
        <f t="shared" si="32"/>
        <v>0</v>
      </c>
      <c r="I192" s="3">
        <f t="shared" si="33"/>
        <v>1</v>
      </c>
      <c r="J192" s="3">
        <f t="shared" si="34"/>
        <v>0</v>
      </c>
      <c r="K192" s="3">
        <f t="shared" si="35"/>
        <v>3758.5571226588368</v>
      </c>
      <c r="L192" s="3">
        <f t="shared" si="36"/>
        <v>5.4028235555443169</v>
      </c>
      <c r="M192" s="3">
        <f t="shared" si="28"/>
        <v>73701.546618217137</v>
      </c>
      <c r="N192" s="3">
        <f t="shared" si="29"/>
        <v>71647.653593606519</v>
      </c>
      <c r="O192" s="20">
        <f t="shared" si="37"/>
        <v>129.50072645621455</v>
      </c>
      <c r="P192" s="20">
        <f t="shared" si="38"/>
        <v>117.90937947345485</v>
      </c>
      <c r="Q192" s="3">
        <f>(O192-MAX(O$8:O192))/MAX(O$8:O192)</f>
        <v>-2.214132548745696E-2</v>
      </c>
      <c r="R192" s="3">
        <f>(P192-MAX(P$8:P192))/MAX(P$8:P192)</f>
        <v>-2.9432860289974182E-2</v>
      </c>
      <c r="S192" s="3"/>
    </row>
    <row r="193" spans="1:19" x14ac:dyDescent="0.2">
      <c r="A193" s="18">
        <v>42195</v>
      </c>
      <c r="B193" s="18" t="str">
        <f t="shared" si="27"/>
        <v>Jul-2015</v>
      </c>
      <c r="C193" s="2">
        <v>13260.4</v>
      </c>
      <c r="D193" s="25">
        <f t="shared" si="26"/>
        <v>-5.6556181025024226E-3</v>
      </c>
      <c r="E193" s="20">
        <f t="shared" si="30"/>
        <v>5.6556181025024226E-3</v>
      </c>
      <c r="F193" s="3">
        <f>VLOOKUP(A193,'Scheme data'!$A$2:$B$538,2,FALSE)</f>
        <v>19.637</v>
      </c>
      <c r="G193" s="20">
        <f t="shared" si="31"/>
        <v>0.14279157529705078</v>
      </c>
      <c r="H193" s="3">
        <f t="shared" si="32"/>
        <v>0</v>
      </c>
      <c r="I193" s="3">
        <f t="shared" si="33"/>
        <v>1</v>
      </c>
      <c r="J193" s="3">
        <f t="shared" si="34"/>
        <v>0</v>
      </c>
      <c r="K193" s="3">
        <f t="shared" si="35"/>
        <v>3758.5571226588368</v>
      </c>
      <c r="L193" s="3">
        <f t="shared" si="36"/>
        <v>5.4028235555443169</v>
      </c>
      <c r="M193" s="3">
        <f t="shared" si="28"/>
        <v>73806.786217651577</v>
      </c>
      <c r="N193" s="3">
        <f t="shared" si="29"/>
        <v>71643.601475939853</v>
      </c>
      <c r="O193" s="20">
        <f t="shared" si="37"/>
        <v>129.68564258354249</v>
      </c>
      <c r="P193" s="20">
        <f t="shared" si="38"/>
        <v>117.90271096924479</v>
      </c>
      <c r="Q193" s="3">
        <f>(O193-MAX(O$8:O193))/MAX(O$8:O193)</f>
        <v>-2.0745025681941757E-2</v>
      </c>
      <c r="R193" s="3">
        <f>(P193-MAX(P$8:P193))/MAX(P$8:P193)</f>
        <v>-2.9487751860824606E-2</v>
      </c>
      <c r="S193" s="3"/>
    </row>
    <row r="194" spans="1:19" x14ac:dyDescent="0.2">
      <c r="A194" s="18">
        <v>42198</v>
      </c>
      <c r="B194" s="18" t="str">
        <f t="shared" si="27"/>
        <v>Jul-2015</v>
      </c>
      <c r="C194" s="2">
        <v>13433.45</v>
      </c>
      <c r="D194" s="25">
        <f t="shared" si="26"/>
        <v>1.3050134234261492</v>
      </c>
      <c r="E194" s="20">
        <f t="shared" si="30"/>
        <v>-1.3050134234261492</v>
      </c>
      <c r="F194" s="3">
        <f>VLOOKUP(A194,'Scheme data'!$A$2:$B$538,2,FALSE)</f>
        <v>19.809999999999999</v>
      </c>
      <c r="G194" s="20">
        <f t="shared" si="31"/>
        <v>0.88098996791769746</v>
      </c>
      <c r="H194" s="3">
        <f t="shared" si="32"/>
        <v>0</v>
      </c>
      <c r="I194" s="3">
        <f t="shared" si="33"/>
        <v>1</v>
      </c>
      <c r="J194" s="3">
        <f t="shared" si="34"/>
        <v>0</v>
      </c>
      <c r="K194" s="3">
        <f t="shared" si="35"/>
        <v>3758.5571226588368</v>
      </c>
      <c r="L194" s="3">
        <f t="shared" si="36"/>
        <v>5.4028235555443169</v>
      </c>
      <c r="M194" s="3">
        <f t="shared" si="28"/>
        <v>74457.016599871553</v>
      </c>
      <c r="N194" s="3">
        <f t="shared" si="29"/>
        <v>72578.560092226806</v>
      </c>
      <c r="O194" s="20">
        <f t="shared" si="37"/>
        <v>130.8281600845331</v>
      </c>
      <c r="P194" s="20">
        <f t="shared" si="38"/>
        <v>119.44135717397677</v>
      </c>
      <c r="Q194" s="3">
        <f>(O194-MAX(O$8:O194))/MAX(O$8:O194)</f>
        <v>-1.2117887597864668E-2</v>
      </c>
      <c r="R194" s="3">
        <f>(P194-MAX(P$8:P194))/MAX(P$8:P194)</f>
        <v>-1.6822436746613503E-2</v>
      </c>
      <c r="S194" s="3"/>
    </row>
    <row r="195" spans="1:19" x14ac:dyDescent="0.2">
      <c r="A195" s="18">
        <v>42199</v>
      </c>
      <c r="B195" s="18" t="str">
        <f t="shared" si="27"/>
        <v>Jul-2015</v>
      </c>
      <c r="C195" s="2">
        <v>13469.75</v>
      </c>
      <c r="D195" s="25">
        <f t="shared" si="26"/>
        <v>0.27022097822971219</v>
      </c>
      <c r="E195" s="20">
        <f t="shared" si="30"/>
        <v>-0.27022097822971219</v>
      </c>
      <c r="F195" s="3">
        <f>VLOOKUP(A195,'Scheme data'!$A$2:$B$538,2,FALSE)</f>
        <v>19.893999999999998</v>
      </c>
      <c r="G195" s="20">
        <f t="shared" si="31"/>
        <v>0.42402826855123488</v>
      </c>
      <c r="H195" s="3">
        <f t="shared" si="32"/>
        <v>0</v>
      </c>
      <c r="I195" s="3">
        <f t="shared" si="33"/>
        <v>1</v>
      </c>
      <c r="J195" s="3">
        <f t="shared" si="34"/>
        <v>0</v>
      </c>
      <c r="K195" s="3">
        <f t="shared" si="35"/>
        <v>3758.5571226588368</v>
      </c>
      <c r="L195" s="3">
        <f t="shared" si="36"/>
        <v>5.4028235555443169</v>
      </c>
      <c r="M195" s="3">
        <f t="shared" si="28"/>
        <v>74772.735398174889</v>
      </c>
      <c r="N195" s="3">
        <f t="shared" si="29"/>
        <v>72774.682587293064</v>
      </c>
      <c r="O195" s="20">
        <f t="shared" si="37"/>
        <v>131.38290846651697</v>
      </c>
      <c r="P195" s="20">
        <f t="shared" si="38"/>
        <v>119.76411277774312</v>
      </c>
      <c r="Q195" s="3">
        <f>(O195-MAX(O$8:O195))/MAX(O$8:O195)</f>
        <v>-7.9289881813186299E-3</v>
      </c>
      <c r="R195" s="3">
        <f>(P195-MAX(P$8:P195))/MAX(P$8:P195)</f>
        <v>-1.4165684717455248E-2</v>
      </c>
      <c r="S195" s="3"/>
    </row>
    <row r="196" spans="1:19" x14ac:dyDescent="0.2">
      <c r="A196" s="18">
        <v>42200</v>
      </c>
      <c r="B196" s="18" t="str">
        <f t="shared" si="27"/>
        <v>Jul-2015</v>
      </c>
      <c r="C196" s="2">
        <v>13513.35</v>
      </c>
      <c r="D196" s="25">
        <f t="shared" si="26"/>
        <v>0.3236882644444059</v>
      </c>
      <c r="E196" s="20">
        <f t="shared" si="30"/>
        <v>-0.3236882644444059</v>
      </c>
      <c r="F196" s="3">
        <f>VLOOKUP(A196,'Scheme data'!$A$2:$B$538,2,FALSE)</f>
        <v>19.942</v>
      </c>
      <c r="G196" s="20">
        <f t="shared" si="31"/>
        <v>0.24127877752086971</v>
      </c>
      <c r="H196" s="3">
        <f t="shared" si="32"/>
        <v>0</v>
      </c>
      <c r="I196" s="3">
        <f t="shared" si="33"/>
        <v>1</v>
      </c>
      <c r="J196" s="3">
        <f t="shared" si="34"/>
        <v>0</v>
      </c>
      <c r="K196" s="3">
        <f t="shared" si="35"/>
        <v>3758.5571226588368</v>
      </c>
      <c r="L196" s="3">
        <f t="shared" si="36"/>
        <v>5.4028235555443169</v>
      </c>
      <c r="M196" s="3">
        <f t="shared" si="28"/>
        <v>74953.146140062527</v>
      </c>
      <c r="N196" s="3">
        <f t="shared" si="29"/>
        <v>73010.245694314799</v>
      </c>
      <c r="O196" s="20">
        <f t="shared" si="37"/>
        <v>131.69990754193634</v>
      </c>
      <c r="P196" s="20">
        <f t="shared" si="38"/>
        <v>120.15177515582063</v>
      </c>
      <c r="Q196" s="3">
        <f>(O196-MAX(O$8:O196))/MAX(O$8:O196)</f>
        <v>-5.5353313718635964E-3</v>
      </c>
      <c r="R196" s="3">
        <f>(P196-MAX(P$8:P196))/MAX(P$8:P196)</f>
        <v>-1.0974654732019869E-2</v>
      </c>
      <c r="S196" s="3"/>
    </row>
    <row r="197" spans="1:19" x14ac:dyDescent="0.2">
      <c r="A197" s="18">
        <v>42201</v>
      </c>
      <c r="B197" s="18" t="str">
        <f t="shared" si="27"/>
        <v>Jul-2015</v>
      </c>
      <c r="C197" s="2">
        <v>13680.9</v>
      </c>
      <c r="D197" s="25">
        <f t="shared" si="26"/>
        <v>1.2398850026085262</v>
      </c>
      <c r="E197" s="20">
        <f t="shared" si="30"/>
        <v>-1.2398850026085262</v>
      </c>
      <c r="F197" s="3">
        <f>VLOOKUP(A197,'Scheme data'!$A$2:$B$538,2,FALSE)</f>
        <v>20.096</v>
      </c>
      <c r="G197" s="20">
        <f t="shared" si="31"/>
        <v>0.77223949453414864</v>
      </c>
      <c r="H197" s="3">
        <f t="shared" si="32"/>
        <v>0</v>
      </c>
      <c r="I197" s="3">
        <f t="shared" si="33"/>
        <v>1</v>
      </c>
      <c r="J197" s="3">
        <f t="shared" si="34"/>
        <v>0</v>
      </c>
      <c r="K197" s="3">
        <f t="shared" si="35"/>
        <v>3758.5571226588368</v>
      </c>
      <c r="L197" s="3">
        <f t="shared" si="36"/>
        <v>5.4028235555443169</v>
      </c>
      <c r="M197" s="3">
        <f t="shared" si="28"/>
        <v>75531.963936951986</v>
      </c>
      <c r="N197" s="3">
        <f t="shared" si="29"/>
        <v>73915.488781046239</v>
      </c>
      <c r="O197" s="20">
        <f t="shared" si="37"/>
        <v>132.71694624224014</v>
      </c>
      <c r="P197" s="20">
        <f t="shared" si="38"/>
        <v>121.64151899634557</v>
      </c>
      <c r="Q197" s="3">
        <f>(O197-MAX(O$8:O197))/MAX(O$8:O197)</f>
        <v>0</v>
      </c>
      <c r="R197" s="3">
        <f>(P197-MAX(P$8:P197))/MAX(P$8:P197)</f>
        <v>0</v>
      </c>
      <c r="S197" s="3"/>
    </row>
    <row r="198" spans="1:19" x14ac:dyDescent="0.2">
      <c r="A198" s="18">
        <v>42202</v>
      </c>
      <c r="B198" s="18" t="str">
        <f t="shared" si="27"/>
        <v>Jul-2015</v>
      </c>
      <c r="C198" s="2">
        <v>13725.85</v>
      </c>
      <c r="D198" s="25">
        <f t="shared" si="26"/>
        <v>0.32856025553874912</v>
      </c>
      <c r="E198" s="20">
        <f t="shared" si="30"/>
        <v>-0.32856025553874912</v>
      </c>
      <c r="F198" s="3">
        <f>VLOOKUP(A198,'Scheme data'!$A$2:$B$538,2,FALSE)</f>
        <v>20.196999999999999</v>
      </c>
      <c r="G198" s="20">
        <f t="shared" si="31"/>
        <v>0.50258757961782985</v>
      </c>
      <c r="H198" s="3">
        <f t="shared" si="32"/>
        <v>0</v>
      </c>
      <c r="I198" s="3">
        <f t="shared" si="33"/>
        <v>1</v>
      </c>
      <c r="J198" s="3">
        <f t="shared" si="34"/>
        <v>0</v>
      </c>
      <c r="K198" s="3">
        <f t="shared" si="35"/>
        <v>3758.5571226588368</v>
      </c>
      <c r="L198" s="3">
        <f t="shared" si="36"/>
        <v>5.4028235555443169</v>
      </c>
      <c r="M198" s="3">
        <f t="shared" si="28"/>
        <v>75911.57820634052</v>
      </c>
      <c r="N198" s="3">
        <f t="shared" si="29"/>
        <v>74158.345699867961</v>
      </c>
      <c r="O198" s="20">
        <f t="shared" si="37"/>
        <v>133.3839651301017</v>
      </c>
      <c r="P198" s="20">
        <f t="shared" si="38"/>
        <v>122.04118468200119</v>
      </c>
      <c r="Q198" s="3">
        <f>(O198-MAX(O$8:O198))/MAX(O$8:O198)</f>
        <v>0</v>
      </c>
      <c r="R198" s="3">
        <f>(P198-MAX(P$8:P198))/MAX(P$8:P198)</f>
        <v>0</v>
      </c>
      <c r="S198" s="3"/>
    </row>
    <row r="199" spans="1:19" x14ac:dyDescent="0.2">
      <c r="A199" s="18">
        <v>42205</v>
      </c>
      <c r="B199" s="18" t="str">
        <f t="shared" si="27"/>
        <v>Jul-2015</v>
      </c>
      <c r="C199" s="2">
        <v>13759.8</v>
      </c>
      <c r="D199" s="25">
        <f t="shared" si="26"/>
        <v>0.24734351606639232</v>
      </c>
      <c r="E199" s="20">
        <f t="shared" si="30"/>
        <v>-0.24734351606639232</v>
      </c>
      <c r="F199" s="3">
        <f>VLOOKUP(A199,'Scheme data'!$A$2:$B$538,2,FALSE)</f>
        <v>20.291</v>
      </c>
      <c r="G199" s="20">
        <f t="shared" si="31"/>
        <v>0.46541565579046984</v>
      </c>
      <c r="H199" s="3">
        <f t="shared" si="32"/>
        <v>0</v>
      </c>
      <c r="I199" s="3">
        <f t="shared" si="33"/>
        <v>1</v>
      </c>
      <c r="J199" s="3">
        <f t="shared" si="34"/>
        <v>0</v>
      </c>
      <c r="K199" s="3">
        <f t="shared" si="35"/>
        <v>3758.5571226588368</v>
      </c>
      <c r="L199" s="3">
        <f t="shared" si="36"/>
        <v>5.4028235555443169</v>
      </c>
      <c r="M199" s="3">
        <f t="shared" si="28"/>
        <v>76264.882575870462</v>
      </c>
      <c r="N199" s="3">
        <f t="shared" si="29"/>
        <v>74341.771559578687</v>
      </c>
      <c r="O199" s="20">
        <f t="shared" si="37"/>
        <v>134.0047549861313</v>
      </c>
      <c r="P199" s="20">
        <f t="shared" si="38"/>
        <v>122.34304563924273</v>
      </c>
      <c r="Q199" s="3">
        <f>(O199-MAX(O$8:O199))/MAX(O$8:O199)</f>
        <v>0</v>
      </c>
      <c r="R199" s="3">
        <f>(P199-MAX(P$8:P199))/MAX(P$8:P199)</f>
        <v>0</v>
      </c>
      <c r="S199" s="3"/>
    </row>
    <row r="200" spans="1:19" x14ac:dyDescent="0.2">
      <c r="A200" s="18">
        <v>42206</v>
      </c>
      <c r="B200" s="18" t="str">
        <f t="shared" si="27"/>
        <v>Jul-2015</v>
      </c>
      <c r="C200" s="2">
        <v>13527.8</v>
      </c>
      <c r="D200" s="25">
        <f t="shared" ref="D200:D263" si="39">(C200-C199)/C199*100</f>
        <v>-1.6860710184741057</v>
      </c>
      <c r="E200" s="20">
        <f t="shared" si="30"/>
        <v>1.6860710184741057</v>
      </c>
      <c r="F200" s="3">
        <f>VLOOKUP(A200,'Scheme data'!$A$2:$B$538,2,FALSE)</f>
        <v>20.027999999999999</v>
      </c>
      <c r="G200" s="20">
        <f t="shared" si="31"/>
        <v>-1.2961411463210373</v>
      </c>
      <c r="H200" s="3">
        <f t="shared" si="32"/>
        <v>3000</v>
      </c>
      <c r="I200" s="3">
        <f t="shared" si="33"/>
        <v>2</v>
      </c>
      <c r="J200" s="3">
        <f t="shared" si="34"/>
        <v>3000</v>
      </c>
      <c r="K200" s="3">
        <f t="shared" si="35"/>
        <v>3908.3474162478124</v>
      </c>
      <c r="L200" s="3">
        <f t="shared" si="36"/>
        <v>5.6245891050054269</v>
      </c>
      <c r="M200" s="3">
        <f t="shared" si="28"/>
        <v>78276.382052611181</v>
      </c>
      <c r="N200" s="3">
        <f t="shared" si="29"/>
        <v>76088.316494692408</v>
      </c>
      <c r="O200" s="20">
        <f t="shared" si="37"/>
        <v>132.26786421872936</v>
      </c>
      <c r="P200" s="20">
        <f t="shared" si="38"/>
        <v>120.2802550036009</v>
      </c>
      <c r="Q200" s="3">
        <f>(O200-MAX(O$8:O200))/MAX(O$8:O200)</f>
        <v>-1.2961411463210415E-2</v>
      </c>
      <c r="R200" s="3">
        <f>(P200-MAX(P$8:P200))/MAX(P$8:P200)</f>
        <v>-1.6860710184741157E-2</v>
      </c>
      <c r="S200" s="3"/>
    </row>
    <row r="201" spans="1:19" x14ac:dyDescent="0.2">
      <c r="A201" s="18">
        <v>42207</v>
      </c>
      <c r="B201" s="18" t="str">
        <f t="shared" ref="B201:B264" si="40">TEXT(A201,"MMM-YYYY")</f>
        <v>Jul-2015</v>
      </c>
      <c r="C201" s="2">
        <v>13663.8</v>
      </c>
      <c r="D201" s="25">
        <f t="shared" si="39"/>
        <v>1.0053371575570307</v>
      </c>
      <c r="E201" s="20">
        <f t="shared" si="30"/>
        <v>-1.0053371575570307</v>
      </c>
      <c r="F201" s="3">
        <f>VLOOKUP(A201,'Scheme data'!$A$2:$B$538,2,FALSE)</f>
        <v>20.116</v>
      </c>
      <c r="G201" s="20">
        <f t="shared" si="31"/>
        <v>0.43938486119433284</v>
      </c>
      <c r="H201" s="3">
        <f t="shared" si="32"/>
        <v>0</v>
      </c>
      <c r="I201" s="3">
        <f t="shared" si="33"/>
        <v>2</v>
      </c>
      <c r="J201" s="3">
        <f t="shared" si="34"/>
        <v>0</v>
      </c>
      <c r="K201" s="3">
        <f t="shared" si="35"/>
        <v>3908.3474162478124</v>
      </c>
      <c r="L201" s="3">
        <f t="shared" si="36"/>
        <v>5.6245891050054269</v>
      </c>
      <c r="M201" s="3">
        <f t="shared" ref="M201:M264" si="41">K201*F201</f>
        <v>78620.316625240986</v>
      </c>
      <c r="N201" s="3">
        <f t="shared" ref="N201:N264" si="42">L201*C201</f>
        <v>76853.260612973143</v>
      </c>
      <c r="O201" s="20">
        <f t="shared" si="37"/>
        <v>132.84902919033152</v>
      </c>
      <c r="P201" s="20">
        <f t="shared" si="38"/>
        <v>121.48947710035647</v>
      </c>
      <c r="Q201" s="3">
        <f>(O201-MAX(O$8:O201))/MAX(O$8:O201)</f>
        <v>-8.6245133310336088E-3</v>
      </c>
      <c r="R201" s="3">
        <f>(P201-MAX(P$8:P201))/MAX(P$8:P201)</f>
        <v>-6.9768455936859083E-3</v>
      </c>
      <c r="S201" s="3"/>
    </row>
    <row r="202" spans="1:19" x14ac:dyDescent="0.2">
      <c r="A202" s="18">
        <v>42208</v>
      </c>
      <c r="B202" s="18" t="str">
        <f t="shared" si="40"/>
        <v>Jul-2015</v>
      </c>
      <c r="C202" s="2">
        <v>13687</v>
      </c>
      <c r="D202" s="25">
        <f t="shared" si="39"/>
        <v>0.16979171240797383</v>
      </c>
      <c r="E202" s="20">
        <f t="shared" ref="E202:E265" si="43">D202*-1</f>
        <v>-0.16979171240797383</v>
      </c>
      <c r="F202" s="3">
        <f>VLOOKUP(A202,'Scheme data'!$A$2:$B$538,2,FALSE)</f>
        <v>20.148</v>
      </c>
      <c r="G202" s="20">
        <f t="shared" ref="G202:G265" si="44">(F202-F201)/F201*100</f>
        <v>0.15907735136209997</v>
      </c>
      <c r="H202" s="3">
        <f t="shared" ref="H202:H265" si="45">IF(E202&gt;=$E$3,IF(E202&lt;$E$4,$F$3,IF(E202&lt;$E$5,$F$4,$F$5)),0)</f>
        <v>0</v>
      </c>
      <c r="I202" s="3">
        <f t="shared" ref="I202:I265" si="46">IF(B201&lt;&gt;B202,IF(H202&gt;0,1,0),IF(H202&gt;0,I201+1,I201))</f>
        <v>2</v>
      </c>
      <c r="J202" s="3">
        <f t="shared" ref="J202:J265" si="47">IF(I202&gt;$D$2,0,IF(A201&gt;$B$3,0,H202))</f>
        <v>0</v>
      </c>
      <c r="K202" s="3">
        <f t="shared" ref="K202:K265" si="48">J202/F202+K201</f>
        <v>3908.3474162478124</v>
      </c>
      <c r="L202" s="3">
        <f t="shared" ref="L202:L265" si="49">J202/C202+L201</f>
        <v>5.6245891050054269</v>
      </c>
      <c r="M202" s="3">
        <f t="shared" si="41"/>
        <v>78745.383742560924</v>
      </c>
      <c r="N202" s="3">
        <f t="shared" si="42"/>
        <v>76983.751080209273</v>
      </c>
      <c r="O202" s="20">
        <f t="shared" ref="O202:O265" si="50">$O201*(1+$G202/100)</f>
        <v>133.06036190727775</v>
      </c>
      <c r="P202" s="20">
        <f t="shared" ref="P202:P265" si="51">$P201*(1+$D202/100)</f>
        <v>121.69575616392065</v>
      </c>
      <c r="Q202" s="3">
        <f>(O202-MAX(O$8:O202))/MAX(O$8:O202)</f>
        <v>-7.0474594647875755E-3</v>
      </c>
      <c r="R202" s="3">
        <f>(P202-MAX(P$8:P202))/MAX(P$8:P202)</f>
        <v>-5.2907745752118042E-3</v>
      </c>
      <c r="S202" s="3"/>
    </row>
    <row r="203" spans="1:19" x14ac:dyDescent="0.2">
      <c r="A203" s="18">
        <v>42209</v>
      </c>
      <c r="B203" s="18" t="str">
        <f t="shared" si="40"/>
        <v>Jul-2015</v>
      </c>
      <c r="C203" s="2">
        <v>13584.55</v>
      </c>
      <c r="D203" s="25">
        <f t="shared" si="39"/>
        <v>-0.74852049389932584</v>
      </c>
      <c r="E203" s="20">
        <f t="shared" si="43"/>
        <v>0.74852049389932584</v>
      </c>
      <c r="F203" s="3">
        <f>VLOOKUP(A203,'Scheme data'!$A$2:$B$538,2,FALSE)</f>
        <v>20.027000000000001</v>
      </c>
      <c r="G203" s="20">
        <f t="shared" si="44"/>
        <v>-0.60055588644033486</v>
      </c>
      <c r="H203" s="3">
        <f t="shared" si="45"/>
        <v>2000</v>
      </c>
      <c r="I203" s="3">
        <f t="shared" si="46"/>
        <v>3</v>
      </c>
      <c r="J203" s="3">
        <f t="shared" si="47"/>
        <v>2000</v>
      </c>
      <c r="K203" s="3">
        <f t="shared" si="48"/>
        <v>4008.2125982521065</v>
      </c>
      <c r="L203" s="3">
        <f t="shared" si="49"/>
        <v>5.7718151816881287</v>
      </c>
      <c r="M203" s="3">
        <f t="shared" si="41"/>
        <v>80272.473705194949</v>
      </c>
      <c r="N203" s="3">
        <f t="shared" si="42"/>
        <v>78407.511926401465</v>
      </c>
      <c r="O203" s="20">
        <f t="shared" si="50"/>
        <v>132.26126007132478</v>
      </c>
      <c r="P203" s="20">
        <f t="shared" si="51"/>
        <v>120.78483848882794</v>
      </c>
      <c r="Q203" s="3">
        <f>(O203-MAX(O$8:O203))/MAX(O$8:O203)</f>
        <v>-1.3010694396530631E-2</v>
      </c>
      <c r="R203" s="3">
        <f>(P203-MAX(P$8:P203))/MAX(P$8:P203)</f>
        <v>-1.2736376982223642E-2</v>
      </c>
      <c r="S203" s="3"/>
    </row>
    <row r="204" spans="1:19" x14ac:dyDescent="0.2">
      <c r="A204" s="18">
        <v>42212</v>
      </c>
      <c r="B204" s="18" t="str">
        <f t="shared" si="40"/>
        <v>Jul-2015</v>
      </c>
      <c r="C204" s="2">
        <v>13411.55</v>
      </c>
      <c r="D204" s="25">
        <f t="shared" si="39"/>
        <v>-1.2735055633053727</v>
      </c>
      <c r="E204" s="20">
        <f t="shared" si="43"/>
        <v>1.2735055633053727</v>
      </c>
      <c r="F204" s="3">
        <f>VLOOKUP(A204,'Scheme data'!$A$2:$B$538,2,FALSE)</f>
        <v>19.812000000000001</v>
      </c>
      <c r="G204" s="20">
        <f t="shared" si="44"/>
        <v>-1.0735507065461618</v>
      </c>
      <c r="H204" s="3">
        <f t="shared" si="45"/>
        <v>3000</v>
      </c>
      <c r="I204" s="3">
        <f t="shared" si="46"/>
        <v>4</v>
      </c>
      <c r="J204" s="3">
        <f t="shared" si="47"/>
        <v>0</v>
      </c>
      <c r="K204" s="3">
        <f t="shared" si="48"/>
        <v>4008.2125982521065</v>
      </c>
      <c r="L204" s="3">
        <f t="shared" si="49"/>
        <v>5.7718151816881287</v>
      </c>
      <c r="M204" s="3">
        <f t="shared" si="41"/>
        <v>79410.707996570738</v>
      </c>
      <c r="N204" s="3">
        <f t="shared" si="42"/>
        <v>77408.987899969419</v>
      </c>
      <c r="O204" s="20">
        <f t="shared" si="50"/>
        <v>130.84136837934221</v>
      </c>
      <c r="P204" s="20">
        <f t="shared" si="51"/>
        <v>119.24663685104331</v>
      </c>
      <c r="Q204" s="3">
        <f>(O204-MAX(O$8:O204))/MAX(O$8:O204)</f>
        <v>-2.3606525060371784E-2</v>
      </c>
      <c r="R204" s="3">
        <f>(P204-MAX(P$8:P204))/MAX(P$8:P204)</f>
        <v>-2.5309234145845249E-2</v>
      </c>
      <c r="S204" s="3"/>
    </row>
    <row r="205" spans="1:19" x14ac:dyDescent="0.2">
      <c r="A205" s="18">
        <v>42213</v>
      </c>
      <c r="B205" s="18" t="str">
        <f t="shared" si="40"/>
        <v>Jul-2015</v>
      </c>
      <c r="C205" s="2">
        <v>13349.65</v>
      </c>
      <c r="D205" s="25">
        <f t="shared" si="39"/>
        <v>-0.46154247644753693</v>
      </c>
      <c r="E205" s="20">
        <f t="shared" si="43"/>
        <v>0.46154247644753693</v>
      </c>
      <c r="F205" s="3">
        <f>VLOOKUP(A205,'Scheme data'!$A$2:$B$538,2,FALSE)</f>
        <v>19.907</v>
      </c>
      <c r="G205" s="20">
        <f t="shared" si="44"/>
        <v>0.47950736927114301</v>
      </c>
      <c r="H205" s="3">
        <f t="shared" si="45"/>
        <v>0</v>
      </c>
      <c r="I205" s="3">
        <f t="shared" si="46"/>
        <v>4</v>
      </c>
      <c r="J205" s="3">
        <f t="shared" si="47"/>
        <v>0</v>
      </c>
      <c r="K205" s="3">
        <f t="shared" si="48"/>
        <v>4008.2125982521065</v>
      </c>
      <c r="L205" s="3">
        <f t="shared" si="49"/>
        <v>5.7718151816881287</v>
      </c>
      <c r="M205" s="3">
        <f t="shared" si="41"/>
        <v>79791.488193404686</v>
      </c>
      <c r="N205" s="3">
        <f t="shared" si="42"/>
        <v>77051.712540222929</v>
      </c>
      <c r="O205" s="20">
        <f t="shared" si="50"/>
        <v>131.46876238277636</v>
      </c>
      <c r="P205" s="20">
        <f t="shared" si="51"/>
        <v>118.6962629702406</v>
      </c>
      <c r="Q205" s="3">
        <f>(O205-MAX(O$8:O205))/MAX(O$8:O205)</f>
        <v>-1.8924646394953684E-2</v>
      </c>
      <c r="R205" s="3">
        <f>(P205-MAX(P$8:P205))/MAX(P$8:P205)</f>
        <v>-2.9807846044274004E-2</v>
      </c>
      <c r="S205" s="3"/>
    </row>
    <row r="206" spans="1:19" x14ac:dyDescent="0.2">
      <c r="A206" s="18">
        <v>42214</v>
      </c>
      <c r="B206" s="18" t="str">
        <f t="shared" si="40"/>
        <v>Jul-2015</v>
      </c>
      <c r="C206" s="2">
        <v>13457.35</v>
      </c>
      <c r="D206" s="25">
        <f t="shared" si="39"/>
        <v>0.80676272411636796</v>
      </c>
      <c r="E206" s="20">
        <f t="shared" si="43"/>
        <v>-0.80676272411636796</v>
      </c>
      <c r="F206" s="3">
        <f>VLOOKUP(A206,'Scheme data'!$A$2:$B$538,2,FALSE)</f>
        <v>20.093</v>
      </c>
      <c r="G206" s="20">
        <f t="shared" si="44"/>
        <v>0.93434470286833748</v>
      </c>
      <c r="H206" s="3">
        <f t="shared" si="45"/>
        <v>0</v>
      </c>
      <c r="I206" s="3">
        <f t="shared" si="46"/>
        <v>4</v>
      </c>
      <c r="J206" s="3">
        <f t="shared" si="47"/>
        <v>0</v>
      </c>
      <c r="K206" s="3">
        <f t="shared" si="48"/>
        <v>4008.2125982521065</v>
      </c>
      <c r="L206" s="3">
        <f t="shared" si="49"/>
        <v>5.7718151816881287</v>
      </c>
      <c r="M206" s="3">
        <f t="shared" si="41"/>
        <v>80537.015736679576</v>
      </c>
      <c r="N206" s="3">
        <f t="shared" si="42"/>
        <v>77673.337035290737</v>
      </c>
      <c r="O206" s="20">
        <f t="shared" si="50"/>
        <v>132.69713380002639</v>
      </c>
      <c r="P206" s="20">
        <f t="shared" si="51"/>
        <v>119.65386017480364</v>
      </c>
      <c r="Q206" s="3">
        <f>(O206-MAX(O$8:O206))/MAX(O$8:O206)</f>
        <v>-9.7580207973981328E-3</v>
      </c>
      <c r="R206" s="3">
        <f>(P206-MAX(P$8:P206))/MAX(P$8:P206)</f>
        <v>-2.1980697393857499E-2</v>
      </c>
      <c r="S206" s="3"/>
    </row>
    <row r="207" spans="1:19" x14ac:dyDescent="0.2">
      <c r="A207" s="18">
        <v>42215</v>
      </c>
      <c r="B207" s="18" t="str">
        <f t="shared" si="40"/>
        <v>Jul-2015</v>
      </c>
      <c r="C207" s="2">
        <v>13568.15</v>
      </c>
      <c r="D207" s="25">
        <f t="shared" si="39"/>
        <v>0.8233418912341528</v>
      </c>
      <c r="E207" s="20">
        <f t="shared" si="43"/>
        <v>-0.8233418912341528</v>
      </c>
      <c r="F207" s="3">
        <f>VLOOKUP(A207,'Scheme data'!$A$2:$B$538,2,FALSE)</f>
        <v>20.236999999999998</v>
      </c>
      <c r="G207" s="20">
        <f t="shared" si="44"/>
        <v>0.71666749614292713</v>
      </c>
      <c r="H207" s="3">
        <f t="shared" si="45"/>
        <v>0</v>
      </c>
      <c r="I207" s="3">
        <f t="shared" si="46"/>
        <v>4</v>
      </c>
      <c r="J207" s="3">
        <f t="shared" si="47"/>
        <v>0</v>
      </c>
      <c r="K207" s="3">
        <f t="shared" si="48"/>
        <v>4008.2125982521065</v>
      </c>
      <c r="L207" s="3">
        <f t="shared" si="49"/>
        <v>5.7718151816881287</v>
      </c>
      <c r="M207" s="3">
        <f t="shared" si="41"/>
        <v>81114.198350827879</v>
      </c>
      <c r="N207" s="3">
        <f t="shared" si="42"/>
        <v>78312.854157421782</v>
      </c>
      <c r="O207" s="20">
        <f t="shared" si="50"/>
        <v>133.64813102628446</v>
      </c>
      <c r="P207" s="20">
        <f t="shared" si="51"/>
        <v>120.63902053010152</v>
      </c>
      <c r="Q207" s="3">
        <f>(O207-MAX(O$8:O207))/MAX(O$8:O207)</f>
        <v>-2.6612783992907658E-3</v>
      </c>
      <c r="R207" s="3">
        <f>(P207-MAX(P$8:P207))/MAX(P$8:P207)</f>
        <v>-1.3928254771145164E-2</v>
      </c>
      <c r="S207" s="3"/>
    </row>
    <row r="208" spans="1:19" x14ac:dyDescent="0.2">
      <c r="A208" s="18">
        <v>42216</v>
      </c>
      <c r="B208" s="18" t="str">
        <f t="shared" si="40"/>
        <v>Jul-2015</v>
      </c>
      <c r="C208" s="2">
        <v>13728.65</v>
      </c>
      <c r="D208" s="25">
        <f t="shared" si="39"/>
        <v>1.1829173468748504</v>
      </c>
      <c r="E208" s="20">
        <f t="shared" si="43"/>
        <v>-1.1829173468748504</v>
      </c>
      <c r="F208" s="3">
        <f>VLOOKUP(A208,'Scheme data'!$A$2:$B$538,2,FALSE)</f>
        <v>20.45</v>
      </c>
      <c r="G208" s="20">
        <f t="shared" si="44"/>
        <v>1.052527548549691</v>
      </c>
      <c r="H208" s="3">
        <f t="shared" si="45"/>
        <v>0</v>
      </c>
      <c r="I208" s="3">
        <f t="shared" si="46"/>
        <v>4</v>
      </c>
      <c r="J208" s="3">
        <f t="shared" si="47"/>
        <v>0</v>
      </c>
      <c r="K208" s="3">
        <f t="shared" si="48"/>
        <v>4008.2125982521065</v>
      </c>
      <c r="L208" s="3">
        <f t="shared" si="49"/>
        <v>5.7718151816881287</v>
      </c>
      <c r="M208" s="3">
        <f t="shared" si="41"/>
        <v>81967.947634255572</v>
      </c>
      <c r="N208" s="3">
        <f t="shared" si="42"/>
        <v>79239.230494082731</v>
      </c>
      <c r="O208" s="20">
        <f t="shared" si="50"/>
        <v>135.05481442345791</v>
      </c>
      <c r="P208" s="20">
        <f t="shared" si="51"/>
        <v>122.06608043105201</v>
      </c>
      <c r="Q208" s="3">
        <f>(O208-MAX(O$8:O208))/MAX(O$8:O208)</f>
        <v>0</v>
      </c>
      <c r="R208" s="3">
        <f>(P208-MAX(P$8:P208))/MAX(P$8:P208)</f>
        <v>-2.2638410442013509E-3</v>
      </c>
      <c r="S208" s="3"/>
    </row>
    <row r="209" spans="1:19" x14ac:dyDescent="0.2">
      <c r="A209" s="18">
        <v>42219</v>
      </c>
      <c r="B209" s="18" t="str">
        <f t="shared" si="40"/>
        <v>Aug-2015</v>
      </c>
      <c r="C209" s="2">
        <v>13831.8</v>
      </c>
      <c r="D209" s="25">
        <f t="shared" si="39"/>
        <v>0.75134845742297773</v>
      </c>
      <c r="E209" s="20">
        <f t="shared" si="43"/>
        <v>-0.75134845742297773</v>
      </c>
      <c r="F209" s="3">
        <f>VLOOKUP(A209,'Scheme data'!$A$2:$B$538,2,FALSE)</f>
        <v>20.526</v>
      </c>
      <c r="G209" s="20">
        <f t="shared" si="44"/>
        <v>0.3716381418092935</v>
      </c>
      <c r="H209" s="3">
        <f t="shared" si="45"/>
        <v>0</v>
      </c>
      <c r="I209" s="3">
        <f t="shared" si="46"/>
        <v>0</v>
      </c>
      <c r="J209" s="3">
        <f t="shared" si="47"/>
        <v>0</v>
      </c>
      <c r="K209" s="3">
        <f t="shared" si="48"/>
        <v>4008.2125982521065</v>
      </c>
      <c r="L209" s="3">
        <f t="shared" si="49"/>
        <v>5.7718151816881287</v>
      </c>
      <c r="M209" s="3">
        <f t="shared" si="41"/>
        <v>82272.571791722745</v>
      </c>
      <c r="N209" s="3">
        <f t="shared" si="42"/>
        <v>79834.59323007385</v>
      </c>
      <c r="O209" s="20">
        <f t="shared" si="50"/>
        <v>135.55672962620525</v>
      </c>
      <c r="P209" s="20">
        <f t="shared" si="51"/>
        <v>122.98322204340741</v>
      </c>
      <c r="Q209" s="3">
        <f>(O209-MAX(O$8:O209))/MAX(O$8:O209)</f>
        <v>0</v>
      </c>
      <c r="R209" s="3">
        <f>(P209-MAX(P$8:P209))/MAX(P$8:P209)</f>
        <v>0</v>
      </c>
      <c r="S209" s="3"/>
    </row>
    <row r="210" spans="1:19" x14ac:dyDescent="0.2">
      <c r="A210" s="18">
        <v>42220</v>
      </c>
      <c r="B210" s="18" t="str">
        <f t="shared" si="40"/>
        <v>Aug-2015</v>
      </c>
      <c r="C210" s="2">
        <v>14029.85</v>
      </c>
      <c r="D210" s="25">
        <f t="shared" si="39"/>
        <v>1.4318454575687987</v>
      </c>
      <c r="E210" s="20">
        <f t="shared" si="43"/>
        <v>-1.4318454575687987</v>
      </c>
      <c r="F210" s="3">
        <f>VLOOKUP(A210,'Scheme data'!$A$2:$B$538,2,FALSE)</f>
        <v>20.632000000000001</v>
      </c>
      <c r="G210" s="20">
        <f t="shared" si="44"/>
        <v>0.51641820130566918</v>
      </c>
      <c r="H210" s="3">
        <f t="shared" si="45"/>
        <v>0</v>
      </c>
      <c r="I210" s="3">
        <f t="shared" si="46"/>
        <v>0</v>
      </c>
      <c r="J210" s="3">
        <f t="shared" si="47"/>
        <v>0</v>
      </c>
      <c r="K210" s="3">
        <f t="shared" si="48"/>
        <v>4008.2125982521065</v>
      </c>
      <c r="L210" s="3">
        <f t="shared" si="49"/>
        <v>5.7718151816881287</v>
      </c>
      <c r="M210" s="3">
        <f t="shared" si="41"/>
        <v>82697.442327137469</v>
      </c>
      <c r="N210" s="3">
        <f t="shared" si="42"/>
        <v>80977.701226807199</v>
      </c>
      <c r="O210" s="20">
        <f t="shared" si="50"/>
        <v>136.25676925108971</v>
      </c>
      <c r="P210" s="20">
        <f t="shared" si="51"/>
        <v>124.7441517218077</v>
      </c>
      <c r="Q210" s="3">
        <f>(O210-MAX(O$8:O210))/MAX(O$8:O210)</f>
        <v>0</v>
      </c>
      <c r="R210" s="3">
        <f>(P210-MAX(P$8:P210))/MAX(P$8:P210)</f>
        <v>0</v>
      </c>
      <c r="S210" s="3"/>
    </row>
    <row r="211" spans="1:19" x14ac:dyDescent="0.2">
      <c r="A211" s="18">
        <v>42221</v>
      </c>
      <c r="B211" s="18" t="str">
        <f t="shared" si="40"/>
        <v>Aug-2015</v>
      </c>
      <c r="C211" s="2">
        <v>14149.85</v>
      </c>
      <c r="D211" s="25">
        <f t="shared" si="39"/>
        <v>0.85531919443187199</v>
      </c>
      <c r="E211" s="20">
        <f t="shared" si="43"/>
        <v>-0.85531919443187199</v>
      </c>
      <c r="F211" s="3">
        <f>VLOOKUP(A211,'Scheme data'!$A$2:$B$538,2,FALSE)</f>
        <v>20.864000000000001</v>
      </c>
      <c r="G211" s="20">
        <f t="shared" si="44"/>
        <v>1.1244668476153514</v>
      </c>
      <c r="H211" s="3">
        <f t="shared" si="45"/>
        <v>0</v>
      </c>
      <c r="I211" s="3">
        <f t="shared" si="46"/>
        <v>0</v>
      </c>
      <c r="J211" s="3">
        <f t="shared" si="47"/>
        <v>0</v>
      </c>
      <c r="K211" s="3">
        <f t="shared" si="48"/>
        <v>4008.2125982521065</v>
      </c>
      <c r="L211" s="3">
        <f t="shared" si="49"/>
        <v>5.7718151816881287</v>
      </c>
      <c r="M211" s="3">
        <f t="shared" si="41"/>
        <v>83627.347649931951</v>
      </c>
      <c r="N211" s="3">
        <f t="shared" si="42"/>
        <v>81670.319048609774</v>
      </c>
      <c r="O211" s="20">
        <f t="shared" si="50"/>
        <v>137.78893144894997</v>
      </c>
      <c r="P211" s="20">
        <f t="shared" si="51"/>
        <v>125.81111239541553</v>
      </c>
      <c r="Q211" s="3">
        <f>(O211-MAX(O$8:O211))/MAX(O$8:O211)</f>
        <v>0</v>
      </c>
      <c r="R211" s="3">
        <f>(P211-MAX(P$8:P211))/MAX(P$8:P211)</f>
        <v>0</v>
      </c>
      <c r="S211" s="3"/>
    </row>
    <row r="212" spans="1:19" x14ac:dyDescent="0.2">
      <c r="A212" s="18">
        <v>42222</v>
      </c>
      <c r="B212" s="18" t="str">
        <f t="shared" si="40"/>
        <v>Aug-2015</v>
      </c>
      <c r="C212" s="2">
        <v>14137.4</v>
      </c>
      <c r="D212" s="25">
        <f t="shared" si="39"/>
        <v>-8.7986798446631778E-2</v>
      </c>
      <c r="E212" s="20">
        <f t="shared" si="43"/>
        <v>8.7986798446631778E-2</v>
      </c>
      <c r="F212" s="3">
        <f>VLOOKUP(A212,'Scheme data'!$A$2:$B$538,2,FALSE)</f>
        <v>20.768000000000001</v>
      </c>
      <c r="G212" s="20">
        <f t="shared" si="44"/>
        <v>-0.46012269938650346</v>
      </c>
      <c r="H212" s="3">
        <f t="shared" si="45"/>
        <v>0</v>
      </c>
      <c r="I212" s="3">
        <f t="shared" si="46"/>
        <v>0</v>
      </c>
      <c r="J212" s="3">
        <f t="shared" si="47"/>
        <v>0</v>
      </c>
      <c r="K212" s="3">
        <f t="shared" si="48"/>
        <v>4008.2125982521065</v>
      </c>
      <c r="L212" s="3">
        <f t="shared" si="49"/>
        <v>5.7718151816881287</v>
      </c>
      <c r="M212" s="3">
        <f t="shared" si="41"/>
        <v>83242.559240499744</v>
      </c>
      <c r="N212" s="3">
        <f t="shared" si="42"/>
        <v>81598.459949597745</v>
      </c>
      <c r="O212" s="20">
        <f t="shared" si="50"/>
        <v>137.15493329811125</v>
      </c>
      <c r="P212" s="20">
        <f t="shared" si="51"/>
        <v>125.70041522552872</v>
      </c>
      <c r="Q212" s="3">
        <f>(O212-MAX(O$8:O212))/MAX(O$8:O212)</f>
        <v>-4.6012269938649894E-3</v>
      </c>
      <c r="R212" s="3">
        <f>(P212-MAX(P$8:P212))/MAX(P$8:P212)</f>
        <v>-8.7986798446631532E-4</v>
      </c>
      <c r="S212" s="3"/>
    </row>
    <row r="213" spans="1:19" x14ac:dyDescent="0.2">
      <c r="A213" s="18">
        <v>42223</v>
      </c>
      <c r="B213" s="18" t="str">
        <f t="shared" si="40"/>
        <v>Aug-2015</v>
      </c>
      <c r="C213" s="2">
        <v>14114.95</v>
      </c>
      <c r="D213" s="25">
        <f t="shared" si="39"/>
        <v>-0.15879864755894937</v>
      </c>
      <c r="E213" s="20">
        <f t="shared" si="43"/>
        <v>0.15879864755894937</v>
      </c>
      <c r="F213" s="3">
        <f>VLOOKUP(A213,'Scheme data'!$A$2:$B$538,2,FALSE)</f>
        <v>20.76</v>
      </c>
      <c r="G213" s="20">
        <f t="shared" si="44"/>
        <v>-3.8520801232661397E-2</v>
      </c>
      <c r="H213" s="3">
        <f t="shared" si="45"/>
        <v>0</v>
      </c>
      <c r="I213" s="3">
        <f t="shared" si="46"/>
        <v>0</v>
      </c>
      <c r="J213" s="3">
        <f t="shared" si="47"/>
        <v>0</v>
      </c>
      <c r="K213" s="3">
        <f t="shared" si="48"/>
        <v>4008.2125982521065</v>
      </c>
      <c r="L213" s="3">
        <f t="shared" si="49"/>
        <v>5.7718151816881287</v>
      </c>
      <c r="M213" s="3">
        <f t="shared" si="41"/>
        <v>83210.493539713745</v>
      </c>
      <c r="N213" s="3">
        <f t="shared" si="42"/>
        <v>81468.882698768852</v>
      </c>
      <c r="O213" s="20">
        <f t="shared" si="50"/>
        <v>137.10210011887469</v>
      </c>
      <c r="P213" s="20">
        <f t="shared" si="51"/>
        <v>125.5008046661746</v>
      </c>
      <c r="Q213" s="3">
        <f>(O213-MAX(O$8:O213))/MAX(O$8:O213)</f>
        <v>-4.9846625766870548E-3</v>
      </c>
      <c r="R213" s="3">
        <f>(P213-MAX(P$8:P213))/MAX(P$8:P213)</f>
        <v>-2.4664572415960912E-3</v>
      </c>
      <c r="S213" s="3"/>
    </row>
    <row r="214" spans="1:19" x14ac:dyDescent="0.2">
      <c r="A214" s="18">
        <v>42226</v>
      </c>
      <c r="B214" s="18" t="str">
        <f t="shared" si="40"/>
        <v>Aug-2015</v>
      </c>
      <c r="C214" s="2">
        <v>14100.75</v>
      </c>
      <c r="D214" s="25">
        <f t="shared" si="39"/>
        <v>-0.10060255261266052</v>
      </c>
      <c r="E214" s="20">
        <f t="shared" si="43"/>
        <v>0.10060255261266052</v>
      </c>
      <c r="F214" s="3">
        <f>VLOOKUP(A214,'Scheme data'!$A$2:$B$538,2,FALSE)</f>
        <v>20.684999999999999</v>
      </c>
      <c r="G214" s="20">
        <f t="shared" si="44"/>
        <v>-0.3612716763005917</v>
      </c>
      <c r="H214" s="3">
        <f t="shared" si="45"/>
        <v>0</v>
      </c>
      <c r="I214" s="3">
        <f t="shared" si="46"/>
        <v>0</v>
      </c>
      <c r="J214" s="3">
        <f t="shared" si="47"/>
        <v>0</v>
      </c>
      <c r="K214" s="3">
        <f t="shared" si="48"/>
        <v>4008.2125982521065</v>
      </c>
      <c r="L214" s="3">
        <f t="shared" si="49"/>
        <v>5.7718151816881287</v>
      </c>
      <c r="M214" s="3">
        <f t="shared" si="41"/>
        <v>82909.877594844816</v>
      </c>
      <c r="N214" s="3">
        <f t="shared" si="42"/>
        <v>81386.922923188875</v>
      </c>
      <c r="O214" s="20">
        <f t="shared" si="50"/>
        <v>136.60678906353192</v>
      </c>
      <c r="P214" s="20">
        <f t="shared" si="51"/>
        <v>125.374547653131</v>
      </c>
      <c r="Q214" s="3">
        <f>(O214-MAX(O$8:O214))/MAX(O$8:O214)</f>
        <v>-8.5793711656442003E-3</v>
      </c>
      <c r="R214" s="3">
        <f>(P214-MAX(P$8:P214))/MAX(P$8:P214)</f>
        <v>-3.4700014487785377E-3</v>
      </c>
      <c r="S214" s="3"/>
    </row>
    <row r="215" spans="1:19" x14ac:dyDescent="0.2">
      <c r="A215" s="18">
        <v>42227</v>
      </c>
      <c r="B215" s="18" t="str">
        <f t="shared" si="40"/>
        <v>Aug-2015</v>
      </c>
      <c r="C215" s="2">
        <v>14007.75</v>
      </c>
      <c r="D215" s="25">
        <f t="shared" si="39"/>
        <v>-0.65953938620286157</v>
      </c>
      <c r="E215" s="20">
        <f t="shared" si="43"/>
        <v>0.65953938620286157</v>
      </c>
      <c r="F215" s="3">
        <f>VLOOKUP(A215,'Scheme data'!$A$2:$B$538,2,FALSE)</f>
        <v>20.54</v>
      </c>
      <c r="G215" s="20">
        <f t="shared" si="44"/>
        <v>-0.70099105632100356</v>
      </c>
      <c r="H215" s="3">
        <f t="shared" si="45"/>
        <v>2000</v>
      </c>
      <c r="I215" s="3">
        <f t="shared" si="46"/>
        <v>1</v>
      </c>
      <c r="J215" s="3">
        <f t="shared" si="47"/>
        <v>2000</v>
      </c>
      <c r="K215" s="3">
        <f t="shared" si="48"/>
        <v>4105.5835816990393</v>
      </c>
      <c r="L215" s="3">
        <f t="shared" si="49"/>
        <v>5.9145932866657303</v>
      </c>
      <c r="M215" s="3">
        <f t="shared" si="41"/>
        <v>84328.686768098269</v>
      </c>
      <c r="N215" s="3">
        <f t="shared" si="42"/>
        <v>82850.144111291884</v>
      </c>
      <c r="O215" s="20">
        <f t="shared" si="50"/>
        <v>135.64918768986928</v>
      </c>
      <c r="P215" s="20">
        <f t="shared" si="51"/>
        <v>124.54765313108493</v>
      </c>
      <c r="Q215" s="3">
        <f>(O215-MAX(O$8:O215))/MAX(O$8:O215)</f>
        <v>-1.5529141104294365E-2</v>
      </c>
      <c r="R215" s="3">
        <f>(P215-MAX(P$8:P215))/MAX(P$8:P215)</f>
        <v>-1.0042509284550654E-2</v>
      </c>
      <c r="S215" s="3"/>
    </row>
    <row r="216" spans="1:19" x14ac:dyDescent="0.2">
      <c r="A216" s="18">
        <v>42228</v>
      </c>
      <c r="B216" s="18" t="str">
        <f t="shared" si="40"/>
        <v>Aug-2015</v>
      </c>
      <c r="C216" s="2">
        <v>13684.9</v>
      </c>
      <c r="D216" s="25">
        <f t="shared" si="39"/>
        <v>-2.304795559600938</v>
      </c>
      <c r="E216" s="20">
        <f t="shared" si="43"/>
        <v>2.304795559600938</v>
      </c>
      <c r="F216" s="3">
        <f>VLOOKUP(A216,'Scheme data'!$A$2:$B$538,2,FALSE)</f>
        <v>20.155999999999999</v>
      </c>
      <c r="G216" s="20">
        <f t="shared" si="44"/>
        <v>-1.8695228821811116</v>
      </c>
      <c r="H216" s="3">
        <f t="shared" si="45"/>
        <v>3000</v>
      </c>
      <c r="I216" s="3">
        <f t="shared" si="46"/>
        <v>2</v>
      </c>
      <c r="J216" s="3">
        <f t="shared" si="47"/>
        <v>3000</v>
      </c>
      <c r="K216" s="3">
        <f t="shared" si="48"/>
        <v>4254.4226370671677</v>
      </c>
      <c r="L216" s="3">
        <f t="shared" si="49"/>
        <v>6.1338130105950244</v>
      </c>
      <c r="M216" s="3">
        <f t="shared" si="41"/>
        <v>85752.142672725822</v>
      </c>
      <c r="N216" s="3">
        <f t="shared" si="42"/>
        <v>83940.617668691848</v>
      </c>
      <c r="O216" s="20">
        <f t="shared" si="50"/>
        <v>133.11319508651437</v>
      </c>
      <c r="P216" s="20">
        <f t="shared" si="51"/>
        <v>121.67708435213251</v>
      </c>
      <c r="Q216" s="3">
        <f>(O216-MAX(O$8:O216))/MAX(O$8:O216)</f>
        <v>-3.393404907975453E-2</v>
      </c>
      <c r="R216" s="3">
        <f>(P216-MAX(P$8:P216))/MAX(P$8:P216)</f>
        <v>-3.2859005572497151E-2</v>
      </c>
      <c r="S216" s="3"/>
    </row>
    <row r="217" spans="1:19" x14ac:dyDescent="0.2">
      <c r="A217" s="18">
        <v>42229</v>
      </c>
      <c r="B217" s="18" t="str">
        <f t="shared" si="40"/>
        <v>Aug-2015</v>
      </c>
      <c r="C217" s="2">
        <v>13636.95</v>
      </c>
      <c r="D217" s="25">
        <f t="shared" si="39"/>
        <v>-0.35038619208031413</v>
      </c>
      <c r="E217" s="20">
        <f t="shared" si="43"/>
        <v>0.35038619208031413</v>
      </c>
      <c r="F217" s="3">
        <f>VLOOKUP(A217,'Scheme data'!$A$2:$B$538,2,FALSE)</f>
        <v>20.074999999999999</v>
      </c>
      <c r="G217" s="20">
        <f t="shared" si="44"/>
        <v>-0.40186544949394487</v>
      </c>
      <c r="H217" s="3">
        <f t="shared" si="45"/>
        <v>0</v>
      </c>
      <c r="I217" s="3">
        <f t="shared" si="46"/>
        <v>2</v>
      </c>
      <c r="J217" s="3">
        <f t="shared" si="47"/>
        <v>0</v>
      </c>
      <c r="K217" s="3">
        <f t="shared" si="48"/>
        <v>4254.4226370671677</v>
      </c>
      <c r="L217" s="3">
        <f t="shared" si="49"/>
        <v>6.1338130105950244</v>
      </c>
      <c r="M217" s="3">
        <f t="shared" si="41"/>
        <v>85407.534439123381</v>
      </c>
      <c r="N217" s="3">
        <f t="shared" si="42"/>
        <v>83646.501334833825</v>
      </c>
      <c r="O217" s="20">
        <f t="shared" si="50"/>
        <v>132.57825914674419</v>
      </c>
      <c r="P217" s="20">
        <f t="shared" si="51"/>
        <v>121.25074464963673</v>
      </c>
      <c r="Q217" s="3">
        <f>(O217-MAX(O$8:O217))/MAX(O$8:O217)</f>
        <v>-3.7816334355828173E-2</v>
      </c>
      <c r="R217" s="3">
        <f>(P217-MAX(P$8:P217))/MAX(P$8:P217)</f>
        <v>-3.6247734074919297E-2</v>
      </c>
      <c r="S217" s="3"/>
    </row>
    <row r="218" spans="1:19" x14ac:dyDescent="0.2">
      <c r="A218" s="18">
        <v>42230</v>
      </c>
      <c r="B218" s="18" t="str">
        <f t="shared" si="40"/>
        <v>Aug-2015</v>
      </c>
      <c r="C218" s="2">
        <v>13917.1</v>
      </c>
      <c r="D218" s="25">
        <f t="shared" si="39"/>
        <v>2.0543449964984815</v>
      </c>
      <c r="E218" s="20">
        <f t="shared" si="43"/>
        <v>-2.0543449964984815</v>
      </c>
      <c r="F218" s="3">
        <f>VLOOKUP(A218,'Scheme data'!$A$2:$B$538,2,FALSE)</f>
        <v>20.407</v>
      </c>
      <c r="G218" s="20">
        <f t="shared" si="44"/>
        <v>1.6537982565379865</v>
      </c>
      <c r="H218" s="3">
        <f t="shared" si="45"/>
        <v>0</v>
      </c>
      <c r="I218" s="3">
        <f t="shared" si="46"/>
        <v>2</v>
      </c>
      <c r="J218" s="3">
        <f t="shared" si="47"/>
        <v>0</v>
      </c>
      <c r="K218" s="3">
        <f t="shared" si="48"/>
        <v>4254.4226370671677</v>
      </c>
      <c r="L218" s="3">
        <f t="shared" si="49"/>
        <v>6.1338130105950244</v>
      </c>
      <c r="M218" s="3">
        <f t="shared" si="41"/>
        <v>86820.002754629691</v>
      </c>
      <c r="N218" s="3">
        <f t="shared" si="42"/>
        <v>85364.889049752019</v>
      </c>
      <c r="O218" s="20">
        <f t="shared" si="50"/>
        <v>134.77083608506146</v>
      </c>
      <c r="P218" s="20">
        <f t="shared" si="51"/>
        <v>123.74165325556369</v>
      </c>
      <c r="Q218" s="3">
        <f>(O218-MAX(O$8:O218))/MAX(O$8:O218)</f>
        <v>-2.1903757668711533E-2</v>
      </c>
      <c r="R218" s="3">
        <f>(P218-MAX(P$8:P218))/MAX(P$8:P218)</f>
        <v>-1.6448937621246672E-2</v>
      </c>
      <c r="S218" s="3"/>
    </row>
    <row r="219" spans="1:19" x14ac:dyDescent="0.2">
      <c r="A219" s="18">
        <v>42233</v>
      </c>
      <c r="B219" s="18" t="str">
        <f t="shared" si="40"/>
        <v>Aug-2015</v>
      </c>
      <c r="C219" s="2">
        <v>13977.35</v>
      </c>
      <c r="D219" s="25">
        <f t="shared" si="39"/>
        <v>0.43292065157252591</v>
      </c>
      <c r="E219" s="20">
        <f t="shared" si="43"/>
        <v>-0.43292065157252591</v>
      </c>
      <c r="F219" s="3">
        <f>VLOOKUP(A219,'Scheme data'!$A$2:$B$538,2,FALSE)</f>
        <v>20.530999999999999</v>
      </c>
      <c r="G219" s="20">
        <f t="shared" si="44"/>
        <v>0.60763463517419891</v>
      </c>
      <c r="H219" s="3">
        <f t="shared" si="45"/>
        <v>0</v>
      </c>
      <c r="I219" s="3">
        <f t="shared" si="46"/>
        <v>2</v>
      </c>
      <c r="J219" s="3">
        <f t="shared" si="47"/>
        <v>0</v>
      </c>
      <c r="K219" s="3">
        <f t="shared" si="48"/>
        <v>4254.4226370671677</v>
      </c>
      <c r="L219" s="3">
        <f t="shared" si="49"/>
        <v>6.1338130105950244</v>
      </c>
      <c r="M219" s="3">
        <f t="shared" si="41"/>
        <v>87347.551161626019</v>
      </c>
      <c r="N219" s="3">
        <f t="shared" si="42"/>
        <v>85734.451283640359</v>
      </c>
      <c r="O219" s="20">
        <f t="shared" si="50"/>
        <v>135.58975036322812</v>
      </c>
      <c r="P219" s="20">
        <f t="shared" si="51"/>
        <v>124.27735642710428</v>
      </c>
      <c r="Q219" s="3">
        <f>(O219-MAX(O$8:O219))/MAX(O$8:O219)</f>
        <v>-1.596050613496942E-2</v>
      </c>
      <c r="R219" s="3">
        <f>(P219-MAX(P$8:P219))/MAX(P$8:P219)</f>
        <v>-1.2190941953448171E-2</v>
      </c>
      <c r="S219" s="3"/>
    </row>
    <row r="220" spans="1:19" x14ac:dyDescent="0.2">
      <c r="A220" s="18">
        <v>42234</v>
      </c>
      <c r="B220" s="18" t="str">
        <f t="shared" si="40"/>
        <v>Aug-2015</v>
      </c>
      <c r="C220" s="2">
        <v>14048.75</v>
      </c>
      <c r="D220" s="25">
        <f t="shared" si="39"/>
        <v>0.51082644421152523</v>
      </c>
      <c r="E220" s="20">
        <f t="shared" si="43"/>
        <v>-0.51082644421152523</v>
      </c>
      <c r="F220" s="3">
        <f>VLOOKUP(A220,'Scheme data'!$A$2:$B$538,2,FALSE)</f>
        <v>20.686</v>
      </c>
      <c r="G220" s="20">
        <f t="shared" si="44"/>
        <v>0.75495592031562586</v>
      </c>
      <c r="H220" s="3">
        <f t="shared" si="45"/>
        <v>0</v>
      </c>
      <c r="I220" s="3">
        <f t="shared" si="46"/>
        <v>2</v>
      </c>
      <c r="J220" s="3">
        <f t="shared" si="47"/>
        <v>0</v>
      </c>
      <c r="K220" s="3">
        <f t="shared" si="48"/>
        <v>4254.4226370671677</v>
      </c>
      <c r="L220" s="3">
        <f t="shared" si="49"/>
        <v>6.1338130105950244</v>
      </c>
      <c r="M220" s="3">
        <f t="shared" si="41"/>
        <v>88006.986670371436</v>
      </c>
      <c r="N220" s="3">
        <f t="shared" si="42"/>
        <v>86172.405532596851</v>
      </c>
      <c r="O220" s="20">
        <f t="shared" si="50"/>
        <v>136.61339321093649</v>
      </c>
      <c r="P220" s="20">
        <f t="shared" si="51"/>
        <v>124.91219802790093</v>
      </c>
      <c r="Q220" s="3">
        <f>(O220-MAX(O$8:O220))/MAX(O$8:O220)</f>
        <v>-8.5314417177914156E-3</v>
      </c>
      <c r="R220" s="3">
        <f>(P220-MAX(P$8:P220))/MAX(P$8:P220)</f>
        <v>-7.1449520666297082E-3</v>
      </c>
      <c r="S220" s="3"/>
    </row>
    <row r="221" spans="1:19" x14ac:dyDescent="0.2">
      <c r="A221" s="18">
        <v>42235</v>
      </c>
      <c r="B221" s="18" t="str">
        <f t="shared" si="40"/>
        <v>Aug-2015</v>
      </c>
      <c r="C221" s="2">
        <v>14076.7</v>
      </c>
      <c r="D221" s="25">
        <f t="shared" si="39"/>
        <v>0.19895008452709834</v>
      </c>
      <c r="E221" s="20">
        <f t="shared" si="43"/>
        <v>-0.19895008452709834</v>
      </c>
      <c r="F221" s="3">
        <f>VLOOKUP(A221,'Scheme data'!$A$2:$B$538,2,FALSE)</f>
        <v>20.803000000000001</v>
      </c>
      <c r="G221" s="20">
        <f t="shared" si="44"/>
        <v>0.56559992265300629</v>
      </c>
      <c r="H221" s="3">
        <f t="shared" si="45"/>
        <v>0</v>
      </c>
      <c r="I221" s="3">
        <f t="shared" si="46"/>
        <v>2</v>
      </c>
      <c r="J221" s="3">
        <f t="shared" si="47"/>
        <v>0</v>
      </c>
      <c r="K221" s="3">
        <f t="shared" si="48"/>
        <v>4254.4226370671677</v>
      </c>
      <c r="L221" s="3">
        <f t="shared" si="49"/>
        <v>6.1338130105950244</v>
      </c>
      <c r="M221" s="3">
        <f t="shared" si="41"/>
        <v>88504.754118908299</v>
      </c>
      <c r="N221" s="3">
        <f t="shared" si="42"/>
        <v>86343.84560624299</v>
      </c>
      <c r="O221" s="20">
        <f t="shared" si="50"/>
        <v>137.3860784572712</v>
      </c>
      <c r="P221" s="20">
        <f t="shared" si="51"/>
        <v>125.16071095146211</v>
      </c>
      <c r="Q221" s="3">
        <f>(O221-MAX(O$8:O221))/MAX(O$8:O221)</f>
        <v>-2.9236963190183763E-3</v>
      </c>
      <c r="R221" s="3">
        <f>(P221-MAX(P$8:P221))/MAX(P$8:P221)</f>
        <v>-5.1696661095345939E-3</v>
      </c>
      <c r="S221" s="3"/>
    </row>
    <row r="222" spans="1:19" x14ac:dyDescent="0.2">
      <c r="A222" s="18">
        <v>42236</v>
      </c>
      <c r="B222" s="18" t="str">
        <f t="shared" si="40"/>
        <v>Aug-2015</v>
      </c>
      <c r="C222" s="2">
        <v>13831.75</v>
      </c>
      <c r="D222" s="25">
        <f t="shared" si="39"/>
        <v>-1.7401095427195343</v>
      </c>
      <c r="E222" s="20">
        <f t="shared" si="43"/>
        <v>1.7401095427195343</v>
      </c>
      <c r="F222" s="3">
        <f>VLOOKUP(A222,'Scheme data'!$A$2:$B$538,2,FALSE)</f>
        <v>20.53</v>
      </c>
      <c r="G222" s="20">
        <f t="shared" si="44"/>
        <v>-1.3123107244147463</v>
      </c>
      <c r="H222" s="3">
        <f t="shared" si="45"/>
        <v>3000</v>
      </c>
      <c r="I222" s="3">
        <f t="shared" si="46"/>
        <v>3</v>
      </c>
      <c r="J222" s="3">
        <f t="shared" si="47"/>
        <v>3000</v>
      </c>
      <c r="K222" s="3">
        <f t="shared" si="48"/>
        <v>4400.5502551869922</v>
      </c>
      <c r="L222" s="3">
        <f t="shared" si="49"/>
        <v>6.3507053054962483</v>
      </c>
      <c r="M222" s="3">
        <f t="shared" si="41"/>
        <v>90343.296738988953</v>
      </c>
      <c r="N222" s="3">
        <f t="shared" si="42"/>
        <v>87841.368109297735</v>
      </c>
      <c r="O222" s="20">
        <f t="shared" si="50"/>
        <v>135.58314621582358</v>
      </c>
      <c r="P222" s="20">
        <f t="shared" si="51"/>
        <v>122.9827774764601</v>
      </c>
      <c r="Q222" s="3">
        <f>(O222-MAX(O$8:O222))/MAX(O$8:O222)</f>
        <v>-1.6008435582821997E-2</v>
      </c>
      <c r="R222" s="3">
        <f>(P222-MAX(P$8:P222))/MAX(P$8:P222)</f>
        <v>-2.2480803683431201E-2</v>
      </c>
      <c r="S222" s="3"/>
    </row>
    <row r="223" spans="1:19" x14ac:dyDescent="0.2">
      <c r="A223" s="18">
        <v>42237</v>
      </c>
      <c r="B223" s="18" t="str">
        <f t="shared" si="40"/>
        <v>Aug-2015</v>
      </c>
      <c r="C223" s="2">
        <v>13749.15</v>
      </c>
      <c r="D223" s="25">
        <f t="shared" si="39"/>
        <v>-0.59717678529470497</v>
      </c>
      <c r="E223" s="20">
        <f t="shared" si="43"/>
        <v>0.59717678529470497</v>
      </c>
      <c r="F223" s="3">
        <f>VLOOKUP(A223,'Scheme data'!$A$2:$B$538,2,FALSE)</f>
        <v>20.387</v>
      </c>
      <c r="G223" s="20">
        <f t="shared" si="44"/>
        <v>-0.69654164637116744</v>
      </c>
      <c r="H223" s="3">
        <f t="shared" si="45"/>
        <v>2000</v>
      </c>
      <c r="I223" s="3">
        <f t="shared" si="46"/>
        <v>4</v>
      </c>
      <c r="J223" s="3">
        <f t="shared" si="47"/>
        <v>0</v>
      </c>
      <c r="K223" s="3">
        <f t="shared" si="48"/>
        <v>4400.5502551869922</v>
      </c>
      <c r="L223" s="3">
        <f t="shared" si="49"/>
        <v>6.3507053054962483</v>
      </c>
      <c r="M223" s="3">
        <f t="shared" si="41"/>
        <v>89714.018052497209</v>
      </c>
      <c r="N223" s="3">
        <f t="shared" si="42"/>
        <v>87316.799851063741</v>
      </c>
      <c r="O223" s="20">
        <f t="shared" si="50"/>
        <v>134.63875313697005</v>
      </c>
      <c r="P223" s="20">
        <f t="shared" si="51"/>
        <v>122.24835287946003</v>
      </c>
      <c r="Q223" s="3">
        <f>(O223-MAX(O$8:O223))/MAX(O$8:O223)</f>
        <v>-2.2862346625766802E-2</v>
      </c>
      <c r="R223" s="3">
        <f>(P223-MAX(P$8:P223))/MAX(P$8:P223)</f>
        <v>-2.8318321395633173E-2</v>
      </c>
      <c r="S223" s="3"/>
    </row>
    <row r="224" spans="1:19" x14ac:dyDescent="0.2">
      <c r="A224" s="18">
        <v>42240</v>
      </c>
      <c r="B224" s="18" t="str">
        <f t="shared" si="40"/>
        <v>Aug-2015</v>
      </c>
      <c r="C224" s="2">
        <v>12543.15</v>
      </c>
      <c r="D224" s="25">
        <f t="shared" si="39"/>
        <v>-8.7714513260819764</v>
      </c>
      <c r="E224" s="20">
        <f t="shared" si="43"/>
        <v>8.7714513260819764</v>
      </c>
      <c r="F224" s="3">
        <f>VLOOKUP(A224,'Scheme data'!$A$2:$B$538,2,FALSE)</f>
        <v>18.914999999999999</v>
      </c>
      <c r="G224" s="20">
        <f t="shared" si="44"/>
        <v>-7.2202874380732878</v>
      </c>
      <c r="H224" s="3">
        <f t="shared" si="45"/>
        <v>3000</v>
      </c>
      <c r="I224" s="3">
        <f t="shared" si="46"/>
        <v>5</v>
      </c>
      <c r="J224" s="3">
        <f t="shared" si="47"/>
        <v>0</v>
      </c>
      <c r="K224" s="3">
        <f t="shared" si="48"/>
        <v>4400.5502551869922</v>
      </c>
      <c r="L224" s="3">
        <f t="shared" si="49"/>
        <v>6.3507053054962483</v>
      </c>
      <c r="M224" s="3">
        <f t="shared" si="41"/>
        <v>83236.408076861961</v>
      </c>
      <c r="N224" s="3">
        <f t="shared" si="42"/>
        <v>79657.849252635264</v>
      </c>
      <c r="O224" s="20">
        <f t="shared" si="50"/>
        <v>124.91744815744289</v>
      </c>
      <c r="P224" s="20">
        <f t="shared" si="51"/>
        <v>111.52539810970126</v>
      </c>
      <c r="Q224" s="3">
        <f>(O224-MAX(O$8:O224))/MAX(O$8:O224)</f>
        <v>-9.3414493865030729E-2</v>
      </c>
      <c r="R224" s="3">
        <f>(P224-MAX(P$8:P224))/MAX(P$8:P224)</f>
        <v>-0.11354890687887152</v>
      </c>
      <c r="S224" s="3"/>
    </row>
    <row r="225" spans="1:19" x14ac:dyDescent="0.2">
      <c r="A225" s="18">
        <v>42241</v>
      </c>
      <c r="B225" s="18" t="str">
        <f t="shared" si="40"/>
        <v>Aug-2015</v>
      </c>
      <c r="C225" s="2">
        <v>12790.9</v>
      </c>
      <c r="D225" s="25">
        <f t="shared" si="39"/>
        <v>1.9751816728652691</v>
      </c>
      <c r="E225" s="20">
        <f t="shared" si="43"/>
        <v>-1.9751816728652691</v>
      </c>
      <c r="F225" s="3">
        <f>VLOOKUP(A225,'Scheme data'!$A$2:$B$538,2,FALSE)</f>
        <v>19.225000000000001</v>
      </c>
      <c r="G225" s="20">
        <f t="shared" si="44"/>
        <v>1.6389109172614449</v>
      </c>
      <c r="H225" s="3">
        <f t="shared" si="45"/>
        <v>0</v>
      </c>
      <c r="I225" s="3">
        <f t="shared" si="46"/>
        <v>5</v>
      </c>
      <c r="J225" s="3">
        <f t="shared" si="47"/>
        <v>0</v>
      </c>
      <c r="K225" s="3">
        <f t="shared" si="48"/>
        <v>4400.5502551869922</v>
      </c>
      <c r="L225" s="3">
        <f t="shared" si="49"/>
        <v>6.3507053054962483</v>
      </c>
      <c r="M225" s="3">
        <f t="shared" si="41"/>
        <v>84600.578655969934</v>
      </c>
      <c r="N225" s="3">
        <f t="shared" si="42"/>
        <v>81231.236492071956</v>
      </c>
      <c r="O225" s="20">
        <f t="shared" si="50"/>
        <v>126.96473385285964</v>
      </c>
      <c r="P225" s="20">
        <f t="shared" si="51"/>
        <v>113.72822733375412</v>
      </c>
      <c r="Q225" s="3">
        <f>(O225-MAX(O$8:O225))/MAX(O$8:O225)</f>
        <v>-7.8556365030674716E-2</v>
      </c>
      <c r="R225" s="3">
        <f>(P225-MAX(P$8:P225))/MAX(P$8:P225)</f>
        <v>-9.6039887348629047E-2</v>
      </c>
      <c r="S225" s="3"/>
    </row>
    <row r="226" spans="1:19" x14ac:dyDescent="0.2">
      <c r="A226" s="18">
        <v>42242</v>
      </c>
      <c r="B226" s="18" t="str">
        <f t="shared" si="40"/>
        <v>Aug-2015</v>
      </c>
      <c r="C226" s="2">
        <v>12756.1</v>
      </c>
      <c r="D226" s="25">
        <f t="shared" si="39"/>
        <v>-0.27206842364492939</v>
      </c>
      <c r="E226" s="20">
        <f t="shared" si="43"/>
        <v>0.27206842364492939</v>
      </c>
      <c r="F226" s="3">
        <f>VLOOKUP(A226,'Scheme data'!$A$2:$B$538,2,FALSE)</f>
        <v>19.158000000000001</v>
      </c>
      <c r="G226" s="20">
        <f t="shared" si="44"/>
        <v>-0.34850455136541048</v>
      </c>
      <c r="H226" s="3">
        <f t="shared" si="45"/>
        <v>0</v>
      </c>
      <c r="I226" s="3">
        <f t="shared" si="46"/>
        <v>5</v>
      </c>
      <c r="J226" s="3">
        <f t="shared" si="47"/>
        <v>0</v>
      </c>
      <c r="K226" s="3">
        <f t="shared" si="48"/>
        <v>4400.5502551869922</v>
      </c>
      <c r="L226" s="3">
        <f t="shared" si="49"/>
        <v>6.3507053054962483</v>
      </c>
      <c r="M226" s="3">
        <f t="shared" si="41"/>
        <v>84305.741788872401</v>
      </c>
      <c r="N226" s="3">
        <f t="shared" si="42"/>
        <v>81010.231947440698</v>
      </c>
      <c r="O226" s="20">
        <f t="shared" si="50"/>
        <v>126.52225597675344</v>
      </c>
      <c r="P226" s="20">
        <f t="shared" si="51"/>
        <v>113.41880873840785</v>
      </c>
      <c r="Q226" s="3">
        <f>(O226-MAX(O$8:O226))/MAX(O$8:O226)</f>
        <v>-8.1767638036809698E-2</v>
      </c>
      <c r="R226" s="3">
        <f>(P226-MAX(P$8:P226))/MAX(P$8:P226)</f>
        <v>-9.8499277377498598E-2</v>
      </c>
      <c r="S226" s="3"/>
    </row>
    <row r="227" spans="1:19" x14ac:dyDescent="0.2">
      <c r="A227" s="18">
        <v>42243</v>
      </c>
      <c r="B227" s="18" t="str">
        <f t="shared" si="40"/>
        <v>Aug-2015</v>
      </c>
      <c r="C227" s="2">
        <v>13105.3</v>
      </c>
      <c r="D227" s="25">
        <f t="shared" si="39"/>
        <v>2.7375138169189555</v>
      </c>
      <c r="E227" s="20">
        <f t="shared" si="43"/>
        <v>-2.7375138169189555</v>
      </c>
      <c r="F227" s="3">
        <f>VLOOKUP(A227,'Scheme data'!$A$2:$B$538,2,FALSE)</f>
        <v>19.593</v>
      </c>
      <c r="G227" s="20">
        <f t="shared" si="44"/>
        <v>2.2705919198246094</v>
      </c>
      <c r="H227" s="3">
        <f t="shared" si="45"/>
        <v>0</v>
      </c>
      <c r="I227" s="3">
        <f t="shared" si="46"/>
        <v>5</v>
      </c>
      <c r="J227" s="3">
        <f t="shared" si="47"/>
        <v>0</v>
      </c>
      <c r="K227" s="3">
        <f t="shared" si="48"/>
        <v>4400.5502551869922</v>
      </c>
      <c r="L227" s="3">
        <f t="shared" si="49"/>
        <v>6.3507053054962483</v>
      </c>
      <c r="M227" s="3">
        <f t="shared" si="41"/>
        <v>86219.981149878731</v>
      </c>
      <c r="N227" s="3">
        <f t="shared" si="42"/>
        <v>83227.898240119976</v>
      </c>
      <c r="O227" s="20">
        <f t="shared" si="50"/>
        <v>129.39506009774144</v>
      </c>
      <c r="P227" s="20">
        <f t="shared" si="51"/>
        <v>116.52366429860665</v>
      </c>
      <c r="Q227" s="3">
        <f>(O227-MAX(O$8:O227))/MAX(O$8:O227)</f>
        <v>-6.0918328220858686E-2</v>
      </c>
      <c r="R227" s="3">
        <f>(P227-MAX(P$8:P227))/MAX(P$8:P227)</f>
        <v>-7.3820570536083388E-2</v>
      </c>
      <c r="S227" s="3"/>
    </row>
    <row r="228" spans="1:19" x14ac:dyDescent="0.2">
      <c r="A228" s="18">
        <v>42244</v>
      </c>
      <c r="B228" s="18" t="str">
        <f t="shared" si="40"/>
        <v>Aug-2015</v>
      </c>
      <c r="C228" s="2">
        <v>13134.3</v>
      </c>
      <c r="D228" s="25">
        <f t="shared" si="39"/>
        <v>0.22128451847725727</v>
      </c>
      <c r="E228" s="20">
        <f t="shared" si="43"/>
        <v>-0.22128451847725727</v>
      </c>
      <c r="F228" s="3">
        <f>VLOOKUP(A228,'Scheme data'!$A$2:$B$538,2,FALSE)</f>
        <v>19.655000000000001</v>
      </c>
      <c r="G228" s="20">
        <f t="shared" si="44"/>
        <v>0.31643954473537061</v>
      </c>
      <c r="H228" s="3">
        <f t="shared" si="45"/>
        <v>0</v>
      </c>
      <c r="I228" s="3">
        <f t="shared" si="46"/>
        <v>5</v>
      </c>
      <c r="J228" s="3">
        <f t="shared" si="47"/>
        <v>0</v>
      </c>
      <c r="K228" s="3">
        <f t="shared" si="48"/>
        <v>4400.5502551869922</v>
      </c>
      <c r="L228" s="3">
        <f t="shared" si="49"/>
        <v>6.3507053054962483</v>
      </c>
      <c r="M228" s="3">
        <f t="shared" si="41"/>
        <v>86492.815265700337</v>
      </c>
      <c r="N228" s="3">
        <f t="shared" si="42"/>
        <v>83412.068693979367</v>
      </c>
      <c r="O228" s="20">
        <f t="shared" si="50"/>
        <v>129.80451723682478</v>
      </c>
      <c r="P228" s="20">
        <f t="shared" si="51"/>
        <v>116.78151312806186</v>
      </c>
      <c r="Q228" s="3">
        <f>(O228-MAX(O$8:O228))/MAX(O$8:O228)</f>
        <v>-5.7946702453987524E-2</v>
      </c>
      <c r="R228" s="3">
        <f>(P228-MAX(P$8:P228))/MAX(P$8:P228)</f>
        <v>-7.1771078845358868E-2</v>
      </c>
      <c r="S228" s="3"/>
    </row>
    <row r="229" spans="1:19" x14ac:dyDescent="0.2">
      <c r="A229" s="18">
        <v>42247</v>
      </c>
      <c r="B229" s="18" t="str">
        <f t="shared" si="40"/>
        <v>Aug-2015</v>
      </c>
      <c r="C229" s="2">
        <v>13059.1</v>
      </c>
      <c r="D229" s="25">
        <f t="shared" si="39"/>
        <v>-0.57254669072580122</v>
      </c>
      <c r="E229" s="20">
        <f t="shared" si="43"/>
        <v>0.57254669072580122</v>
      </c>
      <c r="F229" s="3">
        <f>VLOOKUP(A229,'Scheme data'!$A$2:$B$538,2,FALSE)</f>
        <v>19.579999999999998</v>
      </c>
      <c r="G229" s="20">
        <f t="shared" si="44"/>
        <v>-0.38158229458154586</v>
      </c>
      <c r="H229" s="3">
        <f t="shared" si="45"/>
        <v>2000</v>
      </c>
      <c r="I229" s="3">
        <f t="shared" si="46"/>
        <v>6</v>
      </c>
      <c r="J229" s="3">
        <f t="shared" si="47"/>
        <v>0</v>
      </c>
      <c r="K229" s="3">
        <f t="shared" si="48"/>
        <v>4400.5502551869922</v>
      </c>
      <c r="L229" s="3">
        <f t="shared" si="49"/>
        <v>6.3507053054962483</v>
      </c>
      <c r="M229" s="3">
        <f t="shared" si="41"/>
        <v>86162.7739965613</v>
      </c>
      <c r="N229" s="3">
        <f t="shared" si="42"/>
        <v>82934.49565500606</v>
      </c>
      <c r="O229" s="20">
        <f t="shared" si="50"/>
        <v>129.30920618148201</v>
      </c>
      <c r="P229" s="20">
        <f t="shared" si="51"/>
        <v>116.11288443926762</v>
      </c>
      <c r="Q229" s="3">
        <f>(O229-MAX(O$8:O229))/MAX(O$8:O229)</f>
        <v>-6.1541411042944666E-2</v>
      </c>
      <c r="R229" s="3">
        <f>(P229-MAX(P$8:P229))/MAX(P$8:P229)</f>
        <v>-7.7085622815789637E-2</v>
      </c>
      <c r="S229" s="3"/>
    </row>
    <row r="230" spans="1:19" x14ac:dyDescent="0.2">
      <c r="A230" s="18">
        <v>42248</v>
      </c>
      <c r="B230" s="18" t="str">
        <f t="shared" si="40"/>
        <v>Sep-2015</v>
      </c>
      <c r="C230" s="2">
        <v>12787.1</v>
      </c>
      <c r="D230" s="25">
        <f t="shared" si="39"/>
        <v>-2.0828387867464064</v>
      </c>
      <c r="E230" s="20">
        <f t="shared" si="43"/>
        <v>2.0828387867464064</v>
      </c>
      <c r="F230" s="3">
        <f>VLOOKUP(A230,'Scheme data'!$A$2:$B$538,2,FALSE)</f>
        <v>19.152999999999999</v>
      </c>
      <c r="G230" s="20">
        <f t="shared" si="44"/>
        <v>-2.1807967313585275</v>
      </c>
      <c r="H230" s="3">
        <f t="shared" si="45"/>
        <v>3000</v>
      </c>
      <c r="I230" s="3">
        <f t="shared" si="46"/>
        <v>1</v>
      </c>
      <c r="J230" s="3">
        <f t="shared" si="47"/>
        <v>3000</v>
      </c>
      <c r="K230" s="3">
        <f t="shared" si="48"/>
        <v>4557.1836807600093</v>
      </c>
      <c r="L230" s="3">
        <f t="shared" si="49"/>
        <v>6.5853167498425034</v>
      </c>
      <c r="M230" s="3">
        <f t="shared" si="41"/>
        <v>87283.739037596446</v>
      </c>
      <c r="N230" s="3">
        <f t="shared" si="42"/>
        <v>84207.103811911074</v>
      </c>
      <c r="O230" s="20">
        <f t="shared" si="50"/>
        <v>126.48923523973059</v>
      </c>
      <c r="P230" s="20">
        <f t="shared" si="51"/>
        <v>113.69444024575651</v>
      </c>
      <c r="Q230" s="3">
        <f>(O230-MAX(O$8:O230))/MAX(O$8:O230)</f>
        <v>-8.200728527607351E-2</v>
      </c>
      <c r="R230" s="3">
        <f>(P230-MAX(P$8:P230))/MAX(P$8:P230)</f>
        <v>-9.6308441432241459E-2</v>
      </c>
      <c r="S230" s="3"/>
    </row>
    <row r="231" spans="1:19" x14ac:dyDescent="0.2">
      <c r="A231" s="18">
        <v>42249</v>
      </c>
      <c r="B231" s="18" t="str">
        <f t="shared" si="40"/>
        <v>Sep-2015</v>
      </c>
      <c r="C231" s="2">
        <v>12735.2</v>
      </c>
      <c r="D231" s="25">
        <f t="shared" si="39"/>
        <v>-0.40587779871901869</v>
      </c>
      <c r="E231" s="20">
        <f t="shared" si="43"/>
        <v>0.40587779871901869</v>
      </c>
      <c r="F231" s="3">
        <f>VLOOKUP(A231,'Scheme data'!$A$2:$B$538,2,FALSE)</f>
        <v>19.123999999999999</v>
      </c>
      <c r="G231" s="20">
        <f t="shared" si="44"/>
        <v>-0.15141231138724962</v>
      </c>
      <c r="H231" s="3">
        <f t="shared" si="45"/>
        <v>0</v>
      </c>
      <c r="I231" s="3">
        <f t="shared" si="46"/>
        <v>1</v>
      </c>
      <c r="J231" s="3">
        <f t="shared" si="47"/>
        <v>0</v>
      </c>
      <c r="K231" s="3">
        <f t="shared" si="48"/>
        <v>4557.1836807600093</v>
      </c>
      <c r="L231" s="3">
        <f t="shared" si="49"/>
        <v>6.5853167498425034</v>
      </c>
      <c r="M231" s="3">
        <f t="shared" si="41"/>
        <v>87151.58071085441</v>
      </c>
      <c r="N231" s="3">
        <f t="shared" si="42"/>
        <v>83865.325872594258</v>
      </c>
      <c r="O231" s="20">
        <f t="shared" si="50"/>
        <v>126.29771496499806</v>
      </c>
      <c r="P231" s="20">
        <f t="shared" si="51"/>
        <v>113.23297975442112</v>
      </c>
      <c r="Q231" s="3">
        <f>(O231-MAX(O$8:O231))/MAX(O$8:O231)</f>
        <v>-8.3397239263803519E-2</v>
      </c>
      <c r="R231" s="3">
        <f>(P231-MAX(P$8:P231))/MAX(P$8:P231)</f>
        <v>-9.9976324837365876E-2</v>
      </c>
      <c r="S231" s="3"/>
    </row>
    <row r="232" spans="1:19" x14ac:dyDescent="0.2">
      <c r="A232" s="18">
        <v>42250</v>
      </c>
      <c r="B232" s="18" t="str">
        <f t="shared" si="40"/>
        <v>Sep-2015</v>
      </c>
      <c r="C232" s="2">
        <v>12876.8</v>
      </c>
      <c r="D232" s="25">
        <f t="shared" si="39"/>
        <v>1.1118788868647413</v>
      </c>
      <c r="E232" s="20">
        <f t="shared" si="43"/>
        <v>-1.1118788868647413</v>
      </c>
      <c r="F232" s="3">
        <f>VLOOKUP(A232,'Scheme data'!$A$2:$B$538,2,FALSE)</f>
        <v>19.298999999999999</v>
      </c>
      <c r="G232" s="20">
        <f t="shared" si="44"/>
        <v>0.91508052708638743</v>
      </c>
      <c r="H232" s="3">
        <f t="shared" si="45"/>
        <v>0</v>
      </c>
      <c r="I232" s="3">
        <f t="shared" si="46"/>
        <v>1</v>
      </c>
      <c r="J232" s="3">
        <f t="shared" si="47"/>
        <v>0</v>
      </c>
      <c r="K232" s="3">
        <f t="shared" si="48"/>
        <v>4557.1836807600093</v>
      </c>
      <c r="L232" s="3">
        <f t="shared" si="49"/>
        <v>6.5853167498425034</v>
      </c>
      <c r="M232" s="3">
        <f t="shared" si="41"/>
        <v>87949.087854987418</v>
      </c>
      <c r="N232" s="3">
        <f t="shared" si="42"/>
        <v>84797.806724371942</v>
      </c>
      <c r="O232" s="20">
        <f t="shared" si="50"/>
        <v>127.45344076079785</v>
      </c>
      <c r="P232" s="20">
        <f t="shared" si="51"/>
        <v>114.49199334927836</v>
      </c>
      <c r="Q232" s="3">
        <f>(O232-MAX(O$8:O232))/MAX(O$8:O232)</f>
        <v>-7.5009585889570254E-2</v>
      </c>
      <c r="R232" s="3">
        <f>(P232-MAX(P$8:P232))/MAX(P$8:P232)</f>
        <v>-8.9969151616448431E-2</v>
      </c>
      <c r="S232" s="3"/>
    </row>
    <row r="233" spans="1:19" x14ac:dyDescent="0.2">
      <c r="A233" s="18">
        <v>42251</v>
      </c>
      <c r="B233" s="18" t="str">
        <f t="shared" si="40"/>
        <v>Sep-2015</v>
      </c>
      <c r="C233" s="2">
        <v>12591.8</v>
      </c>
      <c r="D233" s="25">
        <f t="shared" si="39"/>
        <v>-2.2132828031809146</v>
      </c>
      <c r="E233" s="20">
        <f t="shared" si="43"/>
        <v>2.2132828031809146</v>
      </c>
      <c r="F233" s="3">
        <f>VLOOKUP(A233,'Scheme data'!$A$2:$B$538,2,FALSE)</f>
        <v>18.88</v>
      </c>
      <c r="G233" s="20">
        <f t="shared" si="44"/>
        <v>-2.1710969480283979</v>
      </c>
      <c r="H233" s="3">
        <f t="shared" si="45"/>
        <v>3000</v>
      </c>
      <c r="I233" s="3">
        <f t="shared" si="46"/>
        <v>2</v>
      </c>
      <c r="J233" s="3">
        <f t="shared" si="47"/>
        <v>3000</v>
      </c>
      <c r="K233" s="3">
        <f t="shared" si="48"/>
        <v>4716.0819858447549</v>
      </c>
      <c r="L233" s="3">
        <f t="shared" si="49"/>
        <v>6.8235670397136889</v>
      </c>
      <c r="M233" s="3">
        <f t="shared" si="41"/>
        <v>89039.627892748962</v>
      </c>
      <c r="N233" s="3">
        <f t="shared" si="42"/>
        <v>85920.991450666828</v>
      </c>
      <c r="O233" s="20">
        <f t="shared" si="50"/>
        <v>124.68630299828298</v>
      </c>
      <c r="P233" s="20">
        <f t="shared" si="51"/>
        <v>111.95796174945974</v>
      </c>
      <c r="Q233" s="3">
        <f>(O233-MAX(O$8:O233))/MAX(O$8:O233)</f>
        <v>-9.5092024539877029E-2</v>
      </c>
      <c r="R233" s="3">
        <f>(P233-MAX(P$8:P233))/MAX(P$8:P233)</f>
        <v>-0.11011070788736299</v>
      </c>
      <c r="S233" s="3"/>
    </row>
    <row r="234" spans="1:19" x14ac:dyDescent="0.2">
      <c r="A234" s="18">
        <v>42254</v>
      </c>
      <c r="B234" s="18" t="str">
        <f t="shared" si="40"/>
        <v>Sep-2015</v>
      </c>
      <c r="C234" s="2">
        <v>12319.1</v>
      </c>
      <c r="D234" s="25">
        <f t="shared" si="39"/>
        <v>-2.1656951349290723</v>
      </c>
      <c r="E234" s="20">
        <f t="shared" si="43"/>
        <v>2.1656951349290723</v>
      </c>
      <c r="F234" s="3">
        <f>VLOOKUP(A234,'Scheme data'!$A$2:$B$538,2,FALSE)</f>
        <v>18.491</v>
      </c>
      <c r="G234" s="20">
        <f t="shared" si="44"/>
        <v>-2.0603813559322002</v>
      </c>
      <c r="H234" s="3">
        <f t="shared" si="45"/>
        <v>3000</v>
      </c>
      <c r="I234" s="3">
        <f t="shared" si="46"/>
        <v>3</v>
      </c>
      <c r="J234" s="3">
        <f t="shared" si="47"/>
        <v>3000</v>
      </c>
      <c r="K234" s="3">
        <f t="shared" si="48"/>
        <v>4878.3230761048817</v>
      </c>
      <c r="L234" s="3">
        <f t="shared" si="49"/>
        <v>7.0670913231434849</v>
      </c>
      <c r="M234" s="3">
        <f t="shared" si="41"/>
        <v>90205.072000255372</v>
      </c>
      <c r="N234" s="3">
        <f t="shared" si="42"/>
        <v>87060.204718936904</v>
      </c>
      <c r="O234" s="20">
        <f t="shared" si="50"/>
        <v>122.11728965790523</v>
      </c>
      <c r="P234" s="20">
        <f t="shared" si="51"/>
        <v>109.53329361868595</v>
      </c>
      <c r="Q234" s="3">
        <f>(O234-MAX(O$8:O234))/MAX(O$8:O234)</f>
        <v>-0.1137365797546009</v>
      </c>
      <c r="R234" s="3">
        <f>(P234-MAX(P$8:P234))/MAX(P$8:P234)</f>
        <v>-0.12938299699290109</v>
      </c>
      <c r="S234" s="3"/>
    </row>
    <row r="235" spans="1:19" x14ac:dyDescent="0.2">
      <c r="A235" s="18">
        <v>42255</v>
      </c>
      <c r="B235" s="18" t="str">
        <f t="shared" si="40"/>
        <v>Sep-2015</v>
      </c>
      <c r="C235" s="2">
        <v>12397.9</v>
      </c>
      <c r="D235" s="25">
        <f t="shared" si="39"/>
        <v>0.63965711780892498</v>
      </c>
      <c r="E235" s="20">
        <f t="shared" si="43"/>
        <v>-0.63965711780892498</v>
      </c>
      <c r="F235" s="3">
        <f>VLOOKUP(A235,'Scheme data'!$A$2:$B$538,2,FALSE)</f>
        <v>18.548999999999999</v>
      </c>
      <c r="G235" s="20">
        <f t="shared" si="44"/>
        <v>0.31366610783624377</v>
      </c>
      <c r="H235" s="3">
        <f t="shared" si="45"/>
        <v>0</v>
      </c>
      <c r="I235" s="3">
        <f t="shared" si="46"/>
        <v>3</v>
      </c>
      <c r="J235" s="3">
        <f t="shared" si="47"/>
        <v>0</v>
      </c>
      <c r="K235" s="3">
        <f t="shared" si="48"/>
        <v>4878.3230761048817</v>
      </c>
      <c r="L235" s="3">
        <f t="shared" si="49"/>
        <v>7.0670913231434849</v>
      </c>
      <c r="M235" s="3">
        <f t="shared" si="41"/>
        <v>90488.014738669444</v>
      </c>
      <c r="N235" s="3">
        <f t="shared" si="42"/>
        <v>87617.091515200605</v>
      </c>
      <c r="O235" s="20">
        <f t="shared" si="50"/>
        <v>122.50033020737031</v>
      </c>
      <c r="P235" s="20">
        <f t="shared" si="51"/>
        <v>110.23393112768844</v>
      </c>
      <c r="Q235" s="3">
        <f>(O235-MAX(O$8:O235))/MAX(O$8:O235)</f>
        <v>-0.11095667177914068</v>
      </c>
      <c r="R235" s="3">
        <f>(P235-MAX(P$8:P235))/MAX(P$8:P235)</f>
        <v>-0.12381403336431131</v>
      </c>
      <c r="S235" s="3"/>
    </row>
    <row r="236" spans="1:19" x14ac:dyDescent="0.2">
      <c r="A236" s="18">
        <v>42256</v>
      </c>
      <c r="B236" s="18" t="str">
        <f t="shared" si="40"/>
        <v>Sep-2015</v>
      </c>
      <c r="C236" s="2">
        <v>12648.5</v>
      </c>
      <c r="D236" s="25">
        <f t="shared" si="39"/>
        <v>2.0213100605747778</v>
      </c>
      <c r="E236" s="20">
        <f t="shared" si="43"/>
        <v>-2.0213100605747778</v>
      </c>
      <c r="F236" s="3">
        <f>VLOOKUP(A236,'Scheme data'!$A$2:$B$538,2,FALSE)</f>
        <v>18.866</v>
      </c>
      <c r="G236" s="20">
        <f t="shared" si="44"/>
        <v>1.708987007385844</v>
      </c>
      <c r="H236" s="3">
        <f t="shared" si="45"/>
        <v>0</v>
      </c>
      <c r="I236" s="3">
        <f t="shared" si="46"/>
        <v>3</v>
      </c>
      <c r="J236" s="3">
        <f t="shared" si="47"/>
        <v>0</v>
      </c>
      <c r="K236" s="3">
        <f t="shared" si="48"/>
        <v>4878.3230761048817</v>
      </c>
      <c r="L236" s="3">
        <f t="shared" si="49"/>
        <v>7.0670913231434849</v>
      </c>
      <c r="M236" s="3">
        <f t="shared" si="41"/>
        <v>92034.443153794695</v>
      </c>
      <c r="N236" s="3">
        <f t="shared" si="42"/>
        <v>89388.104600780367</v>
      </c>
      <c r="O236" s="20">
        <f t="shared" si="50"/>
        <v>124.59384493461903</v>
      </c>
      <c r="P236" s="20">
        <f t="shared" si="51"/>
        <v>112.46210066773948</v>
      </c>
      <c r="Q236" s="3">
        <f>(O236-MAX(O$8:O236))/MAX(O$8:O236)</f>
        <v>-9.5763036809815488E-2</v>
      </c>
      <c r="R236" s="3">
        <f>(P236-MAX(P$8:P236))/MAX(P$8:P236)</f>
        <v>-0.10610359827135973</v>
      </c>
      <c r="S236" s="3"/>
    </row>
    <row r="237" spans="1:19" x14ac:dyDescent="0.2">
      <c r="A237" s="18">
        <v>42257</v>
      </c>
      <c r="B237" s="18" t="str">
        <f t="shared" si="40"/>
        <v>Sep-2015</v>
      </c>
      <c r="C237" s="2">
        <v>12670</v>
      </c>
      <c r="D237" s="25">
        <f t="shared" si="39"/>
        <v>0.1699806301142428</v>
      </c>
      <c r="E237" s="20">
        <f t="shared" si="43"/>
        <v>-0.1699806301142428</v>
      </c>
      <c r="F237" s="3">
        <f>VLOOKUP(A237,'Scheme data'!$A$2:$B$538,2,FALSE)</f>
        <v>18.8</v>
      </c>
      <c r="G237" s="20">
        <f t="shared" si="44"/>
        <v>-0.34983568323968489</v>
      </c>
      <c r="H237" s="3">
        <f t="shared" si="45"/>
        <v>0</v>
      </c>
      <c r="I237" s="3">
        <f t="shared" si="46"/>
        <v>3</v>
      </c>
      <c r="J237" s="3">
        <f t="shared" si="47"/>
        <v>0</v>
      </c>
      <c r="K237" s="3">
        <f t="shared" si="48"/>
        <v>4878.3230761048817</v>
      </c>
      <c r="L237" s="3">
        <f t="shared" si="49"/>
        <v>7.0670913231434849</v>
      </c>
      <c r="M237" s="3">
        <f t="shared" si="41"/>
        <v>91712.473830771778</v>
      </c>
      <c r="N237" s="3">
        <f t="shared" si="42"/>
        <v>89540.047064227954</v>
      </c>
      <c r="O237" s="20">
        <f t="shared" si="50"/>
        <v>124.15797120591741</v>
      </c>
      <c r="P237" s="20">
        <f t="shared" si="51"/>
        <v>112.65326445509422</v>
      </c>
      <c r="Q237" s="3">
        <f>(O237-MAX(O$8:O237))/MAX(O$8:O237)</f>
        <v>-9.8926380368097686E-2</v>
      </c>
      <c r="R237" s="3">
        <f>(P237-MAX(P$8:P237))/MAX(P$8:P237)</f>
        <v>-0.10458414753513284</v>
      </c>
      <c r="S237" s="3"/>
    </row>
    <row r="238" spans="1:19" x14ac:dyDescent="0.2">
      <c r="A238" s="18">
        <v>42258</v>
      </c>
      <c r="B238" s="18" t="str">
        <f t="shared" si="40"/>
        <v>Sep-2015</v>
      </c>
      <c r="C238" s="2">
        <v>12709.2</v>
      </c>
      <c r="D238" s="25">
        <f t="shared" si="39"/>
        <v>0.30939226519337587</v>
      </c>
      <c r="E238" s="20">
        <f t="shared" si="43"/>
        <v>-0.30939226519337587</v>
      </c>
      <c r="F238" s="3">
        <f>VLOOKUP(A238,'Scheme data'!$A$2:$B$538,2,FALSE)</f>
        <v>18.856000000000002</v>
      </c>
      <c r="G238" s="20">
        <f t="shared" si="44"/>
        <v>0.2978723404255369</v>
      </c>
      <c r="H238" s="3">
        <f t="shared" si="45"/>
        <v>0</v>
      </c>
      <c r="I238" s="3">
        <f t="shared" si="46"/>
        <v>3</v>
      </c>
      <c r="J238" s="3">
        <f t="shared" si="47"/>
        <v>0</v>
      </c>
      <c r="K238" s="3">
        <f t="shared" si="48"/>
        <v>4878.3230761048817</v>
      </c>
      <c r="L238" s="3">
        <f t="shared" si="49"/>
        <v>7.0670913231434849</v>
      </c>
      <c r="M238" s="3">
        <f t="shared" si="41"/>
        <v>91985.659923033658</v>
      </c>
      <c r="N238" s="3">
        <f t="shared" si="42"/>
        <v>89817.077044095189</v>
      </c>
      <c r="O238" s="20">
        <f t="shared" si="50"/>
        <v>124.52780346057332</v>
      </c>
      <c r="P238" s="20">
        <f t="shared" si="51"/>
        <v>113.00180494180611</v>
      </c>
      <c r="Q238" s="3">
        <f>(O238-MAX(O$8:O238))/MAX(O$8:O238)</f>
        <v>-9.6242331288343128E-2</v>
      </c>
      <c r="R238" s="3">
        <f>(P238-MAX(P$8:P238))/MAX(P$8:P238)</f>
        <v>-0.10181380014629123</v>
      </c>
      <c r="S238" s="3"/>
    </row>
    <row r="239" spans="1:19" x14ac:dyDescent="0.2">
      <c r="A239" s="18">
        <v>42261</v>
      </c>
      <c r="B239" s="18" t="str">
        <f t="shared" si="40"/>
        <v>Sep-2015</v>
      </c>
      <c r="C239" s="2">
        <v>12884.7</v>
      </c>
      <c r="D239" s="25">
        <f t="shared" si="39"/>
        <v>1.3808894344254556</v>
      </c>
      <c r="E239" s="20">
        <f t="shared" si="43"/>
        <v>-1.3808894344254556</v>
      </c>
      <c r="F239" s="3">
        <f>VLOOKUP(A239,'Scheme data'!$A$2:$B$538,2,FALSE)</f>
        <v>19.021000000000001</v>
      </c>
      <c r="G239" s="20">
        <f t="shared" si="44"/>
        <v>0.87505303351717822</v>
      </c>
      <c r="H239" s="3">
        <f t="shared" si="45"/>
        <v>0</v>
      </c>
      <c r="I239" s="3">
        <f t="shared" si="46"/>
        <v>3</v>
      </c>
      <c r="J239" s="3">
        <f t="shared" si="47"/>
        <v>0</v>
      </c>
      <c r="K239" s="3">
        <f t="shared" si="48"/>
        <v>4878.3230761048817</v>
      </c>
      <c r="L239" s="3">
        <f t="shared" si="49"/>
        <v>7.0670913231434849</v>
      </c>
      <c r="M239" s="3">
        <f t="shared" si="41"/>
        <v>92790.583230590957</v>
      </c>
      <c r="N239" s="3">
        <f t="shared" si="42"/>
        <v>91057.351571306863</v>
      </c>
      <c r="O239" s="20">
        <f t="shared" si="50"/>
        <v>125.61748778232739</v>
      </c>
      <c r="P239" s="20">
        <f t="shared" si="51"/>
        <v>114.56223492695757</v>
      </c>
      <c r="Q239" s="3">
        <f>(O239-MAX(O$8:O239))/MAX(O$8:O239)</f>
        <v>-8.8333972392637586E-2</v>
      </c>
      <c r="R239" s="3">
        <f>(P239-MAX(P$8:P239))/MAX(P$8:P239)</f>
        <v>-8.9410841811043903E-2</v>
      </c>
      <c r="S239" s="3"/>
    </row>
    <row r="240" spans="1:19" x14ac:dyDescent="0.2">
      <c r="A240" s="18">
        <v>42262</v>
      </c>
      <c r="B240" s="18" t="str">
        <f t="shared" si="40"/>
        <v>Sep-2015</v>
      </c>
      <c r="C240" s="2">
        <v>12785.15</v>
      </c>
      <c r="D240" s="25">
        <f t="shared" si="39"/>
        <v>-0.77262179173749557</v>
      </c>
      <c r="E240" s="20">
        <f t="shared" si="43"/>
        <v>0.77262179173749557</v>
      </c>
      <c r="F240" s="3">
        <f>VLOOKUP(A240,'Scheme data'!$A$2:$B$538,2,FALSE)</f>
        <v>18.937000000000001</v>
      </c>
      <c r="G240" s="20">
        <f t="shared" si="44"/>
        <v>-0.44161715998107159</v>
      </c>
      <c r="H240" s="3">
        <f t="shared" si="45"/>
        <v>2000</v>
      </c>
      <c r="I240" s="3">
        <f t="shared" si="46"/>
        <v>4</v>
      </c>
      <c r="J240" s="3">
        <f t="shared" si="47"/>
        <v>0</v>
      </c>
      <c r="K240" s="3">
        <f t="shared" si="48"/>
        <v>4878.3230761048817</v>
      </c>
      <c r="L240" s="3">
        <f t="shared" si="49"/>
        <v>7.0670913231434849</v>
      </c>
      <c r="M240" s="3">
        <f t="shared" si="41"/>
        <v>92380.804092198145</v>
      </c>
      <c r="N240" s="3">
        <f t="shared" si="42"/>
        <v>90353.822630087918</v>
      </c>
      <c r="O240" s="20">
        <f t="shared" si="50"/>
        <v>125.0627394003435</v>
      </c>
      <c r="P240" s="20">
        <f t="shared" si="51"/>
        <v>113.6771021348104</v>
      </c>
      <c r="Q240" s="3">
        <f>(O240-MAX(O$8:O240))/MAX(O$8:O240)</f>
        <v>-9.2360046012269478E-2</v>
      </c>
      <c r="R240" s="3">
        <f>(P240-MAX(P$8:P240))/MAX(P$8:P240)</f>
        <v>-9.6446252080410758E-2</v>
      </c>
      <c r="S240" s="3"/>
    </row>
    <row r="241" spans="1:19" x14ac:dyDescent="0.2">
      <c r="A241" s="18">
        <v>42263</v>
      </c>
      <c r="B241" s="18" t="str">
        <f t="shared" si="40"/>
        <v>Sep-2015</v>
      </c>
      <c r="C241" s="2">
        <v>12695</v>
      </c>
      <c r="D241" s="25">
        <f t="shared" si="39"/>
        <v>-0.70511491847963959</v>
      </c>
      <c r="E241" s="20">
        <f t="shared" si="43"/>
        <v>0.70511491847963959</v>
      </c>
      <c r="F241" s="3">
        <f>VLOOKUP(A241,'Scheme data'!$A$2:$B$538,2,FALSE)</f>
        <v>18.899000000000001</v>
      </c>
      <c r="G241" s="20">
        <f t="shared" si="44"/>
        <v>-0.20066536410202385</v>
      </c>
      <c r="H241" s="3">
        <f t="shared" si="45"/>
        <v>2000</v>
      </c>
      <c r="I241" s="3">
        <f t="shared" si="46"/>
        <v>5</v>
      </c>
      <c r="J241" s="3">
        <f t="shared" si="47"/>
        <v>0</v>
      </c>
      <c r="K241" s="3">
        <f t="shared" si="48"/>
        <v>4878.3230761048817</v>
      </c>
      <c r="L241" s="3">
        <f t="shared" si="49"/>
        <v>7.0670913231434849</v>
      </c>
      <c r="M241" s="3">
        <f t="shared" si="41"/>
        <v>92195.42781530616</v>
      </c>
      <c r="N241" s="3">
        <f t="shared" si="42"/>
        <v>89716.724347306546</v>
      </c>
      <c r="O241" s="20">
        <f t="shared" si="50"/>
        <v>124.81178179896983</v>
      </c>
      <c r="P241" s="20">
        <f t="shared" si="51"/>
        <v>112.8755479287625</v>
      </c>
      <c r="Q241" s="3">
        <f>(O241-MAX(O$8:O241))/MAX(O$8:O241)</f>
        <v>-9.4181365030674438E-2</v>
      </c>
      <c r="R241" s="3">
        <f>(P241-MAX(P$8:P241))/MAX(P$8:P241)</f>
        <v>-0.1028173443534738</v>
      </c>
      <c r="S241" s="3"/>
    </row>
    <row r="242" spans="1:19" x14ac:dyDescent="0.2">
      <c r="A242" s="18">
        <v>42265</v>
      </c>
      <c r="B242" s="18" t="str">
        <f t="shared" si="40"/>
        <v>Sep-2015</v>
      </c>
      <c r="C242" s="2">
        <v>12757.15</v>
      </c>
      <c r="D242" s="25">
        <f t="shared" si="39"/>
        <v>0.48956282000787427</v>
      </c>
      <c r="E242" s="20">
        <f t="shared" si="43"/>
        <v>-0.48956282000787427</v>
      </c>
      <c r="F242" s="3">
        <f>VLOOKUP(A242,'Scheme data'!$A$2:$B$538,2,FALSE)</f>
        <v>19.074999999999999</v>
      </c>
      <c r="G242" s="20">
        <f t="shared" si="44"/>
        <v>0.93126620456107922</v>
      </c>
      <c r="H242" s="3">
        <f t="shared" si="45"/>
        <v>0</v>
      </c>
      <c r="I242" s="3">
        <f t="shared" si="46"/>
        <v>5</v>
      </c>
      <c r="J242" s="3">
        <f t="shared" si="47"/>
        <v>0</v>
      </c>
      <c r="K242" s="3">
        <f t="shared" si="48"/>
        <v>4878.3230761048817</v>
      </c>
      <c r="L242" s="3">
        <f t="shared" si="49"/>
        <v>7.0670913231434849</v>
      </c>
      <c r="M242" s="3">
        <f t="shared" si="41"/>
        <v>93054.012676700615</v>
      </c>
      <c r="N242" s="3">
        <f t="shared" si="42"/>
        <v>90155.944073039907</v>
      </c>
      <c r="O242" s="20">
        <f t="shared" si="50"/>
        <v>125.97411174217414</v>
      </c>
      <c r="P242" s="20">
        <f t="shared" si="51"/>
        <v>113.42814464430188</v>
      </c>
      <c r="Q242" s="3">
        <f>(O242-MAX(O$8:O242))/MAX(O$8:O242)</f>
        <v>-8.5745782208588694E-2</v>
      </c>
      <c r="R242" s="3">
        <f>(P242-MAX(P$8:P242))/MAX(P$8:P242)</f>
        <v>-9.8425071643869197E-2</v>
      </c>
      <c r="S242" s="3"/>
    </row>
    <row r="243" spans="1:19" x14ac:dyDescent="0.2">
      <c r="A243" s="18">
        <v>42268</v>
      </c>
      <c r="B243" s="18" t="str">
        <f t="shared" si="40"/>
        <v>Sep-2015</v>
      </c>
      <c r="C243" s="2">
        <v>12831.45</v>
      </c>
      <c r="D243" s="25">
        <f t="shared" si="39"/>
        <v>0.58241848688775388</v>
      </c>
      <c r="E243" s="20">
        <f t="shared" si="43"/>
        <v>-0.58241848688775388</v>
      </c>
      <c r="F243" s="3">
        <f>VLOOKUP(A243,'Scheme data'!$A$2:$B$538,2,FALSE)</f>
        <v>19.224</v>
      </c>
      <c r="G243" s="20">
        <f t="shared" si="44"/>
        <v>0.78112712975098775</v>
      </c>
      <c r="H243" s="3">
        <f t="shared" si="45"/>
        <v>0</v>
      </c>
      <c r="I243" s="3">
        <f t="shared" si="46"/>
        <v>5</v>
      </c>
      <c r="J243" s="3">
        <f t="shared" si="47"/>
        <v>0</v>
      </c>
      <c r="K243" s="3">
        <f t="shared" si="48"/>
        <v>4878.3230761048817</v>
      </c>
      <c r="L243" s="3">
        <f t="shared" si="49"/>
        <v>7.0670913231434849</v>
      </c>
      <c r="M243" s="3">
        <f t="shared" si="41"/>
        <v>93780.882815040241</v>
      </c>
      <c r="N243" s="3">
        <f t="shared" si="42"/>
        <v>90681.028958349474</v>
      </c>
      <c r="O243" s="20">
        <f t="shared" si="50"/>
        <v>126.95812970545508</v>
      </c>
      <c r="P243" s="20">
        <f t="shared" si="51"/>
        <v>114.08877112804409</v>
      </c>
      <c r="Q243" s="3">
        <f>(O243-MAX(O$8:O243))/MAX(O$8:O243)</f>
        <v>-7.8604294478527403E-2</v>
      </c>
      <c r="R243" s="3">
        <f>(P243-MAX(P$8:P243))/MAX(P$8:P243)</f>
        <v>-9.3174132587977992E-2</v>
      </c>
      <c r="S243" s="3"/>
    </row>
    <row r="244" spans="1:19" x14ac:dyDescent="0.2">
      <c r="A244" s="18">
        <v>42269</v>
      </c>
      <c r="B244" s="18" t="str">
        <f t="shared" si="40"/>
        <v>Sep-2015</v>
      </c>
      <c r="C244" s="2">
        <v>12655.15</v>
      </c>
      <c r="D244" s="25">
        <f t="shared" si="39"/>
        <v>-1.3739678680118077</v>
      </c>
      <c r="E244" s="20">
        <f t="shared" si="43"/>
        <v>1.3739678680118077</v>
      </c>
      <c r="F244" s="3">
        <f>VLOOKUP(A244,'Scheme data'!$A$2:$B$538,2,FALSE)</f>
        <v>19.044</v>
      </c>
      <c r="G244" s="20">
        <f t="shared" si="44"/>
        <v>-0.93632958801497979</v>
      </c>
      <c r="H244" s="3">
        <f t="shared" si="45"/>
        <v>3000</v>
      </c>
      <c r="I244" s="3">
        <f t="shared" si="46"/>
        <v>6</v>
      </c>
      <c r="J244" s="3">
        <f t="shared" si="47"/>
        <v>0</v>
      </c>
      <c r="K244" s="3">
        <f t="shared" si="48"/>
        <v>4878.3230761048817</v>
      </c>
      <c r="L244" s="3">
        <f t="shared" si="49"/>
        <v>7.0670913231434849</v>
      </c>
      <c r="M244" s="3">
        <f t="shared" si="41"/>
        <v>92902.784661341371</v>
      </c>
      <c r="N244" s="3">
        <f t="shared" si="42"/>
        <v>89435.100758079265</v>
      </c>
      <c r="O244" s="20">
        <f t="shared" si="50"/>
        <v>125.76938317263246</v>
      </c>
      <c r="P244" s="20">
        <f t="shared" si="51"/>
        <v>112.52122807173524</v>
      </c>
      <c r="Q244" s="3">
        <f>(O244-MAX(O$8:O244))/MAX(O$8:O244)</f>
        <v>-8.7231595092024383E-2</v>
      </c>
      <c r="R244" s="3">
        <f>(P244-MAX(P$8:P244))/MAX(P$8:P244)</f>
        <v>-0.10563362862503846</v>
      </c>
      <c r="S244" s="3"/>
    </row>
    <row r="245" spans="1:19" x14ac:dyDescent="0.2">
      <c r="A245" s="18">
        <v>42270</v>
      </c>
      <c r="B245" s="18" t="str">
        <f t="shared" si="40"/>
        <v>Sep-2015</v>
      </c>
      <c r="C245" s="2">
        <v>12735.4</v>
      </c>
      <c r="D245" s="25">
        <f t="shared" si="39"/>
        <v>0.6341291885121868</v>
      </c>
      <c r="E245" s="20">
        <f t="shared" si="43"/>
        <v>-0.6341291885121868</v>
      </c>
      <c r="F245" s="3">
        <f>VLOOKUP(A245,'Scheme data'!$A$2:$B$538,2,FALSE)</f>
        <v>19.151</v>
      </c>
      <c r="G245" s="20">
        <f t="shared" si="44"/>
        <v>0.56185675278302516</v>
      </c>
      <c r="H245" s="3">
        <f t="shared" si="45"/>
        <v>0</v>
      </c>
      <c r="I245" s="3">
        <f t="shared" si="46"/>
        <v>6</v>
      </c>
      <c r="J245" s="3">
        <f t="shared" si="47"/>
        <v>0</v>
      </c>
      <c r="K245" s="3">
        <f t="shared" si="48"/>
        <v>4878.3230761048817</v>
      </c>
      <c r="L245" s="3">
        <f t="shared" si="49"/>
        <v>7.0670913231434849</v>
      </c>
      <c r="M245" s="3">
        <f t="shared" si="41"/>
        <v>93424.765230484583</v>
      </c>
      <c r="N245" s="3">
        <f t="shared" si="42"/>
        <v>90002.234836761534</v>
      </c>
      <c r="O245" s="20">
        <f t="shared" si="50"/>
        <v>126.47602694492144</v>
      </c>
      <c r="P245" s="20">
        <f t="shared" si="51"/>
        <v>113.23475802221047</v>
      </c>
      <c r="Q245" s="3">
        <f>(O245-MAX(O$8:O245))/MAX(O$8:O245)</f>
        <v>-8.210314417177908E-2</v>
      </c>
      <c r="R245" s="3">
        <f>(P245-MAX(P$8:P245))/MAX(P$8:P245)</f>
        <v>-9.9962190411912594E-2</v>
      </c>
      <c r="S245" s="3"/>
    </row>
    <row r="246" spans="1:19" x14ac:dyDescent="0.2">
      <c r="A246" s="18">
        <v>42271</v>
      </c>
      <c r="B246" s="18" t="str">
        <f t="shared" si="40"/>
        <v>Sep-2015</v>
      </c>
      <c r="C246" s="2">
        <v>12760.65</v>
      </c>
      <c r="D246" s="25">
        <f t="shared" si="39"/>
        <v>0.19826624998036968</v>
      </c>
      <c r="E246" s="20">
        <f t="shared" si="43"/>
        <v>-0.19826624998036968</v>
      </c>
      <c r="F246" s="3">
        <f>VLOOKUP(A246,'Scheme data'!$A$2:$B$538,2,FALSE)</f>
        <v>19.21</v>
      </c>
      <c r="G246" s="20">
        <f t="shared" si="44"/>
        <v>0.3080779071589006</v>
      </c>
      <c r="H246" s="3">
        <f t="shared" si="45"/>
        <v>0</v>
      </c>
      <c r="I246" s="3">
        <f t="shared" si="46"/>
        <v>6</v>
      </c>
      <c r="J246" s="3">
        <f t="shared" si="47"/>
        <v>0</v>
      </c>
      <c r="K246" s="3">
        <f t="shared" si="48"/>
        <v>4878.3230761048817</v>
      </c>
      <c r="L246" s="3">
        <f t="shared" si="49"/>
        <v>7.0670913231434849</v>
      </c>
      <c r="M246" s="3">
        <f t="shared" si="41"/>
        <v>93712.586291974774</v>
      </c>
      <c r="N246" s="3">
        <f t="shared" si="42"/>
        <v>90180.678892670912</v>
      </c>
      <c r="O246" s="20">
        <f t="shared" si="50"/>
        <v>126.86567164179108</v>
      </c>
      <c r="P246" s="20">
        <f t="shared" si="51"/>
        <v>113.45926433061544</v>
      </c>
      <c r="Q246" s="3">
        <f>(O246-MAX(O$8:O246))/MAX(O$8:O246)</f>
        <v>-7.9275306748466168E-2</v>
      </c>
      <c r="R246" s="3">
        <f>(P246-MAX(P$8:P246))/MAX(P$8:P246)</f>
        <v>-9.817771919843693E-2</v>
      </c>
      <c r="S246" s="3"/>
    </row>
    <row r="247" spans="1:19" x14ac:dyDescent="0.2">
      <c r="A247" s="18">
        <v>42275</v>
      </c>
      <c r="B247" s="18" t="str">
        <f t="shared" si="40"/>
        <v>Sep-2015</v>
      </c>
      <c r="C247" s="2">
        <v>12727.25</v>
      </c>
      <c r="D247" s="25">
        <f t="shared" si="39"/>
        <v>-0.26174215263328776</v>
      </c>
      <c r="E247" s="20">
        <f t="shared" si="43"/>
        <v>0.26174215263328776</v>
      </c>
      <c r="F247" s="3">
        <f>VLOOKUP(A247,'Scheme data'!$A$2:$B$538,2,FALSE)</f>
        <v>19.129000000000001</v>
      </c>
      <c r="G247" s="20">
        <f t="shared" si="44"/>
        <v>-0.42165538781884182</v>
      </c>
      <c r="H247" s="3">
        <f t="shared" si="45"/>
        <v>0</v>
      </c>
      <c r="I247" s="3">
        <f t="shared" si="46"/>
        <v>6</v>
      </c>
      <c r="J247" s="3">
        <f t="shared" si="47"/>
        <v>0</v>
      </c>
      <c r="K247" s="3">
        <f t="shared" si="48"/>
        <v>4878.3230761048817</v>
      </c>
      <c r="L247" s="3">
        <f t="shared" si="49"/>
        <v>7.0670913231434849</v>
      </c>
      <c r="M247" s="3">
        <f t="shared" si="41"/>
        <v>93317.442122810287</v>
      </c>
      <c r="N247" s="3">
        <f t="shared" si="42"/>
        <v>89944.63804247792</v>
      </c>
      <c r="O247" s="20">
        <f t="shared" si="50"/>
        <v>126.3307357020209</v>
      </c>
      <c r="P247" s="20">
        <f t="shared" si="51"/>
        <v>113.16229360979459</v>
      </c>
      <c r="Q247" s="3">
        <f>(O247-MAX(O$8:O247))/MAX(O$8:O247)</f>
        <v>-8.3157592024539803E-2</v>
      </c>
      <c r="R247" s="3">
        <f>(P247-MAX(P$8:P247))/MAX(P$8:P247)</f>
        <v>-0.10053816824913361</v>
      </c>
      <c r="S247" s="3"/>
    </row>
    <row r="248" spans="1:19" x14ac:dyDescent="0.2">
      <c r="A248" s="18">
        <v>42276</v>
      </c>
      <c r="B248" s="18" t="str">
        <f t="shared" si="40"/>
        <v>Sep-2015</v>
      </c>
      <c r="C248" s="2">
        <v>12741.05</v>
      </c>
      <c r="D248" s="25">
        <f t="shared" si="39"/>
        <v>0.10842876505136045</v>
      </c>
      <c r="E248" s="20">
        <f t="shared" si="43"/>
        <v>-0.10842876505136045</v>
      </c>
      <c r="F248" s="3">
        <f>VLOOKUP(A248,'Scheme data'!$A$2:$B$538,2,FALSE)</f>
        <v>19.14</v>
      </c>
      <c r="G248" s="20">
        <f t="shared" si="44"/>
        <v>5.7504312823457748E-2</v>
      </c>
      <c r="H248" s="3">
        <f t="shared" si="45"/>
        <v>0</v>
      </c>
      <c r="I248" s="3">
        <f t="shared" si="46"/>
        <v>6</v>
      </c>
      <c r="J248" s="3">
        <f t="shared" si="47"/>
        <v>0</v>
      </c>
      <c r="K248" s="3">
        <f t="shared" si="48"/>
        <v>4878.3230761048817</v>
      </c>
      <c r="L248" s="3">
        <f t="shared" si="49"/>
        <v>7.0670913231434849</v>
      </c>
      <c r="M248" s="3">
        <f t="shared" si="41"/>
        <v>93371.103676647443</v>
      </c>
      <c r="N248" s="3">
        <f t="shared" si="42"/>
        <v>90042.163902737288</v>
      </c>
      <c r="O248" s="20">
        <f t="shared" si="50"/>
        <v>126.40338132347117</v>
      </c>
      <c r="P248" s="20">
        <f t="shared" si="51"/>
        <v>113.28499408725949</v>
      </c>
      <c r="Q248" s="3">
        <f>(O248-MAX(O$8:O248))/MAX(O$8:O248)</f>
        <v>-8.263036809815949E-2</v>
      </c>
      <c r="R248" s="3">
        <f>(P248-MAX(P$8:P248))/MAX(P$8:P248)</f>
        <v>-9.9562892892857732E-2</v>
      </c>
      <c r="S248" s="3"/>
    </row>
    <row r="249" spans="1:19" x14ac:dyDescent="0.2">
      <c r="A249" s="18">
        <v>42277</v>
      </c>
      <c r="B249" s="18" t="str">
        <f t="shared" si="40"/>
        <v>Sep-2015</v>
      </c>
      <c r="C249" s="2">
        <v>12984.5</v>
      </c>
      <c r="D249" s="25">
        <f t="shared" si="39"/>
        <v>1.9107530384073583</v>
      </c>
      <c r="E249" s="20">
        <f t="shared" si="43"/>
        <v>-1.9107530384073583</v>
      </c>
      <c r="F249" s="3">
        <f>VLOOKUP(A249,'Scheme data'!$A$2:$B$538,2,FALSE)</f>
        <v>19.352</v>
      </c>
      <c r="G249" s="20">
        <f t="shared" si="44"/>
        <v>1.1076280041797271</v>
      </c>
      <c r="H249" s="3">
        <f t="shared" si="45"/>
        <v>0</v>
      </c>
      <c r="I249" s="3">
        <f t="shared" si="46"/>
        <v>6</v>
      </c>
      <c r="J249" s="3">
        <f t="shared" si="47"/>
        <v>0</v>
      </c>
      <c r="K249" s="3">
        <f t="shared" si="48"/>
        <v>4878.3230761048817</v>
      </c>
      <c r="L249" s="3">
        <f t="shared" si="49"/>
        <v>7.0670913231434849</v>
      </c>
      <c r="M249" s="3">
        <f t="shared" si="41"/>
        <v>94405.308168781674</v>
      </c>
      <c r="N249" s="3">
        <f t="shared" si="42"/>
        <v>91762.647285356579</v>
      </c>
      <c r="O249" s="20">
        <f t="shared" si="50"/>
        <v>127.80346057324</v>
      </c>
      <c r="P249" s="20">
        <f t="shared" si="51"/>
        <v>115.44959055384139</v>
      </c>
      <c r="Q249" s="3">
        <f>(O249-MAX(O$8:O249))/MAX(O$8:O249)</f>
        <v>-7.2469325153374356E-2</v>
      </c>
      <c r="R249" s="3">
        <f>(P249-MAX(P$8:P249))/MAX(P$8:P249)</f>
        <v>-8.2357763509860765E-2</v>
      </c>
      <c r="S249" s="3"/>
    </row>
    <row r="250" spans="1:19" x14ac:dyDescent="0.2">
      <c r="A250" s="18">
        <v>42278</v>
      </c>
      <c r="B250" s="18" t="str">
        <f t="shared" si="40"/>
        <v>Oct-2015</v>
      </c>
      <c r="C250" s="2">
        <v>12998.7</v>
      </c>
      <c r="D250" s="25">
        <f t="shared" si="39"/>
        <v>0.10936116138473356</v>
      </c>
      <c r="E250" s="20">
        <f t="shared" si="43"/>
        <v>-0.10936116138473356</v>
      </c>
      <c r="F250" s="3">
        <f>VLOOKUP(A250,'Scheme data'!$A$2:$B$538,2,FALSE)</f>
        <v>19.427</v>
      </c>
      <c r="G250" s="20">
        <f t="shared" si="44"/>
        <v>0.38755684167010795</v>
      </c>
      <c r="H250" s="3">
        <f t="shared" si="45"/>
        <v>0</v>
      </c>
      <c r="I250" s="3">
        <f t="shared" si="46"/>
        <v>0</v>
      </c>
      <c r="J250" s="3">
        <f t="shared" si="47"/>
        <v>0</v>
      </c>
      <c r="K250" s="3">
        <f t="shared" si="48"/>
        <v>4878.3230761048817</v>
      </c>
      <c r="L250" s="3">
        <f t="shared" si="49"/>
        <v>7.0670913231434849</v>
      </c>
      <c r="M250" s="3">
        <f t="shared" si="41"/>
        <v>94771.182399489539</v>
      </c>
      <c r="N250" s="3">
        <f t="shared" si="42"/>
        <v>91862.999982145222</v>
      </c>
      <c r="O250" s="20">
        <f t="shared" si="50"/>
        <v>128.29877162858276</v>
      </c>
      <c r="P250" s="20">
        <f t="shared" si="51"/>
        <v>115.57584756688499</v>
      </c>
      <c r="Q250" s="3">
        <f>(O250-MAX(O$8:O250))/MAX(O$8:O250)</f>
        <v>-6.8874616564417318E-2</v>
      </c>
      <c r="R250" s="3">
        <f>(P250-MAX(P$8:P250))/MAX(P$8:P250)</f>
        <v>-8.1354219302678318E-2</v>
      </c>
      <c r="S250" s="3"/>
    </row>
    <row r="251" spans="1:19" x14ac:dyDescent="0.2">
      <c r="A251" s="18">
        <v>42282</v>
      </c>
      <c r="B251" s="18" t="str">
        <f t="shared" si="40"/>
        <v>Oct-2015</v>
      </c>
      <c r="C251" s="2">
        <v>13272.1</v>
      </c>
      <c r="D251" s="25">
        <f t="shared" si="39"/>
        <v>2.1032872518021004</v>
      </c>
      <c r="E251" s="20">
        <f t="shared" si="43"/>
        <v>-2.1032872518021004</v>
      </c>
      <c r="F251" s="3">
        <f>VLOOKUP(A251,'Scheme data'!$A$2:$B$538,2,FALSE)</f>
        <v>19.632999999999999</v>
      </c>
      <c r="G251" s="20">
        <f t="shared" si="44"/>
        <v>1.0603798836670588</v>
      </c>
      <c r="H251" s="3">
        <f t="shared" si="45"/>
        <v>0</v>
      </c>
      <c r="I251" s="3">
        <f t="shared" si="46"/>
        <v>0</v>
      </c>
      <c r="J251" s="3">
        <f t="shared" si="47"/>
        <v>0</v>
      </c>
      <c r="K251" s="3">
        <f t="shared" si="48"/>
        <v>4878.3230761048817</v>
      </c>
      <c r="L251" s="3">
        <f t="shared" si="49"/>
        <v>7.0670913231434849</v>
      </c>
      <c r="M251" s="3">
        <f t="shared" si="41"/>
        <v>95776.116953167133</v>
      </c>
      <c r="N251" s="3">
        <f t="shared" si="42"/>
        <v>93795.14274989265</v>
      </c>
      <c r="O251" s="20">
        <f t="shared" si="50"/>
        <v>129.65922599392417</v>
      </c>
      <c r="P251" s="20">
        <f t="shared" si="51"/>
        <v>118.00673963492152</v>
      </c>
      <c r="Q251" s="3">
        <f>(O251-MAX(O$8:O251))/MAX(O$8:O251)</f>
        <v>-5.9001150306748767E-2</v>
      </c>
      <c r="R251" s="3">
        <f>(P251-MAX(P$8:P251))/MAX(P$8:P251)</f>
        <v>-6.2032459708053614E-2</v>
      </c>
      <c r="S251" s="3"/>
    </row>
    <row r="252" spans="1:19" x14ac:dyDescent="0.2">
      <c r="A252" s="18">
        <v>42283</v>
      </c>
      <c r="B252" s="18" t="str">
        <f t="shared" si="40"/>
        <v>Oct-2015</v>
      </c>
      <c r="C252" s="2">
        <v>13335.1</v>
      </c>
      <c r="D252" s="25">
        <f t="shared" si="39"/>
        <v>0.47467996775190058</v>
      </c>
      <c r="E252" s="20">
        <f t="shared" si="43"/>
        <v>-0.47467996775190058</v>
      </c>
      <c r="F252" s="3">
        <f>VLOOKUP(A252,'Scheme data'!$A$2:$B$538,2,FALSE)</f>
        <v>19.71</v>
      </c>
      <c r="G252" s="20">
        <f t="shared" si="44"/>
        <v>0.3921968114908661</v>
      </c>
      <c r="H252" s="3">
        <f t="shared" si="45"/>
        <v>0</v>
      </c>
      <c r="I252" s="3">
        <f t="shared" si="46"/>
        <v>0</v>
      </c>
      <c r="J252" s="3">
        <f t="shared" si="47"/>
        <v>0</v>
      </c>
      <c r="K252" s="3">
        <f t="shared" si="48"/>
        <v>4878.3230761048817</v>
      </c>
      <c r="L252" s="3">
        <f t="shared" si="49"/>
        <v>7.0670913231434849</v>
      </c>
      <c r="M252" s="3">
        <f t="shared" si="41"/>
        <v>96151.74783002722</v>
      </c>
      <c r="N252" s="3">
        <f t="shared" si="42"/>
        <v>94240.369503250695</v>
      </c>
      <c r="O252" s="20">
        <f t="shared" si="50"/>
        <v>130.16774534407608</v>
      </c>
      <c r="P252" s="20">
        <f t="shared" si="51"/>
        <v>118.56689398856562</v>
      </c>
      <c r="Q252" s="3">
        <f>(O252-MAX(O$8:O252))/MAX(O$8:O252)</f>
        <v>-5.5310582822086056E-2</v>
      </c>
      <c r="R252" s="3">
        <f>(P252-MAX(P$8:P252))/MAX(P$8:P252)</f>
        <v>-5.7580115690272556E-2</v>
      </c>
      <c r="S252" s="3"/>
    </row>
    <row r="253" spans="1:19" x14ac:dyDescent="0.2">
      <c r="A253" s="18">
        <v>42284</v>
      </c>
      <c r="B253" s="18" t="str">
        <f t="shared" si="40"/>
        <v>Oct-2015</v>
      </c>
      <c r="C253" s="2">
        <v>13352.2</v>
      </c>
      <c r="D253" s="25">
        <f t="shared" si="39"/>
        <v>0.12823300912629348</v>
      </c>
      <c r="E253" s="20">
        <f t="shared" si="43"/>
        <v>-0.12823300912629348</v>
      </c>
      <c r="F253" s="3">
        <f>VLOOKUP(A253,'Scheme data'!$A$2:$B$538,2,FALSE)</f>
        <v>19.640999999999998</v>
      </c>
      <c r="G253" s="20">
        <f t="shared" si="44"/>
        <v>-0.35007610350077428</v>
      </c>
      <c r="H253" s="3">
        <f t="shared" si="45"/>
        <v>0</v>
      </c>
      <c r="I253" s="3">
        <f t="shared" si="46"/>
        <v>0</v>
      </c>
      <c r="J253" s="3">
        <f t="shared" si="47"/>
        <v>0</v>
      </c>
      <c r="K253" s="3">
        <f t="shared" si="48"/>
        <v>4878.3230761048817</v>
      </c>
      <c r="L253" s="3">
        <f t="shared" si="49"/>
        <v>7.0670913231434849</v>
      </c>
      <c r="M253" s="3">
        <f t="shared" si="41"/>
        <v>95815.143537775977</v>
      </c>
      <c r="N253" s="3">
        <f t="shared" si="42"/>
        <v>94361.216764876444</v>
      </c>
      <c r="O253" s="20">
        <f t="shared" si="50"/>
        <v>129.71205917316072</v>
      </c>
      <c r="P253" s="20">
        <f t="shared" si="51"/>
        <v>118.71893588455475</v>
      </c>
      <c r="Q253" s="3">
        <f>(O253-MAX(O$8:O253))/MAX(O$8:O253)</f>
        <v>-5.8617714723926705E-2</v>
      </c>
      <c r="R253" s="3">
        <f>(P253-MAX(P$8:P253))/MAX(P$8:P253)</f>
        <v>-5.6371622314017593E-2</v>
      </c>
      <c r="S253" s="3"/>
    </row>
    <row r="254" spans="1:19" x14ac:dyDescent="0.2">
      <c r="A254" s="18">
        <v>42285</v>
      </c>
      <c r="B254" s="18" t="str">
        <f t="shared" si="40"/>
        <v>Oct-2015</v>
      </c>
      <c r="C254" s="2">
        <v>13266.15</v>
      </c>
      <c r="D254" s="25">
        <f t="shared" si="39"/>
        <v>-0.64446308473510794</v>
      </c>
      <c r="E254" s="20">
        <f t="shared" si="43"/>
        <v>0.64446308473510794</v>
      </c>
      <c r="F254" s="3">
        <f>VLOOKUP(A254,'Scheme data'!$A$2:$B$538,2,FALSE)</f>
        <v>19.501999999999999</v>
      </c>
      <c r="G254" s="20">
        <f t="shared" si="44"/>
        <v>-0.70770327376406161</v>
      </c>
      <c r="H254" s="3">
        <f t="shared" si="45"/>
        <v>2000</v>
      </c>
      <c r="I254" s="3">
        <f t="shared" si="46"/>
        <v>1</v>
      </c>
      <c r="J254" s="3">
        <f t="shared" si="47"/>
        <v>2000</v>
      </c>
      <c r="K254" s="3">
        <f t="shared" si="48"/>
        <v>4980.876660352651</v>
      </c>
      <c r="L254" s="3">
        <f t="shared" si="49"/>
        <v>7.2178509632802239</v>
      </c>
      <c r="M254" s="3">
        <f t="shared" si="41"/>
        <v>97137.056630197389</v>
      </c>
      <c r="N254" s="3">
        <f t="shared" si="42"/>
        <v>95753.093556519947</v>
      </c>
      <c r="O254" s="20">
        <f t="shared" si="50"/>
        <v>128.7940826839255</v>
      </c>
      <c r="P254" s="20">
        <f t="shared" si="51"/>
        <v>117.95383616818846</v>
      </c>
      <c r="Q254" s="3">
        <f>(O254-MAX(O$8:O254))/MAX(O$8:O254)</f>
        <v>-6.5279907975460377E-2</v>
      </c>
      <c r="R254" s="3">
        <f>(P254-MAX(P$8:P254))/MAX(P$8:P254)</f>
        <v>-6.2452958865288503E-2</v>
      </c>
      <c r="S254" s="3"/>
    </row>
    <row r="255" spans="1:19" x14ac:dyDescent="0.2">
      <c r="A255" s="18">
        <v>42286</v>
      </c>
      <c r="B255" s="18" t="str">
        <f t="shared" si="40"/>
        <v>Oct-2015</v>
      </c>
      <c r="C255" s="2">
        <v>13255.5</v>
      </c>
      <c r="D255" s="25">
        <f t="shared" si="39"/>
        <v>-8.0279508372810768E-2</v>
      </c>
      <c r="E255" s="20">
        <f t="shared" si="43"/>
        <v>8.0279508372810768E-2</v>
      </c>
      <c r="F255" s="3">
        <f>VLOOKUP(A255,'Scheme data'!$A$2:$B$538,2,FALSE)</f>
        <v>19.475999999999999</v>
      </c>
      <c r="G255" s="20">
        <f t="shared" si="44"/>
        <v>-0.13331965952209929</v>
      </c>
      <c r="H255" s="3">
        <f t="shared" si="45"/>
        <v>0</v>
      </c>
      <c r="I255" s="3">
        <f t="shared" si="46"/>
        <v>1</v>
      </c>
      <c r="J255" s="3">
        <f t="shared" si="47"/>
        <v>0</v>
      </c>
      <c r="K255" s="3">
        <f t="shared" si="48"/>
        <v>4980.876660352651</v>
      </c>
      <c r="L255" s="3">
        <f t="shared" si="49"/>
        <v>7.2178509632802239</v>
      </c>
      <c r="M255" s="3">
        <f t="shared" si="41"/>
        <v>97007.55383702823</v>
      </c>
      <c r="N255" s="3">
        <f t="shared" si="42"/>
        <v>95676.223443761002</v>
      </c>
      <c r="O255" s="20">
        <f t="shared" si="50"/>
        <v>128.62237485140668</v>
      </c>
      <c r="P255" s="20">
        <f t="shared" si="51"/>
        <v>117.85914340840576</v>
      </c>
      <c r="Q255" s="3">
        <f>(O255-MAX(O$8:O255))/MAX(O$8:O255)</f>
        <v>-6.6526073619632142E-2</v>
      </c>
      <c r="R255" s="3">
        <f>(P255-MAX(P$8:P255))/MAX(P$8:P255)</f>
        <v>-6.320561702067537E-2</v>
      </c>
      <c r="S255" s="3"/>
    </row>
    <row r="256" spans="1:19" x14ac:dyDescent="0.2">
      <c r="A256" s="18">
        <v>42289</v>
      </c>
      <c r="B256" s="18" t="str">
        <f t="shared" si="40"/>
        <v>Oct-2015</v>
      </c>
      <c r="C256" s="2">
        <v>13243.4</v>
      </c>
      <c r="D256" s="25">
        <f t="shared" si="39"/>
        <v>-9.1282863716950435E-2</v>
      </c>
      <c r="E256" s="20">
        <f t="shared" si="43"/>
        <v>9.1282863716950435E-2</v>
      </c>
      <c r="F256" s="3">
        <f>VLOOKUP(A256,'Scheme data'!$A$2:$B$538,2,FALSE)</f>
        <v>19.529</v>
      </c>
      <c r="G256" s="20">
        <f t="shared" si="44"/>
        <v>0.27212980078045196</v>
      </c>
      <c r="H256" s="3">
        <f t="shared" si="45"/>
        <v>0</v>
      </c>
      <c r="I256" s="3">
        <f t="shared" si="46"/>
        <v>1</v>
      </c>
      <c r="J256" s="3">
        <f t="shared" si="47"/>
        <v>0</v>
      </c>
      <c r="K256" s="3">
        <f t="shared" si="48"/>
        <v>4980.876660352651</v>
      </c>
      <c r="L256" s="3">
        <f t="shared" si="49"/>
        <v>7.2178509632802239</v>
      </c>
      <c r="M256" s="3">
        <f t="shared" si="41"/>
        <v>97271.540300026914</v>
      </c>
      <c r="N256" s="3">
        <f t="shared" si="42"/>
        <v>95588.887447105313</v>
      </c>
      <c r="O256" s="20">
        <f t="shared" si="50"/>
        <v>128.97239466384892</v>
      </c>
      <c r="P256" s="20">
        <f t="shared" si="51"/>
        <v>117.7515582071503</v>
      </c>
      <c r="Q256" s="3">
        <f>(O256-MAX(O$8:O256))/MAX(O$8:O256)</f>
        <v>-6.3985812883435619E-2</v>
      </c>
      <c r="R256" s="3">
        <f>(P256-MAX(P$8:P256))/MAX(P$8:P256)</f>
        <v>-6.4060749760598432E-2</v>
      </c>
      <c r="S256" s="3"/>
    </row>
    <row r="257" spans="1:19" x14ac:dyDescent="0.2">
      <c r="A257" s="18">
        <v>42290</v>
      </c>
      <c r="B257" s="18" t="str">
        <f t="shared" si="40"/>
        <v>Oct-2015</v>
      </c>
      <c r="C257" s="2">
        <v>13245.4</v>
      </c>
      <c r="D257" s="25">
        <f t="shared" si="39"/>
        <v>1.5101862059591948E-2</v>
      </c>
      <c r="E257" s="20">
        <f t="shared" si="43"/>
        <v>-1.5101862059591948E-2</v>
      </c>
      <c r="F257" s="3">
        <f>VLOOKUP(A257,'Scheme data'!$A$2:$B$538,2,FALSE)</f>
        <v>19.552</v>
      </c>
      <c r="G257" s="20">
        <f t="shared" si="44"/>
        <v>0.11777356751497613</v>
      </c>
      <c r="H257" s="3">
        <f t="shared" si="45"/>
        <v>0</v>
      </c>
      <c r="I257" s="3">
        <f t="shared" si="46"/>
        <v>1</v>
      </c>
      <c r="J257" s="3">
        <f t="shared" si="47"/>
        <v>0</v>
      </c>
      <c r="K257" s="3">
        <f t="shared" si="48"/>
        <v>4980.876660352651</v>
      </c>
      <c r="L257" s="3">
        <f t="shared" si="49"/>
        <v>7.2178509632802239</v>
      </c>
      <c r="M257" s="3">
        <f t="shared" si="41"/>
        <v>97386.100463215029</v>
      </c>
      <c r="N257" s="3">
        <f t="shared" si="42"/>
        <v>95603.323149031872</v>
      </c>
      <c r="O257" s="20">
        <f t="shared" si="50"/>
        <v>129.12429005415402</v>
      </c>
      <c r="P257" s="20">
        <f t="shared" si="51"/>
        <v>117.76934088504376</v>
      </c>
      <c r="Q257" s="3">
        <f>(O257-MAX(O$8:O257))/MAX(O$8:O257)</f>
        <v>-6.2883435582822209E-2</v>
      </c>
      <c r="R257" s="3">
        <f>(P257-MAX(P$8:P257))/MAX(P$8:P257)</f>
        <v>-6.3919405506065702E-2</v>
      </c>
      <c r="S257" s="3"/>
    </row>
    <row r="258" spans="1:19" x14ac:dyDescent="0.2">
      <c r="A258" s="18">
        <v>42291</v>
      </c>
      <c r="B258" s="18" t="str">
        <f t="shared" si="40"/>
        <v>Oct-2015</v>
      </c>
      <c r="C258" s="2">
        <v>13225.9</v>
      </c>
      <c r="D258" s="25">
        <f t="shared" si="39"/>
        <v>-0.14722092198046116</v>
      </c>
      <c r="E258" s="20">
        <f t="shared" si="43"/>
        <v>0.14722092198046116</v>
      </c>
      <c r="F258" s="3">
        <f>VLOOKUP(A258,'Scheme data'!$A$2:$B$538,2,FALSE)</f>
        <v>19.574000000000002</v>
      </c>
      <c r="G258" s="20">
        <f t="shared" si="44"/>
        <v>0.11252045826514945</v>
      </c>
      <c r="H258" s="3">
        <f t="shared" si="45"/>
        <v>0</v>
      </c>
      <c r="I258" s="3">
        <f t="shared" si="46"/>
        <v>1</v>
      </c>
      <c r="J258" s="3">
        <f t="shared" si="47"/>
        <v>0</v>
      </c>
      <c r="K258" s="3">
        <f t="shared" si="48"/>
        <v>4980.876660352651</v>
      </c>
      <c r="L258" s="3">
        <f t="shared" si="49"/>
        <v>7.2178509632802239</v>
      </c>
      <c r="M258" s="3">
        <f t="shared" si="41"/>
        <v>97495.679749742805</v>
      </c>
      <c r="N258" s="3">
        <f t="shared" si="42"/>
        <v>95462.575055247915</v>
      </c>
      <c r="O258" s="20">
        <f t="shared" si="50"/>
        <v>129.26958129705457</v>
      </c>
      <c r="P258" s="20">
        <f t="shared" si="51"/>
        <v>117.59595977558249</v>
      </c>
      <c r="Q258" s="3">
        <f>(O258-MAX(O$8:O258))/MAX(O$8:O258)</f>
        <v>-6.1828987730061374E-2</v>
      </c>
      <c r="R258" s="3">
        <f>(P258-MAX(P$8:P258))/MAX(P$8:P258)</f>
        <v>-6.5297511987759863E-2</v>
      </c>
      <c r="S258" s="3"/>
    </row>
    <row r="259" spans="1:19" x14ac:dyDescent="0.2">
      <c r="A259" s="18">
        <v>42292</v>
      </c>
      <c r="B259" s="18" t="str">
        <f t="shared" si="40"/>
        <v>Oct-2015</v>
      </c>
      <c r="C259" s="2">
        <v>13266.3</v>
      </c>
      <c r="D259" s="25">
        <f t="shared" si="39"/>
        <v>0.30546125405454172</v>
      </c>
      <c r="E259" s="20">
        <f t="shared" si="43"/>
        <v>-0.30546125405454172</v>
      </c>
      <c r="F259" s="3">
        <f>VLOOKUP(A259,'Scheme data'!$A$2:$B$538,2,FALSE)</f>
        <v>19.648</v>
      </c>
      <c r="G259" s="20">
        <f t="shared" si="44"/>
        <v>0.37805251864717515</v>
      </c>
      <c r="H259" s="3">
        <f t="shared" si="45"/>
        <v>0</v>
      </c>
      <c r="I259" s="3">
        <f t="shared" si="46"/>
        <v>1</v>
      </c>
      <c r="J259" s="3">
        <f t="shared" si="47"/>
        <v>0</v>
      </c>
      <c r="K259" s="3">
        <f t="shared" si="48"/>
        <v>4980.876660352651</v>
      </c>
      <c r="L259" s="3">
        <f t="shared" si="49"/>
        <v>7.2178509632802239</v>
      </c>
      <c r="M259" s="3">
        <f t="shared" si="41"/>
        <v>97864.264622608884</v>
      </c>
      <c r="N259" s="3">
        <f t="shared" si="42"/>
        <v>95754.176234164435</v>
      </c>
      <c r="O259" s="20">
        <f t="shared" si="50"/>
        <v>129.75828820499274</v>
      </c>
      <c r="P259" s="20">
        <f t="shared" si="51"/>
        <v>117.95516986903047</v>
      </c>
      <c r="Q259" s="3">
        <f>(O259-MAX(O$8:O259))/MAX(O$8:O259)</f>
        <v>-5.8282208588957218E-2</v>
      </c>
      <c r="R259" s="3">
        <f>(P259-MAX(P$8:P259))/MAX(P$8:P259)</f>
        <v>-6.2442358046198541E-2</v>
      </c>
      <c r="S259" s="3"/>
    </row>
    <row r="260" spans="1:19" x14ac:dyDescent="0.2">
      <c r="A260" s="18">
        <v>42293</v>
      </c>
      <c r="B260" s="18" t="str">
        <f t="shared" si="40"/>
        <v>Oct-2015</v>
      </c>
      <c r="C260" s="2">
        <v>13332.1</v>
      </c>
      <c r="D260" s="25">
        <f t="shared" si="39"/>
        <v>0.49599360786354219</v>
      </c>
      <c r="E260" s="20">
        <f t="shared" si="43"/>
        <v>-0.49599360786354219</v>
      </c>
      <c r="F260" s="3">
        <f>VLOOKUP(A260,'Scheme data'!$A$2:$B$538,2,FALSE)</f>
        <v>19.696999999999999</v>
      </c>
      <c r="G260" s="20">
        <f t="shared" si="44"/>
        <v>0.24938925081432964</v>
      </c>
      <c r="H260" s="3">
        <f t="shared" si="45"/>
        <v>0</v>
      </c>
      <c r="I260" s="3">
        <f t="shared" si="46"/>
        <v>1</v>
      </c>
      <c r="J260" s="3">
        <f t="shared" si="47"/>
        <v>0</v>
      </c>
      <c r="K260" s="3">
        <f t="shared" si="48"/>
        <v>4980.876660352651</v>
      </c>
      <c r="L260" s="3">
        <f t="shared" si="49"/>
        <v>7.2178509632802239</v>
      </c>
      <c r="M260" s="3">
        <f t="shared" si="41"/>
        <v>98108.327578966157</v>
      </c>
      <c r="N260" s="3">
        <f t="shared" si="42"/>
        <v>96229.110827548269</v>
      </c>
      <c r="O260" s="20">
        <f t="shared" si="50"/>
        <v>130.08189142781666</v>
      </c>
      <c r="P260" s="20">
        <f t="shared" si="51"/>
        <v>118.54021997172545</v>
      </c>
      <c r="Q260" s="3">
        <f>(O260-MAX(O$8:O260))/MAX(O$8:O260)</f>
        <v>-5.5933665644172043E-2</v>
      </c>
      <c r="R260" s="3">
        <f>(P260-MAX(P$8:P260))/MAX(P$8:P260)</f>
        <v>-5.7792132072071491E-2</v>
      </c>
      <c r="S260" s="3"/>
    </row>
    <row r="261" spans="1:19" x14ac:dyDescent="0.2">
      <c r="A261" s="18">
        <v>42296</v>
      </c>
      <c r="B261" s="18" t="str">
        <f t="shared" si="40"/>
        <v>Oct-2015</v>
      </c>
      <c r="C261" s="2">
        <v>13439.7</v>
      </c>
      <c r="D261" s="25">
        <f t="shared" si="39"/>
        <v>0.80707465440553527</v>
      </c>
      <c r="E261" s="20">
        <f t="shared" si="43"/>
        <v>-0.80707465440553527</v>
      </c>
      <c r="F261" s="3">
        <f>VLOOKUP(A261,'Scheme data'!$A$2:$B$538,2,FALSE)</f>
        <v>19.806000000000001</v>
      </c>
      <c r="G261" s="20">
        <f t="shared" si="44"/>
        <v>0.55338376402498735</v>
      </c>
      <c r="H261" s="3">
        <f t="shared" si="45"/>
        <v>0</v>
      </c>
      <c r="I261" s="3">
        <f t="shared" si="46"/>
        <v>1</v>
      </c>
      <c r="J261" s="3">
        <f t="shared" si="47"/>
        <v>0</v>
      </c>
      <c r="K261" s="3">
        <f t="shared" si="48"/>
        <v>4980.876660352651</v>
      </c>
      <c r="L261" s="3">
        <f t="shared" si="49"/>
        <v>7.2178509632802239</v>
      </c>
      <c r="M261" s="3">
        <f t="shared" si="41"/>
        <v>98651.243134944612</v>
      </c>
      <c r="N261" s="3">
        <f t="shared" si="42"/>
        <v>97005.75159119723</v>
      </c>
      <c r="O261" s="20">
        <f t="shared" si="50"/>
        <v>130.8017434949148</v>
      </c>
      <c r="P261" s="20">
        <f t="shared" si="51"/>
        <v>119.4969280423938</v>
      </c>
      <c r="Q261" s="3">
        <f>(O261-MAX(O$8:O261))/MAX(O$8:O261)</f>
        <v>-5.0709355828221066E-2</v>
      </c>
      <c r="R261" s="3">
        <f>(P261-MAX(P$8:P261))/MAX(P$8:P261)</f>
        <v>-5.0187811178210473E-2</v>
      </c>
      <c r="S261" s="3"/>
    </row>
    <row r="262" spans="1:19" x14ac:dyDescent="0.2">
      <c r="A262" s="18">
        <v>42297</v>
      </c>
      <c r="B262" s="18" t="str">
        <f t="shared" si="40"/>
        <v>Oct-2015</v>
      </c>
      <c r="C262" s="2">
        <v>13486.55</v>
      </c>
      <c r="D262" s="25">
        <f t="shared" si="39"/>
        <v>0.34859409064189339</v>
      </c>
      <c r="E262" s="20">
        <f t="shared" si="43"/>
        <v>-0.34859409064189339</v>
      </c>
      <c r="F262" s="3">
        <f>VLOOKUP(A262,'Scheme data'!$A$2:$B$538,2,FALSE)</f>
        <v>19.841000000000001</v>
      </c>
      <c r="G262" s="20">
        <f t="shared" si="44"/>
        <v>0.17671412703221318</v>
      </c>
      <c r="H262" s="3">
        <f t="shared" si="45"/>
        <v>0</v>
      </c>
      <c r="I262" s="3">
        <f t="shared" si="46"/>
        <v>1</v>
      </c>
      <c r="J262" s="3">
        <f t="shared" si="47"/>
        <v>0</v>
      </c>
      <c r="K262" s="3">
        <f t="shared" si="48"/>
        <v>4980.876660352651</v>
      </c>
      <c r="L262" s="3">
        <f t="shared" si="49"/>
        <v>7.2178509632802239</v>
      </c>
      <c r="M262" s="3">
        <f t="shared" si="41"/>
        <v>98825.573818056961</v>
      </c>
      <c r="N262" s="3">
        <f t="shared" si="42"/>
        <v>97343.907908826892</v>
      </c>
      <c r="O262" s="20">
        <f t="shared" si="50"/>
        <v>131.03288865407475</v>
      </c>
      <c r="P262" s="20">
        <f t="shared" si="51"/>
        <v>119.91348727204819</v>
      </c>
      <c r="Q262" s="3">
        <f>(O262-MAX(O$8:O262))/MAX(O$8:O262)</f>
        <v>-4.9031825153374453E-2</v>
      </c>
      <c r="R262" s="3">
        <f>(P262-MAX(P$8:P262))/MAX(P$8:P262)</f>
        <v>-4.6876822015781278E-2</v>
      </c>
      <c r="S262" s="3"/>
    </row>
    <row r="263" spans="1:19" x14ac:dyDescent="0.2">
      <c r="A263" s="18">
        <v>42298</v>
      </c>
      <c r="B263" s="18" t="str">
        <f t="shared" si="40"/>
        <v>Oct-2015</v>
      </c>
      <c r="C263" s="2">
        <v>13464.55</v>
      </c>
      <c r="D263" s="25">
        <f t="shared" si="39"/>
        <v>-0.16312548427878146</v>
      </c>
      <c r="E263" s="20">
        <f t="shared" si="43"/>
        <v>0.16312548427878146</v>
      </c>
      <c r="F263" s="3">
        <f>VLOOKUP(A263,'Scheme data'!$A$2:$B$538,2,FALSE)</f>
        <v>19.719000000000001</v>
      </c>
      <c r="G263" s="20">
        <f t="shared" si="44"/>
        <v>-0.61488836248172918</v>
      </c>
      <c r="H263" s="3">
        <f t="shared" si="45"/>
        <v>0</v>
      </c>
      <c r="I263" s="3">
        <f t="shared" si="46"/>
        <v>1</v>
      </c>
      <c r="J263" s="3">
        <f t="shared" si="47"/>
        <v>0</v>
      </c>
      <c r="K263" s="3">
        <f t="shared" si="48"/>
        <v>4980.876660352651</v>
      </c>
      <c r="L263" s="3">
        <f t="shared" si="49"/>
        <v>7.2178509632802239</v>
      </c>
      <c r="M263" s="3">
        <f t="shared" si="41"/>
        <v>98217.906865493933</v>
      </c>
      <c r="N263" s="3">
        <f t="shared" si="42"/>
        <v>97185.115187634728</v>
      </c>
      <c r="O263" s="20">
        <f t="shared" si="50"/>
        <v>130.22718267071721</v>
      </c>
      <c r="P263" s="20">
        <f t="shared" si="51"/>
        <v>119.71787781522008</v>
      </c>
      <c r="Q263" s="3">
        <f>(O263-MAX(O$8:O263))/MAX(O$8:O263)</f>
        <v>-5.4879217791411208E-2</v>
      </c>
      <c r="R263" s="3">
        <f>(P263-MAX(P$8:P263))/MAX(P$8:P263)</f>
        <v>-4.8431608815641389E-2</v>
      </c>
      <c r="S263" s="3"/>
    </row>
    <row r="264" spans="1:19" x14ac:dyDescent="0.2">
      <c r="A264" s="18">
        <v>42300</v>
      </c>
      <c r="B264" s="18" t="str">
        <f t="shared" si="40"/>
        <v>Oct-2015</v>
      </c>
      <c r="C264" s="2">
        <v>13428.2</v>
      </c>
      <c r="D264" s="25">
        <f t="shared" ref="D264:D326" si="52">(C264-C263)/C263*100</f>
        <v>-0.26996817569097037</v>
      </c>
      <c r="E264" s="20">
        <f t="shared" si="43"/>
        <v>0.26996817569097037</v>
      </c>
      <c r="F264" s="3">
        <f>VLOOKUP(A264,'Scheme data'!$A$2:$B$538,2,FALSE)</f>
        <v>19.719000000000001</v>
      </c>
      <c r="G264" s="20">
        <f t="shared" si="44"/>
        <v>0</v>
      </c>
      <c r="H264" s="3">
        <f t="shared" si="45"/>
        <v>0</v>
      </c>
      <c r="I264" s="3">
        <f t="shared" si="46"/>
        <v>1</v>
      </c>
      <c r="J264" s="3">
        <f t="shared" si="47"/>
        <v>0</v>
      </c>
      <c r="K264" s="3">
        <f t="shared" si="48"/>
        <v>4980.876660352651</v>
      </c>
      <c r="L264" s="3">
        <f t="shared" si="49"/>
        <v>7.2178509632802239</v>
      </c>
      <c r="M264" s="3">
        <f t="shared" si="41"/>
        <v>98217.906865493933</v>
      </c>
      <c r="N264" s="3">
        <f t="shared" si="42"/>
        <v>96922.746305119508</v>
      </c>
      <c r="O264" s="20">
        <f t="shared" si="50"/>
        <v>130.22718267071721</v>
      </c>
      <c r="P264" s="20">
        <f t="shared" si="51"/>
        <v>119.39467764450639</v>
      </c>
      <c r="Q264" s="3">
        <f>(O264-MAX(O$8:O264))/MAX(O$8:O264)</f>
        <v>-5.4879217791411208E-2</v>
      </c>
      <c r="R264" s="3">
        <f>(P264-MAX(P$8:P264))/MAX(P$8:P264)</f>
        <v>-5.1000540641773687E-2</v>
      </c>
      <c r="S264" s="3"/>
    </row>
    <row r="265" spans="1:19" x14ac:dyDescent="0.2">
      <c r="A265" s="18">
        <v>42303</v>
      </c>
      <c r="B265" s="18" t="str">
        <f t="shared" ref="B265:B328" si="53">TEXT(A265,"MMM-YYYY")</f>
        <v>Oct-2015</v>
      </c>
      <c r="C265" s="2">
        <v>13363.45</v>
      </c>
      <c r="D265" s="25">
        <f t="shared" si="52"/>
        <v>-0.48219418834989047</v>
      </c>
      <c r="E265" s="20">
        <f t="shared" si="43"/>
        <v>0.48219418834989047</v>
      </c>
      <c r="F265" s="3">
        <f>VLOOKUP(A265,'Scheme data'!$A$2:$B$538,2,FALSE)</f>
        <v>19.565999999999999</v>
      </c>
      <c r="G265" s="20">
        <f t="shared" si="44"/>
        <v>-0.77590141487906206</v>
      </c>
      <c r="H265" s="3">
        <f t="shared" si="45"/>
        <v>0</v>
      </c>
      <c r="I265" s="3">
        <f t="shared" si="46"/>
        <v>1</v>
      </c>
      <c r="J265" s="3">
        <f t="shared" si="47"/>
        <v>0</v>
      </c>
      <c r="K265" s="3">
        <f t="shared" si="48"/>
        <v>4980.876660352651</v>
      </c>
      <c r="L265" s="3">
        <f t="shared" si="49"/>
        <v>7.2178509632802239</v>
      </c>
      <c r="M265" s="3">
        <f t="shared" ref="M265:M328" si="54">K265*F265</f>
        <v>97455.832736459968</v>
      </c>
      <c r="N265" s="3">
        <f t="shared" ref="N265:N328" si="55">L265*C265</f>
        <v>96455.390455247107</v>
      </c>
      <c r="O265" s="20">
        <f t="shared" si="50"/>
        <v>129.21674811781799</v>
      </c>
      <c r="P265" s="20">
        <f t="shared" si="51"/>
        <v>118.81896344770549</v>
      </c>
      <c r="Q265" s="3">
        <f>(O265-MAX(O$8:O265))/MAX(O$8:O265)</f>
        <v>-6.2212423312883645E-2</v>
      </c>
      <c r="R265" s="3">
        <f>(P265-MAX(P$8:P265))/MAX(P$8:P265)</f>
        <v>-5.5576560882270983E-2</v>
      </c>
      <c r="S265" s="3"/>
    </row>
    <row r="266" spans="1:19" x14ac:dyDescent="0.2">
      <c r="A266" s="18">
        <v>42304</v>
      </c>
      <c r="B266" s="18" t="str">
        <f t="shared" si="53"/>
        <v>Oct-2015</v>
      </c>
      <c r="C266" s="2">
        <v>13373.55</v>
      </c>
      <c r="D266" s="25">
        <f t="shared" si="52"/>
        <v>7.5579285289341783E-2</v>
      </c>
      <c r="E266" s="20">
        <f t="shared" ref="E266:E329" si="56">D266*-1</f>
        <v>-7.5579285289341783E-2</v>
      </c>
      <c r="F266" s="3">
        <f>VLOOKUP(A266,'Scheme data'!$A$2:$B$538,2,FALSE)</f>
        <v>19.55</v>
      </c>
      <c r="G266" s="20">
        <f t="shared" ref="G266:G329" si="57">(F266-F265)/F265*100</f>
        <v>-8.1774506797496885E-2</v>
      </c>
      <c r="H266" s="3">
        <f t="shared" ref="H266:H329" si="58">IF(E266&gt;=$E$3,IF(E266&lt;$E$4,$F$3,IF(E266&lt;$E$5,$F$4,$F$5)),0)</f>
        <v>0</v>
      </c>
      <c r="I266" s="3">
        <f t="shared" ref="I266:I329" si="59">IF(B265&lt;&gt;B266,IF(H266&gt;0,1,0),IF(H266&gt;0,I265+1,I265))</f>
        <v>1</v>
      </c>
      <c r="J266" s="3">
        <f t="shared" ref="J266:J329" si="60">IF(I266&gt;$D$2,0,IF(A265&gt;$B$3,0,H266))</f>
        <v>0</v>
      </c>
      <c r="K266" s="3">
        <f t="shared" ref="K266:K329" si="61">J266/F266+K265</f>
        <v>4980.876660352651</v>
      </c>
      <c r="L266" s="3">
        <f t="shared" ref="L266:L329" si="62">J266/C266+L265</f>
        <v>7.2178509632802239</v>
      </c>
      <c r="M266" s="3">
        <f t="shared" si="54"/>
        <v>97376.138709894338</v>
      </c>
      <c r="N266" s="3">
        <f t="shared" si="55"/>
        <v>96528.290749976237</v>
      </c>
      <c r="O266" s="20">
        <f t="shared" ref="O266:O329" si="63">$O265*(1+$G266/100)</f>
        <v>129.11108175934487</v>
      </c>
      <c r="P266" s="20">
        <f t="shared" ref="P266:P329" si="64">$P265*(1+$D266/100)</f>
        <v>118.90876597106747</v>
      </c>
      <c r="Q266" s="3">
        <f>(O266-MAX(O$8:O266))/MAX(O$8:O266)</f>
        <v>-6.2979294478527778E-2</v>
      </c>
      <c r="R266" s="3">
        <f>(P266-MAX(P$8:P266))/MAX(P$8:P266)</f>
        <v>-5.4862772396880768E-2</v>
      </c>
      <c r="S266" s="3"/>
    </row>
    <row r="267" spans="1:19" x14ac:dyDescent="0.2">
      <c r="A267" s="18">
        <v>42305</v>
      </c>
      <c r="B267" s="18" t="str">
        <f t="shared" si="53"/>
        <v>Oct-2015</v>
      </c>
      <c r="C267" s="2">
        <v>13317.4</v>
      </c>
      <c r="D267" s="25">
        <f t="shared" si="52"/>
        <v>-0.41985860149324328</v>
      </c>
      <c r="E267" s="20">
        <f t="shared" si="56"/>
        <v>0.41985860149324328</v>
      </c>
      <c r="F267" s="3">
        <f>VLOOKUP(A267,'Scheme data'!$A$2:$B$538,2,FALSE)</f>
        <v>19.46</v>
      </c>
      <c r="G267" s="20">
        <f t="shared" si="57"/>
        <v>-0.46035805626598392</v>
      </c>
      <c r="H267" s="3">
        <f t="shared" si="58"/>
        <v>0</v>
      </c>
      <c r="I267" s="3">
        <f t="shared" si="59"/>
        <v>1</v>
      </c>
      <c r="J267" s="3">
        <f t="shared" si="60"/>
        <v>0</v>
      </c>
      <c r="K267" s="3">
        <f t="shared" si="61"/>
        <v>4980.876660352651</v>
      </c>
      <c r="L267" s="3">
        <f t="shared" si="62"/>
        <v>7.2178509632802239</v>
      </c>
      <c r="M267" s="3">
        <f t="shared" si="54"/>
        <v>96927.8598104626</v>
      </c>
      <c r="N267" s="3">
        <f t="shared" si="55"/>
        <v>96123.008418388054</v>
      </c>
      <c r="O267" s="20">
        <f t="shared" si="63"/>
        <v>128.51670849293356</v>
      </c>
      <c r="P267" s="20">
        <f t="shared" si="64"/>
        <v>118.40951728920848</v>
      </c>
      <c r="Q267" s="3">
        <f>(O267-MAX(O$8:O267))/MAX(O$8:O267)</f>
        <v>-6.7292944785276268E-2</v>
      </c>
      <c r="R267" s="3">
        <f>(P267-MAX(P$8:P267))/MAX(P$8:P267)</f>
        <v>-5.8831012342887151E-2</v>
      </c>
      <c r="S267" s="3"/>
    </row>
    <row r="268" spans="1:19" x14ac:dyDescent="0.2">
      <c r="A268" s="18">
        <v>42306</v>
      </c>
      <c r="B268" s="18" t="str">
        <f t="shared" si="53"/>
        <v>Oct-2015</v>
      </c>
      <c r="C268" s="2">
        <v>13262.45</v>
      </c>
      <c r="D268" s="25">
        <f t="shared" si="52"/>
        <v>-0.41261807860392358</v>
      </c>
      <c r="E268" s="20">
        <f t="shared" si="56"/>
        <v>0.41261807860392358</v>
      </c>
      <c r="F268" s="3">
        <f>VLOOKUP(A268,'Scheme data'!$A$2:$B$538,2,FALSE)</f>
        <v>19.364000000000001</v>
      </c>
      <c r="G268" s="20">
        <f t="shared" si="57"/>
        <v>-0.49331963001027795</v>
      </c>
      <c r="H268" s="3">
        <f t="shared" si="58"/>
        <v>0</v>
      </c>
      <c r="I268" s="3">
        <f t="shared" si="59"/>
        <v>1</v>
      </c>
      <c r="J268" s="3">
        <f t="shared" si="60"/>
        <v>0</v>
      </c>
      <c r="K268" s="3">
        <f t="shared" si="61"/>
        <v>4980.876660352651</v>
      </c>
      <c r="L268" s="3">
        <f t="shared" si="62"/>
        <v>7.2178509632802239</v>
      </c>
      <c r="M268" s="3">
        <f t="shared" si="54"/>
        <v>96449.695651068745</v>
      </c>
      <c r="N268" s="3">
        <f t="shared" si="55"/>
        <v>95726.387507955806</v>
      </c>
      <c r="O268" s="20">
        <f t="shared" si="63"/>
        <v>127.88271034209482</v>
      </c>
      <c r="P268" s="20">
        <f t="shared" si="64"/>
        <v>117.92093821408557</v>
      </c>
      <c r="Q268" s="3">
        <f>(O268-MAX(O$8:O268))/MAX(O$8:O268)</f>
        <v>-7.1894171779141355E-2</v>
      </c>
      <c r="R268" s="3">
        <f>(P268-MAX(P$8:P268))/MAX(P$8:P268)</f>
        <v>-6.2714445736173935E-2</v>
      </c>
      <c r="S268" s="3"/>
    </row>
    <row r="269" spans="1:19" x14ac:dyDescent="0.2">
      <c r="A269" s="18">
        <v>42307</v>
      </c>
      <c r="B269" s="18" t="str">
        <f t="shared" si="53"/>
        <v>Oct-2015</v>
      </c>
      <c r="C269" s="2">
        <v>13238.5</v>
      </c>
      <c r="D269" s="25">
        <f t="shared" si="52"/>
        <v>-0.18058503519335212</v>
      </c>
      <c r="E269" s="20">
        <f t="shared" si="56"/>
        <v>0.18058503519335212</v>
      </c>
      <c r="F269" s="3">
        <f>VLOOKUP(A269,'Scheme data'!$A$2:$B$538,2,FALSE)</f>
        <v>19.347999999999999</v>
      </c>
      <c r="G269" s="20">
        <f t="shared" si="57"/>
        <v>-8.2627556290031962E-2</v>
      </c>
      <c r="H269" s="3">
        <f t="shared" si="58"/>
        <v>0</v>
      </c>
      <c r="I269" s="3">
        <f t="shared" si="59"/>
        <v>1</v>
      </c>
      <c r="J269" s="3">
        <f t="shared" si="60"/>
        <v>0</v>
      </c>
      <c r="K269" s="3">
        <f t="shared" si="61"/>
        <v>4980.876660352651</v>
      </c>
      <c r="L269" s="3">
        <f t="shared" si="62"/>
        <v>7.2178509632802239</v>
      </c>
      <c r="M269" s="3">
        <f t="shared" si="54"/>
        <v>96370.001624503086</v>
      </c>
      <c r="N269" s="3">
        <f t="shared" si="55"/>
        <v>95553.519977385251</v>
      </c>
      <c r="O269" s="20">
        <f t="shared" si="63"/>
        <v>127.7770439836217</v>
      </c>
      <c r="P269" s="20">
        <f t="shared" si="64"/>
        <v>117.70799064631133</v>
      </c>
      <c r="Q269" s="3">
        <f>(O269-MAX(O$8:O269))/MAX(O$8:O269)</f>
        <v>-7.2661042944785592E-2</v>
      </c>
      <c r="R269" s="3">
        <f>(P269-MAX(P$8:P269))/MAX(P$8:P269)</f>
        <v>-6.4407043184203469E-2</v>
      </c>
      <c r="S269" s="3"/>
    </row>
    <row r="270" spans="1:19" x14ac:dyDescent="0.2">
      <c r="A270" s="18">
        <v>42310</v>
      </c>
      <c r="B270" s="18" t="str">
        <f t="shared" si="53"/>
        <v>Nov-2015</v>
      </c>
      <c r="C270" s="2">
        <v>13206.55</v>
      </c>
      <c r="D270" s="25">
        <f t="shared" si="52"/>
        <v>-0.24134154171545663</v>
      </c>
      <c r="E270" s="20">
        <f t="shared" si="56"/>
        <v>0.24134154171545663</v>
      </c>
      <c r="F270" s="3">
        <f>VLOOKUP(A270,'Scheme data'!$A$2:$B$538,2,FALSE)</f>
        <v>19.265999999999998</v>
      </c>
      <c r="G270" s="20">
        <f t="shared" si="57"/>
        <v>-0.423816415133351</v>
      </c>
      <c r="H270" s="3">
        <f t="shared" si="58"/>
        <v>0</v>
      </c>
      <c r="I270" s="3">
        <f t="shared" si="59"/>
        <v>0</v>
      </c>
      <c r="J270" s="3">
        <f t="shared" si="60"/>
        <v>0</v>
      </c>
      <c r="K270" s="3">
        <f t="shared" si="61"/>
        <v>4980.876660352651</v>
      </c>
      <c r="L270" s="3">
        <f t="shared" si="62"/>
        <v>7.2178509632802239</v>
      </c>
      <c r="M270" s="3">
        <f t="shared" si="54"/>
        <v>95961.56973835417</v>
      </c>
      <c r="N270" s="3">
        <f t="shared" si="55"/>
        <v>95322.909639108431</v>
      </c>
      <c r="O270" s="20">
        <f t="shared" si="63"/>
        <v>127.23550389644694</v>
      </c>
      <c r="P270" s="20">
        <f t="shared" si="64"/>
        <v>117.42391236696324</v>
      </c>
      <c r="Q270" s="3">
        <f>(O270-MAX(O$8:O270))/MAX(O$8:O270)</f>
        <v>-7.6591257668712026E-2</v>
      </c>
      <c r="R270" s="3">
        <f>(P270-MAX(P$8:P270))/MAX(P$8:P270)</f>
        <v>-6.6665017650363936E-2</v>
      </c>
      <c r="S270" s="3"/>
    </row>
    <row r="271" spans="1:19" x14ac:dyDescent="0.2">
      <c r="A271" s="18">
        <v>42311</v>
      </c>
      <c r="B271" s="18" t="str">
        <f t="shared" si="53"/>
        <v>Nov-2015</v>
      </c>
      <c r="C271" s="2">
        <v>13263.8</v>
      </c>
      <c r="D271" s="25">
        <f t="shared" si="52"/>
        <v>0.43349701473889851</v>
      </c>
      <c r="E271" s="20">
        <f t="shared" si="56"/>
        <v>-0.43349701473889851</v>
      </c>
      <c r="F271" s="3">
        <f>VLOOKUP(A271,'Scheme data'!$A$2:$B$538,2,FALSE)</f>
        <v>19.294</v>
      </c>
      <c r="G271" s="20">
        <f t="shared" si="57"/>
        <v>0.14533374857262663</v>
      </c>
      <c r="H271" s="3">
        <f t="shared" si="58"/>
        <v>0</v>
      </c>
      <c r="I271" s="3">
        <f t="shared" si="59"/>
        <v>0</v>
      </c>
      <c r="J271" s="3">
        <f t="shared" si="60"/>
        <v>0</v>
      </c>
      <c r="K271" s="3">
        <f t="shared" si="61"/>
        <v>4980.876660352651</v>
      </c>
      <c r="L271" s="3">
        <f t="shared" si="62"/>
        <v>7.2178509632802239</v>
      </c>
      <c r="M271" s="3">
        <f t="shared" si="54"/>
        <v>96101.034284844049</v>
      </c>
      <c r="N271" s="3">
        <f t="shared" si="55"/>
        <v>95736.131606756229</v>
      </c>
      <c r="O271" s="20">
        <f t="shared" si="63"/>
        <v>127.42042002377491</v>
      </c>
      <c r="P271" s="20">
        <f t="shared" si="64"/>
        <v>117.93294152166364</v>
      </c>
      <c r="Q271" s="3">
        <f>(O271-MAX(O$8:O271))/MAX(O$8:O271)</f>
        <v>-7.5249233128834692E-2</v>
      </c>
      <c r="R271" s="3">
        <f>(P271-MAX(P$8:P271))/MAX(P$8:P271)</f>
        <v>-6.2619038364364485E-2</v>
      </c>
      <c r="S271" s="3"/>
    </row>
    <row r="272" spans="1:19" x14ac:dyDescent="0.2">
      <c r="A272" s="18">
        <v>42312</v>
      </c>
      <c r="B272" s="18" t="str">
        <f t="shared" si="53"/>
        <v>Nov-2015</v>
      </c>
      <c r="C272" s="2">
        <v>13270.55</v>
      </c>
      <c r="D272" s="25">
        <f t="shared" si="52"/>
        <v>5.0890393401589296E-2</v>
      </c>
      <c r="E272" s="20">
        <f t="shared" si="56"/>
        <v>-5.0890393401589296E-2</v>
      </c>
      <c r="F272" s="3">
        <f>VLOOKUP(A272,'Scheme data'!$A$2:$B$538,2,FALSE)</f>
        <v>19.276</v>
      </c>
      <c r="G272" s="20">
        <f t="shared" si="57"/>
        <v>-9.3293251788124198E-2</v>
      </c>
      <c r="H272" s="3">
        <f t="shared" si="58"/>
        <v>0</v>
      </c>
      <c r="I272" s="3">
        <f t="shared" si="59"/>
        <v>0</v>
      </c>
      <c r="J272" s="3">
        <f t="shared" si="60"/>
        <v>0</v>
      </c>
      <c r="K272" s="3">
        <f t="shared" si="61"/>
        <v>4980.876660352651</v>
      </c>
      <c r="L272" s="3">
        <f t="shared" si="62"/>
        <v>7.2178509632802239</v>
      </c>
      <c r="M272" s="3">
        <f t="shared" si="54"/>
        <v>96011.378504957698</v>
      </c>
      <c r="N272" s="3">
        <f t="shared" si="55"/>
        <v>95784.852100758377</v>
      </c>
      <c r="O272" s="20">
        <f t="shared" si="63"/>
        <v>127.30154537049263</v>
      </c>
      <c r="P272" s="20">
        <f t="shared" si="64"/>
        <v>117.99295805955407</v>
      </c>
      <c r="Q272" s="3">
        <f>(O272-MAX(O$8:O272))/MAX(O$8:O272)</f>
        <v>-7.6111963190184484E-2</v>
      </c>
      <c r="R272" s="3">
        <f>(P272-MAX(P$8:P272))/MAX(P$8:P272)</f>
        <v>-6.2142001505316576E-2</v>
      </c>
      <c r="S272" s="3"/>
    </row>
    <row r="273" spans="1:19" x14ac:dyDescent="0.2">
      <c r="A273" s="18">
        <v>42313</v>
      </c>
      <c r="B273" s="18" t="str">
        <f t="shared" si="53"/>
        <v>Nov-2015</v>
      </c>
      <c r="C273" s="2">
        <v>13076.35</v>
      </c>
      <c r="D273" s="25">
        <f t="shared" si="52"/>
        <v>-1.4633907411523932</v>
      </c>
      <c r="E273" s="20">
        <f t="shared" si="56"/>
        <v>1.4633907411523932</v>
      </c>
      <c r="F273" s="3">
        <f>VLOOKUP(A273,'Scheme data'!$A$2:$B$538,2,FALSE)</f>
        <v>19.013999999999999</v>
      </c>
      <c r="G273" s="20">
        <f t="shared" si="57"/>
        <v>-1.3592031541813678</v>
      </c>
      <c r="H273" s="3">
        <f t="shared" si="58"/>
        <v>3000</v>
      </c>
      <c r="I273" s="3">
        <f t="shared" si="59"/>
        <v>1</v>
      </c>
      <c r="J273" s="3">
        <f t="shared" si="60"/>
        <v>3000</v>
      </c>
      <c r="K273" s="3">
        <f t="shared" si="61"/>
        <v>5138.6551393681129</v>
      </c>
      <c r="L273" s="3">
        <f t="shared" si="62"/>
        <v>7.4472727820599296</v>
      </c>
      <c r="M273" s="3">
        <f t="shared" si="54"/>
        <v>97706.388819945292</v>
      </c>
      <c r="N273" s="3">
        <f t="shared" si="55"/>
        <v>97383.145443689369</v>
      </c>
      <c r="O273" s="20">
        <f t="shared" si="63"/>
        <v>125.57125875049528</v>
      </c>
      <c r="P273" s="20">
        <f t="shared" si="64"/>
        <v>116.26626003609873</v>
      </c>
      <c r="Q273" s="3">
        <f>(O273-MAX(O$8:O273))/MAX(O$8:O273)</f>
        <v>-8.8669478527607801E-2</v>
      </c>
      <c r="R273" s="3">
        <f>(P273-MAX(P$8:P273))/MAX(P$8:P273)</f>
        <v>-7.5866528620444934E-2</v>
      </c>
      <c r="S273" s="3"/>
    </row>
    <row r="274" spans="1:19" x14ac:dyDescent="0.2">
      <c r="A274" s="18">
        <v>42314</v>
      </c>
      <c r="B274" s="18" t="str">
        <f t="shared" si="53"/>
        <v>Nov-2015</v>
      </c>
      <c r="C274" s="2">
        <v>12995.7</v>
      </c>
      <c r="D274" s="25">
        <f t="shared" si="52"/>
        <v>-0.61676232281943844</v>
      </c>
      <c r="E274" s="20">
        <f t="shared" si="56"/>
        <v>0.61676232281943844</v>
      </c>
      <c r="F274" s="3">
        <f>VLOOKUP(A274,'Scheme data'!$A$2:$B$538,2,FALSE)</f>
        <v>18.942</v>
      </c>
      <c r="G274" s="20">
        <f t="shared" si="57"/>
        <v>-0.37866834963710516</v>
      </c>
      <c r="H274" s="3">
        <f t="shared" si="58"/>
        <v>2000</v>
      </c>
      <c r="I274" s="3">
        <f t="shared" si="59"/>
        <v>2</v>
      </c>
      <c r="J274" s="3">
        <f t="shared" si="60"/>
        <v>2000</v>
      </c>
      <c r="K274" s="3">
        <f t="shared" si="61"/>
        <v>5244.2406108072428</v>
      </c>
      <c r="L274" s="3">
        <f t="shared" si="62"/>
        <v>7.6011698403176613</v>
      </c>
      <c r="M274" s="3">
        <f t="shared" si="54"/>
        <v>99336.405649910797</v>
      </c>
      <c r="N274" s="3">
        <f t="shared" si="55"/>
        <v>98782.522893816233</v>
      </c>
      <c r="O274" s="20">
        <f t="shared" si="63"/>
        <v>125.09576013736624</v>
      </c>
      <c r="P274" s="20">
        <f t="shared" si="64"/>
        <v>115.5491735500448</v>
      </c>
      <c r="Q274" s="3">
        <f>(O274-MAX(O$8:O274))/MAX(O$8:O274)</f>
        <v>-9.2120398773006484E-2</v>
      </c>
      <c r="R274" s="3">
        <f>(P274-MAX(P$8:P274))/MAX(P$8:P274)</f>
        <v>-8.1566235684477364E-2</v>
      </c>
      <c r="S274" s="3"/>
    </row>
    <row r="275" spans="1:19" x14ac:dyDescent="0.2">
      <c r="A275" s="18">
        <v>42317</v>
      </c>
      <c r="B275" s="18" t="str">
        <f t="shared" si="53"/>
        <v>Nov-2015</v>
      </c>
      <c r="C275" s="2">
        <v>13073.8</v>
      </c>
      <c r="D275" s="25">
        <f t="shared" si="52"/>
        <v>0.60096801249642995</v>
      </c>
      <c r="E275" s="20">
        <f t="shared" si="56"/>
        <v>-0.60096801249642995</v>
      </c>
      <c r="F275" s="3">
        <f>VLOOKUP(A275,'Scheme data'!$A$2:$B$538,2,FALSE)</f>
        <v>18.948</v>
      </c>
      <c r="G275" s="20">
        <f t="shared" si="57"/>
        <v>3.167564143174019E-2</v>
      </c>
      <c r="H275" s="3">
        <f t="shared" si="58"/>
        <v>0</v>
      </c>
      <c r="I275" s="3">
        <f t="shared" si="59"/>
        <v>2</v>
      </c>
      <c r="J275" s="3">
        <f t="shared" si="60"/>
        <v>0</v>
      </c>
      <c r="K275" s="3">
        <f t="shared" si="61"/>
        <v>5244.2406108072428</v>
      </c>
      <c r="L275" s="3">
        <f t="shared" si="62"/>
        <v>7.6011698403176613</v>
      </c>
      <c r="M275" s="3">
        <f t="shared" si="54"/>
        <v>99367.871093575639</v>
      </c>
      <c r="N275" s="3">
        <f t="shared" si="55"/>
        <v>99376.17425834504</v>
      </c>
      <c r="O275" s="20">
        <f t="shared" si="63"/>
        <v>125.13538502179367</v>
      </c>
      <c r="P275" s="20">
        <f t="shared" si="64"/>
        <v>116.24358712178456</v>
      </c>
      <c r="Q275" s="3">
        <f>(O275-MAX(O$8:O275))/MAX(O$8:O275)</f>
        <v>-9.1832822085889887E-2</v>
      </c>
      <c r="R275" s="3">
        <f>(P275-MAX(P$8:P275))/MAX(P$8:P275)</f>
        <v>-7.6046742544974205E-2</v>
      </c>
      <c r="S275" s="3"/>
    </row>
    <row r="276" spans="1:19" x14ac:dyDescent="0.2">
      <c r="A276" s="18">
        <v>42318</v>
      </c>
      <c r="B276" s="18" t="str">
        <f t="shared" si="53"/>
        <v>Nov-2015</v>
      </c>
      <c r="C276" s="2">
        <v>12851.25</v>
      </c>
      <c r="D276" s="25">
        <f t="shared" si="52"/>
        <v>-1.7022594807936429</v>
      </c>
      <c r="E276" s="20">
        <f t="shared" si="56"/>
        <v>1.7022594807936429</v>
      </c>
      <c r="F276" s="3">
        <f>VLOOKUP(A276,'Scheme data'!$A$2:$B$538,2,FALSE)</f>
        <v>18.753</v>
      </c>
      <c r="G276" s="20">
        <f t="shared" si="57"/>
        <v>-1.0291323622545929</v>
      </c>
      <c r="H276" s="3">
        <f t="shared" si="58"/>
        <v>3000</v>
      </c>
      <c r="I276" s="3">
        <f t="shared" si="59"/>
        <v>3</v>
      </c>
      <c r="J276" s="3">
        <f t="shared" si="60"/>
        <v>3000</v>
      </c>
      <c r="K276" s="3">
        <f t="shared" si="61"/>
        <v>5404.2150149025874</v>
      </c>
      <c r="L276" s="3">
        <f t="shared" si="62"/>
        <v>7.8346101671341186</v>
      </c>
      <c r="M276" s="3">
        <f t="shared" si="54"/>
        <v>101345.24417446823</v>
      </c>
      <c r="N276" s="3">
        <f t="shared" si="55"/>
        <v>100684.53391038234</v>
      </c>
      <c r="O276" s="20">
        <f t="shared" si="63"/>
        <v>123.8475762779025</v>
      </c>
      <c r="P276" s="20">
        <f t="shared" si="64"/>
        <v>114.26481963918935</v>
      </c>
      <c r="Q276" s="3">
        <f>(O276-MAX(O$8:O276))/MAX(O$8:O276)</f>
        <v>-0.10117906441717822</v>
      </c>
      <c r="R276" s="3">
        <f>(P276-MAX(P$8:P276))/MAX(P$8:P276)</f>
        <v>-9.177482446810413E-2</v>
      </c>
      <c r="S276" s="3"/>
    </row>
    <row r="277" spans="1:19" x14ac:dyDescent="0.2">
      <c r="A277" s="18">
        <v>42321</v>
      </c>
      <c r="B277" s="18" t="str">
        <f t="shared" si="53"/>
        <v>Nov-2015</v>
      </c>
      <c r="C277" s="2">
        <v>12885.95</v>
      </c>
      <c r="D277" s="25">
        <f t="shared" si="52"/>
        <v>0.27001264468437486</v>
      </c>
      <c r="E277" s="20">
        <f t="shared" si="56"/>
        <v>-0.27001264468437486</v>
      </c>
      <c r="F277" s="3">
        <f>VLOOKUP(A277,'Scheme data'!$A$2:$B$538,2,FALSE)</f>
        <v>18.744</v>
      </c>
      <c r="G277" s="20">
        <f t="shared" si="57"/>
        <v>-4.7992321228605243E-2</v>
      </c>
      <c r="H277" s="3">
        <f t="shared" si="58"/>
        <v>0</v>
      </c>
      <c r="I277" s="3">
        <f t="shared" si="59"/>
        <v>3</v>
      </c>
      <c r="J277" s="3">
        <f t="shared" si="60"/>
        <v>0</v>
      </c>
      <c r="K277" s="3">
        <f t="shared" si="61"/>
        <v>5404.2150149025874</v>
      </c>
      <c r="L277" s="3">
        <f t="shared" si="62"/>
        <v>7.8346101671341186</v>
      </c>
      <c r="M277" s="3">
        <f t="shared" si="54"/>
        <v>101296.6062393341</v>
      </c>
      <c r="N277" s="3">
        <f t="shared" si="55"/>
        <v>100956.3948831819</v>
      </c>
      <c r="O277" s="20">
        <f t="shared" si="63"/>
        <v>123.78813895126137</v>
      </c>
      <c r="P277" s="20">
        <f t="shared" si="64"/>
        <v>114.57334910064097</v>
      </c>
      <c r="Q277" s="3">
        <f>(O277-MAX(O$8:O277))/MAX(O$8:O277)</f>
        <v>-0.10161042944785306</v>
      </c>
      <c r="R277" s="3">
        <f>(P277-MAX(P$8:P277))/MAX(P$8:P277)</f>
        <v>-8.9322501651961095E-2</v>
      </c>
      <c r="S277" s="3"/>
    </row>
    <row r="278" spans="1:19" x14ac:dyDescent="0.2">
      <c r="A278" s="18">
        <v>42324</v>
      </c>
      <c r="B278" s="18" t="str">
        <f t="shared" si="53"/>
        <v>Nov-2015</v>
      </c>
      <c r="C278" s="2">
        <v>12883.85</v>
      </c>
      <c r="D278" s="25">
        <f t="shared" si="52"/>
        <v>-1.6296819404082459E-2</v>
      </c>
      <c r="E278" s="20">
        <f t="shared" si="56"/>
        <v>1.6296819404082459E-2</v>
      </c>
      <c r="F278" s="3">
        <f>VLOOKUP(A278,'Scheme data'!$A$2:$B$538,2,FALSE)</f>
        <v>18.716999999999999</v>
      </c>
      <c r="G278" s="20">
        <f t="shared" si="57"/>
        <v>-0.14404609475032557</v>
      </c>
      <c r="H278" s="3">
        <f t="shared" si="58"/>
        <v>0</v>
      </c>
      <c r="I278" s="3">
        <f t="shared" si="59"/>
        <v>3</v>
      </c>
      <c r="J278" s="3">
        <f t="shared" si="60"/>
        <v>0</v>
      </c>
      <c r="K278" s="3">
        <f t="shared" si="61"/>
        <v>5404.2150149025874</v>
      </c>
      <c r="L278" s="3">
        <f t="shared" si="62"/>
        <v>7.8346101671341186</v>
      </c>
      <c r="M278" s="3">
        <f t="shared" si="54"/>
        <v>101150.69243393172</v>
      </c>
      <c r="N278" s="3">
        <f t="shared" si="55"/>
        <v>100939.94220183091</v>
      </c>
      <c r="O278" s="20">
        <f t="shared" si="63"/>
        <v>123.60982697133797</v>
      </c>
      <c r="P278" s="20">
        <f t="shared" si="64"/>
        <v>114.55467728885283</v>
      </c>
      <c r="Q278" s="3">
        <f>(O278-MAX(O$8:O278))/MAX(O$8:O278)</f>
        <v>-0.10290452453987772</v>
      </c>
      <c r="R278" s="3">
        <f>(P278-MAX(P$8:P278))/MAX(P$8:P278)</f>
        <v>-8.9470913119220466E-2</v>
      </c>
      <c r="S278" s="3"/>
    </row>
    <row r="279" spans="1:19" x14ac:dyDescent="0.2">
      <c r="A279" s="18">
        <v>42325</v>
      </c>
      <c r="B279" s="18" t="str">
        <f t="shared" si="53"/>
        <v>Nov-2015</v>
      </c>
      <c r="C279" s="2">
        <v>12959.55</v>
      </c>
      <c r="D279" s="25">
        <f t="shared" si="52"/>
        <v>0.58755729071666396</v>
      </c>
      <c r="E279" s="20">
        <f t="shared" si="56"/>
        <v>-0.58755729071666396</v>
      </c>
      <c r="F279" s="3">
        <f>VLOOKUP(A279,'Scheme data'!$A$2:$B$538,2,FALSE)</f>
        <v>18.861000000000001</v>
      </c>
      <c r="G279" s="20">
        <f t="shared" si="57"/>
        <v>0.76935406315115618</v>
      </c>
      <c r="H279" s="3">
        <f t="shared" si="58"/>
        <v>0</v>
      </c>
      <c r="I279" s="3">
        <f t="shared" si="59"/>
        <v>3</v>
      </c>
      <c r="J279" s="3">
        <f t="shared" si="60"/>
        <v>0</v>
      </c>
      <c r="K279" s="3">
        <f t="shared" si="61"/>
        <v>5404.2150149025874</v>
      </c>
      <c r="L279" s="3">
        <f t="shared" si="62"/>
        <v>7.8346101671341186</v>
      </c>
      <c r="M279" s="3">
        <f t="shared" si="54"/>
        <v>101928.8993960777</v>
      </c>
      <c r="N279" s="3">
        <f t="shared" si="55"/>
        <v>101533.02219148296</v>
      </c>
      <c r="O279" s="20">
        <f t="shared" si="63"/>
        <v>124.56082419759606</v>
      </c>
      <c r="P279" s="20">
        <f t="shared" si="64"/>
        <v>115.22775164712043</v>
      </c>
      <c r="Q279" s="3">
        <f>(O279-MAX(O$8:O279))/MAX(O$8:O279)</f>
        <v>-9.6002684049080134E-2</v>
      </c>
      <c r="R279" s="3">
        <f>(P279-MAX(P$8:P279))/MAX(P$8:P279)</f>
        <v>-8.4121033085156602E-2</v>
      </c>
      <c r="S279" s="3"/>
    </row>
    <row r="280" spans="1:19" x14ac:dyDescent="0.2">
      <c r="A280" s="18">
        <v>42326</v>
      </c>
      <c r="B280" s="18" t="str">
        <f t="shared" si="53"/>
        <v>Nov-2015</v>
      </c>
      <c r="C280" s="2">
        <v>12877.3</v>
      </c>
      <c r="D280" s="25">
        <f t="shared" si="52"/>
        <v>-0.63466709878043603</v>
      </c>
      <c r="E280" s="20">
        <f t="shared" si="56"/>
        <v>0.63466709878043603</v>
      </c>
      <c r="F280" s="3">
        <f>VLOOKUP(A280,'Scheme data'!$A$2:$B$538,2,FALSE)</f>
        <v>18.84</v>
      </c>
      <c r="G280" s="20">
        <f t="shared" si="57"/>
        <v>-0.11134086209639359</v>
      </c>
      <c r="H280" s="3">
        <f t="shared" si="58"/>
        <v>2000</v>
      </c>
      <c r="I280" s="3">
        <f t="shared" si="59"/>
        <v>4</v>
      </c>
      <c r="J280" s="3">
        <f t="shared" si="60"/>
        <v>0</v>
      </c>
      <c r="K280" s="3">
        <f t="shared" si="61"/>
        <v>5404.2150149025874</v>
      </c>
      <c r="L280" s="3">
        <f t="shared" si="62"/>
        <v>7.8346101671341186</v>
      </c>
      <c r="M280" s="3">
        <f t="shared" si="54"/>
        <v>101815.41088076474</v>
      </c>
      <c r="N280" s="3">
        <f t="shared" si="55"/>
        <v>100888.62550523618</v>
      </c>
      <c r="O280" s="20">
        <f t="shared" si="63"/>
        <v>124.42213710210008</v>
      </c>
      <c r="P280" s="20">
        <f t="shared" si="64"/>
        <v>114.49643901875172</v>
      </c>
      <c r="Q280" s="3">
        <f>(O280-MAX(O$8:O280))/MAX(O$8:O280)</f>
        <v>-9.7009202453988183E-2</v>
      </c>
      <c r="R280" s="3">
        <f>(P280-MAX(P$8:P280))/MAX(P$8:P280)</f>
        <v>-8.9933815552815335E-2</v>
      </c>
      <c r="S280" s="3"/>
    </row>
    <row r="281" spans="1:19" x14ac:dyDescent="0.2">
      <c r="A281" s="18">
        <v>42327</v>
      </c>
      <c r="B281" s="18" t="str">
        <f t="shared" si="53"/>
        <v>Nov-2015</v>
      </c>
      <c r="C281" s="2">
        <v>13003.75</v>
      </c>
      <c r="D281" s="25">
        <f t="shared" si="52"/>
        <v>0.98196050414295488</v>
      </c>
      <c r="E281" s="20">
        <f t="shared" si="56"/>
        <v>-0.98196050414295488</v>
      </c>
      <c r="F281" s="3">
        <f>VLOOKUP(A281,'Scheme data'!$A$2:$B$538,2,FALSE)</f>
        <v>19.109000000000002</v>
      </c>
      <c r="G281" s="20">
        <f t="shared" si="57"/>
        <v>1.4278131634819633</v>
      </c>
      <c r="H281" s="3">
        <f t="shared" si="58"/>
        <v>0</v>
      </c>
      <c r="I281" s="3">
        <f t="shared" si="59"/>
        <v>4</v>
      </c>
      <c r="J281" s="3">
        <f t="shared" si="60"/>
        <v>0</v>
      </c>
      <c r="K281" s="3">
        <f t="shared" si="61"/>
        <v>5404.2150149025874</v>
      </c>
      <c r="L281" s="3">
        <f t="shared" si="62"/>
        <v>7.8346101671341186</v>
      </c>
      <c r="M281" s="3">
        <f t="shared" si="54"/>
        <v>103269.14471977355</v>
      </c>
      <c r="N281" s="3">
        <f t="shared" si="55"/>
        <v>101879.3119608703</v>
      </c>
      <c r="O281" s="20">
        <f t="shared" si="63"/>
        <v>126.19865275392945</v>
      </c>
      <c r="P281" s="20">
        <f t="shared" si="64"/>
        <v>115.62074882856599</v>
      </c>
      <c r="Q281" s="3">
        <f>(O281-MAX(O$8:O281))/MAX(O$8:O281)</f>
        <v>-8.4116180981595387E-2</v>
      </c>
      <c r="R281" s="3">
        <f>(P281-MAX(P$8:P281))/MAX(P$8:P281)</f>
        <v>-8.0997325059983097E-2</v>
      </c>
      <c r="S281" s="3"/>
    </row>
    <row r="282" spans="1:19" x14ac:dyDescent="0.2">
      <c r="A282" s="18">
        <v>42328</v>
      </c>
      <c r="B282" s="18" t="str">
        <f t="shared" si="53"/>
        <v>Nov-2015</v>
      </c>
      <c r="C282" s="2">
        <v>13089.9</v>
      </c>
      <c r="D282" s="25">
        <f t="shared" si="52"/>
        <v>0.66250120157646553</v>
      </c>
      <c r="E282" s="20">
        <f t="shared" si="56"/>
        <v>-0.66250120157646553</v>
      </c>
      <c r="F282" s="3">
        <f>VLOOKUP(A282,'Scheme data'!$A$2:$B$538,2,FALSE)</f>
        <v>19.257999999999999</v>
      </c>
      <c r="G282" s="20">
        <f t="shared" si="57"/>
        <v>0.77973729656181556</v>
      </c>
      <c r="H282" s="3">
        <f t="shared" si="58"/>
        <v>0</v>
      </c>
      <c r="I282" s="3">
        <f t="shared" si="59"/>
        <v>4</v>
      </c>
      <c r="J282" s="3">
        <f t="shared" si="60"/>
        <v>0</v>
      </c>
      <c r="K282" s="3">
        <f t="shared" si="61"/>
        <v>5404.2150149025874</v>
      </c>
      <c r="L282" s="3">
        <f t="shared" si="62"/>
        <v>7.8346101671341186</v>
      </c>
      <c r="M282" s="3">
        <f t="shared" si="54"/>
        <v>104074.37275699402</v>
      </c>
      <c r="N282" s="3">
        <f t="shared" si="55"/>
        <v>102554.26362676889</v>
      </c>
      <c r="O282" s="20">
        <f t="shared" si="63"/>
        <v>127.18267071721039</v>
      </c>
      <c r="P282" s="20">
        <f t="shared" si="64"/>
        <v>116.38673767882696</v>
      </c>
      <c r="Q282" s="3">
        <f>(O282-MAX(O$8:O282))/MAX(O$8:O282)</f>
        <v>-7.6974693251534082E-2</v>
      </c>
      <c r="R282" s="3">
        <f>(P282-MAX(P$8:P282))/MAX(P$8:P282)</f>
        <v>-7.4908921295985545E-2</v>
      </c>
      <c r="S282" s="3"/>
    </row>
    <row r="283" spans="1:19" x14ac:dyDescent="0.2">
      <c r="A283" s="18">
        <v>42331</v>
      </c>
      <c r="B283" s="18" t="str">
        <f t="shared" si="53"/>
        <v>Nov-2015</v>
      </c>
      <c r="C283" s="2">
        <v>13116.1</v>
      </c>
      <c r="D283" s="25">
        <f t="shared" si="52"/>
        <v>0.20015431745086465</v>
      </c>
      <c r="E283" s="20">
        <f t="shared" si="56"/>
        <v>-0.20015431745086465</v>
      </c>
      <c r="F283" s="3">
        <f>VLOOKUP(A283,'Scheme data'!$A$2:$B$538,2,FALSE)</f>
        <v>19.23</v>
      </c>
      <c r="G283" s="20">
        <f t="shared" si="57"/>
        <v>-0.14539412192334975</v>
      </c>
      <c r="H283" s="3">
        <f t="shared" si="58"/>
        <v>0</v>
      </c>
      <c r="I283" s="3">
        <f t="shared" si="59"/>
        <v>4</v>
      </c>
      <c r="J283" s="3">
        <f t="shared" si="60"/>
        <v>0</v>
      </c>
      <c r="K283" s="3">
        <f t="shared" si="61"/>
        <v>5404.2150149025874</v>
      </c>
      <c r="L283" s="3">
        <f t="shared" si="62"/>
        <v>7.8346101671341186</v>
      </c>
      <c r="M283" s="3">
        <f t="shared" si="54"/>
        <v>103923.05473657676</v>
      </c>
      <c r="N283" s="3">
        <f t="shared" si="55"/>
        <v>102759.53041314782</v>
      </c>
      <c r="O283" s="20">
        <f t="shared" si="63"/>
        <v>126.99775458988243</v>
      </c>
      <c r="P283" s="20">
        <f t="shared" si="64"/>
        <v>116.61969075923135</v>
      </c>
      <c r="Q283" s="3">
        <f>(O283-MAX(O$8:O283))/MAX(O$8:O283)</f>
        <v>-7.8316717791411319E-2</v>
      </c>
      <c r="R283" s="3">
        <f>(P283-MAX(P$8:P283))/MAX(P$8:P283)</f>
        <v>-7.3057311561606678E-2</v>
      </c>
      <c r="S283" s="3"/>
    </row>
    <row r="284" spans="1:19" x14ac:dyDescent="0.2">
      <c r="A284" s="18">
        <v>42332</v>
      </c>
      <c r="B284" s="18" t="str">
        <f t="shared" si="53"/>
        <v>Nov-2015</v>
      </c>
      <c r="C284" s="2">
        <v>13128.6</v>
      </c>
      <c r="D284" s="25">
        <f t="shared" si="52"/>
        <v>9.5302719558405316E-2</v>
      </c>
      <c r="E284" s="20">
        <f t="shared" si="56"/>
        <v>-9.5302719558405316E-2</v>
      </c>
      <c r="F284" s="3">
        <f>VLOOKUP(A284,'Scheme data'!$A$2:$B$538,2,FALSE)</f>
        <v>19.202999999999999</v>
      </c>
      <c r="G284" s="20">
        <f t="shared" si="57"/>
        <v>-0.14040561622465431</v>
      </c>
      <c r="H284" s="3">
        <f t="shared" si="58"/>
        <v>0</v>
      </c>
      <c r="I284" s="3">
        <f t="shared" si="59"/>
        <v>4</v>
      </c>
      <c r="J284" s="3">
        <f t="shared" si="60"/>
        <v>0</v>
      </c>
      <c r="K284" s="3">
        <f t="shared" si="61"/>
        <v>5404.2150149025874</v>
      </c>
      <c r="L284" s="3">
        <f t="shared" si="62"/>
        <v>7.8346101671341186</v>
      </c>
      <c r="M284" s="3">
        <f t="shared" si="54"/>
        <v>103777.14093117438</v>
      </c>
      <c r="N284" s="3">
        <f t="shared" si="55"/>
        <v>102857.46304023699</v>
      </c>
      <c r="O284" s="20">
        <f t="shared" si="63"/>
        <v>126.81944260995903</v>
      </c>
      <c r="P284" s="20">
        <f t="shared" si="64"/>
        <v>116.73083249606549</v>
      </c>
      <c r="Q284" s="3">
        <f>(O284-MAX(O$8:O284))/MAX(O$8:O284)</f>
        <v>-7.9610812883435966E-2</v>
      </c>
      <c r="R284" s="3">
        <f>(P284-MAX(P$8:P284))/MAX(P$8:P284)</f>
        <v>-7.2173909970777148E-2</v>
      </c>
      <c r="S284" s="3"/>
    </row>
    <row r="285" spans="1:19" x14ac:dyDescent="0.2">
      <c r="A285" s="18">
        <v>42334</v>
      </c>
      <c r="B285" s="18" t="str">
        <f t="shared" si="53"/>
        <v>Nov-2015</v>
      </c>
      <c r="C285" s="2">
        <v>13180.9</v>
      </c>
      <c r="D285" s="25">
        <f t="shared" si="52"/>
        <v>0.39836692411985497</v>
      </c>
      <c r="E285" s="20">
        <f t="shared" si="56"/>
        <v>-0.39836692411985497</v>
      </c>
      <c r="F285" s="3">
        <f>VLOOKUP(A285,'Scheme data'!$A$2:$B$538,2,FALSE)</f>
        <v>19.204000000000001</v>
      </c>
      <c r="G285" s="20">
        <f t="shared" si="57"/>
        <v>5.2075196583930743E-3</v>
      </c>
      <c r="H285" s="3">
        <f t="shared" si="58"/>
        <v>0</v>
      </c>
      <c r="I285" s="3">
        <f t="shared" si="59"/>
        <v>4</v>
      </c>
      <c r="J285" s="3">
        <f t="shared" si="60"/>
        <v>0</v>
      </c>
      <c r="K285" s="3">
        <f t="shared" si="61"/>
        <v>5404.2150149025874</v>
      </c>
      <c r="L285" s="3">
        <f t="shared" si="62"/>
        <v>7.8346101671341186</v>
      </c>
      <c r="M285" s="3">
        <f t="shared" si="54"/>
        <v>103782.5451461893</v>
      </c>
      <c r="N285" s="3">
        <f t="shared" si="55"/>
        <v>103267.2131519781</v>
      </c>
      <c r="O285" s="20">
        <f t="shared" si="63"/>
        <v>126.82604675736361</v>
      </c>
      <c r="P285" s="20">
        <f t="shared" si="64"/>
        <v>117.19584952297956</v>
      </c>
      <c r="Q285" s="3">
        <f>(O285-MAX(O$8:O285))/MAX(O$8:O285)</f>
        <v>-7.9562883435583071E-2</v>
      </c>
      <c r="R285" s="3">
        <f>(P285-MAX(P$8:P285))/MAX(P$8:P285)</f>
        <v>-6.8477757714746276E-2</v>
      </c>
      <c r="S285" s="3"/>
    </row>
    <row r="286" spans="1:19" x14ac:dyDescent="0.2">
      <c r="A286" s="18">
        <v>42335</v>
      </c>
      <c r="B286" s="18" t="str">
        <f t="shared" si="53"/>
        <v>Nov-2015</v>
      </c>
      <c r="C286" s="2">
        <v>13228.25</v>
      </c>
      <c r="D286" s="25">
        <f t="shared" si="52"/>
        <v>0.35923191891297529</v>
      </c>
      <c r="E286" s="20">
        <f t="shared" si="56"/>
        <v>-0.35923191891297529</v>
      </c>
      <c r="F286" s="3">
        <f>VLOOKUP(A286,'Scheme data'!$A$2:$B$538,2,FALSE)</f>
        <v>19.393999999999998</v>
      </c>
      <c r="G286" s="20">
        <f t="shared" si="57"/>
        <v>0.98937721308059634</v>
      </c>
      <c r="H286" s="3">
        <f t="shared" si="58"/>
        <v>0</v>
      </c>
      <c r="I286" s="3">
        <f t="shared" si="59"/>
        <v>4</v>
      </c>
      <c r="J286" s="3">
        <f t="shared" si="60"/>
        <v>0</v>
      </c>
      <c r="K286" s="3">
        <f t="shared" si="61"/>
        <v>5404.2150149025874</v>
      </c>
      <c r="L286" s="3">
        <f t="shared" si="62"/>
        <v>7.8346101671341186</v>
      </c>
      <c r="M286" s="3">
        <f t="shared" si="54"/>
        <v>104809.34599902078</v>
      </c>
      <c r="N286" s="3">
        <f t="shared" si="55"/>
        <v>103638.1819433919</v>
      </c>
      <c r="O286" s="20">
        <f t="shared" si="63"/>
        <v>128.08083476423189</v>
      </c>
      <c r="P286" s="20">
        <f t="shared" si="64"/>
        <v>117.61685442210732</v>
      </c>
      <c r="Q286" s="3">
        <f>(O286-MAX(O$8:O286))/MAX(O$8:O286)</f>
        <v>-7.0456288343558771E-2</v>
      </c>
      <c r="R286" s="3">
        <f>(P286-MAX(P$8:P286))/MAX(P$8:P286)</f>
        <v>-6.5131432488683763E-2</v>
      </c>
      <c r="S286" s="3"/>
    </row>
    <row r="287" spans="1:19" x14ac:dyDescent="0.2">
      <c r="A287" s="18">
        <v>42338</v>
      </c>
      <c r="B287" s="18" t="str">
        <f t="shared" si="53"/>
        <v>Nov-2015</v>
      </c>
      <c r="C287" s="2">
        <v>13248.7</v>
      </c>
      <c r="D287" s="25">
        <f t="shared" si="52"/>
        <v>0.15459338914822995</v>
      </c>
      <c r="E287" s="20">
        <f t="shared" si="56"/>
        <v>-0.15459338914822995</v>
      </c>
      <c r="F287" s="3">
        <f>VLOOKUP(A287,'Scheme data'!$A$2:$B$538,2,FALSE)</f>
        <v>19.390999999999998</v>
      </c>
      <c r="G287" s="20">
        <f t="shared" si="57"/>
        <v>-1.54687016603079E-2</v>
      </c>
      <c r="H287" s="3">
        <f t="shared" si="58"/>
        <v>0</v>
      </c>
      <c r="I287" s="3">
        <f t="shared" si="59"/>
        <v>4</v>
      </c>
      <c r="J287" s="3">
        <f t="shared" si="60"/>
        <v>0</v>
      </c>
      <c r="K287" s="3">
        <f t="shared" si="61"/>
        <v>5404.2150149025874</v>
      </c>
      <c r="L287" s="3">
        <f t="shared" si="62"/>
        <v>7.8346101671341186</v>
      </c>
      <c r="M287" s="3">
        <f t="shared" si="54"/>
        <v>104793.13335397607</v>
      </c>
      <c r="N287" s="3">
        <f t="shared" si="55"/>
        <v>103798.3997213098</v>
      </c>
      <c r="O287" s="20">
        <f t="shared" si="63"/>
        <v>128.06102232201818</v>
      </c>
      <c r="P287" s="20">
        <f t="shared" si="64"/>
        <v>117.798682303568</v>
      </c>
      <c r="Q287" s="3">
        <f>(O287-MAX(O$8:O287))/MAX(O$8:O287)</f>
        <v>-7.0600076687117125E-2</v>
      </c>
      <c r="R287" s="3">
        <f>(P287-MAX(P$8:P287))/MAX(P$8:P287)</f>
        <v>-6.3686187486086496E-2</v>
      </c>
      <c r="S287" s="3"/>
    </row>
    <row r="288" spans="1:19" x14ac:dyDescent="0.2">
      <c r="A288" s="18">
        <v>42339</v>
      </c>
      <c r="B288" s="18" t="str">
        <f t="shared" si="53"/>
        <v>Dec-2015</v>
      </c>
      <c r="C288" s="2">
        <v>13357.5</v>
      </c>
      <c r="D288" s="25">
        <f t="shared" si="52"/>
        <v>0.82121264727859544</v>
      </c>
      <c r="E288" s="20">
        <f t="shared" si="56"/>
        <v>-0.82121264727859544</v>
      </c>
      <c r="F288" s="3">
        <f>VLOOKUP(A288,'Scheme data'!$A$2:$B$538,2,FALSE)</f>
        <v>19.422999999999998</v>
      </c>
      <c r="G288" s="20">
        <f t="shared" si="57"/>
        <v>0.16502501160332128</v>
      </c>
      <c r="H288" s="3">
        <f t="shared" si="58"/>
        <v>0</v>
      </c>
      <c r="I288" s="3">
        <f t="shared" si="59"/>
        <v>0</v>
      </c>
      <c r="J288" s="3">
        <f t="shared" si="60"/>
        <v>0</v>
      </c>
      <c r="K288" s="3">
        <f t="shared" si="61"/>
        <v>5404.2150149025874</v>
      </c>
      <c r="L288" s="3">
        <f t="shared" si="62"/>
        <v>7.8346101671341186</v>
      </c>
      <c r="M288" s="3">
        <f t="shared" si="54"/>
        <v>104966.06823445295</v>
      </c>
      <c r="N288" s="3">
        <f t="shared" si="55"/>
        <v>104650.805307494</v>
      </c>
      <c r="O288" s="20">
        <f t="shared" si="63"/>
        <v>128.27235503896441</v>
      </c>
      <c r="P288" s="20">
        <f t="shared" si="64"/>
        <v>118.76605998097243</v>
      </c>
      <c r="Q288" s="3">
        <f>(O288-MAX(O$8:O288))/MAX(O$8:O288)</f>
        <v>-6.9066334355828859E-2</v>
      </c>
      <c r="R288" s="3">
        <f>(P288-MAX(P$8:P288))/MAX(P$8:P288)</f>
        <v>-5.5997060039505879E-2</v>
      </c>
      <c r="S288" s="3"/>
    </row>
    <row r="289" spans="1:19" x14ac:dyDescent="0.2">
      <c r="A289" s="18">
        <v>42340</v>
      </c>
      <c r="B289" s="18" t="str">
        <f t="shared" si="53"/>
        <v>Dec-2015</v>
      </c>
      <c r="C289" s="2">
        <v>13359.7</v>
      </c>
      <c r="D289" s="25">
        <f t="shared" si="52"/>
        <v>1.647014785701462E-2</v>
      </c>
      <c r="E289" s="20">
        <f t="shared" si="56"/>
        <v>-1.647014785701462E-2</v>
      </c>
      <c r="F289" s="3">
        <f>VLOOKUP(A289,'Scheme data'!$A$2:$B$538,2,FALSE)</f>
        <v>19.428999999999998</v>
      </c>
      <c r="G289" s="20">
        <f t="shared" si="57"/>
        <v>3.0891211450343549E-2</v>
      </c>
      <c r="H289" s="3">
        <f t="shared" si="58"/>
        <v>0</v>
      </c>
      <c r="I289" s="3">
        <f t="shared" si="59"/>
        <v>0</v>
      </c>
      <c r="J289" s="3">
        <f t="shared" si="60"/>
        <v>0</v>
      </c>
      <c r="K289" s="3">
        <f t="shared" si="61"/>
        <v>5404.2150149025874</v>
      </c>
      <c r="L289" s="3">
        <f t="shared" si="62"/>
        <v>7.8346101671341186</v>
      </c>
      <c r="M289" s="3">
        <f t="shared" si="54"/>
        <v>104998.49352454237</v>
      </c>
      <c r="N289" s="3">
        <f t="shared" si="55"/>
        <v>104668.04144986169</v>
      </c>
      <c r="O289" s="20">
        <f t="shared" si="63"/>
        <v>128.31197992339182</v>
      </c>
      <c r="P289" s="20">
        <f t="shared" si="64"/>
        <v>118.78562092665526</v>
      </c>
      <c r="Q289" s="3">
        <f>(O289-MAX(O$8:O289))/MAX(O$8:O289)</f>
        <v>-6.8778757668712359E-2</v>
      </c>
      <c r="R289" s="3">
        <f>(P289-MAX(P$8:P289))/MAX(P$8:P289)</f>
        <v>-5.5841581359519742E-2</v>
      </c>
      <c r="S289" s="3"/>
    </row>
    <row r="290" spans="1:19" x14ac:dyDescent="0.2">
      <c r="A290" s="18">
        <v>42341</v>
      </c>
      <c r="B290" s="18" t="str">
        <f t="shared" si="53"/>
        <v>Dec-2015</v>
      </c>
      <c r="C290" s="2">
        <v>13287.4</v>
      </c>
      <c r="D290" s="25">
        <f t="shared" si="52"/>
        <v>-0.54117981691206452</v>
      </c>
      <c r="E290" s="20">
        <f t="shared" si="56"/>
        <v>0.54117981691206452</v>
      </c>
      <c r="F290" s="3">
        <f>VLOOKUP(A290,'Scheme data'!$A$2:$B$538,2,FALSE)</f>
        <v>19.291</v>
      </c>
      <c r="G290" s="20">
        <f t="shared" si="57"/>
        <v>-0.71027844974006971</v>
      </c>
      <c r="H290" s="3">
        <f t="shared" si="58"/>
        <v>2000</v>
      </c>
      <c r="I290" s="3">
        <f t="shared" si="59"/>
        <v>1</v>
      </c>
      <c r="J290" s="3">
        <f t="shared" si="60"/>
        <v>2000</v>
      </c>
      <c r="K290" s="3">
        <f t="shared" si="61"/>
        <v>5507.8903038974559</v>
      </c>
      <c r="L290" s="3">
        <f t="shared" si="62"/>
        <v>7.9851287034918714</v>
      </c>
      <c r="M290" s="3">
        <f t="shared" si="54"/>
        <v>106252.71185248582</v>
      </c>
      <c r="N290" s="3">
        <f t="shared" si="55"/>
        <v>106101.59913477789</v>
      </c>
      <c r="O290" s="20">
        <f t="shared" si="63"/>
        <v>127.40060758156116</v>
      </c>
      <c r="P290" s="20">
        <f t="shared" si="64"/>
        <v>118.14277712080653</v>
      </c>
      <c r="Q290" s="3">
        <f>(O290-MAX(O$8:O290))/MAX(O$8:O290)</f>
        <v>-7.539302147239324E-2</v>
      </c>
      <c r="R290" s="3">
        <f>(P290-MAX(P$8:P290))/MAX(P$8:P290)</f>
        <v>-6.0951176160878098E-2</v>
      </c>
      <c r="S290" s="3"/>
    </row>
    <row r="291" spans="1:19" x14ac:dyDescent="0.2">
      <c r="A291" s="18">
        <v>42342</v>
      </c>
      <c r="B291" s="18" t="str">
        <f t="shared" si="53"/>
        <v>Dec-2015</v>
      </c>
      <c r="C291" s="2">
        <v>13190.9</v>
      </c>
      <c r="D291" s="25">
        <f t="shared" si="52"/>
        <v>-0.72625193792615561</v>
      </c>
      <c r="E291" s="20">
        <f t="shared" si="56"/>
        <v>0.72625193792615561</v>
      </c>
      <c r="F291" s="3">
        <f>VLOOKUP(A291,'Scheme data'!$A$2:$B$538,2,FALSE)</f>
        <v>19.210999999999999</v>
      </c>
      <c r="G291" s="20">
        <f t="shared" si="57"/>
        <v>-0.41470115597948187</v>
      </c>
      <c r="H291" s="3">
        <f t="shared" si="58"/>
        <v>2000</v>
      </c>
      <c r="I291" s="3">
        <f t="shared" si="59"/>
        <v>2</v>
      </c>
      <c r="J291" s="3">
        <f t="shared" si="60"/>
        <v>2000</v>
      </c>
      <c r="K291" s="3">
        <f t="shared" si="61"/>
        <v>5611.9973259160906</v>
      </c>
      <c r="L291" s="3">
        <f t="shared" si="62"/>
        <v>8.1367483806935788</v>
      </c>
      <c r="M291" s="3">
        <f t="shared" si="54"/>
        <v>107812.08062817401</v>
      </c>
      <c r="N291" s="3">
        <f t="shared" si="55"/>
        <v>107331.03421489093</v>
      </c>
      <c r="O291" s="20">
        <f t="shared" si="63"/>
        <v>126.87227578919554</v>
      </c>
      <c r="P291" s="20">
        <f t="shared" si="64"/>
        <v>117.28476291244689</v>
      </c>
      <c r="Q291" s="3">
        <f>(O291-MAX(O$8:O291))/MAX(O$8:O291)</f>
        <v>-7.9227377300614202E-2</v>
      </c>
      <c r="R291" s="3">
        <f>(P291-MAX(P$8:P291))/MAX(P$8:P291)</f>
        <v>-6.7771036442082475E-2</v>
      </c>
      <c r="S291" s="3"/>
    </row>
    <row r="292" spans="1:19" x14ac:dyDescent="0.2">
      <c r="A292" s="18">
        <v>42345</v>
      </c>
      <c r="B292" s="18" t="str">
        <f t="shared" si="53"/>
        <v>Dec-2015</v>
      </c>
      <c r="C292" s="2">
        <v>13183.05</v>
      </c>
      <c r="D292" s="25">
        <f t="shared" si="52"/>
        <v>-5.9510723301672855E-2</v>
      </c>
      <c r="E292" s="20">
        <f t="shared" si="56"/>
        <v>5.9510723301672855E-2</v>
      </c>
      <c r="F292" s="3">
        <f>VLOOKUP(A292,'Scheme data'!$A$2:$B$538,2,FALSE)</f>
        <v>19.21</v>
      </c>
      <c r="G292" s="20">
        <f t="shared" si="57"/>
        <v>-5.2053511009196264E-3</v>
      </c>
      <c r="H292" s="3">
        <f t="shared" si="58"/>
        <v>0</v>
      </c>
      <c r="I292" s="3">
        <f t="shared" si="59"/>
        <v>2</v>
      </c>
      <c r="J292" s="3">
        <f t="shared" si="60"/>
        <v>0</v>
      </c>
      <c r="K292" s="3">
        <f t="shared" si="61"/>
        <v>5611.9973259160906</v>
      </c>
      <c r="L292" s="3">
        <f t="shared" si="62"/>
        <v>8.1367483806935788</v>
      </c>
      <c r="M292" s="3">
        <f t="shared" si="54"/>
        <v>107806.4686308481</v>
      </c>
      <c r="N292" s="3">
        <f t="shared" si="55"/>
        <v>107267.16074010248</v>
      </c>
      <c r="O292" s="20">
        <f t="shared" si="63"/>
        <v>126.86567164179098</v>
      </c>
      <c r="P292" s="20">
        <f t="shared" si="64"/>
        <v>117.21496590171505</v>
      </c>
      <c r="Q292" s="3">
        <f>(O292-MAX(O$8:O292))/MAX(O$8:O292)</f>
        <v>-7.9275306748466889E-2</v>
      </c>
      <c r="R292" s="3">
        <f>(P292-MAX(P$8:P292))/MAX(P$8:P292)</f>
        <v>-6.832581264112346E-2</v>
      </c>
      <c r="S292" s="3"/>
    </row>
    <row r="293" spans="1:19" x14ac:dyDescent="0.2">
      <c r="A293" s="18">
        <v>42346</v>
      </c>
      <c r="B293" s="18" t="str">
        <f t="shared" si="53"/>
        <v>Dec-2015</v>
      </c>
      <c r="C293" s="2">
        <v>13022.65</v>
      </c>
      <c r="D293" s="25">
        <f t="shared" si="52"/>
        <v>-1.2167138863919931</v>
      </c>
      <c r="E293" s="20">
        <f t="shared" si="56"/>
        <v>1.2167138863919931</v>
      </c>
      <c r="F293" s="3">
        <f>VLOOKUP(A293,'Scheme data'!$A$2:$B$538,2,FALSE)</f>
        <v>19.029</v>
      </c>
      <c r="G293" s="20">
        <f t="shared" si="57"/>
        <v>-0.94221759500260771</v>
      </c>
      <c r="H293" s="3">
        <f t="shared" si="58"/>
        <v>3000</v>
      </c>
      <c r="I293" s="3">
        <f t="shared" si="59"/>
        <v>3</v>
      </c>
      <c r="J293" s="3">
        <f t="shared" si="60"/>
        <v>3000</v>
      </c>
      <c r="K293" s="3">
        <f t="shared" si="61"/>
        <v>5769.6514328055755</v>
      </c>
      <c r="L293" s="3">
        <f t="shared" si="62"/>
        <v>8.3671162397698797</v>
      </c>
      <c r="M293" s="3">
        <f t="shared" si="54"/>
        <v>109790.69711485729</v>
      </c>
      <c r="N293" s="3">
        <f t="shared" si="55"/>
        <v>108962.02629983923</v>
      </c>
      <c r="O293" s="20">
        <f t="shared" si="63"/>
        <v>125.6703209615638</v>
      </c>
      <c r="P293" s="20">
        <f t="shared" si="64"/>
        <v>115.78879513465924</v>
      </c>
      <c r="Q293" s="3">
        <f>(O293-MAX(O$8:O293))/MAX(O$8:O293)</f>
        <v>-8.7950536809816557E-2</v>
      </c>
      <c r="R293" s="3">
        <f>(P293-MAX(P$8:P293))/MAX(P$8:P293)</f>
        <v>-7.9661621854648687E-2</v>
      </c>
      <c r="S293" s="3"/>
    </row>
    <row r="294" spans="1:19" x14ac:dyDescent="0.2">
      <c r="A294" s="18">
        <v>42347</v>
      </c>
      <c r="B294" s="18" t="str">
        <f t="shared" si="53"/>
        <v>Dec-2015</v>
      </c>
      <c r="C294" s="2">
        <v>12792.85</v>
      </c>
      <c r="D294" s="25">
        <f t="shared" si="52"/>
        <v>-1.7646178005244655</v>
      </c>
      <c r="E294" s="20">
        <f t="shared" si="56"/>
        <v>1.7646178005244655</v>
      </c>
      <c r="F294" s="3">
        <f>VLOOKUP(A294,'Scheme data'!$A$2:$B$538,2,FALSE)</f>
        <v>18.709</v>
      </c>
      <c r="G294" s="20">
        <f t="shared" si="57"/>
        <v>-1.6816438068211692</v>
      </c>
      <c r="H294" s="3">
        <f t="shared" si="58"/>
        <v>3000</v>
      </c>
      <c r="I294" s="3">
        <f t="shared" si="59"/>
        <v>4</v>
      </c>
      <c r="J294" s="3">
        <f t="shared" si="60"/>
        <v>0</v>
      </c>
      <c r="K294" s="3">
        <f t="shared" si="61"/>
        <v>5769.6514328055755</v>
      </c>
      <c r="L294" s="3">
        <f t="shared" si="62"/>
        <v>8.3671162397698797</v>
      </c>
      <c r="M294" s="3">
        <f t="shared" si="54"/>
        <v>107944.4086563595</v>
      </c>
      <c r="N294" s="3">
        <f t="shared" si="55"/>
        <v>107039.26298794011</v>
      </c>
      <c r="O294" s="20">
        <f t="shared" si="63"/>
        <v>123.55699379210138</v>
      </c>
      <c r="P294" s="20">
        <f t="shared" si="64"/>
        <v>113.74556544470023</v>
      </c>
      <c r="Q294" s="3">
        <f>(O294-MAX(O$8:O294))/MAX(O$8:O294)</f>
        <v>-0.10328796012269999</v>
      </c>
      <c r="R294" s="3">
        <f>(P294-MAX(P$8:P294))/MAX(P$8:P294)</f>
        <v>-9.5902076700459735E-2</v>
      </c>
      <c r="S294" s="3"/>
    </row>
    <row r="295" spans="1:19" x14ac:dyDescent="0.2">
      <c r="A295" s="18">
        <v>42348</v>
      </c>
      <c r="B295" s="18" t="str">
        <f t="shared" si="53"/>
        <v>Dec-2015</v>
      </c>
      <c r="C295" s="2">
        <v>12904.8</v>
      </c>
      <c r="D295" s="25">
        <f t="shared" si="52"/>
        <v>0.87509819938480404</v>
      </c>
      <c r="E295" s="20">
        <f t="shared" si="56"/>
        <v>-0.87509819938480404</v>
      </c>
      <c r="F295" s="3">
        <f>VLOOKUP(A295,'Scheme data'!$A$2:$B$538,2,FALSE)</f>
        <v>18.873000000000001</v>
      </c>
      <c r="G295" s="20">
        <f t="shared" si="57"/>
        <v>0.87658346250468477</v>
      </c>
      <c r="H295" s="3">
        <f t="shared" si="58"/>
        <v>0</v>
      </c>
      <c r="I295" s="3">
        <f t="shared" si="59"/>
        <v>4</v>
      </c>
      <c r="J295" s="3">
        <f t="shared" si="60"/>
        <v>0</v>
      </c>
      <c r="K295" s="3">
        <f t="shared" si="61"/>
        <v>5769.6514328055755</v>
      </c>
      <c r="L295" s="3">
        <f t="shared" si="62"/>
        <v>8.3671162397698797</v>
      </c>
      <c r="M295" s="3">
        <f t="shared" si="54"/>
        <v>108890.63149133963</v>
      </c>
      <c r="N295" s="3">
        <f t="shared" si="55"/>
        <v>107975.96165098234</v>
      </c>
      <c r="O295" s="20">
        <f t="shared" si="63"/>
        <v>124.64007396645087</v>
      </c>
      <c r="P295" s="20">
        <f t="shared" si="64"/>
        <v>114.74095083978688</v>
      </c>
      <c r="Q295" s="3">
        <f>(O295-MAX(O$8:O295))/MAX(O$8:O295)</f>
        <v>-9.5427530674847244E-2</v>
      </c>
      <c r="R295" s="3">
        <f>(P295-MAX(P$8:P295))/MAX(P$8:P295)</f>
        <v>-8.7990332052989992E-2</v>
      </c>
      <c r="S295" s="3"/>
    </row>
    <row r="296" spans="1:19" x14ac:dyDescent="0.2">
      <c r="A296" s="18">
        <v>42349</v>
      </c>
      <c r="B296" s="18" t="str">
        <f t="shared" si="53"/>
        <v>Dec-2015</v>
      </c>
      <c r="C296" s="2">
        <v>12807.6</v>
      </c>
      <c r="D296" s="25">
        <f t="shared" si="52"/>
        <v>-0.75320810861074106</v>
      </c>
      <c r="E296" s="20">
        <f t="shared" si="56"/>
        <v>0.75320810861074106</v>
      </c>
      <c r="F296" s="3">
        <f>VLOOKUP(A296,'Scheme data'!$A$2:$B$538,2,FALSE)</f>
        <v>18.815000000000001</v>
      </c>
      <c r="G296" s="20">
        <f t="shared" si="57"/>
        <v>-0.30731733163778852</v>
      </c>
      <c r="H296" s="3">
        <f t="shared" si="58"/>
        <v>2000</v>
      </c>
      <c r="I296" s="3">
        <f t="shared" si="59"/>
        <v>5</v>
      </c>
      <c r="J296" s="3">
        <f t="shared" si="60"/>
        <v>0</v>
      </c>
      <c r="K296" s="3">
        <f t="shared" si="61"/>
        <v>5769.6514328055755</v>
      </c>
      <c r="L296" s="3">
        <f t="shared" si="62"/>
        <v>8.3671162397698797</v>
      </c>
      <c r="M296" s="3">
        <f t="shared" si="54"/>
        <v>108555.99170823691</v>
      </c>
      <c r="N296" s="3">
        <f t="shared" si="55"/>
        <v>107162.67795247672</v>
      </c>
      <c r="O296" s="20">
        <f t="shared" si="63"/>
        <v>124.25703341698581</v>
      </c>
      <c r="P296" s="20">
        <f t="shared" si="64"/>
        <v>113.87671269416454</v>
      </c>
      <c r="Q296" s="3">
        <f>(O296-MAX(O$8:O296))/MAX(O$8:O296)</f>
        <v>-9.8207438650307372E-2</v>
      </c>
      <c r="R296" s="3">
        <f>(P296-MAX(P$8:P296))/MAX(P$8:P296)</f>
        <v>-9.485966282328076E-2</v>
      </c>
      <c r="S296" s="3"/>
    </row>
    <row r="297" spans="1:19" x14ac:dyDescent="0.2">
      <c r="A297" s="18">
        <v>42352</v>
      </c>
      <c r="B297" s="18" t="str">
        <f t="shared" si="53"/>
        <v>Dec-2015</v>
      </c>
      <c r="C297" s="2">
        <v>12867.65</v>
      </c>
      <c r="D297" s="25">
        <f t="shared" si="52"/>
        <v>0.4688622380461544</v>
      </c>
      <c r="E297" s="20">
        <f t="shared" si="56"/>
        <v>-0.4688622380461544</v>
      </c>
      <c r="F297" s="3">
        <f>VLOOKUP(A297,'Scheme data'!$A$2:$B$538,2,FALSE)</f>
        <v>18.853999999999999</v>
      </c>
      <c r="G297" s="20">
        <f t="shared" si="57"/>
        <v>0.20728142439541816</v>
      </c>
      <c r="H297" s="3">
        <f t="shared" si="58"/>
        <v>0</v>
      </c>
      <c r="I297" s="3">
        <f t="shared" si="59"/>
        <v>5</v>
      </c>
      <c r="J297" s="3">
        <f t="shared" si="60"/>
        <v>0</v>
      </c>
      <c r="K297" s="3">
        <f t="shared" si="61"/>
        <v>5769.6514328055755</v>
      </c>
      <c r="L297" s="3">
        <f t="shared" si="62"/>
        <v>8.3671162397698797</v>
      </c>
      <c r="M297" s="3">
        <f t="shared" si="54"/>
        <v>108781.00811411631</v>
      </c>
      <c r="N297" s="3">
        <f t="shared" si="55"/>
        <v>107665.12328267489</v>
      </c>
      <c r="O297" s="20">
        <f t="shared" si="63"/>
        <v>124.51459516576402</v>
      </c>
      <c r="P297" s="20">
        <f t="shared" si="64"/>
        <v>114.41063759791579</v>
      </c>
      <c r="Q297" s="3">
        <f>(O297-MAX(O$8:O297))/MAX(O$8:O297)</f>
        <v>-9.6338190184049821E-2</v>
      </c>
      <c r="R297" s="3">
        <f>(P297-MAX(P$8:P297))/MAX(P$8:P297)</f>
        <v>-9.0615801580935434E-2</v>
      </c>
      <c r="S297" s="3"/>
    </row>
    <row r="298" spans="1:19" x14ac:dyDescent="0.2">
      <c r="A298" s="18">
        <v>42353</v>
      </c>
      <c r="B298" s="18" t="str">
        <f t="shared" si="53"/>
        <v>Dec-2015</v>
      </c>
      <c r="C298" s="2">
        <v>12940.65</v>
      </c>
      <c r="D298" s="25">
        <f t="shared" si="52"/>
        <v>0.56731415604247859</v>
      </c>
      <c r="E298" s="20">
        <f t="shared" si="56"/>
        <v>-0.56731415604247859</v>
      </c>
      <c r="F298" s="3">
        <f>VLOOKUP(A298,'Scheme data'!$A$2:$B$538,2,FALSE)</f>
        <v>18.962</v>
      </c>
      <c r="G298" s="20">
        <f t="shared" si="57"/>
        <v>0.57282274318447302</v>
      </c>
      <c r="H298" s="3">
        <f t="shared" si="58"/>
        <v>0</v>
      </c>
      <c r="I298" s="3">
        <f t="shared" si="59"/>
        <v>5</v>
      </c>
      <c r="J298" s="3">
        <f t="shared" si="60"/>
        <v>0</v>
      </c>
      <c r="K298" s="3">
        <f t="shared" si="61"/>
        <v>5769.6514328055755</v>
      </c>
      <c r="L298" s="3">
        <f t="shared" si="62"/>
        <v>8.3671162397698797</v>
      </c>
      <c r="M298" s="3">
        <f t="shared" si="54"/>
        <v>109404.13046885932</v>
      </c>
      <c r="N298" s="3">
        <f t="shared" si="55"/>
        <v>108275.92276817809</v>
      </c>
      <c r="O298" s="20">
        <f t="shared" si="63"/>
        <v>125.22784308545758</v>
      </c>
      <c r="P298" s="20">
        <f t="shared" si="64"/>
        <v>115.05970534102723</v>
      </c>
      <c r="Q298" s="3">
        <f>(O298-MAX(O$8:O298))/MAX(O$8:O298)</f>
        <v>-9.1161809815951733E-2</v>
      </c>
      <c r="R298" s="3">
        <f>(P298-MAX(P$8:P298))/MAX(P$8:P298)</f>
        <v>-8.5456736290490692E-2</v>
      </c>
      <c r="S298" s="3"/>
    </row>
    <row r="299" spans="1:19" x14ac:dyDescent="0.2">
      <c r="A299" s="18">
        <v>42354</v>
      </c>
      <c r="B299" s="18" t="str">
        <f t="shared" si="53"/>
        <v>Dec-2015</v>
      </c>
      <c r="C299" s="2">
        <v>12994.25</v>
      </c>
      <c r="D299" s="25">
        <f t="shared" si="52"/>
        <v>0.41419866853674558</v>
      </c>
      <c r="E299" s="20">
        <f t="shared" si="56"/>
        <v>-0.41419866853674558</v>
      </c>
      <c r="F299" s="3">
        <f>VLOOKUP(A299,'Scheme data'!$A$2:$B$538,2,FALSE)</f>
        <v>18.934999999999999</v>
      </c>
      <c r="G299" s="20">
        <f t="shared" si="57"/>
        <v>-0.14239004324438889</v>
      </c>
      <c r="H299" s="3">
        <f t="shared" si="58"/>
        <v>0</v>
      </c>
      <c r="I299" s="3">
        <f t="shared" si="59"/>
        <v>5</v>
      </c>
      <c r="J299" s="3">
        <f t="shared" si="60"/>
        <v>0</v>
      </c>
      <c r="K299" s="3">
        <f t="shared" si="61"/>
        <v>5769.6514328055755</v>
      </c>
      <c r="L299" s="3">
        <f t="shared" si="62"/>
        <v>8.3671162397698797</v>
      </c>
      <c r="M299" s="3">
        <f t="shared" si="54"/>
        <v>109248.34988017357</v>
      </c>
      <c r="N299" s="3">
        <f t="shared" si="55"/>
        <v>108724.40019862977</v>
      </c>
      <c r="O299" s="20">
        <f t="shared" si="63"/>
        <v>125.04953110553419</v>
      </c>
      <c r="P299" s="20">
        <f t="shared" si="64"/>
        <v>115.53628110857206</v>
      </c>
      <c r="Q299" s="3">
        <f>(O299-MAX(O$8:O299))/MAX(O$8:O299)</f>
        <v>-9.2455904907976283E-2</v>
      </c>
      <c r="R299" s="3">
        <f>(P299-MAX(P$8:P299))/MAX(P$8:P299)</f>
        <v>-8.1668710269013456E-2</v>
      </c>
      <c r="S299" s="3"/>
    </row>
    <row r="300" spans="1:19" x14ac:dyDescent="0.2">
      <c r="A300" s="18">
        <v>42355</v>
      </c>
      <c r="B300" s="18" t="str">
        <f t="shared" si="53"/>
        <v>Dec-2015</v>
      </c>
      <c r="C300" s="2">
        <v>13220.85</v>
      </c>
      <c r="D300" s="25">
        <f t="shared" si="52"/>
        <v>1.7438482405679463</v>
      </c>
      <c r="E300" s="20">
        <f t="shared" si="56"/>
        <v>-1.7438482405679463</v>
      </c>
      <c r="F300" s="3">
        <f>VLOOKUP(A300,'Scheme data'!$A$2:$B$538,2,FALSE)</f>
        <v>19.172999999999998</v>
      </c>
      <c r="G300" s="20">
        <f t="shared" si="57"/>
        <v>1.2569316081330846</v>
      </c>
      <c r="H300" s="3">
        <f t="shared" si="58"/>
        <v>0</v>
      </c>
      <c r="I300" s="3">
        <f t="shared" si="59"/>
        <v>5</v>
      </c>
      <c r="J300" s="3">
        <f t="shared" si="60"/>
        <v>0</v>
      </c>
      <c r="K300" s="3">
        <f t="shared" si="61"/>
        <v>5769.6514328055755</v>
      </c>
      <c r="L300" s="3">
        <f t="shared" si="62"/>
        <v>8.3671162397698797</v>
      </c>
      <c r="M300" s="3">
        <f t="shared" si="54"/>
        <v>110621.52692118128</v>
      </c>
      <c r="N300" s="3">
        <f t="shared" si="55"/>
        <v>110620.38873856161</v>
      </c>
      <c r="O300" s="20">
        <f t="shared" si="63"/>
        <v>126.62131818782187</v>
      </c>
      <c r="P300" s="20">
        <f t="shared" si="64"/>
        <v>117.55105851390152</v>
      </c>
      <c r="Q300" s="3">
        <f>(O300-MAX(O$8:O300))/MAX(O$8:O300)</f>
        <v>-8.1048696319019176E-2</v>
      </c>
      <c r="R300" s="3">
        <f>(P300-MAX(P$8:P300))/MAX(P$8:P300)</f>
        <v>-6.5654406230454737E-2</v>
      </c>
      <c r="S300" s="3"/>
    </row>
    <row r="301" spans="1:19" x14ac:dyDescent="0.2">
      <c r="A301" s="18">
        <v>42356</v>
      </c>
      <c r="B301" s="18" t="str">
        <f t="shared" si="53"/>
        <v>Dec-2015</v>
      </c>
      <c r="C301" s="2">
        <v>13177.9</v>
      </c>
      <c r="D301" s="25">
        <f t="shared" si="52"/>
        <v>-0.32486564782143906</v>
      </c>
      <c r="E301" s="20">
        <f t="shared" si="56"/>
        <v>0.32486564782143906</v>
      </c>
      <c r="F301" s="3">
        <f>VLOOKUP(A301,'Scheme data'!$A$2:$B$538,2,FALSE)</f>
        <v>19.132999999999999</v>
      </c>
      <c r="G301" s="20">
        <f t="shared" si="57"/>
        <v>-0.20862671465080662</v>
      </c>
      <c r="H301" s="3">
        <f t="shared" si="58"/>
        <v>0</v>
      </c>
      <c r="I301" s="3">
        <f t="shared" si="59"/>
        <v>5</v>
      </c>
      <c r="J301" s="3">
        <f t="shared" si="60"/>
        <v>0</v>
      </c>
      <c r="K301" s="3">
        <f t="shared" si="61"/>
        <v>5769.6514328055755</v>
      </c>
      <c r="L301" s="3">
        <f t="shared" si="62"/>
        <v>8.3671162397698797</v>
      </c>
      <c r="M301" s="3">
        <f t="shared" si="54"/>
        <v>110390.74086386907</v>
      </c>
      <c r="N301" s="3">
        <f t="shared" si="55"/>
        <v>110261.0210960635</v>
      </c>
      <c r="O301" s="20">
        <f t="shared" si="63"/>
        <v>126.35715229163907</v>
      </c>
      <c r="P301" s="20">
        <f t="shared" si="64"/>
        <v>117.16917550613938</v>
      </c>
      <c r="Q301" s="3">
        <f>(O301-MAX(O$8:O301))/MAX(O$8:O301)</f>
        <v>-8.2965874233129608E-2</v>
      </c>
      <c r="R301" s="3">
        <f>(P301-MAX(P$8:P301))/MAX(P$8:P301)</f>
        <v>-6.8689774096545211E-2</v>
      </c>
      <c r="S301" s="3"/>
    </row>
    <row r="302" spans="1:19" x14ac:dyDescent="0.2">
      <c r="A302" s="18">
        <v>42359</v>
      </c>
      <c r="B302" s="18" t="str">
        <f t="shared" si="53"/>
        <v>Dec-2015</v>
      </c>
      <c r="C302" s="2">
        <v>13279.7</v>
      </c>
      <c r="D302" s="25">
        <f t="shared" si="52"/>
        <v>0.77250548266416574</v>
      </c>
      <c r="E302" s="20">
        <f t="shared" si="56"/>
        <v>-0.77250548266416574</v>
      </c>
      <c r="F302" s="3">
        <f>VLOOKUP(A302,'Scheme data'!$A$2:$B$538,2,FALSE)</f>
        <v>19.254999999999999</v>
      </c>
      <c r="G302" s="20">
        <f t="shared" si="57"/>
        <v>0.63764177076255624</v>
      </c>
      <c r="H302" s="3">
        <f t="shared" si="58"/>
        <v>0</v>
      </c>
      <c r="I302" s="3">
        <f t="shared" si="59"/>
        <v>5</v>
      </c>
      <c r="J302" s="3">
        <f t="shared" si="60"/>
        <v>0</v>
      </c>
      <c r="K302" s="3">
        <f t="shared" si="61"/>
        <v>5769.6514328055755</v>
      </c>
      <c r="L302" s="3">
        <f t="shared" si="62"/>
        <v>8.3671162397698797</v>
      </c>
      <c r="M302" s="3">
        <f t="shared" si="54"/>
        <v>111094.63833867136</v>
      </c>
      <c r="N302" s="3">
        <f t="shared" si="55"/>
        <v>111112.79352927208</v>
      </c>
      <c r="O302" s="20">
        <f t="shared" si="63"/>
        <v>127.16285827499661</v>
      </c>
      <c r="P302" s="20">
        <f t="shared" si="64"/>
        <v>118.07431381091671</v>
      </c>
      <c r="Q302" s="3">
        <f>(O302-MAX(O$8:O302))/MAX(O$8:O302)</f>
        <v>-7.7118481595092853E-2</v>
      </c>
      <c r="R302" s="3">
        <f>(P302-MAX(P$8:P302))/MAX(P$8:P302)</f>
        <v>-6.149535154082901E-2</v>
      </c>
      <c r="S302" s="3"/>
    </row>
    <row r="303" spans="1:19" x14ac:dyDescent="0.2">
      <c r="A303" s="18">
        <v>42360</v>
      </c>
      <c r="B303" s="18" t="str">
        <f t="shared" si="53"/>
        <v>Dec-2015</v>
      </c>
      <c r="C303" s="2">
        <v>13228.15</v>
      </c>
      <c r="D303" s="25">
        <f t="shared" si="52"/>
        <v>-0.38818648011627588</v>
      </c>
      <c r="E303" s="20">
        <f t="shared" si="56"/>
        <v>0.38818648011627588</v>
      </c>
      <c r="F303" s="3">
        <f>VLOOKUP(A303,'Scheme data'!$A$2:$B$538,2,FALSE)</f>
        <v>19.218</v>
      </c>
      <c r="G303" s="20">
        <f t="shared" si="57"/>
        <v>-0.19215788106984696</v>
      </c>
      <c r="H303" s="3">
        <f t="shared" si="58"/>
        <v>0</v>
      </c>
      <c r="I303" s="3">
        <f t="shared" si="59"/>
        <v>5</v>
      </c>
      <c r="J303" s="3">
        <f t="shared" si="60"/>
        <v>0</v>
      </c>
      <c r="K303" s="3">
        <f t="shared" si="61"/>
        <v>5769.6514328055755</v>
      </c>
      <c r="L303" s="3">
        <f t="shared" si="62"/>
        <v>8.3671162397698797</v>
      </c>
      <c r="M303" s="3">
        <f t="shared" si="54"/>
        <v>110881.16123565755</v>
      </c>
      <c r="N303" s="3">
        <f t="shared" si="55"/>
        <v>110681.46868711193</v>
      </c>
      <c r="O303" s="20">
        <f t="shared" si="63"/>
        <v>126.91850482102753</v>
      </c>
      <c r="P303" s="20">
        <f t="shared" si="64"/>
        <v>117.61596528821266</v>
      </c>
      <c r="Q303" s="3">
        <f>(O303-MAX(O$8:O303))/MAX(O$8:O303)</f>
        <v>-7.8891871165644931E-2</v>
      </c>
      <c r="R303" s="3">
        <f>(P303-MAX(P$8:P303))/MAX(P$8:P303)</f>
        <v>-6.5138499701410293E-2</v>
      </c>
      <c r="S303" s="3"/>
    </row>
    <row r="304" spans="1:19" x14ac:dyDescent="0.2">
      <c r="A304" s="18">
        <v>42361</v>
      </c>
      <c r="B304" s="18" t="str">
        <f t="shared" si="53"/>
        <v>Dec-2015</v>
      </c>
      <c r="C304" s="2">
        <v>13282.55</v>
      </c>
      <c r="D304" s="25">
        <f t="shared" si="52"/>
        <v>0.41124420270407908</v>
      </c>
      <c r="E304" s="20">
        <f t="shared" si="56"/>
        <v>-0.41124420270407908</v>
      </c>
      <c r="F304" s="3">
        <f>VLOOKUP(A304,'Scheme data'!$A$2:$B$538,2,FALSE)</f>
        <v>19.271999999999998</v>
      </c>
      <c r="G304" s="20">
        <f t="shared" si="57"/>
        <v>0.28098657508584918</v>
      </c>
      <c r="H304" s="3">
        <f t="shared" si="58"/>
        <v>0</v>
      </c>
      <c r="I304" s="3">
        <f t="shared" si="59"/>
        <v>5</v>
      </c>
      <c r="J304" s="3">
        <f t="shared" si="60"/>
        <v>0</v>
      </c>
      <c r="K304" s="3">
        <f t="shared" si="61"/>
        <v>5769.6514328055755</v>
      </c>
      <c r="L304" s="3">
        <f t="shared" si="62"/>
        <v>8.3671162397698797</v>
      </c>
      <c r="M304" s="3">
        <f t="shared" si="54"/>
        <v>111192.72241302904</v>
      </c>
      <c r="N304" s="3">
        <f t="shared" si="55"/>
        <v>111136.63981055541</v>
      </c>
      <c r="O304" s="20">
        <f t="shared" si="63"/>
        <v>127.27512878087428</v>
      </c>
      <c r="P304" s="20">
        <f t="shared" si="64"/>
        <v>118.09965412691488</v>
      </c>
      <c r="Q304" s="3">
        <f>(O304-MAX(O$8:O304))/MAX(O$8:O304)</f>
        <v>-7.6303680981596039E-2</v>
      </c>
      <c r="R304" s="3">
        <f>(P304-MAX(P$8:P304))/MAX(P$8:P304)</f>
        <v>-6.1293935978119926E-2</v>
      </c>
      <c r="S304" s="3"/>
    </row>
    <row r="305" spans="1:19" x14ac:dyDescent="0.2">
      <c r="A305" s="18">
        <v>42362</v>
      </c>
      <c r="B305" s="18" t="str">
        <f t="shared" si="53"/>
        <v>Dec-2015</v>
      </c>
      <c r="C305" s="2">
        <v>13337.35</v>
      </c>
      <c r="D305" s="25">
        <f t="shared" si="52"/>
        <v>0.41257138124833781</v>
      </c>
      <c r="E305" s="20">
        <f t="shared" si="56"/>
        <v>-0.41257138124833781</v>
      </c>
      <c r="F305" s="3">
        <f>VLOOKUP(A305,'Scheme data'!$A$2:$B$538,2,FALSE)</f>
        <v>19.425000000000001</v>
      </c>
      <c r="G305" s="20">
        <f t="shared" si="57"/>
        <v>0.79389788293899055</v>
      </c>
      <c r="H305" s="3">
        <f t="shared" si="58"/>
        <v>0</v>
      </c>
      <c r="I305" s="3">
        <f t="shared" si="59"/>
        <v>5</v>
      </c>
      <c r="J305" s="3">
        <f t="shared" si="60"/>
        <v>0</v>
      </c>
      <c r="K305" s="3">
        <f t="shared" si="61"/>
        <v>5769.6514328055755</v>
      </c>
      <c r="L305" s="3">
        <f t="shared" si="62"/>
        <v>8.3671162397698797</v>
      </c>
      <c r="M305" s="3">
        <f t="shared" si="54"/>
        <v>112075.4790822483</v>
      </c>
      <c r="N305" s="3">
        <f t="shared" si="55"/>
        <v>111595.1577804948</v>
      </c>
      <c r="O305" s="20">
        <f t="shared" si="63"/>
        <v>128.28556333377352</v>
      </c>
      <c r="P305" s="20">
        <f t="shared" si="64"/>
        <v>118.5868995011958</v>
      </c>
      <c r="Q305" s="3">
        <f>(O305-MAX(O$8:O305))/MAX(O$8:O305)</f>
        <v>-6.8970475460123498E-2</v>
      </c>
      <c r="R305" s="3">
        <f>(P305-MAX(P$8:P305))/MAX(P$8:P305)</f>
        <v>-5.7421103403922986E-2</v>
      </c>
      <c r="S305" s="3"/>
    </row>
    <row r="306" spans="1:19" x14ac:dyDescent="0.2">
      <c r="A306" s="18">
        <v>42366</v>
      </c>
      <c r="B306" s="18" t="str">
        <f t="shared" si="53"/>
        <v>Dec-2015</v>
      </c>
      <c r="C306" s="2">
        <v>13345.25</v>
      </c>
      <c r="D306" s="25">
        <f t="shared" si="52"/>
        <v>5.9232156312908006E-2</v>
      </c>
      <c r="E306" s="20">
        <f t="shared" si="56"/>
        <v>-5.9232156312908006E-2</v>
      </c>
      <c r="F306" s="3">
        <f>VLOOKUP(A306,'Scheme data'!$A$2:$B$538,2,FALSE)</f>
        <v>19.43</v>
      </c>
      <c r="G306" s="20">
        <f t="shared" si="57"/>
        <v>2.5740025740020621E-2</v>
      </c>
      <c r="H306" s="3">
        <f t="shared" si="58"/>
        <v>0</v>
      </c>
      <c r="I306" s="3">
        <f t="shared" si="59"/>
        <v>5</v>
      </c>
      <c r="J306" s="3">
        <f t="shared" si="60"/>
        <v>0</v>
      </c>
      <c r="K306" s="3">
        <f t="shared" si="61"/>
        <v>5769.6514328055755</v>
      </c>
      <c r="L306" s="3">
        <f t="shared" si="62"/>
        <v>8.3671162397698797</v>
      </c>
      <c r="M306" s="3">
        <f t="shared" si="54"/>
        <v>112104.32733941232</v>
      </c>
      <c r="N306" s="3">
        <f t="shared" si="55"/>
        <v>111661.25799878899</v>
      </c>
      <c r="O306" s="20">
        <f t="shared" si="63"/>
        <v>128.31858407079639</v>
      </c>
      <c r="P306" s="20">
        <f t="shared" si="64"/>
        <v>118.65714107887499</v>
      </c>
      <c r="Q306" s="3">
        <f>(O306-MAX(O$8:O306))/MAX(O$8:O306)</f>
        <v>-6.8730828220859574E-2</v>
      </c>
      <c r="R306" s="3">
        <f>(P306-MAX(P$8:P306))/MAX(P$8:P306)</f>
        <v>-5.6862793598518681E-2</v>
      </c>
      <c r="S306" s="3"/>
    </row>
    <row r="307" spans="1:19" x14ac:dyDescent="0.2">
      <c r="A307" s="18">
        <v>42367</v>
      </c>
      <c r="B307" s="18" t="str">
        <f t="shared" si="53"/>
        <v>Dec-2015</v>
      </c>
      <c r="C307" s="2">
        <v>13373.5</v>
      </c>
      <c r="D307" s="25">
        <f t="shared" si="52"/>
        <v>0.21168580581105637</v>
      </c>
      <c r="E307" s="20">
        <f t="shared" si="56"/>
        <v>-0.21168580581105637</v>
      </c>
      <c r="F307" s="3">
        <f>VLOOKUP(A307,'Scheme data'!$A$2:$B$538,2,FALSE)</f>
        <v>19.454000000000001</v>
      </c>
      <c r="G307" s="20">
        <f t="shared" si="57"/>
        <v>0.12352032938754971</v>
      </c>
      <c r="H307" s="3">
        <f t="shared" si="58"/>
        <v>0</v>
      </c>
      <c r="I307" s="3">
        <f t="shared" si="59"/>
        <v>5</v>
      </c>
      <c r="J307" s="3">
        <f t="shared" si="60"/>
        <v>0</v>
      </c>
      <c r="K307" s="3">
        <f t="shared" si="61"/>
        <v>5769.6514328055755</v>
      </c>
      <c r="L307" s="3">
        <f t="shared" si="62"/>
        <v>8.3671162397698797</v>
      </c>
      <c r="M307" s="3">
        <f t="shared" si="54"/>
        <v>112242.79897379967</v>
      </c>
      <c r="N307" s="3">
        <f t="shared" si="55"/>
        <v>111897.62903256249</v>
      </c>
      <c r="O307" s="20">
        <f t="shared" si="63"/>
        <v>128.47708360850606</v>
      </c>
      <c r="P307" s="20">
        <f t="shared" si="64"/>
        <v>118.90832140412016</v>
      </c>
      <c r="Q307" s="3">
        <f>(O307-MAX(O$8:O307))/MAX(O$8:O307)</f>
        <v>-6.7580521472393379E-2</v>
      </c>
      <c r="R307" s="3">
        <f>(P307-MAX(P$8:P307))/MAX(P$8:P307)</f>
        <v>-5.4866306003243867E-2</v>
      </c>
      <c r="S307" s="3"/>
    </row>
    <row r="308" spans="1:19" x14ac:dyDescent="0.2">
      <c r="A308" s="18">
        <v>42368</v>
      </c>
      <c r="B308" s="18" t="str">
        <f t="shared" si="53"/>
        <v>Dec-2015</v>
      </c>
      <c r="C308" s="2">
        <v>13365.6</v>
      </c>
      <c r="D308" s="25">
        <f t="shared" si="52"/>
        <v>-5.907204546303986E-2</v>
      </c>
      <c r="E308" s="20">
        <f t="shared" si="56"/>
        <v>5.907204546303986E-2</v>
      </c>
      <c r="F308" s="3">
        <f>VLOOKUP(A308,'Scheme data'!$A$2:$B$538,2,FALSE)</f>
        <v>19.481999999999999</v>
      </c>
      <c r="G308" s="20">
        <f t="shared" si="57"/>
        <v>0.14392926904491976</v>
      </c>
      <c r="H308" s="3">
        <f t="shared" si="58"/>
        <v>0</v>
      </c>
      <c r="I308" s="3">
        <f t="shared" si="59"/>
        <v>5</v>
      </c>
      <c r="J308" s="3">
        <f t="shared" si="60"/>
        <v>0</v>
      </c>
      <c r="K308" s="3">
        <f t="shared" si="61"/>
        <v>5769.6514328055755</v>
      </c>
      <c r="L308" s="3">
        <f t="shared" si="62"/>
        <v>8.3671162397698797</v>
      </c>
      <c r="M308" s="3">
        <f t="shared" si="54"/>
        <v>112404.34921391822</v>
      </c>
      <c r="N308" s="3">
        <f t="shared" si="55"/>
        <v>111831.52881426831</v>
      </c>
      <c r="O308" s="20">
        <f t="shared" si="63"/>
        <v>128.661999735834</v>
      </c>
      <c r="P308" s="20">
        <f t="shared" si="64"/>
        <v>118.83807982644097</v>
      </c>
      <c r="Q308" s="3">
        <f>(O308-MAX(O$8:O308))/MAX(O$8:O308)</f>
        <v>-6.6238496932516253E-2</v>
      </c>
      <c r="R308" s="3">
        <f>(P308-MAX(P$8:P308))/MAX(P$8:P308)</f>
        <v>-5.5424615808648173E-2</v>
      </c>
      <c r="S308" s="3"/>
    </row>
    <row r="309" spans="1:19" x14ac:dyDescent="0.2">
      <c r="A309" s="18">
        <v>42369</v>
      </c>
      <c r="B309" s="18" t="str">
        <f t="shared" si="53"/>
        <v>Dec-2015</v>
      </c>
      <c r="C309" s="2">
        <v>13396.7</v>
      </c>
      <c r="D309" s="25">
        <f t="shared" si="52"/>
        <v>0.23268689770755044</v>
      </c>
      <c r="E309" s="20">
        <f t="shared" si="56"/>
        <v>-0.23268689770755044</v>
      </c>
      <c r="F309" s="3">
        <f>VLOOKUP(A309,'Scheme data'!$A$2:$B$538,2,FALSE)</f>
        <v>19.478999999999999</v>
      </c>
      <c r="G309" s="20">
        <f t="shared" si="57"/>
        <v>-1.5398829688944224E-2</v>
      </c>
      <c r="H309" s="3">
        <f t="shared" si="58"/>
        <v>0</v>
      </c>
      <c r="I309" s="3">
        <f t="shared" si="59"/>
        <v>5</v>
      </c>
      <c r="J309" s="3">
        <f t="shared" si="60"/>
        <v>0</v>
      </c>
      <c r="K309" s="3">
        <f t="shared" si="61"/>
        <v>5769.6514328055755</v>
      </c>
      <c r="L309" s="3">
        <f t="shared" si="62"/>
        <v>8.3671162397698797</v>
      </c>
      <c r="M309" s="3">
        <f t="shared" si="54"/>
        <v>112387.0402596198</v>
      </c>
      <c r="N309" s="3">
        <f t="shared" si="55"/>
        <v>112091.74612932515</v>
      </c>
      <c r="O309" s="20">
        <f t="shared" si="63"/>
        <v>128.64218729362031</v>
      </c>
      <c r="P309" s="20">
        <f t="shared" si="64"/>
        <v>119.11460046768434</v>
      </c>
      <c r="Q309" s="3">
        <f>(O309-MAX(O$8:O309))/MAX(O$8:O309)</f>
        <v>-6.6382285276074399E-2</v>
      </c>
      <c r="R309" s="3">
        <f>(P309-MAX(P$8:P309))/MAX(P$8:P309)</f>
        <v>-5.3226712650664157E-2</v>
      </c>
      <c r="S309" s="3"/>
    </row>
    <row r="310" spans="1:19" x14ac:dyDescent="0.2">
      <c r="A310" s="18">
        <v>42370</v>
      </c>
      <c r="B310" s="18" t="str">
        <f t="shared" si="53"/>
        <v>Jan-2016</v>
      </c>
      <c r="C310" s="2">
        <v>13540.45</v>
      </c>
      <c r="D310" s="25">
        <f t="shared" si="52"/>
        <v>1.0730254465651989</v>
      </c>
      <c r="E310" s="20">
        <f t="shared" si="56"/>
        <v>-1.0730254465651989</v>
      </c>
      <c r="F310" s="3">
        <f>VLOOKUP(A310,'Scheme data'!$A$2:$B$538,2,FALSE)</f>
        <v>19.631</v>
      </c>
      <c r="G310" s="20">
        <f t="shared" si="57"/>
        <v>0.7803275322141846</v>
      </c>
      <c r="H310" s="3">
        <f t="shared" si="58"/>
        <v>0</v>
      </c>
      <c r="I310" s="3">
        <f t="shared" si="59"/>
        <v>0</v>
      </c>
      <c r="J310" s="3">
        <f t="shared" si="60"/>
        <v>0</v>
      </c>
      <c r="K310" s="3">
        <f t="shared" si="61"/>
        <v>5769.6514328055755</v>
      </c>
      <c r="L310" s="3">
        <f t="shared" si="62"/>
        <v>8.3671162397698797</v>
      </c>
      <c r="M310" s="3">
        <f t="shared" si="54"/>
        <v>113264.02727740625</v>
      </c>
      <c r="N310" s="3">
        <f t="shared" si="55"/>
        <v>113294.51908879208</v>
      </c>
      <c r="O310" s="20">
        <f t="shared" si="63"/>
        <v>129.64601769911496</v>
      </c>
      <c r="P310" s="20">
        <f t="shared" si="64"/>
        <v>120.39273044127707</v>
      </c>
      <c r="Q310" s="3">
        <f>(O310-MAX(O$8:O310))/MAX(O$8:O310)</f>
        <v>-5.9097009202454753E-2</v>
      </c>
      <c r="R310" s="3">
        <f>(P310-MAX(P$8:P310))/MAX(P$8:P310)</f>
        <v>-4.3067594356123902E-2</v>
      </c>
      <c r="S310" s="3"/>
    </row>
    <row r="311" spans="1:19" x14ac:dyDescent="0.2">
      <c r="A311" s="18">
        <v>42373</v>
      </c>
      <c r="B311" s="18" t="str">
        <f t="shared" si="53"/>
        <v>Jan-2016</v>
      </c>
      <c r="C311" s="2">
        <v>13429.4</v>
      </c>
      <c r="D311" s="25">
        <f t="shared" si="52"/>
        <v>-0.82013522445709763</v>
      </c>
      <c r="E311" s="20">
        <f t="shared" si="56"/>
        <v>0.82013522445709763</v>
      </c>
      <c r="F311" s="3">
        <f>VLOOKUP(A311,'Scheme data'!$A$2:$B$538,2,FALSE)</f>
        <v>19.466999999999999</v>
      </c>
      <c r="G311" s="20">
        <f t="shared" si="57"/>
        <v>-0.83541337680200434</v>
      </c>
      <c r="H311" s="3">
        <f t="shared" si="58"/>
        <v>2000</v>
      </c>
      <c r="I311" s="3">
        <f t="shared" si="59"/>
        <v>1</v>
      </c>
      <c r="J311" s="3">
        <f t="shared" si="60"/>
        <v>2000</v>
      </c>
      <c r="K311" s="3">
        <f t="shared" si="61"/>
        <v>5872.3893996212119</v>
      </c>
      <c r="L311" s="3">
        <f t="shared" si="62"/>
        <v>8.5160432208710457</v>
      </c>
      <c r="M311" s="3">
        <f t="shared" si="54"/>
        <v>114317.80444242612</v>
      </c>
      <c r="N311" s="3">
        <f t="shared" si="55"/>
        <v>114365.35083036561</v>
      </c>
      <c r="O311" s="20">
        <f t="shared" si="63"/>
        <v>128.56293752476546</v>
      </c>
      <c r="P311" s="20">
        <f t="shared" si="64"/>
        <v>119.40534725124247</v>
      </c>
      <c r="Q311" s="3">
        <f>(O311-MAX(O$8:O311))/MAX(O$8:O311)</f>
        <v>-6.6957438650307607E-2</v>
      </c>
      <c r="R311" s="3">
        <f>(P311-MAX(P$8:P311))/MAX(P$8:P311)</f>
        <v>-5.0915734089053977E-2</v>
      </c>
      <c r="S311" s="3"/>
    </row>
    <row r="312" spans="1:19" x14ac:dyDescent="0.2">
      <c r="A312" s="18">
        <v>42374</v>
      </c>
      <c r="B312" s="18" t="str">
        <f t="shared" si="53"/>
        <v>Jan-2016</v>
      </c>
      <c r="C312" s="2">
        <v>13546.2</v>
      </c>
      <c r="D312" s="25">
        <f t="shared" si="52"/>
        <v>0.86973356963081816</v>
      </c>
      <c r="E312" s="20">
        <f t="shared" si="56"/>
        <v>-0.86973356963081816</v>
      </c>
      <c r="F312" s="3">
        <f>VLOOKUP(A312,'Scheme data'!$A$2:$B$538,2,FALSE)</f>
        <v>19.529</v>
      </c>
      <c r="G312" s="20">
        <f t="shared" si="57"/>
        <v>0.31848769712847985</v>
      </c>
      <c r="H312" s="3">
        <f t="shared" si="58"/>
        <v>0</v>
      </c>
      <c r="I312" s="3">
        <f t="shared" si="59"/>
        <v>1</v>
      </c>
      <c r="J312" s="3">
        <f t="shared" si="60"/>
        <v>0</v>
      </c>
      <c r="K312" s="3">
        <f t="shared" si="61"/>
        <v>5872.3893996212119</v>
      </c>
      <c r="L312" s="3">
        <f t="shared" si="62"/>
        <v>8.5160432208710457</v>
      </c>
      <c r="M312" s="3">
        <f t="shared" si="54"/>
        <v>114681.89258520264</v>
      </c>
      <c r="N312" s="3">
        <f t="shared" si="55"/>
        <v>115360.02467856336</v>
      </c>
      <c r="O312" s="20">
        <f t="shared" si="63"/>
        <v>128.9723946638488</v>
      </c>
      <c r="P312" s="20">
        <f t="shared" si="64"/>
        <v>120.44385564022079</v>
      </c>
      <c r="Q312" s="3">
        <f>(O312-MAX(O$8:O312))/MAX(O$8:O312)</f>
        <v>-6.3985812883436438E-2</v>
      </c>
      <c r="R312" s="3">
        <f>(P312-MAX(P$8:P312))/MAX(P$8:P312)</f>
        <v>-4.2661229624342184E-2</v>
      </c>
      <c r="S312" s="3"/>
    </row>
    <row r="313" spans="1:19" x14ac:dyDescent="0.2">
      <c r="A313" s="18">
        <v>42375</v>
      </c>
      <c r="B313" s="18" t="str">
        <f t="shared" si="53"/>
        <v>Jan-2016</v>
      </c>
      <c r="C313" s="2">
        <v>13513.2</v>
      </c>
      <c r="D313" s="25">
        <f t="shared" si="52"/>
        <v>-0.24361075430748108</v>
      </c>
      <c r="E313" s="20">
        <f t="shared" si="56"/>
        <v>0.24361075430748108</v>
      </c>
      <c r="F313" s="3">
        <f>VLOOKUP(A313,'Scheme data'!$A$2:$B$538,2,FALSE)</f>
        <v>19.539000000000001</v>
      </c>
      <c r="G313" s="20">
        <f t="shared" si="57"/>
        <v>5.1205898919563536E-2</v>
      </c>
      <c r="H313" s="3">
        <f t="shared" si="58"/>
        <v>0</v>
      </c>
      <c r="I313" s="3">
        <f t="shared" si="59"/>
        <v>1</v>
      </c>
      <c r="J313" s="3">
        <f t="shared" si="60"/>
        <v>0</v>
      </c>
      <c r="K313" s="3">
        <f t="shared" si="61"/>
        <v>5872.3893996212119</v>
      </c>
      <c r="L313" s="3">
        <f t="shared" si="62"/>
        <v>8.5160432208710457</v>
      </c>
      <c r="M313" s="3">
        <f t="shared" si="54"/>
        <v>114740.61647919887</v>
      </c>
      <c r="N313" s="3">
        <f t="shared" si="55"/>
        <v>115078.99525227462</v>
      </c>
      <c r="O313" s="20">
        <f t="shared" si="63"/>
        <v>129.03843613789451</v>
      </c>
      <c r="P313" s="20">
        <f t="shared" si="64"/>
        <v>120.15044145497863</v>
      </c>
      <c r="Q313" s="3">
        <f>(O313-MAX(O$8:O313))/MAX(O$8:O313)</f>
        <v>-6.3506518404908813E-2</v>
      </c>
      <c r="R313" s="3">
        <f>(P313-MAX(P$8:P313))/MAX(P$8:P313)</f>
        <v>-4.4993409824132295E-2</v>
      </c>
      <c r="S313" s="3"/>
    </row>
    <row r="314" spans="1:19" x14ac:dyDescent="0.2">
      <c r="A314" s="18">
        <v>42376</v>
      </c>
      <c r="B314" s="18" t="str">
        <f t="shared" si="53"/>
        <v>Jan-2016</v>
      </c>
      <c r="C314" s="2">
        <v>13130.3</v>
      </c>
      <c r="D314" s="25">
        <f t="shared" si="52"/>
        <v>-2.8335257377971277</v>
      </c>
      <c r="E314" s="20">
        <f t="shared" si="56"/>
        <v>2.8335257377971277</v>
      </c>
      <c r="F314" s="3">
        <f>VLOOKUP(A314,'Scheme data'!$A$2:$B$538,2,FALSE)</f>
        <v>19.100999999999999</v>
      </c>
      <c r="G314" s="20">
        <f t="shared" si="57"/>
        <v>-2.241670505143571</v>
      </c>
      <c r="H314" s="3">
        <f t="shared" si="58"/>
        <v>3000</v>
      </c>
      <c r="I314" s="3">
        <f t="shared" si="59"/>
        <v>2</v>
      </c>
      <c r="J314" s="3">
        <f t="shared" si="60"/>
        <v>3000</v>
      </c>
      <c r="K314" s="3">
        <f t="shared" si="61"/>
        <v>6029.4492394201752</v>
      </c>
      <c r="L314" s="3">
        <f t="shared" si="62"/>
        <v>8.7445223873790461</v>
      </c>
      <c r="M314" s="3">
        <f t="shared" si="54"/>
        <v>115168.50992216475</v>
      </c>
      <c r="N314" s="3">
        <f t="shared" si="55"/>
        <v>114818.20230300308</v>
      </c>
      <c r="O314" s="20">
        <f t="shared" si="63"/>
        <v>126.14581957469281</v>
      </c>
      <c r="P314" s="20">
        <f t="shared" si="64"/>
        <v>116.74594777227495</v>
      </c>
      <c r="Q314" s="3">
        <f>(O314-MAX(O$8:O314))/MAX(O$8:O314)</f>
        <v>-8.4499616564418067E-2</v>
      </c>
      <c r="R314" s="3">
        <f>(P314-MAX(P$8:P314))/MAX(P$8:P314)</f>
        <v>-7.2053767354424231E-2</v>
      </c>
      <c r="S314" s="3"/>
    </row>
    <row r="315" spans="1:19" x14ac:dyDescent="0.2">
      <c r="A315" s="18">
        <v>42377</v>
      </c>
      <c r="B315" s="18" t="str">
        <f t="shared" si="53"/>
        <v>Jan-2016</v>
      </c>
      <c r="C315" s="2">
        <v>13288.7</v>
      </c>
      <c r="D315" s="25">
        <f t="shared" si="52"/>
        <v>1.2063699991622541</v>
      </c>
      <c r="E315" s="20">
        <f t="shared" si="56"/>
        <v>-1.2063699991622541</v>
      </c>
      <c r="F315" s="3">
        <f>VLOOKUP(A315,'Scheme data'!$A$2:$B$538,2,FALSE)</f>
        <v>19.204999999999998</v>
      </c>
      <c r="G315" s="20">
        <f t="shared" si="57"/>
        <v>0.544474111303069</v>
      </c>
      <c r="H315" s="3">
        <f t="shared" si="58"/>
        <v>0</v>
      </c>
      <c r="I315" s="3">
        <f t="shared" si="59"/>
        <v>2</v>
      </c>
      <c r="J315" s="3">
        <f t="shared" si="60"/>
        <v>0</v>
      </c>
      <c r="K315" s="3">
        <f t="shared" si="61"/>
        <v>6029.4492394201752</v>
      </c>
      <c r="L315" s="3">
        <f t="shared" si="62"/>
        <v>8.7445223873790461</v>
      </c>
      <c r="M315" s="3">
        <f t="shared" si="54"/>
        <v>115795.57264306446</v>
      </c>
      <c r="N315" s="3">
        <f t="shared" si="55"/>
        <v>116203.33464916394</v>
      </c>
      <c r="O315" s="20">
        <f t="shared" si="63"/>
        <v>126.8326509047681</v>
      </c>
      <c r="P315" s="20">
        <f t="shared" si="64"/>
        <v>118.15433586143732</v>
      </c>
      <c r="Q315" s="3">
        <f>(O315-MAX(O$8:O315))/MAX(O$8:O315)</f>
        <v>-7.951495398773091E-2</v>
      </c>
      <c r="R315" s="3">
        <f>(P315-MAX(P$8:P315))/MAX(P$8:P315)</f>
        <v>-6.0859302395431518E-2</v>
      </c>
      <c r="S315" s="3"/>
    </row>
    <row r="316" spans="1:19" x14ac:dyDescent="0.2">
      <c r="A316" s="18">
        <v>42380</v>
      </c>
      <c r="B316" s="18" t="str">
        <f t="shared" si="53"/>
        <v>Jan-2016</v>
      </c>
      <c r="C316" s="2">
        <v>13183.5</v>
      </c>
      <c r="D316" s="25">
        <f t="shared" si="52"/>
        <v>-0.79165004853748466</v>
      </c>
      <c r="E316" s="20">
        <f t="shared" si="56"/>
        <v>0.79165004853748466</v>
      </c>
      <c r="F316" s="3">
        <f>VLOOKUP(A316,'Scheme data'!$A$2:$B$538,2,FALSE)</f>
        <v>19.018000000000001</v>
      </c>
      <c r="G316" s="20">
        <f t="shared" si="57"/>
        <v>-0.97370476438426257</v>
      </c>
      <c r="H316" s="3">
        <f t="shared" si="58"/>
        <v>2000</v>
      </c>
      <c r="I316" s="3">
        <f t="shared" si="59"/>
        <v>3</v>
      </c>
      <c r="J316" s="3">
        <f t="shared" si="60"/>
        <v>2000</v>
      </c>
      <c r="K316" s="3">
        <f t="shared" si="61"/>
        <v>6134.612768708218</v>
      </c>
      <c r="L316" s="3">
        <f t="shared" si="62"/>
        <v>8.896227169872315</v>
      </c>
      <c r="M316" s="3">
        <f t="shared" si="54"/>
        <v>116668.06563529289</v>
      </c>
      <c r="N316" s="3">
        <f t="shared" si="55"/>
        <v>117283.41089401167</v>
      </c>
      <c r="O316" s="20">
        <f t="shared" si="63"/>
        <v>125.59767534011351</v>
      </c>
      <c r="P316" s="20">
        <f t="shared" si="64"/>
        <v>117.21896700424111</v>
      </c>
      <c r="Q316" s="3">
        <f>(O316-MAX(O$8:O316))/MAX(O$8:O316)</f>
        <v>-8.8477760736197078E-2</v>
      </c>
      <c r="R316" s="3">
        <f>(P316-MAX(P$8:P316))/MAX(P$8:P316)</f>
        <v>-6.8294010183853351E-2</v>
      </c>
      <c r="S316" s="3"/>
    </row>
    <row r="317" spans="1:19" x14ac:dyDescent="0.2">
      <c r="A317" s="18">
        <v>42381</v>
      </c>
      <c r="B317" s="18" t="str">
        <f t="shared" si="53"/>
        <v>Jan-2016</v>
      </c>
      <c r="C317" s="2">
        <v>13087.7</v>
      </c>
      <c r="D317" s="25">
        <f t="shared" si="52"/>
        <v>-0.72666590814274867</v>
      </c>
      <c r="E317" s="20">
        <f t="shared" si="56"/>
        <v>0.72666590814274867</v>
      </c>
      <c r="F317" s="3">
        <f>VLOOKUP(A317,'Scheme data'!$A$2:$B$538,2,FALSE)</f>
        <v>18.837</v>
      </c>
      <c r="G317" s="20">
        <f t="shared" si="57"/>
        <v>-0.95172994005679334</v>
      </c>
      <c r="H317" s="3">
        <f t="shared" si="58"/>
        <v>2000</v>
      </c>
      <c r="I317" s="3">
        <f t="shared" si="59"/>
        <v>4</v>
      </c>
      <c r="J317" s="3">
        <f t="shared" si="60"/>
        <v>0</v>
      </c>
      <c r="K317" s="3">
        <f t="shared" si="61"/>
        <v>6134.612768708218</v>
      </c>
      <c r="L317" s="3">
        <f t="shared" si="62"/>
        <v>8.896227169872315</v>
      </c>
      <c r="M317" s="3">
        <f t="shared" si="54"/>
        <v>115557.7007241567</v>
      </c>
      <c r="N317" s="3">
        <f t="shared" si="55"/>
        <v>116431.1523311379</v>
      </c>
      <c r="O317" s="20">
        <f t="shared" si="63"/>
        <v>124.40232465988633</v>
      </c>
      <c r="P317" s="20">
        <f t="shared" si="64"/>
        <v>116.36717673314419</v>
      </c>
      <c r="Q317" s="3">
        <f>(O317-MAX(O$8:O317))/MAX(O$8:O317)</f>
        <v>-9.7152990797546732E-2</v>
      </c>
      <c r="R317" s="3">
        <f>(P317-MAX(P$8:P317))/MAX(P$8:P317)</f>
        <v>-7.5064399975971224E-2</v>
      </c>
      <c r="S317" s="3"/>
    </row>
    <row r="318" spans="1:19" x14ac:dyDescent="0.2">
      <c r="A318" s="18">
        <v>42382</v>
      </c>
      <c r="B318" s="18" t="str">
        <f t="shared" si="53"/>
        <v>Jan-2016</v>
      </c>
      <c r="C318" s="2">
        <v>12993.9</v>
      </c>
      <c r="D318" s="25">
        <f t="shared" si="52"/>
        <v>-0.71670346967000376</v>
      </c>
      <c r="E318" s="20">
        <f t="shared" si="56"/>
        <v>0.71670346967000376</v>
      </c>
      <c r="F318" s="3">
        <f>VLOOKUP(A318,'Scheme data'!$A$2:$B$538,2,FALSE)</f>
        <v>18.625</v>
      </c>
      <c r="G318" s="20">
        <f t="shared" si="57"/>
        <v>-1.1254446037054719</v>
      </c>
      <c r="H318" s="3">
        <f t="shared" si="58"/>
        <v>2000</v>
      </c>
      <c r="I318" s="3">
        <f t="shared" si="59"/>
        <v>5</v>
      </c>
      <c r="J318" s="3">
        <f t="shared" si="60"/>
        <v>0</v>
      </c>
      <c r="K318" s="3">
        <f t="shared" si="61"/>
        <v>6134.612768708218</v>
      </c>
      <c r="L318" s="3">
        <f t="shared" si="62"/>
        <v>8.896227169872315</v>
      </c>
      <c r="M318" s="3">
        <f t="shared" si="54"/>
        <v>114257.16281719056</v>
      </c>
      <c r="N318" s="3">
        <f t="shared" si="55"/>
        <v>115596.68622260386</v>
      </c>
      <c r="O318" s="20">
        <f t="shared" si="63"/>
        <v>123.00224541011748</v>
      </c>
      <c r="P318" s="20">
        <f t="shared" si="64"/>
        <v>115.53316913994072</v>
      </c>
      <c r="Q318" s="3">
        <f>(O318-MAX(O$8:O318))/MAX(O$8:O318)</f>
        <v>-0.10731403374233198</v>
      </c>
      <c r="R318" s="3">
        <f>(P318-MAX(P$8:P318))/MAX(P$8:P318)</f>
        <v>-8.1693445513556479E-2</v>
      </c>
      <c r="S318" s="3"/>
    </row>
    <row r="319" spans="1:19" x14ac:dyDescent="0.2">
      <c r="A319" s="18">
        <v>42383</v>
      </c>
      <c r="B319" s="18" t="str">
        <f t="shared" si="53"/>
        <v>Jan-2016</v>
      </c>
      <c r="C319" s="2">
        <v>12838.25</v>
      </c>
      <c r="D319" s="25">
        <f t="shared" si="52"/>
        <v>-1.197869769661146</v>
      </c>
      <c r="E319" s="20">
        <f t="shared" si="56"/>
        <v>1.197869769661146</v>
      </c>
      <c r="F319" s="3">
        <f>VLOOKUP(A319,'Scheme data'!$A$2:$B$538,2,FALSE)</f>
        <v>18.420000000000002</v>
      </c>
      <c r="G319" s="20">
        <f t="shared" si="57"/>
        <v>-1.1006711409395882</v>
      </c>
      <c r="H319" s="3">
        <f t="shared" si="58"/>
        <v>3000</v>
      </c>
      <c r="I319" s="3">
        <f t="shared" si="59"/>
        <v>6</v>
      </c>
      <c r="J319" s="3">
        <f t="shared" si="60"/>
        <v>0</v>
      </c>
      <c r="K319" s="3">
        <f t="shared" si="61"/>
        <v>6134.612768708218</v>
      </c>
      <c r="L319" s="3">
        <f t="shared" si="62"/>
        <v>8.896227169872315</v>
      </c>
      <c r="M319" s="3">
        <f t="shared" si="54"/>
        <v>112999.56719960539</v>
      </c>
      <c r="N319" s="3">
        <f t="shared" si="55"/>
        <v>114211.98846361325</v>
      </c>
      <c r="O319" s="20">
        <f t="shared" si="63"/>
        <v>121.64839519218063</v>
      </c>
      <c r="P319" s="20">
        <f t="shared" si="64"/>
        <v>114.1492322328819</v>
      </c>
      <c r="Q319" s="3">
        <f>(O319-MAX(O$8:O319))/MAX(O$8:O319)</f>
        <v>-0.11713957055214784</v>
      </c>
      <c r="R319" s="3">
        <f>(P319-MAX(P$8:P319))/MAX(P$8:P319)</f>
        <v>-9.2693562122566409E-2</v>
      </c>
      <c r="S319" s="3"/>
    </row>
    <row r="320" spans="1:19" x14ac:dyDescent="0.2">
      <c r="A320" s="18">
        <v>42384</v>
      </c>
      <c r="B320" s="18" t="str">
        <f t="shared" si="53"/>
        <v>Jan-2016</v>
      </c>
      <c r="C320" s="2">
        <v>12480.6</v>
      </c>
      <c r="D320" s="25">
        <f t="shared" si="52"/>
        <v>-2.7858158238077588</v>
      </c>
      <c r="E320" s="20">
        <f t="shared" si="56"/>
        <v>2.7858158238077588</v>
      </c>
      <c r="F320" s="3">
        <f>VLOOKUP(A320,'Scheme data'!$A$2:$B$538,2,FALSE)</f>
        <v>18.042000000000002</v>
      </c>
      <c r="G320" s="20">
        <f t="shared" si="57"/>
        <v>-2.0521172638436487</v>
      </c>
      <c r="H320" s="3">
        <f t="shared" si="58"/>
        <v>3000</v>
      </c>
      <c r="I320" s="3">
        <f t="shared" si="59"/>
        <v>7</v>
      </c>
      <c r="J320" s="3">
        <f t="shared" si="60"/>
        <v>0</v>
      </c>
      <c r="K320" s="3">
        <f t="shared" si="61"/>
        <v>6134.612768708218</v>
      </c>
      <c r="L320" s="3">
        <f t="shared" si="62"/>
        <v>8.896227169872315</v>
      </c>
      <c r="M320" s="3">
        <f t="shared" si="54"/>
        <v>110680.68357303368</v>
      </c>
      <c r="N320" s="3">
        <f t="shared" si="55"/>
        <v>111030.25281630842</v>
      </c>
      <c r="O320" s="20">
        <f t="shared" si="63"/>
        <v>119.15202747325314</v>
      </c>
      <c r="P320" s="20">
        <f t="shared" si="64"/>
        <v>110.96924485858321</v>
      </c>
      <c r="Q320" s="3">
        <f>(O320-MAX(O$8:O320))/MAX(O$8:O320)</f>
        <v>-0.13525690184049141</v>
      </c>
      <c r="R320" s="3">
        <f>(P320-MAX(P$8:P320))/MAX(P$8:P320)</f>
        <v>-0.11796944843938247</v>
      </c>
      <c r="S320" s="3"/>
    </row>
    <row r="321" spans="1:19" x14ac:dyDescent="0.2">
      <c r="A321" s="18">
        <v>42387</v>
      </c>
      <c r="B321" s="18" t="str">
        <f t="shared" si="53"/>
        <v>Jan-2016</v>
      </c>
      <c r="C321" s="2">
        <v>12075.5</v>
      </c>
      <c r="D321" s="25">
        <f t="shared" si="52"/>
        <v>-3.2458375398618684</v>
      </c>
      <c r="E321" s="20">
        <f t="shared" si="56"/>
        <v>3.2458375398618684</v>
      </c>
      <c r="F321" s="3">
        <f>VLOOKUP(A321,'Scheme data'!$A$2:$B$538,2,FALSE)</f>
        <v>17.431000000000001</v>
      </c>
      <c r="G321" s="20">
        <f t="shared" si="57"/>
        <v>-3.3865425119166424</v>
      </c>
      <c r="H321" s="3">
        <f t="shared" si="58"/>
        <v>3000</v>
      </c>
      <c r="I321" s="3">
        <f t="shared" si="59"/>
        <v>8</v>
      </c>
      <c r="J321" s="3">
        <f t="shared" si="60"/>
        <v>0</v>
      </c>
      <c r="K321" s="3">
        <f t="shared" si="61"/>
        <v>6134.612768708218</v>
      </c>
      <c r="L321" s="3">
        <f t="shared" si="62"/>
        <v>8.896227169872315</v>
      </c>
      <c r="M321" s="3">
        <f t="shared" si="54"/>
        <v>106932.43517135296</v>
      </c>
      <c r="N321" s="3">
        <f t="shared" si="55"/>
        <v>107426.39118979314</v>
      </c>
      <c r="O321" s="20">
        <f t="shared" si="63"/>
        <v>115.11689340906082</v>
      </c>
      <c r="P321" s="20">
        <f t="shared" si="64"/>
        <v>107.36736345126208</v>
      </c>
      <c r="Q321" s="3">
        <f>(O321-MAX(O$8:O321))/MAX(O$8:O321)</f>
        <v>-0.16454179447852826</v>
      </c>
      <c r="R321" s="3">
        <f>(P321-MAX(P$8:P321))/MAX(P$8:P321)</f>
        <v>-0.14659872719498768</v>
      </c>
      <c r="S321" s="3"/>
    </row>
    <row r="322" spans="1:19" x14ac:dyDescent="0.2">
      <c r="A322" s="18">
        <v>42388</v>
      </c>
      <c r="B322" s="18" t="str">
        <f t="shared" si="53"/>
        <v>Jan-2016</v>
      </c>
      <c r="C322" s="2">
        <v>12248.75</v>
      </c>
      <c r="D322" s="25">
        <f t="shared" si="52"/>
        <v>1.4347231998675003</v>
      </c>
      <c r="E322" s="20">
        <f t="shared" si="56"/>
        <v>-1.4347231998675003</v>
      </c>
      <c r="F322" s="3">
        <f>VLOOKUP(A322,'Scheme data'!$A$2:$B$538,2,FALSE)</f>
        <v>17.643000000000001</v>
      </c>
      <c r="G322" s="20">
        <f t="shared" si="57"/>
        <v>1.2162239687912324</v>
      </c>
      <c r="H322" s="3">
        <f t="shared" si="58"/>
        <v>0</v>
      </c>
      <c r="I322" s="3">
        <f t="shared" si="59"/>
        <v>8</v>
      </c>
      <c r="J322" s="3">
        <f t="shared" si="60"/>
        <v>0</v>
      </c>
      <c r="K322" s="3">
        <f t="shared" si="61"/>
        <v>6134.612768708218</v>
      </c>
      <c r="L322" s="3">
        <f t="shared" si="62"/>
        <v>8.896227169872315</v>
      </c>
      <c r="M322" s="3">
        <f t="shared" si="54"/>
        <v>108232.97307831909</v>
      </c>
      <c r="N322" s="3">
        <f t="shared" si="55"/>
        <v>108967.66254697352</v>
      </c>
      <c r="O322" s="20">
        <f t="shared" si="63"/>
        <v>116.51697265882969</v>
      </c>
      <c r="P322" s="20">
        <f t="shared" si="64"/>
        <v>108.9077879237834</v>
      </c>
      <c r="Q322" s="3">
        <f>(O322-MAX(O$8:O322))/MAX(O$8:O322)</f>
        <v>-0.15438075153374292</v>
      </c>
      <c r="R322" s="3">
        <f>(P322-MAX(P$8:P322))/MAX(P$8:P322)</f>
        <v>-0.13435478114608959</v>
      </c>
      <c r="S322" s="3"/>
    </row>
    <row r="323" spans="1:19" x14ac:dyDescent="0.2">
      <c r="A323" s="18">
        <v>42389</v>
      </c>
      <c r="B323" s="18" t="str">
        <f t="shared" si="53"/>
        <v>Jan-2016</v>
      </c>
      <c r="C323" s="2">
        <v>12027.25</v>
      </c>
      <c r="D323" s="25">
        <f t="shared" si="52"/>
        <v>-1.8083477905908765</v>
      </c>
      <c r="E323" s="20">
        <f t="shared" si="56"/>
        <v>1.8083477905908765</v>
      </c>
      <c r="F323" s="3">
        <f>VLOOKUP(A323,'Scheme data'!$A$2:$B$538,2,FALSE)</f>
        <v>17.306999999999999</v>
      </c>
      <c r="G323" s="20">
        <f t="shared" si="57"/>
        <v>-1.9044380207447829</v>
      </c>
      <c r="H323" s="3">
        <f t="shared" si="58"/>
        <v>3000</v>
      </c>
      <c r="I323" s="3">
        <f t="shared" si="59"/>
        <v>9</v>
      </c>
      <c r="J323" s="3">
        <f t="shared" si="60"/>
        <v>0</v>
      </c>
      <c r="K323" s="3">
        <f t="shared" si="61"/>
        <v>6134.612768708218</v>
      </c>
      <c r="L323" s="3">
        <f t="shared" si="62"/>
        <v>8.896227169872315</v>
      </c>
      <c r="M323" s="3">
        <f t="shared" si="54"/>
        <v>106171.74318803313</v>
      </c>
      <c r="N323" s="3">
        <f t="shared" si="55"/>
        <v>106997.1482288468</v>
      </c>
      <c r="O323" s="20">
        <f t="shared" si="63"/>
        <v>114.29797913089413</v>
      </c>
      <c r="P323" s="20">
        <f t="shared" si="64"/>
        <v>106.93835634708226</v>
      </c>
      <c r="Q323" s="3">
        <f>(O323-MAX(O$8:O323))/MAX(O$8:O323)</f>
        <v>-0.17048504601227057</v>
      </c>
      <c r="R323" s="3">
        <f>(P323-MAX(P$8:P323))/MAX(P$8:P323)</f>
        <v>-0.15000865733558988</v>
      </c>
      <c r="S323" s="3"/>
    </row>
    <row r="324" spans="1:19" x14ac:dyDescent="0.2">
      <c r="A324" s="18">
        <v>42390</v>
      </c>
      <c r="B324" s="18" t="str">
        <f t="shared" si="53"/>
        <v>Jan-2016</v>
      </c>
      <c r="C324" s="2">
        <v>11967.1</v>
      </c>
      <c r="D324" s="25">
        <f t="shared" si="52"/>
        <v>-0.50011432372320885</v>
      </c>
      <c r="E324" s="20">
        <f t="shared" si="56"/>
        <v>0.50011432372320885</v>
      </c>
      <c r="F324" s="3">
        <f>VLOOKUP(A324,'Scheme data'!$A$2:$B$538,2,FALSE)</f>
        <v>17.393999999999998</v>
      </c>
      <c r="G324" s="20">
        <f t="shared" si="57"/>
        <v>0.50268677413763074</v>
      </c>
      <c r="H324" s="3">
        <f t="shared" si="58"/>
        <v>2000</v>
      </c>
      <c r="I324" s="3">
        <f t="shared" si="59"/>
        <v>10</v>
      </c>
      <c r="J324" s="3">
        <f t="shared" si="60"/>
        <v>0</v>
      </c>
      <c r="K324" s="3">
        <f t="shared" si="61"/>
        <v>6134.612768708218</v>
      </c>
      <c r="L324" s="3">
        <f t="shared" si="62"/>
        <v>8.896227169872315</v>
      </c>
      <c r="M324" s="3">
        <f t="shared" si="54"/>
        <v>106705.45449891074</v>
      </c>
      <c r="N324" s="3">
        <f t="shared" si="55"/>
        <v>106462.04016457898</v>
      </c>
      <c r="O324" s="20">
        <f t="shared" si="63"/>
        <v>114.87253995509172</v>
      </c>
      <c r="P324" s="20">
        <f t="shared" si="64"/>
        <v>106.40354230943633</v>
      </c>
      <c r="Q324" s="3">
        <f>(O324-MAX(O$8:O324))/MAX(O$8:O324)</f>
        <v>-0.16631518404908044</v>
      </c>
      <c r="R324" s="3">
        <f>(P324-MAX(P$8:P324))/MAX(P$8:P324)</f>
        <v>-0.15425958579066185</v>
      </c>
      <c r="S324" s="3"/>
    </row>
    <row r="325" spans="1:19" x14ac:dyDescent="0.2">
      <c r="A325" s="18">
        <v>42391</v>
      </c>
      <c r="B325" s="18" t="str">
        <f t="shared" si="53"/>
        <v>Jan-2016</v>
      </c>
      <c r="C325" s="2">
        <v>12221.45</v>
      </c>
      <c r="D325" s="25">
        <f t="shared" si="52"/>
        <v>2.125410500455418</v>
      </c>
      <c r="E325" s="20">
        <f t="shared" si="56"/>
        <v>-2.125410500455418</v>
      </c>
      <c r="F325" s="3">
        <f>VLOOKUP(A325,'Scheme data'!$A$2:$B$538,2,FALSE)</f>
        <v>17.774000000000001</v>
      </c>
      <c r="G325" s="20">
        <f t="shared" si="57"/>
        <v>2.1846613774865045</v>
      </c>
      <c r="H325" s="3">
        <f t="shared" si="58"/>
        <v>0</v>
      </c>
      <c r="I325" s="3">
        <f t="shared" si="59"/>
        <v>10</v>
      </c>
      <c r="J325" s="3">
        <f t="shared" si="60"/>
        <v>0</v>
      </c>
      <c r="K325" s="3">
        <f t="shared" si="61"/>
        <v>6134.612768708218</v>
      </c>
      <c r="L325" s="3">
        <f t="shared" si="62"/>
        <v>8.896227169872315</v>
      </c>
      <c r="M325" s="3">
        <f t="shared" si="54"/>
        <v>109036.60735101988</v>
      </c>
      <c r="N325" s="3">
        <f t="shared" si="55"/>
        <v>108724.795545236</v>
      </c>
      <c r="O325" s="20">
        <f t="shared" si="63"/>
        <v>117.38211596882836</v>
      </c>
      <c r="P325" s="20">
        <f t="shared" si="64"/>
        <v>108.66505437053762</v>
      </c>
      <c r="Q325" s="3">
        <f>(O325-MAX(O$8:O325))/MAX(O$8:O325)</f>
        <v>-0.14810199386503131</v>
      </c>
      <c r="R325" s="3">
        <f>(P325-MAX(P$8:P325))/MAX(P$8:P325)</f>
        <v>-0.1362841302204614</v>
      </c>
      <c r="S325" s="3"/>
    </row>
    <row r="326" spans="1:19" x14ac:dyDescent="0.2">
      <c r="A326" s="18">
        <v>42394</v>
      </c>
      <c r="B326" s="18" t="str">
        <f t="shared" si="53"/>
        <v>Jan-2016</v>
      </c>
      <c r="C326" s="2">
        <v>12267.4</v>
      </c>
      <c r="D326" s="25">
        <f t="shared" si="52"/>
        <v>0.37597830044715569</v>
      </c>
      <c r="E326" s="20">
        <f t="shared" si="56"/>
        <v>-0.37597830044715569</v>
      </c>
      <c r="F326" s="3">
        <f>VLOOKUP(A326,'Scheme data'!$A$2:$B$538,2,FALSE)</f>
        <v>17.925000000000001</v>
      </c>
      <c r="G326" s="20">
        <f t="shared" si="57"/>
        <v>0.8495555305502408</v>
      </c>
      <c r="H326" s="3">
        <f t="shared" si="58"/>
        <v>0</v>
      </c>
      <c r="I326" s="3">
        <f t="shared" si="59"/>
        <v>10</v>
      </c>
      <c r="J326" s="3">
        <f t="shared" si="60"/>
        <v>0</v>
      </c>
      <c r="K326" s="3">
        <f t="shared" si="61"/>
        <v>6134.612768708218</v>
      </c>
      <c r="L326" s="3">
        <f t="shared" si="62"/>
        <v>8.896227169872315</v>
      </c>
      <c r="M326" s="3">
        <f t="shared" si="54"/>
        <v>109962.93387909481</v>
      </c>
      <c r="N326" s="3">
        <f t="shared" si="55"/>
        <v>109133.57718369164</v>
      </c>
      <c r="O326" s="20">
        <f t="shared" si="63"/>
        <v>118.37934222691844</v>
      </c>
      <c r="P326" s="20">
        <f t="shared" si="64"/>
        <v>109.07361139513995</v>
      </c>
      <c r="Q326" s="3">
        <f>(O326-MAX(O$8:O326))/MAX(O$8:O326)</f>
        <v>-0.14086464723926445</v>
      </c>
      <c r="R326" s="3">
        <f>(P326-MAX(P$8:P326))/MAX(P$8:P326)</f>
        <v>-0.13303674597257187</v>
      </c>
      <c r="S326" s="3"/>
    </row>
    <row r="327" spans="1:19" x14ac:dyDescent="0.2">
      <c r="A327" s="18">
        <v>42396</v>
      </c>
      <c r="B327" s="18" t="str">
        <f t="shared" si="53"/>
        <v>Jan-2016</v>
      </c>
      <c r="C327" s="2">
        <v>12320.65</v>
      </c>
      <c r="D327" s="25">
        <f t="shared" ref="D327:D390" si="65">(C327-C326)/C326*100</f>
        <v>0.43407731059556226</v>
      </c>
      <c r="E327" s="20">
        <f t="shared" si="56"/>
        <v>-0.43407731059556226</v>
      </c>
      <c r="F327" s="3">
        <f>VLOOKUP(A327,'Scheme data'!$A$2:$B$538,2,FALSE)</f>
        <v>17.945</v>
      </c>
      <c r="G327" s="20">
        <f t="shared" si="57"/>
        <v>0.11157601115759873</v>
      </c>
      <c r="H327" s="3">
        <f t="shared" si="58"/>
        <v>0</v>
      </c>
      <c r="I327" s="3">
        <f t="shared" si="59"/>
        <v>10</v>
      </c>
      <c r="J327" s="3">
        <f t="shared" si="60"/>
        <v>0</v>
      </c>
      <c r="K327" s="3">
        <f t="shared" si="61"/>
        <v>6134.612768708218</v>
      </c>
      <c r="L327" s="3">
        <f t="shared" si="62"/>
        <v>8.896227169872315</v>
      </c>
      <c r="M327" s="3">
        <f t="shared" si="54"/>
        <v>110085.62613446897</v>
      </c>
      <c r="N327" s="3">
        <f t="shared" si="55"/>
        <v>109607.30128048733</v>
      </c>
      <c r="O327" s="20">
        <f t="shared" si="63"/>
        <v>118.51142517500982</v>
      </c>
      <c r="P327" s="20">
        <f t="shared" si="64"/>
        <v>109.54707519405343</v>
      </c>
      <c r="Q327" s="3">
        <f>(O327-MAX(O$8:O327))/MAX(O$8:O327)</f>
        <v>-0.13990605828220939</v>
      </c>
      <c r="R327" s="3">
        <f>(P327-MAX(P$8:P327))/MAX(P$8:P327)</f>
        <v>-0.12927345519563779</v>
      </c>
      <c r="S327" s="3"/>
    </row>
    <row r="328" spans="1:19" x14ac:dyDescent="0.2">
      <c r="A328" s="18">
        <v>42397</v>
      </c>
      <c r="B328" s="18" t="str">
        <f t="shared" si="53"/>
        <v>Jan-2016</v>
      </c>
      <c r="C328" s="2">
        <v>12302.85</v>
      </c>
      <c r="D328" s="25">
        <f t="shared" si="65"/>
        <v>-0.14447289712798653</v>
      </c>
      <c r="E328" s="20">
        <f t="shared" si="56"/>
        <v>0.14447289712798653</v>
      </c>
      <c r="F328" s="3">
        <f>VLOOKUP(A328,'Scheme data'!$A$2:$B$538,2,FALSE)</f>
        <v>17.914000000000001</v>
      </c>
      <c r="G328" s="20">
        <f t="shared" si="57"/>
        <v>-0.17275006965727949</v>
      </c>
      <c r="H328" s="3">
        <f t="shared" si="58"/>
        <v>0</v>
      </c>
      <c r="I328" s="3">
        <f t="shared" si="59"/>
        <v>10</v>
      </c>
      <c r="J328" s="3">
        <f t="shared" si="60"/>
        <v>0</v>
      </c>
      <c r="K328" s="3">
        <f t="shared" si="61"/>
        <v>6134.612768708218</v>
      </c>
      <c r="L328" s="3">
        <f t="shared" si="62"/>
        <v>8.896227169872315</v>
      </c>
      <c r="M328" s="3">
        <f t="shared" si="54"/>
        <v>109895.45313863903</v>
      </c>
      <c r="N328" s="3">
        <f t="shared" si="55"/>
        <v>109448.94843686362</v>
      </c>
      <c r="O328" s="20">
        <f t="shared" si="63"/>
        <v>118.30669660546816</v>
      </c>
      <c r="P328" s="20">
        <f t="shared" si="64"/>
        <v>109.3888093608016</v>
      </c>
      <c r="Q328" s="3">
        <f>(O328-MAX(O$8:O328))/MAX(O$8:O328)</f>
        <v>-0.14139187116564486</v>
      </c>
      <c r="R328" s="3">
        <f>(P328-MAX(P$8:P328))/MAX(P$8:P328)</f>
        <v>-0.13053141906097915</v>
      </c>
      <c r="S328" s="3"/>
    </row>
    <row r="329" spans="1:19" x14ac:dyDescent="0.2">
      <c r="A329" s="18">
        <v>42398</v>
      </c>
      <c r="B329" s="18" t="str">
        <f t="shared" ref="B329:B392" si="66">TEXT(A329,"MMM-YYYY")</f>
        <v>Jan-2016</v>
      </c>
      <c r="C329" s="2">
        <v>12469.1</v>
      </c>
      <c r="D329" s="25">
        <f t="shared" si="65"/>
        <v>1.3513129071719154</v>
      </c>
      <c r="E329" s="20">
        <f t="shared" si="56"/>
        <v>-1.3513129071719154</v>
      </c>
      <c r="F329" s="3">
        <f>VLOOKUP(A329,'Scheme data'!$A$2:$B$538,2,FALSE)</f>
        <v>18.155999999999999</v>
      </c>
      <c r="G329" s="20">
        <f t="shared" si="57"/>
        <v>1.3508987384168658</v>
      </c>
      <c r="H329" s="3">
        <f t="shared" si="58"/>
        <v>0</v>
      </c>
      <c r="I329" s="3">
        <f t="shared" si="59"/>
        <v>10</v>
      </c>
      <c r="J329" s="3">
        <f t="shared" si="60"/>
        <v>0</v>
      </c>
      <c r="K329" s="3">
        <f t="shared" si="61"/>
        <v>6134.612768708218</v>
      </c>
      <c r="L329" s="3">
        <f t="shared" si="62"/>
        <v>8.896227169872315</v>
      </c>
      <c r="M329" s="3">
        <f t="shared" ref="M329:M392" si="67">K329*F329</f>
        <v>111380.0294286664</v>
      </c>
      <c r="N329" s="3">
        <f t="shared" ref="N329:N392" si="68">L329*C329</f>
        <v>110927.94620385488</v>
      </c>
      <c r="O329" s="20">
        <f t="shared" si="63"/>
        <v>119.90490027737411</v>
      </c>
      <c r="P329" s="20">
        <f t="shared" si="64"/>
        <v>110.86699446069579</v>
      </c>
      <c r="Q329" s="3">
        <f>(O329-MAX(O$8:O329))/MAX(O$8:O329)</f>
        <v>-0.12979294478527681</v>
      </c>
      <c r="R329" s="3">
        <f>(P329-MAX(P$8:P329))/MAX(P$8:P329)</f>
        <v>-0.11878217790294568</v>
      </c>
      <c r="S329" s="3"/>
    </row>
    <row r="330" spans="1:19" x14ac:dyDescent="0.2">
      <c r="A330" s="18">
        <v>42401</v>
      </c>
      <c r="B330" s="18" t="str">
        <f t="shared" si="66"/>
        <v>Feb-2016</v>
      </c>
      <c r="C330" s="2">
        <v>12526.1</v>
      </c>
      <c r="D330" s="25">
        <f t="shared" si="65"/>
        <v>0.45713002542284531</v>
      </c>
      <c r="E330" s="20">
        <f t="shared" ref="E330:E393" si="69">D330*-1</f>
        <v>-0.45713002542284531</v>
      </c>
      <c r="F330" s="3">
        <f>VLOOKUP(A330,'Scheme data'!$A$2:$B$538,2,FALSE)</f>
        <v>18.280999999999999</v>
      </c>
      <c r="G330" s="20">
        <f t="shared" ref="G330:G393" si="70">(F330-F329)/F329*100</f>
        <v>0.68847763824630981</v>
      </c>
      <c r="H330" s="3">
        <f t="shared" ref="H330:H393" si="71">IF(E330&gt;=$E$3,IF(E330&lt;$E$4,$F$3,IF(E330&lt;$E$5,$F$4,$F$5)),0)</f>
        <v>0</v>
      </c>
      <c r="I330" s="3">
        <f t="shared" ref="I330:I393" si="72">IF(B329&lt;&gt;B330,IF(H330&gt;0,1,0),IF(H330&gt;0,I329+1,I329))</f>
        <v>0</v>
      </c>
      <c r="J330" s="3">
        <f t="shared" ref="J330:J393" si="73">IF(I330&gt;$D$2,0,IF(A329&gt;$B$3,0,H330))</f>
        <v>0</v>
      </c>
      <c r="K330" s="3">
        <f t="shared" ref="K330:K393" si="74">J330/F330+K329</f>
        <v>6134.612768708218</v>
      </c>
      <c r="L330" s="3">
        <f t="shared" ref="L330:L393" si="75">J330/C330+L329</f>
        <v>8.896227169872315</v>
      </c>
      <c r="M330" s="3">
        <f t="shared" si="67"/>
        <v>112146.85602475493</v>
      </c>
      <c r="N330" s="3">
        <f t="shared" si="68"/>
        <v>111435.0311525376</v>
      </c>
      <c r="O330" s="20">
        <f t="shared" ref="O330:O393" si="76">$O329*(1+$G330/100)</f>
        <v>120.73041870294537</v>
      </c>
      <c r="P330" s="20">
        <f t="shared" ref="P330:P393" si="77">$P329*(1+$D330/100)</f>
        <v>111.37380078065952</v>
      </c>
      <c r="Q330" s="3">
        <f>(O330-MAX(O$8:O330))/MAX(O$8:O330)</f>
        <v>-0.12380176380368171</v>
      </c>
      <c r="R330" s="3">
        <f>(P330-MAX(P$8:P330))/MAX(P$8:P330)</f>
        <v>-0.11475386664876272</v>
      </c>
      <c r="S330" s="3"/>
    </row>
    <row r="331" spans="1:19" x14ac:dyDescent="0.2">
      <c r="A331" s="18">
        <v>42402</v>
      </c>
      <c r="B331" s="18" t="str">
        <f t="shared" si="66"/>
        <v>Feb-2016</v>
      </c>
      <c r="C331" s="2">
        <v>12347.85</v>
      </c>
      <c r="D331" s="25">
        <f t="shared" si="65"/>
        <v>-1.4230287160409065</v>
      </c>
      <c r="E331" s="20">
        <f t="shared" si="69"/>
        <v>1.4230287160409065</v>
      </c>
      <c r="F331" s="3">
        <f>VLOOKUP(A331,'Scheme data'!$A$2:$B$538,2,FALSE)</f>
        <v>18.094000000000001</v>
      </c>
      <c r="G331" s="20">
        <f t="shared" si="70"/>
        <v>-1.0229199715551536</v>
      </c>
      <c r="H331" s="3">
        <f t="shared" si="71"/>
        <v>3000</v>
      </c>
      <c r="I331" s="3">
        <f t="shared" si="72"/>
        <v>1</v>
      </c>
      <c r="J331" s="3">
        <f t="shared" si="73"/>
        <v>3000</v>
      </c>
      <c r="K331" s="3">
        <f t="shared" si="74"/>
        <v>6300.4135866589195</v>
      </c>
      <c r="L331" s="3">
        <f t="shared" si="75"/>
        <v>9.1391844458353368</v>
      </c>
      <c r="M331" s="3">
        <f t="shared" si="67"/>
        <v>113999.68343700649</v>
      </c>
      <c r="N331" s="3">
        <f t="shared" si="68"/>
        <v>112849.27865950787</v>
      </c>
      <c r="O331" s="20">
        <f t="shared" si="76"/>
        <v>119.49544313829078</v>
      </c>
      <c r="P331" s="20">
        <f t="shared" si="77"/>
        <v>109.78891961340454</v>
      </c>
      <c r="Q331" s="3">
        <f>(O331-MAX(O$8:O331))/MAX(O$8:O331)</f>
        <v>-0.13276457055214788</v>
      </c>
      <c r="R331" s="3">
        <f>(P331-MAX(P$8:P331))/MAX(P$8:P331)</f>
        <v>-0.1273511733339926</v>
      </c>
      <c r="S331" s="3"/>
    </row>
    <row r="332" spans="1:19" x14ac:dyDescent="0.2">
      <c r="A332" s="18">
        <v>42403</v>
      </c>
      <c r="B332" s="18" t="str">
        <f t="shared" si="66"/>
        <v>Feb-2016</v>
      </c>
      <c r="C332" s="2">
        <v>12175.95</v>
      </c>
      <c r="D332" s="25">
        <f t="shared" si="65"/>
        <v>-1.3921451912681124</v>
      </c>
      <c r="E332" s="20">
        <f t="shared" si="69"/>
        <v>1.3921451912681124</v>
      </c>
      <c r="F332" s="3">
        <f>VLOOKUP(A332,'Scheme data'!$A$2:$B$538,2,FALSE)</f>
        <v>17.815999999999999</v>
      </c>
      <c r="G332" s="20">
        <f t="shared" si="70"/>
        <v>-1.5364209130098498</v>
      </c>
      <c r="H332" s="3">
        <f t="shared" si="71"/>
        <v>3000</v>
      </c>
      <c r="I332" s="3">
        <f t="shared" si="72"/>
        <v>2</v>
      </c>
      <c r="J332" s="3">
        <f t="shared" si="73"/>
        <v>3000</v>
      </c>
      <c r="K332" s="3">
        <f t="shared" si="74"/>
        <v>6468.8015525322917</v>
      </c>
      <c r="L332" s="3">
        <f t="shared" si="75"/>
        <v>9.3855717913812704</v>
      </c>
      <c r="M332" s="3">
        <f t="shared" si="67"/>
        <v>115248.16845991531</v>
      </c>
      <c r="N332" s="3">
        <f t="shared" si="68"/>
        <v>114278.25285326879</v>
      </c>
      <c r="O332" s="20">
        <f t="shared" si="76"/>
        <v>117.65949015982029</v>
      </c>
      <c r="P332" s="20">
        <f t="shared" si="77"/>
        <v>108.26049844846132</v>
      </c>
      <c r="Q332" s="3">
        <f>(O332-MAX(O$8:O332))/MAX(O$8:O332)</f>
        <v>-0.14608895705521541</v>
      </c>
      <c r="R332" s="3">
        <f>(P332-MAX(P$8:P332))/MAX(P$8:P332)</f>
        <v>-0.13949971201108105</v>
      </c>
      <c r="S332" s="3"/>
    </row>
    <row r="333" spans="1:19" x14ac:dyDescent="0.2">
      <c r="A333" s="18">
        <v>42404</v>
      </c>
      <c r="B333" s="18" t="str">
        <f t="shared" si="66"/>
        <v>Feb-2016</v>
      </c>
      <c r="C333" s="2">
        <v>12154.5</v>
      </c>
      <c r="D333" s="25">
        <f t="shared" si="65"/>
        <v>-0.17616695206534788</v>
      </c>
      <c r="E333" s="20">
        <f t="shared" si="69"/>
        <v>0.17616695206534788</v>
      </c>
      <c r="F333" s="3">
        <f>VLOOKUP(A333,'Scheme data'!$A$2:$B$538,2,FALSE)</f>
        <v>17.821000000000002</v>
      </c>
      <c r="G333" s="20">
        <f t="shared" si="70"/>
        <v>2.8064660978909733E-2</v>
      </c>
      <c r="H333" s="3">
        <f t="shared" si="71"/>
        <v>0</v>
      </c>
      <c r="I333" s="3">
        <f t="shared" si="72"/>
        <v>2</v>
      </c>
      <c r="J333" s="3">
        <f t="shared" si="73"/>
        <v>0</v>
      </c>
      <c r="K333" s="3">
        <f t="shared" si="74"/>
        <v>6468.8015525322917</v>
      </c>
      <c r="L333" s="3">
        <f t="shared" si="75"/>
        <v>9.3855717913812704</v>
      </c>
      <c r="M333" s="3">
        <f t="shared" si="67"/>
        <v>115280.51246767798</v>
      </c>
      <c r="N333" s="3">
        <f t="shared" si="68"/>
        <v>114076.93233834366</v>
      </c>
      <c r="O333" s="20">
        <f t="shared" si="76"/>
        <v>117.69251089684316</v>
      </c>
      <c r="P333" s="20">
        <f t="shared" si="77"/>
        <v>108.06977922805392</v>
      </c>
      <c r="Q333" s="3">
        <f>(O333-MAX(O$8:O333))/MAX(O$8:O333)</f>
        <v>-0.14584930981595151</v>
      </c>
      <c r="R333" s="3">
        <f>(P333-MAX(P$8:P333))/MAX(P$8:P333)</f>
        <v>-0.14101562914094462</v>
      </c>
      <c r="S333" s="3"/>
    </row>
    <row r="334" spans="1:19" x14ac:dyDescent="0.2">
      <c r="A334" s="18">
        <v>42405</v>
      </c>
      <c r="B334" s="18" t="str">
        <f t="shared" si="66"/>
        <v>Feb-2016</v>
      </c>
      <c r="C334" s="2">
        <v>12382.8</v>
      </c>
      <c r="D334" s="25">
        <f t="shared" si="65"/>
        <v>1.8783166728372147</v>
      </c>
      <c r="E334" s="20">
        <f t="shared" si="69"/>
        <v>-1.8783166728372147</v>
      </c>
      <c r="F334" s="3">
        <f>VLOOKUP(A334,'Scheme data'!$A$2:$B$538,2,FALSE)</f>
        <v>18.024000000000001</v>
      </c>
      <c r="G334" s="20">
        <f t="shared" si="70"/>
        <v>1.1391055496324527</v>
      </c>
      <c r="H334" s="3">
        <f t="shared" si="71"/>
        <v>0</v>
      </c>
      <c r="I334" s="3">
        <f t="shared" si="72"/>
        <v>2</v>
      </c>
      <c r="J334" s="3">
        <f t="shared" si="73"/>
        <v>0</v>
      </c>
      <c r="K334" s="3">
        <f t="shared" si="74"/>
        <v>6468.8015525322917</v>
      </c>
      <c r="L334" s="3">
        <f t="shared" si="75"/>
        <v>9.3855717913812704</v>
      </c>
      <c r="M334" s="3">
        <f t="shared" si="67"/>
        <v>116593.67918284202</v>
      </c>
      <c r="N334" s="3">
        <f t="shared" si="68"/>
        <v>116219.65837831599</v>
      </c>
      <c r="O334" s="20">
        <f t="shared" si="76"/>
        <v>119.03315281997088</v>
      </c>
      <c r="P334" s="20">
        <f t="shared" si="77"/>
        <v>110.09967190959283</v>
      </c>
      <c r="Q334" s="3">
        <f>(O334-MAX(O$8:O334))/MAX(O$8:O334)</f>
        <v>-0.13611963190184109</v>
      </c>
      <c r="R334" s="3">
        <f>(P334-MAX(P$8:P334))/MAX(P$8:P334)</f>
        <v>-0.12488118248603308</v>
      </c>
      <c r="S334" s="3"/>
    </row>
    <row r="335" spans="1:19" x14ac:dyDescent="0.2">
      <c r="A335" s="18">
        <v>42408</v>
      </c>
      <c r="B335" s="18" t="str">
        <f t="shared" si="66"/>
        <v>Feb-2016</v>
      </c>
      <c r="C335" s="2">
        <v>12363.4</v>
      </c>
      <c r="D335" s="25">
        <f t="shared" si="65"/>
        <v>-0.15666892786768449</v>
      </c>
      <c r="E335" s="20">
        <f t="shared" si="69"/>
        <v>0.15666892786768449</v>
      </c>
      <c r="F335" s="3">
        <f>VLOOKUP(A335,'Scheme data'!$A$2:$B$538,2,FALSE)</f>
        <v>17.940999999999999</v>
      </c>
      <c r="G335" s="20">
        <f t="shared" si="70"/>
        <v>-0.4604971149578449</v>
      </c>
      <c r="H335" s="3">
        <f t="shared" si="71"/>
        <v>0</v>
      </c>
      <c r="I335" s="3">
        <f t="shared" si="72"/>
        <v>2</v>
      </c>
      <c r="J335" s="3">
        <f t="shared" si="73"/>
        <v>0</v>
      </c>
      <c r="K335" s="3">
        <f t="shared" si="74"/>
        <v>6468.8015525322917</v>
      </c>
      <c r="L335" s="3">
        <f t="shared" si="75"/>
        <v>9.3855717913812704</v>
      </c>
      <c r="M335" s="3">
        <f t="shared" si="67"/>
        <v>116056.76865398184</v>
      </c>
      <c r="N335" s="3">
        <f t="shared" si="68"/>
        <v>116037.5782855632</v>
      </c>
      <c r="O335" s="20">
        <f t="shared" si="76"/>
        <v>118.48500858539155</v>
      </c>
      <c r="P335" s="20">
        <f t="shared" si="77"/>
        <v>109.92717993402623</v>
      </c>
      <c r="Q335" s="3">
        <f>(O335-MAX(O$8:O335))/MAX(O$8:O335)</f>
        <v>-0.14009777607362031</v>
      </c>
      <c r="R335" s="3">
        <f>(P335-MAX(P$8:P335))/MAX(P$8:P335)</f>
        <v>-0.12625222175500059</v>
      </c>
      <c r="S335" s="3"/>
    </row>
    <row r="336" spans="1:19" x14ac:dyDescent="0.2">
      <c r="A336" s="18">
        <v>42409</v>
      </c>
      <c r="B336" s="18" t="str">
        <f t="shared" si="66"/>
        <v>Feb-2016</v>
      </c>
      <c r="C336" s="2">
        <v>12174.2</v>
      </c>
      <c r="D336" s="25">
        <f t="shared" si="65"/>
        <v>-1.5303233738291966</v>
      </c>
      <c r="E336" s="20">
        <f t="shared" si="69"/>
        <v>1.5303233738291966</v>
      </c>
      <c r="F336" s="3">
        <f>VLOOKUP(A336,'Scheme data'!$A$2:$B$538,2,FALSE)</f>
        <v>17.713000000000001</v>
      </c>
      <c r="G336" s="20">
        <f t="shared" si="70"/>
        <v>-1.2708321721197144</v>
      </c>
      <c r="H336" s="3">
        <f t="shared" si="71"/>
        <v>3000</v>
      </c>
      <c r="I336" s="3">
        <f t="shared" si="72"/>
        <v>3</v>
      </c>
      <c r="J336" s="3">
        <f t="shared" si="73"/>
        <v>3000</v>
      </c>
      <c r="K336" s="3">
        <f t="shared" si="74"/>
        <v>6638.1686840176417</v>
      </c>
      <c r="L336" s="3">
        <f t="shared" si="75"/>
        <v>9.6319945542732874</v>
      </c>
      <c r="M336" s="3">
        <f t="shared" si="67"/>
        <v>117581.88190000449</v>
      </c>
      <c r="N336" s="3">
        <f t="shared" si="68"/>
        <v>117261.82810263387</v>
      </c>
      <c r="O336" s="20">
        <f t="shared" si="76"/>
        <v>116.97926297714959</v>
      </c>
      <c r="P336" s="20">
        <f t="shared" si="77"/>
        <v>108.24493860530454</v>
      </c>
      <c r="Q336" s="3">
        <f>(O336-MAX(O$8:O336))/MAX(O$8:O336)</f>
        <v>-0.15102569018404968</v>
      </c>
      <c r="R336" s="3">
        <f>(P336-MAX(P$8:P336))/MAX(P$8:P336)</f>
        <v>-0.13962338823379716</v>
      </c>
      <c r="S336" s="3"/>
    </row>
    <row r="337" spans="1:19" x14ac:dyDescent="0.2">
      <c r="A337" s="18">
        <v>42410</v>
      </c>
      <c r="B337" s="18" t="str">
        <f t="shared" si="66"/>
        <v>Feb-2016</v>
      </c>
      <c r="C337" s="2">
        <v>12035.6</v>
      </c>
      <c r="D337" s="25">
        <f t="shared" si="65"/>
        <v>-1.1384731645611241</v>
      </c>
      <c r="E337" s="20">
        <f t="shared" si="69"/>
        <v>1.1384731645611241</v>
      </c>
      <c r="F337" s="3">
        <f>VLOOKUP(A337,'Scheme data'!$A$2:$B$538,2,FALSE)</f>
        <v>17.492999999999999</v>
      </c>
      <c r="G337" s="20">
        <f t="shared" si="70"/>
        <v>-1.2420256308925783</v>
      </c>
      <c r="H337" s="3">
        <f t="shared" si="71"/>
        <v>3000</v>
      </c>
      <c r="I337" s="3">
        <f t="shared" si="72"/>
        <v>4</v>
      </c>
      <c r="J337" s="3">
        <f t="shared" si="73"/>
        <v>0</v>
      </c>
      <c r="K337" s="3">
        <f t="shared" si="74"/>
        <v>6638.1686840176417</v>
      </c>
      <c r="L337" s="3">
        <f t="shared" si="75"/>
        <v>9.6319945542732874</v>
      </c>
      <c r="M337" s="3">
        <f t="shared" si="67"/>
        <v>116121.48478952059</v>
      </c>
      <c r="N337" s="3">
        <f t="shared" si="68"/>
        <v>115926.83365741158</v>
      </c>
      <c r="O337" s="20">
        <f t="shared" si="76"/>
        <v>115.52635054814417</v>
      </c>
      <c r="P337" s="20">
        <f t="shared" si="77"/>
        <v>107.01259902728748</v>
      </c>
      <c r="Q337" s="3">
        <f>(O337-MAX(O$8:O337))/MAX(O$8:O337)</f>
        <v>-0.16157016871165711</v>
      </c>
      <c r="R337" s="3">
        <f>(P337-MAX(P$8:P337))/MAX(P$8:P337)</f>
        <v>-0.14941854507291569</v>
      </c>
      <c r="S337" s="3"/>
    </row>
    <row r="338" spans="1:19" x14ac:dyDescent="0.2">
      <c r="A338" s="18">
        <v>42411</v>
      </c>
      <c r="B338" s="18" t="str">
        <f t="shared" si="66"/>
        <v>Feb-2016</v>
      </c>
      <c r="C338" s="2">
        <v>11593</v>
      </c>
      <c r="D338" s="25">
        <f t="shared" si="65"/>
        <v>-3.677423643191867</v>
      </c>
      <c r="E338" s="20">
        <f t="shared" si="69"/>
        <v>3.677423643191867</v>
      </c>
      <c r="F338" s="3">
        <f>VLOOKUP(A338,'Scheme data'!$A$2:$B$538,2,FALSE)</f>
        <v>16.870999999999999</v>
      </c>
      <c r="G338" s="20">
        <f t="shared" si="70"/>
        <v>-3.5557079974847077</v>
      </c>
      <c r="H338" s="3">
        <f t="shared" si="71"/>
        <v>3000</v>
      </c>
      <c r="I338" s="3">
        <f t="shared" si="72"/>
        <v>5</v>
      </c>
      <c r="J338" s="3">
        <f t="shared" si="73"/>
        <v>0</v>
      </c>
      <c r="K338" s="3">
        <f t="shared" si="74"/>
        <v>6638.1686840176417</v>
      </c>
      <c r="L338" s="3">
        <f t="shared" si="75"/>
        <v>9.6319945542732874</v>
      </c>
      <c r="M338" s="3">
        <f t="shared" si="67"/>
        <v>111992.54386806162</v>
      </c>
      <c r="N338" s="3">
        <f t="shared" si="68"/>
        <v>111663.71286769022</v>
      </c>
      <c r="O338" s="20">
        <f t="shared" si="76"/>
        <v>111.4185708625016</v>
      </c>
      <c r="P338" s="20">
        <f t="shared" si="77"/>
        <v>103.07729240946389</v>
      </c>
      <c r="Q338" s="3">
        <f>(O338-MAX(O$8:O338))/MAX(O$8:O338)</f>
        <v>-0.19138228527607418</v>
      </c>
      <c r="R338" s="3">
        <f>(P338-MAX(P$8:P338))/MAX(P$8:P338)</f>
        <v>-0.1806980286010097</v>
      </c>
      <c r="S338" s="3"/>
    </row>
    <row r="339" spans="1:19" x14ac:dyDescent="0.2">
      <c r="A339" s="18">
        <v>42412</v>
      </c>
      <c r="B339" s="18" t="str">
        <f t="shared" si="66"/>
        <v>Feb-2016</v>
      </c>
      <c r="C339" s="2">
        <v>11485.8</v>
      </c>
      <c r="D339" s="25">
        <f t="shared" si="65"/>
        <v>-0.92469593720349108</v>
      </c>
      <c r="E339" s="20">
        <f t="shared" si="69"/>
        <v>0.92469593720349108</v>
      </c>
      <c r="F339" s="3">
        <f>VLOOKUP(A339,'Scheme data'!$A$2:$B$538,2,FALSE)</f>
        <v>16.603999999999999</v>
      </c>
      <c r="G339" s="20">
        <f t="shared" si="70"/>
        <v>-1.5825973564104052</v>
      </c>
      <c r="H339" s="3">
        <f t="shared" si="71"/>
        <v>2000</v>
      </c>
      <c r="I339" s="3">
        <f t="shared" si="72"/>
        <v>6</v>
      </c>
      <c r="J339" s="3">
        <f t="shared" si="73"/>
        <v>0</v>
      </c>
      <c r="K339" s="3">
        <f t="shared" si="74"/>
        <v>6638.1686840176417</v>
      </c>
      <c r="L339" s="3">
        <f t="shared" si="75"/>
        <v>9.6319945542732874</v>
      </c>
      <c r="M339" s="3">
        <f t="shared" si="67"/>
        <v>110220.15282942892</v>
      </c>
      <c r="N339" s="3">
        <f t="shared" si="68"/>
        <v>110631.16305147212</v>
      </c>
      <c r="O339" s="20">
        <f t="shared" si="76"/>
        <v>109.65526350548139</v>
      </c>
      <c r="P339" s="20">
        <f t="shared" si="77"/>
        <v>102.12414087437422</v>
      </c>
      <c r="Q339" s="3">
        <f>(O339-MAX(O$8:O339))/MAX(O$8:O339)</f>
        <v>-0.20417944785276129</v>
      </c>
      <c r="R339" s="3">
        <f>(P339-MAX(P$8:P339))/MAX(P$8:P339)</f>
        <v>-0.18827408064396425</v>
      </c>
      <c r="S339" s="3"/>
    </row>
    <row r="340" spans="1:19" x14ac:dyDescent="0.2">
      <c r="A340" s="18">
        <v>42415</v>
      </c>
      <c r="B340" s="18" t="str">
        <f t="shared" si="66"/>
        <v>Feb-2016</v>
      </c>
      <c r="C340" s="2">
        <v>11916.3</v>
      </c>
      <c r="D340" s="25">
        <f t="shared" si="65"/>
        <v>3.7481063574152436</v>
      </c>
      <c r="E340" s="20">
        <f t="shared" si="69"/>
        <v>-3.7481063574152436</v>
      </c>
      <c r="F340" s="3">
        <f>VLOOKUP(A340,'Scheme data'!$A$2:$B$538,2,FALSE)</f>
        <v>17.120999999999999</v>
      </c>
      <c r="G340" s="20">
        <f t="shared" si="70"/>
        <v>3.1137075403517191</v>
      </c>
      <c r="H340" s="3">
        <f t="shared" si="71"/>
        <v>0</v>
      </c>
      <c r="I340" s="3">
        <f t="shared" si="72"/>
        <v>6</v>
      </c>
      <c r="J340" s="3">
        <f t="shared" si="73"/>
        <v>0</v>
      </c>
      <c r="K340" s="3">
        <f t="shared" si="74"/>
        <v>6638.1686840176417</v>
      </c>
      <c r="L340" s="3">
        <f t="shared" si="75"/>
        <v>9.6319945542732874</v>
      </c>
      <c r="M340" s="3">
        <f t="shared" si="67"/>
        <v>113652.08603906604</v>
      </c>
      <c r="N340" s="3">
        <f t="shared" si="68"/>
        <v>114777.73670708676</v>
      </c>
      <c r="O340" s="20">
        <f t="shared" si="76"/>
        <v>113.0696077136441</v>
      </c>
      <c r="P340" s="20">
        <f t="shared" si="77"/>
        <v>105.95186229094234</v>
      </c>
      <c r="Q340" s="3">
        <f>(O340-MAX(O$8:O340))/MAX(O$8:O340)</f>
        <v>-0.17939992331288407</v>
      </c>
      <c r="R340" s="3">
        <f>(P340-MAX(P$8:P340))/MAX(P$8:P340)</f>
        <v>-0.15784972985579329</v>
      </c>
      <c r="S340" s="3"/>
    </row>
    <row r="341" spans="1:19" x14ac:dyDescent="0.2">
      <c r="A341" s="18">
        <v>42416</v>
      </c>
      <c r="B341" s="18" t="str">
        <f t="shared" si="66"/>
        <v>Feb-2016</v>
      </c>
      <c r="C341" s="2">
        <v>11622.5</v>
      </c>
      <c r="D341" s="25">
        <f t="shared" si="65"/>
        <v>-2.4655304079286298</v>
      </c>
      <c r="E341" s="20">
        <f t="shared" si="69"/>
        <v>2.4655304079286298</v>
      </c>
      <c r="F341" s="3">
        <f>VLOOKUP(A341,'Scheme data'!$A$2:$B$538,2,FALSE)</f>
        <v>16.831</v>
      </c>
      <c r="G341" s="20">
        <f t="shared" si="70"/>
        <v>-1.693826295193033</v>
      </c>
      <c r="H341" s="3">
        <f t="shared" si="71"/>
        <v>3000</v>
      </c>
      <c r="I341" s="3">
        <f t="shared" si="72"/>
        <v>7</v>
      </c>
      <c r="J341" s="3">
        <f t="shared" si="73"/>
        <v>0</v>
      </c>
      <c r="K341" s="3">
        <f t="shared" si="74"/>
        <v>6638.1686840176417</v>
      </c>
      <c r="L341" s="3">
        <f t="shared" si="75"/>
        <v>9.6319945542732874</v>
      </c>
      <c r="M341" s="3">
        <f t="shared" si="67"/>
        <v>111727.01712070093</v>
      </c>
      <c r="N341" s="3">
        <f t="shared" si="68"/>
        <v>111947.85670704128</v>
      </c>
      <c r="O341" s="20">
        <f t="shared" si="76"/>
        <v>111.15440496631879</v>
      </c>
      <c r="P341" s="20">
        <f t="shared" si="77"/>
        <v>103.33958690839249</v>
      </c>
      <c r="Q341" s="3">
        <f>(O341-MAX(O$8:O341))/MAX(O$8:O341)</f>
        <v>-0.19329946319018459</v>
      </c>
      <c r="R341" s="3">
        <f>(P341-MAX(P$8:P341))/MAX(P$8:P341)</f>
        <v>-0.17861320084665183</v>
      </c>
      <c r="S341" s="3"/>
    </row>
    <row r="342" spans="1:19" x14ac:dyDescent="0.2">
      <c r="A342" s="18">
        <v>42417</v>
      </c>
      <c r="B342" s="18" t="str">
        <f t="shared" si="66"/>
        <v>Feb-2016</v>
      </c>
      <c r="C342" s="2">
        <v>11732.5</v>
      </c>
      <c r="D342" s="25">
        <f t="shared" si="65"/>
        <v>0.94644009464400947</v>
      </c>
      <c r="E342" s="20">
        <f t="shared" si="69"/>
        <v>-0.94644009464400947</v>
      </c>
      <c r="F342" s="3">
        <f>VLOOKUP(A342,'Scheme data'!$A$2:$B$538,2,FALSE)</f>
        <v>16.899000000000001</v>
      </c>
      <c r="G342" s="20">
        <f t="shared" si="70"/>
        <v>0.40401639831264574</v>
      </c>
      <c r="H342" s="3">
        <f t="shared" si="71"/>
        <v>0</v>
      </c>
      <c r="I342" s="3">
        <f t="shared" si="72"/>
        <v>7</v>
      </c>
      <c r="J342" s="3">
        <f t="shared" si="73"/>
        <v>0</v>
      </c>
      <c r="K342" s="3">
        <f t="shared" si="74"/>
        <v>6638.1686840176417</v>
      </c>
      <c r="L342" s="3">
        <f t="shared" si="75"/>
        <v>9.6319945542732874</v>
      </c>
      <c r="M342" s="3">
        <f t="shared" si="67"/>
        <v>112178.41259121413</v>
      </c>
      <c r="N342" s="3">
        <f t="shared" si="68"/>
        <v>113007.37610801135</v>
      </c>
      <c r="O342" s="20">
        <f t="shared" si="76"/>
        <v>111.60348698982956</v>
      </c>
      <c r="P342" s="20">
        <f t="shared" si="77"/>
        <v>104.31763419253302</v>
      </c>
      <c r="Q342" s="3">
        <f>(O342-MAX(O$8:O342))/MAX(O$8:O342)</f>
        <v>-0.19004026073619684</v>
      </c>
      <c r="R342" s="3">
        <f>(P342-MAX(P$8:P342))/MAX(P$8:P342)</f>
        <v>-0.1708392668473514</v>
      </c>
      <c r="S342" s="3"/>
    </row>
    <row r="343" spans="1:19" x14ac:dyDescent="0.2">
      <c r="A343" s="18">
        <v>42418</v>
      </c>
      <c r="B343" s="18" t="str">
        <f t="shared" si="66"/>
        <v>Feb-2016</v>
      </c>
      <c r="C343" s="2">
        <v>11825</v>
      </c>
      <c r="D343" s="25">
        <f t="shared" si="65"/>
        <v>0.78840826763264438</v>
      </c>
      <c r="E343" s="20">
        <f t="shared" si="69"/>
        <v>-0.78840826763264438</v>
      </c>
      <c r="F343" s="3">
        <f>VLOOKUP(A343,'Scheme data'!$A$2:$B$538,2,FALSE)</f>
        <v>16.940000000000001</v>
      </c>
      <c r="G343" s="20">
        <f t="shared" si="70"/>
        <v>0.24261790638499536</v>
      </c>
      <c r="H343" s="3">
        <f t="shared" si="71"/>
        <v>0</v>
      </c>
      <c r="I343" s="3">
        <f t="shared" si="72"/>
        <v>7</v>
      </c>
      <c r="J343" s="3">
        <f t="shared" si="73"/>
        <v>0</v>
      </c>
      <c r="K343" s="3">
        <f t="shared" si="74"/>
        <v>6638.1686840176417</v>
      </c>
      <c r="L343" s="3">
        <f t="shared" si="75"/>
        <v>9.6319945542732874</v>
      </c>
      <c r="M343" s="3">
        <f t="shared" si="67"/>
        <v>112450.57750725886</v>
      </c>
      <c r="N343" s="3">
        <f t="shared" si="68"/>
        <v>113898.33560428163</v>
      </c>
      <c r="O343" s="20">
        <f t="shared" si="76"/>
        <v>111.87425703341694</v>
      </c>
      <c r="P343" s="20">
        <f t="shared" si="77"/>
        <v>105.14008304510573</v>
      </c>
      <c r="Q343" s="3">
        <f>(O343-MAX(O$8:O343))/MAX(O$8:O343)</f>
        <v>-0.18807515337423364</v>
      </c>
      <c r="R343" s="3">
        <f>(P343-MAX(P$8:P343))/MAX(P$8:P343)</f>
        <v>-0.16430209507521248</v>
      </c>
      <c r="S343" s="3"/>
    </row>
    <row r="344" spans="1:19" x14ac:dyDescent="0.2">
      <c r="A344" s="18">
        <v>42419</v>
      </c>
      <c r="B344" s="18" t="str">
        <f t="shared" si="66"/>
        <v>Feb-2016</v>
      </c>
      <c r="C344" s="2">
        <v>11823.35</v>
      </c>
      <c r="D344" s="25">
        <f t="shared" si="65"/>
        <v>-1.3953488372089946E-2</v>
      </c>
      <c r="E344" s="20">
        <f t="shared" si="69"/>
        <v>1.3953488372089946E-2</v>
      </c>
      <c r="F344" s="3">
        <f>VLOOKUP(A344,'Scheme data'!$A$2:$B$538,2,FALSE)</f>
        <v>16.952999999999999</v>
      </c>
      <c r="G344" s="20">
        <f t="shared" si="70"/>
        <v>7.6741440377792944E-2</v>
      </c>
      <c r="H344" s="3">
        <f t="shared" si="71"/>
        <v>0</v>
      </c>
      <c r="I344" s="3">
        <f t="shared" si="72"/>
        <v>7</v>
      </c>
      <c r="J344" s="3">
        <f t="shared" si="73"/>
        <v>0</v>
      </c>
      <c r="K344" s="3">
        <f t="shared" si="74"/>
        <v>6638.1686840176417</v>
      </c>
      <c r="L344" s="3">
        <f t="shared" si="75"/>
        <v>9.6319945542732874</v>
      </c>
      <c r="M344" s="3">
        <f t="shared" si="67"/>
        <v>112536.87370015107</v>
      </c>
      <c r="N344" s="3">
        <f t="shared" si="68"/>
        <v>113882.44281326707</v>
      </c>
      <c r="O344" s="20">
        <f t="shared" si="76"/>
        <v>111.96011094967633</v>
      </c>
      <c r="P344" s="20">
        <f t="shared" si="77"/>
        <v>105.12541233584362</v>
      </c>
      <c r="Q344" s="3">
        <f>(O344-MAX(O$8:O344))/MAX(O$8:O344)</f>
        <v>-0.18745207055214785</v>
      </c>
      <c r="R344" s="3">
        <f>(P344-MAX(P$8:P344))/MAX(P$8:P344)</f>
        <v>-0.16441870408520198</v>
      </c>
      <c r="S344" s="3"/>
    </row>
    <row r="345" spans="1:19" x14ac:dyDescent="0.2">
      <c r="A345" s="18">
        <v>42422</v>
      </c>
      <c r="B345" s="18" t="str">
        <f t="shared" si="66"/>
        <v>Feb-2016</v>
      </c>
      <c r="C345" s="2">
        <v>11894.65</v>
      </c>
      <c r="D345" s="25">
        <f t="shared" si="65"/>
        <v>0.60304397653794628</v>
      </c>
      <c r="E345" s="20">
        <f t="shared" si="69"/>
        <v>-0.60304397653794628</v>
      </c>
      <c r="F345" s="3">
        <f>VLOOKUP(A345,'Scheme data'!$A$2:$B$538,2,FALSE)</f>
        <v>17.100000000000001</v>
      </c>
      <c r="G345" s="20">
        <f t="shared" si="70"/>
        <v>0.86710316758097117</v>
      </c>
      <c r="H345" s="3">
        <f t="shared" si="71"/>
        <v>0</v>
      </c>
      <c r="I345" s="3">
        <f t="shared" si="72"/>
        <v>7</v>
      </c>
      <c r="J345" s="3">
        <f t="shared" si="73"/>
        <v>0</v>
      </c>
      <c r="K345" s="3">
        <f t="shared" si="74"/>
        <v>6638.1686840176417</v>
      </c>
      <c r="L345" s="3">
        <f t="shared" si="75"/>
        <v>9.6319945542732874</v>
      </c>
      <c r="M345" s="3">
        <f t="shared" si="67"/>
        <v>113512.68449670168</v>
      </c>
      <c r="N345" s="3">
        <f t="shared" si="68"/>
        <v>114569.20402498676</v>
      </c>
      <c r="O345" s="20">
        <f t="shared" si="76"/>
        <v>112.93092061814814</v>
      </c>
      <c r="P345" s="20">
        <f t="shared" si="77"/>
        <v>105.75936480274559</v>
      </c>
      <c r="Q345" s="3">
        <f>(O345-MAX(O$8:O345))/MAX(O$8:O345)</f>
        <v>-0.18040644171779202</v>
      </c>
      <c r="R345" s="3">
        <f>(P345-MAX(P$8:P345))/MAX(P$8:P345)</f>
        <v>-0.15937978141111017</v>
      </c>
      <c r="S345" s="3"/>
    </row>
    <row r="346" spans="1:19" x14ac:dyDescent="0.2">
      <c r="A346" s="18">
        <v>42423</v>
      </c>
      <c r="B346" s="18" t="str">
        <f t="shared" si="66"/>
        <v>Feb-2016</v>
      </c>
      <c r="C346" s="2">
        <v>11733.4</v>
      </c>
      <c r="D346" s="25">
        <f t="shared" si="65"/>
        <v>-1.3556514903759254</v>
      </c>
      <c r="E346" s="20">
        <f t="shared" si="69"/>
        <v>1.3556514903759254</v>
      </c>
      <c r="F346" s="3">
        <f>VLOOKUP(A346,'Scheme data'!$A$2:$B$538,2,FALSE)</f>
        <v>16.856999999999999</v>
      </c>
      <c r="G346" s="20">
        <f t="shared" si="70"/>
        <v>-1.4210526315789596</v>
      </c>
      <c r="H346" s="3">
        <f t="shared" si="71"/>
        <v>3000</v>
      </c>
      <c r="I346" s="3">
        <f t="shared" si="72"/>
        <v>8</v>
      </c>
      <c r="J346" s="3">
        <f t="shared" si="73"/>
        <v>0</v>
      </c>
      <c r="K346" s="3">
        <f t="shared" si="74"/>
        <v>6638.1686840176417</v>
      </c>
      <c r="L346" s="3">
        <f t="shared" si="75"/>
        <v>9.6319945542732874</v>
      </c>
      <c r="M346" s="3">
        <f t="shared" si="67"/>
        <v>111899.60950648539</v>
      </c>
      <c r="N346" s="3">
        <f t="shared" si="68"/>
        <v>113016.04490311019</v>
      </c>
      <c r="O346" s="20">
        <f t="shared" si="76"/>
        <v>111.3261127988376</v>
      </c>
      <c r="P346" s="20">
        <f t="shared" si="77"/>
        <v>104.32563639758506</v>
      </c>
      <c r="Q346" s="3">
        <f>(O346-MAX(O$8:O346))/MAX(O$8:O346)</f>
        <v>-0.19205329754601294</v>
      </c>
      <c r="R346" s="3">
        <f>(P346-MAX(P$8:P346))/MAX(P$8:P346)</f>
        <v>-0.17077566193281185</v>
      </c>
      <c r="S346" s="3"/>
    </row>
    <row r="347" spans="1:19" x14ac:dyDescent="0.2">
      <c r="A347" s="18">
        <v>42424</v>
      </c>
      <c r="B347" s="18" t="str">
        <f t="shared" si="66"/>
        <v>Feb-2016</v>
      </c>
      <c r="C347" s="2">
        <v>11650.05</v>
      </c>
      <c r="D347" s="25">
        <f t="shared" si="65"/>
        <v>-0.71036528201544624</v>
      </c>
      <c r="E347" s="20">
        <f t="shared" si="69"/>
        <v>0.71036528201544624</v>
      </c>
      <c r="F347" s="3">
        <f>VLOOKUP(A347,'Scheme data'!$A$2:$B$538,2,FALSE)</f>
        <v>16.681999999999999</v>
      </c>
      <c r="G347" s="20">
        <f t="shared" si="70"/>
        <v>-1.0381443910541657</v>
      </c>
      <c r="H347" s="3">
        <f t="shared" si="71"/>
        <v>2000</v>
      </c>
      <c r="I347" s="3">
        <f t="shared" si="72"/>
        <v>9</v>
      </c>
      <c r="J347" s="3">
        <f t="shared" si="73"/>
        <v>0</v>
      </c>
      <c r="K347" s="3">
        <f t="shared" si="74"/>
        <v>6638.1686840176417</v>
      </c>
      <c r="L347" s="3">
        <f t="shared" si="75"/>
        <v>9.6319945542732874</v>
      </c>
      <c r="M347" s="3">
        <f t="shared" si="67"/>
        <v>110737.92998678228</v>
      </c>
      <c r="N347" s="3">
        <f t="shared" si="68"/>
        <v>112213.21815701151</v>
      </c>
      <c r="O347" s="20">
        <f t="shared" si="76"/>
        <v>110.17038700303783</v>
      </c>
      <c r="P347" s="20">
        <f t="shared" si="77"/>
        <v>103.58454329637495</v>
      </c>
      <c r="Q347" s="3">
        <f>(O347-MAX(O$8:O347))/MAX(O$8:O347)</f>
        <v>-0.20044095092024611</v>
      </c>
      <c r="R347" s="3">
        <f>(P347-MAX(P$8:P347))/MAX(P$8:P347)</f>
        <v>-0.17666618374046353</v>
      </c>
      <c r="S347" s="3"/>
    </row>
    <row r="348" spans="1:19" x14ac:dyDescent="0.2">
      <c r="A348" s="18">
        <v>42425</v>
      </c>
      <c r="B348" s="18" t="str">
        <f t="shared" si="66"/>
        <v>Feb-2016</v>
      </c>
      <c r="C348" s="2">
        <v>11538.45</v>
      </c>
      <c r="D348" s="25">
        <f t="shared" si="65"/>
        <v>-0.95793580285061919</v>
      </c>
      <c r="E348" s="20">
        <f t="shared" si="69"/>
        <v>0.95793580285061919</v>
      </c>
      <c r="F348" s="3">
        <f>VLOOKUP(A348,'Scheme data'!$A$2:$B$538,2,FALSE)</f>
        <v>16.437999999999999</v>
      </c>
      <c r="G348" s="20">
        <f t="shared" si="70"/>
        <v>-1.4626543579906475</v>
      </c>
      <c r="H348" s="3">
        <f t="shared" si="71"/>
        <v>2000</v>
      </c>
      <c r="I348" s="3">
        <f t="shared" si="72"/>
        <v>10</v>
      </c>
      <c r="J348" s="3">
        <f t="shared" si="73"/>
        <v>0</v>
      </c>
      <c r="K348" s="3">
        <f t="shared" si="74"/>
        <v>6638.1686840176417</v>
      </c>
      <c r="L348" s="3">
        <f t="shared" si="75"/>
        <v>9.6319945542732874</v>
      </c>
      <c r="M348" s="3">
        <f t="shared" si="67"/>
        <v>109118.21682788199</v>
      </c>
      <c r="N348" s="3">
        <f t="shared" si="68"/>
        <v>111138.28756475462</v>
      </c>
      <c r="O348" s="20">
        <f t="shared" si="76"/>
        <v>108.55897503632274</v>
      </c>
      <c r="P348" s="20">
        <f t="shared" si="77"/>
        <v>102.59226986991968</v>
      </c>
      <c r="Q348" s="3">
        <f>(O348-MAX(O$8:O348))/MAX(O$8:O348)</f>
        <v>-0.21213573619631973</v>
      </c>
      <c r="R348" s="3">
        <f>(P348-MAX(P$8:P348))/MAX(P$8:P348)</f>
        <v>-0.18455319314338992</v>
      </c>
      <c r="S348" s="3"/>
    </row>
    <row r="349" spans="1:19" x14ac:dyDescent="0.2">
      <c r="A349" s="18">
        <v>42426</v>
      </c>
      <c r="B349" s="18" t="str">
        <f t="shared" si="66"/>
        <v>Feb-2016</v>
      </c>
      <c r="C349" s="2">
        <v>11518.2</v>
      </c>
      <c r="D349" s="25">
        <f t="shared" si="65"/>
        <v>-0.17550017550017549</v>
      </c>
      <c r="E349" s="20">
        <f t="shared" si="69"/>
        <v>0.17550017550017549</v>
      </c>
      <c r="F349" s="3">
        <f>VLOOKUP(A349,'Scheme data'!$A$2:$B$538,2,FALSE)</f>
        <v>16.379000000000001</v>
      </c>
      <c r="G349" s="20">
        <f t="shared" si="70"/>
        <v>-0.35892444336292434</v>
      </c>
      <c r="H349" s="3">
        <f t="shared" si="71"/>
        <v>0</v>
      </c>
      <c r="I349" s="3">
        <f t="shared" si="72"/>
        <v>10</v>
      </c>
      <c r="J349" s="3">
        <f t="shared" si="73"/>
        <v>0</v>
      </c>
      <c r="K349" s="3">
        <f t="shared" si="74"/>
        <v>6638.1686840176417</v>
      </c>
      <c r="L349" s="3">
        <f t="shared" si="75"/>
        <v>9.6319945542732874</v>
      </c>
      <c r="M349" s="3">
        <f t="shared" si="67"/>
        <v>108726.56487552496</v>
      </c>
      <c r="N349" s="3">
        <f t="shared" si="68"/>
        <v>110943.23967503059</v>
      </c>
      <c r="O349" s="20">
        <f t="shared" si="76"/>
        <v>108.16933033945311</v>
      </c>
      <c r="P349" s="20">
        <f t="shared" si="77"/>
        <v>102.41222025624835</v>
      </c>
      <c r="Q349" s="3">
        <f>(O349-MAX(O$8:O349))/MAX(O$8:O349)</f>
        <v>-0.21496357361963253</v>
      </c>
      <c r="R349" s="3">
        <f>(P349-MAX(P$8:P349))/MAX(P$8:P349)</f>
        <v>-0.18598430372053387</v>
      </c>
      <c r="S349" s="3"/>
    </row>
    <row r="350" spans="1:19" x14ac:dyDescent="0.2">
      <c r="A350" s="18">
        <v>42429</v>
      </c>
      <c r="B350" s="18" t="str">
        <f t="shared" si="66"/>
        <v>Feb-2016</v>
      </c>
      <c r="C350" s="2">
        <v>11558.7</v>
      </c>
      <c r="D350" s="25">
        <f t="shared" si="65"/>
        <v>0.35161744022503516</v>
      </c>
      <c r="E350" s="20">
        <f t="shared" si="69"/>
        <v>-0.35161744022503516</v>
      </c>
      <c r="F350" s="3">
        <f>VLOOKUP(A350,'Scheme data'!$A$2:$B$538,2,FALSE)</f>
        <v>16.385000000000002</v>
      </c>
      <c r="G350" s="20">
        <f t="shared" si="70"/>
        <v>3.6632273032543052E-2</v>
      </c>
      <c r="H350" s="3">
        <f t="shared" si="71"/>
        <v>0</v>
      </c>
      <c r="I350" s="3">
        <f t="shared" si="72"/>
        <v>10</v>
      </c>
      <c r="J350" s="3">
        <f t="shared" si="73"/>
        <v>0</v>
      </c>
      <c r="K350" s="3">
        <f t="shared" si="74"/>
        <v>6638.1686840176417</v>
      </c>
      <c r="L350" s="3">
        <f t="shared" si="75"/>
        <v>9.6319945542732874</v>
      </c>
      <c r="M350" s="3">
        <f t="shared" si="67"/>
        <v>108766.39388762906</v>
      </c>
      <c r="N350" s="3">
        <f t="shared" si="68"/>
        <v>111333.33545447866</v>
      </c>
      <c r="O350" s="20">
        <f t="shared" si="76"/>
        <v>108.20895522388054</v>
      </c>
      <c r="P350" s="20">
        <f t="shared" si="77"/>
        <v>102.77231948359099</v>
      </c>
      <c r="Q350" s="3">
        <f>(O350-MAX(O$8:O350))/MAX(O$8:O350)</f>
        <v>-0.21467599693251593</v>
      </c>
      <c r="R350" s="3">
        <f>(P350-MAX(P$8:P350))/MAX(P$8:P350)</f>
        <v>-0.18312208256624604</v>
      </c>
      <c r="S350" s="3"/>
    </row>
    <row r="351" spans="1:19" x14ac:dyDescent="0.2">
      <c r="A351" s="18">
        <v>42430</v>
      </c>
      <c r="B351" s="18" t="str">
        <f t="shared" si="66"/>
        <v>Mar-2016</v>
      </c>
      <c r="C351" s="2">
        <v>11855.95</v>
      </c>
      <c r="D351" s="25">
        <f t="shared" si="65"/>
        <v>2.5716559820741085</v>
      </c>
      <c r="E351" s="20">
        <f t="shared" si="69"/>
        <v>-2.5716559820741085</v>
      </c>
      <c r="F351" s="3">
        <f>VLOOKUP(A351,'Scheme data'!$A$2:$B$538,2,FALSE)</f>
        <v>16.939</v>
      </c>
      <c r="G351" s="20">
        <f t="shared" si="70"/>
        <v>3.3811412877631883</v>
      </c>
      <c r="H351" s="3">
        <f t="shared" si="71"/>
        <v>0</v>
      </c>
      <c r="I351" s="3">
        <f t="shared" si="72"/>
        <v>0</v>
      </c>
      <c r="J351" s="3">
        <f t="shared" si="73"/>
        <v>0</v>
      </c>
      <c r="K351" s="3">
        <f t="shared" si="74"/>
        <v>6638.1686840176417</v>
      </c>
      <c r="L351" s="3">
        <f t="shared" si="75"/>
        <v>9.6319945542732874</v>
      </c>
      <c r="M351" s="3">
        <f t="shared" si="67"/>
        <v>112443.93933857483</v>
      </c>
      <c r="N351" s="3">
        <f t="shared" si="68"/>
        <v>114196.44583573639</v>
      </c>
      <c r="O351" s="20">
        <f t="shared" si="76"/>
        <v>111.86765288601235</v>
      </c>
      <c r="P351" s="20">
        <f t="shared" si="77"/>
        <v>105.41526998550708</v>
      </c>
      <c r="Q351" s="3">
        <f>(O351-MAX(O$8:O351))/MAX(O$8:O351)</f>
        <v>-0.18812308282208651</v>
      </c>
      <c r="R351" s="3">
        <f>(P351-MAX(P$8:P351))/MAX(P$8:P351)</f>
        <v>-0.16211479273631846</v>
      </c>
      <c r="S351" s="3"/>
    </row>
    <row r="352" spans="1:19" x14ac:dyDescent="0.2">
      <c r="A352" s="18">
        <v>42431</v>
      </c>
      <c r="B352" s="18" t="str">
        <f t="shared" si="66"/>
        <v>Mar-2016</v>
      </c>
      <c r="C352" s="2">
        <v>12101.25</v>
      </c>
      <c r="D352" s="25">
        <f t="shared" si="65"/>
        <v>2.0690033274431761</v>
      </c>
      <c r="E352" s="20">
        <f t="shared" si="69"/>
        <v>-2.0690033274431761</v>
      </c>
      <c r="F352" s="3">
        <f>VLOOKUP(A352,'Scheme data'!$A$2:$B$538,2,FALSE)</f>
        <v>17.190000000000001</v>
      </c>
      <c r="G352" s="20">
        <f t="shared" si="70"/>
        <v>1.4817875907668765</v>
      </c>
      <c r="H352" s="3">
        <f t="shared" si="71"/>
        <v>0</v>
      </c>
      <c r="I352" s="3">
        <f t="shared" si="72"/>
        <v>0</v>
      </c>
      <c r="J352" s="3">
        <f t="shared" si="73"/>
        <v>0</v>
      </c>
      <c r="K352" s="3">
        <f t="shared" si="74"/>
        <v>6638.1686840176417</v>
      </c>
      <c r="L352" s="3">
        <f t="shared" si="75"/>
        <v>9.6319945542732874</v>
      </c>
      <c r="M352" s="3">
        <f t="shared" si="67"/>
        <v>114110.11967826328</v>
      </c>
      <c r="N352" s="3">
        <f t="shared" si="68"/>
        <v>116559.17409989962</v>
      </c>
      <c r="O352" s="20">
        <f t="shared" si="76"/>
        <v>113.52529388455943</v>
      </c>
      <c r="P352" s="20">
        <f t="shared" si="77"/>
        <v>107.59631542914043</v>
      </c>
      <c r="Q352" s="3">
        <f>(O352-MAX(O$8:O352))/MAX(O$8:O352)</f>
        <v>-0.17609279141104361</v>
      </c>
      <c r="R352" s="3">
        <f>(P352-MAX(P$8:P352))/MAX(P$8:P352)</f>
        <v>-0.1447789199178787</v>
      </c>
      <c r="S352" s="3"/>
    </row>
    <row r="353" spans="1:19" x14ac:dyDescent="0.2">
      <c r="A353" s="18">
        <v>42432</v>
      </c>
      <c r="B353" s="18" t="str">
        <f t="shared" si="66"/>
        <v>Mar-2016</v>
      </c>
      <c r="C353" s="2">
        <v>12204.85</v>
      </c>
      <c r="D353" s="25">
        <f t="shared" si="65"/>
        <v>0.85610990600144909</v>
      </c>
      <c r="E353" s="20">
        <f t="shared" si="69"/>
        <v>-0.85610990600144909</v>
      </c>
      <c r="F353" s="3">
        <f>VLOOKUP(A353,'Scheme data'!$A$2:$B$538,2,FALSE)</f>
        <v>17.334</v>
      </c>
      <c r="G353" s="20">
        <f t="shared" si="70"/>
        <v>0.83769633507852437</v>
      </c>
      <c r="H353" s="3">
        <f t="shared" si="71"/>
        <v>0</v>
      </c>
      <c r="I353" s="3">
        <f t="shared" si="72"/>
        <v>0</v>
      </c>
      <c r="J353" s="3">
        <f t="shared" si="73"/>
        <v>0</v>
      </c>
      <c r="K353" s="3">
        <f t="shared" si="74"/>
        <v>6638.1686840176417</v>
      </c>
      <c r="L353" s="3">
        <f t="shared" si="75"/>
        <v>9.6319945542732874</v>
      </c>
      <c r="M353" s="3">
        <f t="shared" si="67"/>
        <v>115066.0159687618</v>
      </c>
      <c r="N353" s="3">
        <f t="shared" si="68"/>
        <v>117557.04873572233</v>
      </c>
      <c r="O353" s="20">
        <f t="shared" si="76"/>
        <v>114.47629111081751</v>
      </c>
      <c r="P353" s="20">
        <f t="shared" si="77"/>
        <v>108.51745814402186</v>
      </c>
      <c r="Q353" s="3">
        <f>(O353-MAX(O$8:O353))/MAX(O$8:O353)</f>
        <v>-0.16919095092024614</v>
      </c>
      <c r="R353" s="3">
        <f>(P353-MAX(P$8:P353))/MAX(P$8:P353)</f>
        <v>-0.13745728753308314</v>
      </c>
      <c r="S353" s="3"/>
    </row>
    <row r="354" spans="1:19" x14ac:dyDescent="0.2">
      <c r="A354" s="18">
        <v>42433</v>
      </c>
      <c r="B354" s="18" t="str">
        <f t="shared" si="66"/>
        <v>Mar-2016</v>
      </c>
      <c r="C354" s="2">
        <v>12314.15</v>
      </c>
      <c r="D354" s="25">
        <f t="shared" si="65"/>
        <v>0.89554562325632248</v>
      </c>
      <c r="E354" s="20">
        <f t="shared" si="69"/>
        <v>-0.89554562325632248</v>
      </c>
      <c r="F354" s="3">
        <f>VLOOKUP(A354,'Scheme data'!$A$2:$B$538,2,FALSE)</f>
        <v>17.381</v>
      </c>
      <c r="G354" s="20">
        <f t="shared" si="70"/>
        <v>0.27114341756086646</v>
      </c>
      <c r="H354" s="3">
        <f t="shared" si="71"/>
        <v>0</v>
      </c>
      <c r="I354" s="3">
        <f t="shared" si="72"/>
        <v>0</v>
      </c>
      <c r="J354" s="3">
        <f t="shared" si="73"/>
        <v>0</v>
      </c>
      <c r="K354" s="3">
        <f t="shared" si="74"/>
        <v>6638.1686840176417</v>
      </c>
      <c r="L354" s="3">
        <f t="shared" si="75"/>
        <v>9.6319945542732874</v>
      </c>
      <c r="M354" s="3">
        <f t="shared" si="67"/>
        <v>115378.00989691063</v>
      </c>
      <c r="N354" s="3">
        <f t="shared" si="68"/>
        <v>118609.8257405044</v>
      </c>
      <c r="O354" s="20">
        <f t="shared" si="76"/>
        <v>114.78668603883231</v>
      </c>
      <c r="P354" s="20">
        <f t="shared" si="77"/>
        <v>109.48928149089967</v>
      </c>
      <c r="Q354" s="3">
        <f>(O354-MAX(O$8:O354))/MAX(O$8:O354)</f>
        <v>-0.16693826687116634</v>
      </c>
      <c r="R354" s="3">
        <f>(P354-MAX(P$8:P354))/MAX(P$8:P354)</f>
        <v>-0.1297328240228692</v>
      </c>
      <c r="S354" s="3"/>
    </row>
    <row r="355" spans="1:19" x14ac:dyDescent="0.2">
      <c r="A355" s="18">
        <v>42437</v>
      </c>
      <c r="B355" s="18" t="str">
        <f t="shared" si="66"/>
        <v>Mar-2016</v>
      </c>
      <c r="C355" s="2">
        <v>12325.3</v>
      </c>
      <c r="D355" s="25">
        <f t="shared" si="65"/>
        <v>9.0546241518900103E-2</v>
      </c>
      <c r="E355" s="20">
        <f t="shared" si="69"/>
        <v>-9.0546241518900103E-2</v>
      </c>
      <c r="F355" s="3">
        <f>VLOOKUP(A355,'Scheme data'!$A$2:$B$538,2,FALSE)</f>
        <v>17.376000000000001</v>
      </c>
      <c r="G355" s="20">
        <f t="shared" si="70"/>
        <v>-2.8767044473845035E-2</v>
      </c>
      <c r="H355" s="3">
        <f t="shared" si="71"/>
        <v>0</v>
      </c>
      <c r="I355" s="3">
        <f t="shared" si="72"/>
        <v>0</v>
      </c>
      <c r="J355" s="3">
        <f t="shared" si="73"/>
        <v>0</v>
      </c>
      <c r="K355" s="3">
        <f t="shared" si="74"/>
        <v>6638.1686840176417</v>
      </c>
      <c r="L355" s="3">
        <f t="shared" si="75"/>
        <v>9.6319945542732874</v>
      </c>
      <c r="M355" s="3">
        <f t="shared" si="67"/>
        <v>115344.81905349054</v>
      </c>
      <c r="N355" s="3">
        <f t="shared" si="68"/>
        <v>118717.22247978454</v>
      </c>
      <c r="O355" s="20">
        <f t="shared" si="76"/>
        <v>114.75366530180948</v>
      </c>
      <c r="P355" s="20">
        <f t="shared" si="77"/>
        <v>109.58841992015573</v>
      </c>
      <c r="Q355" s="3">
        <f>(O355-MAX(O$8:O355))/MAX(O$8:O355)</f>
        <v>-0.16717791411043004</v>
      </c>
      <c r="R355" s="3">
        <f>(P355-MAX(P$8:P355))/MAX(P$8:P355)</f>
        <v>-0.12894482980384925</v>
      </c>
      <c r="S355" s="3"/>
    </row>
    <row r="356" spans="1:19" x14ac:dyDescent="0.2">
      <c r="A356" s="18">
        <v>42438</v>
      </c>
      <c r="B356" s="18" t="str">
        <f t="shared" si="66"/>
        <v>Mar-2016</v>
      </c>
      <c r="C356" s="2">
        <v>12353.8</v>
      </c>
      <c r="D356" s="25">
        <f t="shared" si="65"/>
        <v>0.23123169415754588</v>
      </c>
      <c r="E356" s="20">
        <f t="shared" si="69"/>
        <v>-0.23123169415754588</v>
      </c>
      <c r="F356" s="3">
        <f>VLOOKUP(A356,'Scheme data'!$A$2:$B$538,2,FALSE)</f>
        <v>17.384</v>
      </c>
      <c r="G356" s="20">
        <f t="shared" si="70"/>
        <v>4.604051565377025E-2</v>
      </c>
      <c r="H356" s="3">
        <f t="shared" si="71"/>
        <v>0</v>
      </c>
      <c r="I356" s="3">
        <f t="shared" si="72"/>
        <v>0</v>
      </c>
      <c r="J356" s="3">
        <f t="shared" si="73"/>
        <v>0</v>
      </c>
      <c r="K356" s="3">
        <f t="shared" si="74"/>
        <v>6638.1686840176417</v>
      </c>
      <c r="L356" s="3">
        <f t="shared" si="75"/>
        <v>9.6319945542732874</v>
      </c>
      <c r="M356" s="3">
        <f t="shared" si="67"/>
        <v>115397.92440296269</v>
      </c>
      <c r="N356" s="3">
        <f t="shared" si="68"/>
        <v>118991.73432458132</v>
      </c>
      <c r="O356" s="20">
        <f t="shared" si="76"/>
        <v>114.80649848104603</v>
      </c>
      <c r="P356" s="20">
        <f t="shared" si="77"/>
        <v>109.8418230801376</v>
      </c>
      <c r="Q356" s="3">
        <f>(O356-MAX(O$8:O356))/MAX(O$8:O356)</f>
        <v>-0.16679447852760798</v>
      </c>
      <c r="R356" s="3">
        <f>(P356-MAX(P$8:P356))/MAX(P$8:P356)</f>
        <v>-0.12693067417675771</v>
      </c>
      <c r="S356" s="3"/>
    </row>
    <row r="357" spans="1:19" x14ac:dyDescent="0.2">
      <c r="A357" s="18">
        <v>42439</v>
      </c>
      <c r="B357" s="18" t="str">
        <f t="shared" si="66"/>
        <v>Mar-2016</v>
      </c>
      <c r="C357" s="2">
        <v>12307.4</v>
      </c>
      <c r="D357" s="25">
        <f t="shared" si="65"/>
        <v>-0.37559293496737556</v>
      </c>
      <c r="E357" s="20">
        <f t="shared" si="69"/>
        <v>0.37559293496737556</v>
      </c>
      <c r="F357" s="3">
        <f>VLOOKUP(A357,'Scheme data'!$A$2:$B$538,2,FALSE)</f>
        <v>17.349</v>
      </c>
      <c r="G357" s="20">
        <f t="shared" si="70"/>
        <v>-0.20133456051541732</v>
      </c>
      <c r="H357" s="3">
        <f t="shared" si="71"/>
        <v>0</v>
      </c>
      <c r="I357" s="3">
        <f t="shared" si="72"/>
        <v>0</v>
      </c>
      <c r="J357" s="3">
        <f t="shared" si="73"/>
        <v>0</v>
      </c>
      <c r="K357" s="3">
        <f t="shared" si="74"/>
        <v>6638.1686840176417</v>
      </c>
      <c r="L357" s="3">
        <f t="shared" si="75"/>
        <v>9.6319945542732874</v>
      </c>
      <c r="M357" s="3">
        <f t="shared" si="67"/>
        <v>115165.58849902207</v>
      </c>
      <c r="N357" s="3">
        <f t="shared" si="68"/>
        <v>118544.80977726306</v>
      </c>
      <c r="O357" s="20">
        <f t="shared" si="76"/>
        <v>114.57535332188608</v>
      </c>
      <c r="P357" s="20">
        <f t="shared" si="77"/>
        <v>109.42926495300924</v>
      </c>
      <c r="Q357" s="3">
        <f>(O357-MAX(O$8:O357))/MAX(O$8:O357)</f>
        <v>-0.16847200920245459</v>
      </c>
      <c r="R357" s="3">
        <f>(P357-MAX(P$8:P357))/MAX(P$8:P357)</f>
        <v>-0.13020986088191713</v>
      </c>
      <c r="S357" s="3"/>
    </row>
    <row r="358" spans="1:19" x14ac:dyDescent="0.2">
      <c r="A358" s="18">
        <v>42440</v>
      </c>
      <c r="B358" s="18" t="str">
        <f t="shared" si="66"/>
        <v>Mar-2016</v>
      </c>
      <c r="C358" s="2">
        <v>12300.35</v>
      </c>
      <c r="D358" s="25">
        <f t="shared" si="65"/>
        <v>-5.728261046199256E-2</v>
      </c>
      <c r="E358" s="20">
        <f t="shared" si="69"/>
        <v>5.728261046199256E-2</v>
      </c>
      <c r="F358" s="3">
        <f>VLOOKUP(A358,'Scheme data'!$A$2:$B$538,2,FALSE)</f>
        <v>17.38</v>
      </c>
      <c r="G358" s="20">
        <f t="shared" si="70"/>
        <v>0.17868465041212062</v>
      </c>
      <c r="H358" s="3">
        <f t="shared" si="71"/>
        <v>0</v>
      </c>
      <c r="I358" s="3">
        <f t="shared" si="72"/>
        <v>0</v>
      </c>
      <c r="J358" s="3">
        <f t="shared" si="73"/>
        <v>0</v>
      </c>
      <c r="K358" s="3">
        <f t="shared" si="74"/>
        <v>6638.1686840176417</v>
      </c>
      <c r="L358" s="3">
        <f t="shared" si="75"/>
        <v>9.6319945542732874</v>
      </c>
      <c r="M358" s="3">
        <f t="shared" si="67"/>
        <v>115371.3717282266</v>
      </c>
      <c r="N358" s="3">
        <f t="shared" si="68"/>
        <v>118476.90421565544</v>
      </c>
      <c r="O358" s="20">
        <f t="shared" si="76"/>
        <v>114.78008189142776</v>
      </c>
      <c r="P358" s="20">
        <f t="shared" si="77"/>
        <v>109.36658101343478</v>
      </c>
      <c r="Q358" s="3">
        <f>(O358-MAX(O$8:O358))/MAX(O$8:O358)</f>
        <v>-0.16698619631901901</v>
      </c>
      <c r="R358" s="3">
        <f>(P358-MAX(P$8:P358))/MAX(P$8:P358)</f>
        <v>-0.13070809937914499</v>
      </c>
      <c r="S358" s="3"/>
    </row>
    <row r="359" spans="1:19" x14ac:dyDescent="0.2">
      <c r="A359" s="18">
        <v>42443</v>
      </c>
      <c r="B359" s="18" t="str">
        <f t="shared" si="66"/>
        <v>Mar-2016</v>
      </c>
      <c r="C359" s="2">
        <v>12345.25</v>
      </c>
      <c r="D359" s="25">
        <f t="shared" si="65"/>
        <v>0.36503026336648658</v>
      </c>
      <c r="E359" s="20">
        <f t="shared" si="69"/>
        <v>-0.36503026336648658</v>
      </c>
      <c r="F359" s="3">
        <f>VLOOKUP(A359,'Scheme data'!$A$2:$B$538,2,FALSE)</f>
        <v>17.475000000000001</v>
      </c>
      <c r="G359" s="20">
        <f t="shared" si="70"/>
        <v>0.54660529344075048</v>
      </c>
      <c r="H359" s="3">
        <f t="shared" si="71"/>
        <v>0</v>
      </c>
      <c r="I359" s="3">
        <f t="shared" si="72"/>
        <v>0</v>
      </c>
      <c r="J359" s="3">
        <f t="shared" si="73"/>
        <v>0</v>
      </c>
      <c r="K359" s="3">
        <f t="shared" si="74"/>
        <v>6638.1686840176417</v>
      </c>
      <c r="L359" s="3">
        <f t="shared" si="75"/>
        <v>9.6319945542732874</v>
      </c>
      <c r="M359" s="3">
        <f t="shared" si="67"/>
        <v>116001.9977532083</v>
      </c>
      <c r="N359" s="3">
        <f t="shared" si="68"/>
        <v>118909.3807711423</v>
      </c>
      <c r="O359" s="20">
        <f t="shared" si="76"/>
        <v>115.40747589486193</v>
      </c>
      <c r="P359" s="20">
        <f t="shared" si="77"/>
        <v>109.76580213214305</v>
      </c>
      <c r="Q359" s="3">
        <f>(O359-MAX(O$8:O359))/MAX(O$8:O359)</f>
        <v>-0.1624328987730066</v>
      </c>
      <c r="R359" s="3">
        <f>(P359-MAX(P$8:P359))/MAX(P$8:P359)</f>
        <v>-0.12753492086488508</v>
      </c>
      <c r="S359" s="3"/>
    </row>
    <row r="360" spans="1:19" x14ac:dyDescent="0.2">
      <c r="A360" s="18">
        <v>42444</v>
      </c>
      <c r="B360" s="18" t="str">
        <f t="shared" si="66"/>
        <v>Mar-2016</v>
      </c>
      <c r="C360" s="2">
        <v>12251.6</v>
      </c>
      <c r="D360" s="25">
        <f t="shared" si="65"/>
        <v>-0.75859136104979352</v>
      </c>
      <c r="E360" s="20">
        <f t="shared" si="69"/>
        <v>0.75859136104979352</v>
      </c>
      <c r="F360" s="3">
        <f>VLOOKUP(A360,'Scheme data'!$A$2:$B$538,2,FALSE)</f>
        <v>17.388000000000002</v>
      </c>
      <c r="G360" s="20">
        <f t="shared" si="70"/>
        <v>-0.4978540772532174</v>
      </c>
      <c r="H360" s="3">
        <f t="shared" si="71"/>
        <v>2000</v>
      </c>
      <c r="I360" s="3">
        <f t="shared" si="72"/>
        <v>1</v>
      </c>
      <c r="J360" s="3">
        <f t="shared" si="73"/>
        <v>2000</v>
      </c>
      <c r="K360" s="3">
        <f t="shared" si="74"/>
        <v>6753.1905381699307</v>
      </c>
      <c r="L360" s="3">
        <f t="shared" si="75"/>
        <v>9.7952385387324608</v>
      </c>
      <c r="M360" s="3">
        <f t="shared" si="67"/>
        <v>117424.47707769877</v>
      </c>
      <c r="N360" s="3">
        <f t="shared" si="68"/>
        <v>120007.34448113461</v>
      </c>
      <c r="O360" s="20">
        <f t="shared" si="76"/>
        <v>114.83291507066434</v>
      </c>
      <c r="P360" s="20">
        <f t="shared" si="77"/>
        <v>108.9331282397816</v>
      </c>
      <c r="Q360" s="3">
        <f>(O360-MAX(O$8:O360))/MAX(O$8:O360)</f>
        <v>-0.16660276073619673</v>
      </c>
      <c r="R360" s="3">
        <f>(P360-MAX(P$8:P360))/MAX(P$8:P360)</f>
        <v>-0.13415336558338037</v>
      </c>
      <c r="S360" s="3"/>
    </row>
    <row r="361" spans="1:19" x14ac:dyDescent="0.2">
      <c r="A361" s="18">
        <v>42445</v>
      </c>
      <c r="B361" s="18" t="str">
        <f t="shared" si="66"/>
        <v>Mar-2016</v>
      </c>
      <c r="C361" s="2">
        <v>12206.4</v>
      </c>
      <c r="D361" s="25">
        <f t="shared" si="65"/>
        <v>-0.36893140487773618</v>
      </c>
      <c r="E361" s="20">
        <f t="shared" si="69"/>
        <v>0.36893140487773618</v>
      </c>
      <c r="F361" s="3">
        <f>VLOOKUP(A361,'Scheme data'!$A$2:$B$538,2,FALSE)</f>
        <v>17.41</v>
      </c>
      <c r="G361" s="20">
        <f t="shared" si="70"/>
        <v>0.12652403956750899</v>
      </c>
      <c r="H361" s="3">
        <f t="shared" si="71"/>
        <v>0</v>
      </c>
      <c r="I361" s="3">
        <f t="shared" si="72"/>
        <v>1</v>
      </c>
      <c r="J361" s="3">
        <f t="shared" si="73"/>
        <v>0</v>
      </c>
      <c r="K361" s="3">
        <f t="shared" si="74"/>
        <v>6753.1905381699307</v>
      </c>
      <c r="L361" s="3">
        <f t="shared" si="75"/>
        <v>9.7952385387324608</v>
      </c>
      <c r="M361" s="3">
        <f t="shared" si="67"/>
        <v>117573.0472695385</v>
      </c>
      <c r="N361" s="3">
        <f t="shared" si="68"/>
        <v>119564.59969918391</v>
      </c>
      <c r="O361" s="20">
        <f t="shared" si="76"/>
        <v>114.97820631356487</v>
      </c>
      <c r="P361" s="20">
        <f t="shared" si="77"/>
        <v>108.5312397193893</v>
      </c>
      <c r="Q361" s="3">
        <f>(O361-MAX(O$8:O361))/MAX(O$8:O361)</f>
        <v>-0.16554831288343611</v>
      </c>
      <c r="R361" s="3">
        <f>(P361-MAX(P$8:P361))/MAX(P$8:P361)</f>
        <v>-0.1373477457358202</v>
      </c>
      <c r="S361" s="3"/>
    </row>
    <row r="362" spans="1:19" x14ac:dyDescent="0.2">
      <c r="A362" s="18">
        <v>42446</v>
      </c>
      <c r="B362" s="18" t="str">
        <f t="shared" si="66"/>
        <v>Mar-2016</v>
      </c>
      <c r="C362" s="2">
        <v>12290.15</v>
      </c>
      <c r="D362" s="25">
        <f t="shared" si="65"/>
        <v>0.68611548040372272</v>
      </c>
      <c r="E362" s="20">
        <f t="shared" si="69"/>
        <v>-0.68611548040372272</v>
      </c>
      <c r="F362" s="3">
        <f>VLOOKUP(A362,'Scheme data'!$A$2:$B$538,2,FALSE)</f>
        <v>17.524999999999999</v>
      </c>
      <c r="G362" s="20">
        <f t="shared" si="70"/>
        <v>0.66053991958643554</v>
      </c>
      <c r="H362" s="3">
        <f t="shared" si="71"/>
        <v>0</v>
      </c>
      <c r="I362" s="3">
        <f t="shared" si="72"/>
        <v>1</v>
      </c>
      <c r="J362" s="3">
        <f t="shared" si="73"/>
        <v>0</v>
      </c>
      <c r="K362" s="3">
        <f t="shared" si="74"/>
        <v>6753.1905381699307</v>
      </c>
      <c r="L362" s="3">
        <f t="shared" si="75"/>
        <v>9.7952385387324608</v>
      </c>
      <c r="M362" s="3">
        <f t="shared" si="67"/>
        <v>118349.66418142803</v>
      </c>
      <c r="N362" s="3">
        <f t="shared" si="68"/>
        <v>120384.95092680275</v>
      </c>
      <c r="O362" s="20">
        <f t="shared" si="76"/>
        <v>115.73768326509041</v>
      </c>
      <c r="P362" s="20">
        <f t="shared" si="77"/>
        <v>109.2758893561781</v>
      </c>
      <c r="Q362" s="3">
        <f>(O362-MAX(O$8:O362))/MAX(O$8:O362)</f>
        <v>-0.16003642638036875</v>
      </c>
      <c r="R362" s="3">
        <f>(P362-MAX(P$8:P362))/MAX(P$8:P362)</f>
        <v>-0.13142895507726207</v>
      </c>
      <c r="S362" s="3"/>
    </row>
    <row r="363" spans="1:19" x14ac:dyDescent="0.2">
      <c r="A363" s="18">
        <v>42447</v>
      </c>
      <c r="B363" s="18" t="str">
        <f t="shared" si="66"/>
        <v>Mar-2016</v>
      </c>
      <c r="C363" s="2">
        <v>12405.55</v>
      </c>
      <c r="D363" s="25">
        <f t="shared" si="65"/>
        <v>0.93896331615154938</v>
      </c>
      <c r="E363" s="20">
        <f t="shared" si="69"/>
        <v>-0.93896331615154938</v>
      </c>
      <c r="F363" s="3">
        <f>VLOOKUP(A363,'Scheme data'!$A$2:$B$538,2,FALSE)</f>
        <v>17.661000000000001</v>
      </c>
      <c r="G363" s="20">
        <f t="shared" si="70"/>
        <v>0.77603423680458095</v>
      </c>
      <c r="H363" s="3">
        <f t="shared" si="71"/>
        <v>0</v>
      </c>
      <c r="I363" s="3">
        <f t="shared" si="72"/>
        <v>1</v>
      </c>
      <c r="J363" s="3">
        <f t="shared" si="73"/>
        <v>0</v>
      </c>
      <c r="K363" s="3">
        <f t="shared" si="74"/>
        <v>6753.1905381699307</v>
      </c>
      <c r="L363" s="3">
        <f t="shared" si="75"/>
        <v>9.7952385387324608</v>
      </c>
      <c r="M363" s="3">
        <f t="shared" si="67"/>
        <v>119268.09809461916</v>
      </c>
      <c r="N363" s="3">
        <f t="shared" si="68"/>
        <v>121515.32145417247</v>
      </c>
      <c r="O363" s="20">
        <f t="shared" si="76"/>
        <v>116.63584731211196</v>
      </c>
      <c r="P363" s="20">
        <f t="shared" si="77"/>
        <v>110.30194987063096</v>
      </c>
      <c r="Q363" s="3">
        <f>(O363-MAX(O$8:O363))/MAX(O$8:O363)</f>
        <v>-0.1535180214723931</v>
      </c>
      <c r="R363" s="3">
        <f>(P363-MAX(P$8:P363))/MAX(P$8:P363)</f>
        <v>-0.12327339159072338</v>
      </c>
      <c r="S363" s="3"/>
    </row>
    <row r="364" spans="1:19" x14ac:dyDescent="0.2">
      <c r="A364" s="18">
        <v>42450</v>
      </c>
      <c r="B364" s="18" t="str">
        <f t="shared" si="66"/>
        <v>Mar-2016</v>
      </c>
      <c r="C364" s="2">
        <v>12565.9</v>
      </c>
      <c r="D364" s="25">
        <f t="shared" si="65"/>
        <v>1.2925666334825974</v>
      </c>
      <c r="E364" s="20">
        <f t="shared" si="69"/>
        <v>-1.2925666334825974</v>
      </c>
      <c r="F364" s="3">
        <f>VLOOKUP(A364,'Scheme data'!$A$2:$B$538,2,FALSE)</f>
        <v>17.98</v>
      </c>
      <c r="G364" s="20">
        <f t="shared" si="70"/>
        <v>1.8062397372742147</v>
      </c>
      <c r="H364" s="3">
        <f t="shared" si="71"/>
        <v>0</v>
      </c>
      <c r="I364" s="3">
        <f t="shared" si="72"/>
        <v>1</v>
      </c>
      <c r="J364" s="3">
        <f t="shared" si="73"/>
        <v>0</v>
      </c>
      <c r="K364" s="3">
        <f t="shared" si="74"/>
        <v>6753.1905381699307</v>
      </c>
      <c r="L364" s="3">
        <f t="shared" si="75"/>
        <v>9.7952385387324608</v>
      </c>
      <c r="M364" s="3">
        <f t="shared" si="67"/>
        <v>121422.36587629536</v>
      </c>
      <c r="N364" s="3">
        <f t="shared" si="68"/>
        <v>123085.98795385823</v>
      </c>
      <c r="O364" s="20">
        <f t="shared" si="76"/>
        <v>118.7425703341698</v>
      </c>
      <c r="P364" s="20">
        <f t="shared" si="77"/>
        <v>111.72767607073945</v>
      </c>
      <c r="Q364" s="3">
        <f>(O364-MAX(O$8:O364))/MAX(O$8:O364)</f>
        <v>-0.13822852760736257</v>
      </c>
      <c r="R364" s="3">
        <f>(P364-MAX(P$8:P364))/MAX(P$8:P364)</f>
        <v>-0.11194111598356137</v>
      </c>
      <c r="S364" s="3"/>
    </row>
    <row r="365" spans="1:19" x14ac:dyDescent="0.2">
      <c r="A365" s="18">
        <v>42451</v>
      </c>
      <c r="B365" s="18" t="str">
        <f t="shared" si="66"/>
        <v>Mar-2016</v>
      </c>
      <c r="C365" s="2">
        <v>12595.65</v>
      </c>
      <c r="D365" s="25">
        <f t="shared" si="65"/>
        <v>0.2367518442769718</v>
      </c>
      <c r="E365" s="20">
        <f t="shared" si="69"/>
        <v>-0.2367518442769718</v>
      </c>
      <c r="F365" s="3">
        <f>VLOOKUP(A365,'Scheme data'!$A$2:$B$538,2,FALSE)</f>
        <v>18.016999999999999</v>
      </c>
      <c r="G365" s="20">
        <f t="shared" si="70"/>
        <v>0.20578420467185227</v>
      </c>
      <c r="H365" s="3">
        <f t="shared" si="71"/>
        <v>0</v>
      </c>
      <c r="I365" s="3">
        <f t="shared" si="72"/>
        <v>1</v>
      </c>
      <c r="J365" s="3">
        <f t="shared" si="73"/>
        <v>0</v>
      </c>
      <c r="K365" s="3">
        <f t="shared" si="74"/>
        <v>6753.1905381699307</v>
      </c>
      <c r="L365" s="3">
        <f t="shared" si="75"/>
        <v>9.7952385387324608</v>
      </c>
      <c r="M365" s="3">
        <f t="shared" si="67"/>
        <v>121672.23392620764</v>
      </c>
      <c r="N365" s="3">
        <f t="shared" si="68"/>
        <v>123377.39630038552</v>
      </c>
      <c r="O365" s="20">
        <f t="shared" si="76"/>
        <v>118.98692378813888</v>
      </c>
      <c r="P365" s="20">
        <f t="shared" si="77"/>
        <v>111.99219340440472</v>
      </c>
      <c r="Q365" s="3">
        <f>(O365-MAX(O$8:O365))/MAX(O$8:O365)</f>
        <v>-0.13645513803681047</v>
      </c>
      <c r="R365" s="3">
        <f>(P365-MAX(P$8:P365))/MAX(P$8:P365)</f>
        <v>-0.10983862019738704</v>
      </c>
      <c r="S365" s="3"/>
    </row>
    <row r="366" spans="1:19" x14ac:dyDescent="0.2">
      <c r="A366" s="18">
        <v>42452</v>
      </c>
      <c r="B366" s="18" t="str">
        <f t="shared" si="66"/>
        <v>Mar-2016</v>
      </c>
      <c r="C366" s="2">
        <v>12636.75</v>
      </c>
      <c r="D366" s="25">
        <f t="shared" si="65"/>
        <v>0.32630312846101922</v>
      </c>
      <c r="E366" s="20">
        <f t="shared" si="69"/>
        <v>-0.32630312846101922</v>
      </c>
      <c r="F366" s="3">
        <f>VLOOKUP(A366,'Scheme data'!$A$2:$B$538,2,FALSE)</f>
        <v>18.016999999999999</v>
      </c>
      <c r="G366" s="20">
        <f t="shared" si="70"/>
        <v>0</v>
      </c>
      <c r="H366" s="3">
        <f t="shared" si="71"/>
        <v>0</v>
      </c>
      <c r="I366" s="3">
        <f t="shared" si="72"/>
        <v>1</v>
      </c>
      <c r="J366" s="3">
        <f t="shared" si="73"/>
        <v>0</v>
      </c>
      <c r="K366" s="3">
        <f t="shared" si="74"/>
        <v>6753.1905381699307</v>
      </c>
      <c r="L366" s="3">
        <f t="shared" si="75"/>
        <v>9.7952385387324608</v>
      </c>
      <c r="M366" s="3">
        <f t="shared" si="67"/>
        <v>121672.23392620764</v>
      </c>
      <c r="N366" s="3">
        <f t="shared" si="68"/>
        <v>123779.98060432743</v>
      </c>
      <c r="O366" s="20">
        <f t="shared" si="76"/>
        <v>118.98692378813888</v>
      </c>
      <c r="P366" s="20">
        <f t="shared" si="77"/>
        <v>112.3576274351154</v>
      </c>
      <c r="Q366" s="3">
        <f>(O366-MAX(O$8:O366))/MAX(O$8:O366)</f>
        <v>-0.13645513803681047</v>
      </c>
      <c r="R366" s="3">
        <f>(P366-MAX(P$8:P366))/MAX(P$8:P366)</f>
        <v>-0.10693399576673933</v>
      </c>
      <c r="S366" s="3"/>
    </row>
    <row r="367" spans="1:19" x14ac:dyDescent="0.2">
      <c r="A367" s="18">
        <v>42457</v>
      </c>
      <c r="B367" s="18" t="str">
        <f t="shared" si="66"/>
        <v>Mar-2016</v>
      </c>
      <c r="C367" s="2">
        <v>12438.7</v>
      </c>
      <c r="D367" s="25">
        <f t="shared" si="65"/>
        <v>-1.5672542386293886</v>
      </c>
      <c r="E367" s="20">
        <f t="shared" si="69"/>
        <v>1.5672542386293886</v>
      </c>
      <c r="F367" s="3">
        <f>VLOOKUP(A367,'Scheme data'!$A$2:$B$538,2,FALSE)</f>
        <v>17.815999999999999</v>
      </c>
      <c r="G367" s="20">
        <f t="shared" si="70"/>
        <v>-1.1156130321363187</v>
      </c>
      <c r="H367" s="3">
        <f t="shared" si="71"/>
        <v>3000</v>
      </c>
      <c r="I367" s="3">
        <f t="shared" si="72"/>
        <v>2</v>
      </c>
      <c r="J367" s="3">
        <f t="shared" si="73"/>
        <v>3000</v>
      </c>
      <c r="K367" s="3">
        <f t="shared" si="74"/>
        <v>6921.5785040433029</v>
      </c>
      <c r="L367" s="3">
        <f t="shared" si="75"/>
        <v>10.036421298988758</v>
      </c>
      <c r="M367" s="3">
        <f t="shared" si="67"/>
        <v>123314.84262803548</v>
      </c>
      <c r="N367" s="3">
        <f t="shared" si="68"/>
        <v>124840.03361173147</v>
      </c>
      <c r="O367" s="20">
        <f t="shared" si="76"/>
        <v>117.65949015982029</v>
      </c>
      <c r="P367" s="20">
        <f t="shared" si="77"/>
        <v>110.59669775671514</v>
      </c>
      <c r="Q367" s="3">
        <f>(O367-MAX(O$8:O367))/MAX(O$8:O367)</f>
        <v>-0.14608895705521541</v>
      </c>
      <c r="R367" s="3">
        <f>(P367-MAX(P$8:P367))/MAX(P$8:P367)</f>
        <v>-0.12093061057184319</v>
      </c>
      <c r="S367" s="3"/>
    </row>
    <row r="368" spans="1:19" x14ac:dyDescent="0.2">
      <c r="A368" s="18">
        <v>42458</v>
      </c>
      <c r="B368" s="18" t="str">
        <f t="shared" si="66"/>
        <v>Mar-2016</v>
      </c>
      <c r="C368" s="2">
        <v>12401.05</v>
      </c>
      <c r="D368" s="25">
        <f t="shared" si="65"/>
        <v>-0.30268436412166427</v>
      </c>
      <c r="E368" s="20">
        <f t="shared" si="69"/>
        <v>0.30268436412166427</v>
      </c>
      <c r="F368" s="3">
        <f>VLOOKUP(A368,'Scheme data'!$A$2:$B$538,2,FALSE)</f>
        <v>17.821999999999999</v>
      </c>
      <c r="G368" s="20">
        <f t="shared" si="70"/>
        <v>3.3677593174675724E-2</v>
      </c>
      <c r="H368" s="3">
        <f t="shared" si="71"/>
        <v>0</v>
      </c>
      <c r="I368" s="3">
        <f t="shared" si="72"/>
        <v>2</v>
      </c>
      <c r="J368" s="3">
        <f t="shared" si="73"/>
        <v>0</v>
      </c>
      <c r="K368" s="3">
        <f t="shared" si="74"/>
        <v>6921.5785040433029</v>
      </c>
      <c r="L368" s="3">
        <f t="shared" si="75"/>
        <v>10.036421298988758</v>
      </c>
      <c r="M368" s="3">
        <f t="shared" si="67"/>
        <v>123356.37209905974</v>
      </c>
      <c r="N368" s="3">
        <f t="shared" si="68"/>
        <v>124462.16234982453</v>
      </c>
      <c r="O368" s="20">
        <f t="shared" si="76"/>
        <v>117.69911504424772</v>
      </c>
      <c r="P368" s="20">
        <f t="shared" si="77"/>
        <v>110.26193884537068</v>
      </c>
      <c r="Q368" s="3">
        <f>(O368-MAX(O$8:O368))/MAX(O$8:O368)</f>
        <v>-0.14580138036809881</v>
      </c>
      <c r="R368" s="3">
        <f>(P368-MAX(P$8:P368))/MAX(P$8:P368)</f>
        <v>-0.12359141616342195</v>
      </c>
      <c r="S368" s="3"/>
    </row>
    <row r="369" spans="1:19" x14ac:dyDescent="0.2">
      <c r="A369" s="18">
        <v>42459</v>
      </c>
      <c r="B369" s="18" t="str">
        <f t="shared" si="66"/>
        <v>Mar-2016</v>
      </c>
      <c r="C369" s="2">
        <v>12650.55</v>
      </c>
      <c r="D369" s="25">
        <f t="shared" si="65"/>
        <v>2.011926409457264</v>
      </c>
      <c r="E369" s="20">
        <f t="shared" si="69"/>
        <v>-2.011926409457264</v>
      </c>
      <c r="F369" s="3">
        <f>VLOOKUP(A369,'Scheme data'!$A$2:$B$538,2,FALSE)</f>
        <v>18.047000000000001</v>
      </c>
      <c r="G369" s="20">
        <f t="shared" si="70"/>
        <v>1.2624845696330458</v>
      </c>
      <c r="H369" s="3">
        <f t="shared" si="71"/>
        <v>0</v>
      </c>
      <c r="I369" s="3">
        <f t="shared" si="72"/>
        <v>2</v>
      </c>
      <c r="J369" s="3">
        <f t="shared" si="73"/>
        <v>0</v>
      </c>
      <c r="K369" s="3">
        <f t="shared" si="74"/>
        <v>6921.5785040433029</v>
      </c>
      <c r="L369" s="3">
        <f t="shared" si="75"/>
        <v>10.036421298988758</v>
      </c>
      <c r="M369" s="3">
        <f t="shared" si="67"/>
        <v>124913.72726246949</v>
      </c>
      <c r="N369" s="3">
        <f t="shared" si="68"/>
        <v>126966.24946392223</v>
      </c>
      <c r="O369" s="20">
        <f t="shared" si="76"/>
        <v>119.18504821027599</v>
      </c>
      <c r="P369" s="20">
        <f t="shared" si="77"/>
        <v>112.48032791258031</v>
      </c>
      <c r="Q369" s="3">
        <f>(O369-MAX(O$8:O369))/MAX(O$8:O369)</f>
        <v>-0.1350172546012276</v>
      </c>
      <c r="R369" s="3">
        <f>(P369-MAX(P$8:P369))/MAX(P$8:P369)</f>
        <v>-0.10595872041046345</v>
      </c>
      <c r="S369" s="3"/>
    </row>
    <row r="370" spans="1:19" x14ac:dyDescent="0.2">
      <c r="A370" s="18">
        <v>42460</v>
      </c>
      <c r="B370" s="18" t="str">
        <f t="shared" si="66"/>
        <v>Mar-2016</v>
      </c>
      <c r="C370" s="2">
        <v>12752.6</v>
      </c>
      <c r="D370" s="25">
        <f t="shared" si="65"/>
        <v>0.806684294358752</v>
      </c>
      <c r="E370" s="20">
        <f t="shared" si="69"/>
        <v>-0.806684294358752</v>
      </c>
      <c r="F370" s="3">
        <f>VLOOKUP(A370,'Scheme data'!$A$2:$B$538,2,FALSE)</f>
        <v>18.210999999999999</v>
      </c>
      <c r="G370" s="20">
        <f t="shared" si="70"/>
        <v>0.90873829445336018</v>
      </c>
      <c r="H370" s="3">
        <f t="shared" si="71"/>
        <v>0</v>
      </c>
      <c r="I370" s="3">
        <f t="shared" si="72"/>
        <v>2</v>
      </c>
      <c r="J370" s="3">
        <f t="shared" si="73"/>
        <v>0</v>
      </c>
      <c r="K370" s="3">
        <f t="shared" si="74"/>
        <v>6921.5785040433029</v>
      </c>
      <c r="L370" s="3">
        <f t="shared" si="75"/>
        <v>10.036421298988758</v>
      </c>
      <c r="M370" s="3">
        <f t="shared" si="67"/>
        <v>126048.86613713257</v>
      </c>
      <c r="N370" s="3">
        <f t="shared" si="68"/>
        <v>127990.46625748403</v>
      </c>
      <c r="O370" s="20">
        <f t="shared" si="76"/>
        <v>120.26812838462548</v>
      </c>
      <c r="P370" s="20">
        <f t="shared" si="77"/>
        <v>113.38768905209432</v>
      </c>
      <c r="Q370" s="3">
        <f>(O370-MAX(O$8:O370))/MAX(O$8:O370)</f>
        <v>-0.12715682515337484</v>
      </c>
      <c r="R370" s="3">
        <f>(P370-MAX(P$8:P370))/MAX(P$8:P370)</f>
        <v>-9.8746629822930643E-2</v>
      </c>
      <c r="S370" s="3"/>
    </row>
    <row r="371" spans="1:19" x14ac:dyDescent="0.2">
      <c r="A371" s="18">
        <v>42461</v>
      </c>
      <c r="B371" s="18" t="str">
        <f t="shared" si="66"/>
        <v>Apr-2016</v>
      </c>
      <c r="C371" s="2">
        <v>12791.95</v>
      </c>
      <c r="D371" s="25">
        <f t="shared" si="65"/>
        <v>0.30856452801781881</v>
      </c>
      <c r="E371" s="20">
        <f t="shared" si="69"/>
        <v>-0.30856452801781881</v>
      </c>
      <c r="F371" s="3">
        <f>VLOOKUP(A371,'Scheme data'!$A$2:$B$538,2,FALSE)</f>
        <v>18.222000000000001</v>
      </c>
      <c r="G371" s="20">
        <f t="shared" si="70"/>
        <v>6.0403053099790167E-2</v>
      </c>
      <c r="H371" s="3">
        <f t="shared" si="71"/>
        <v>0</v>
      </c>
      <c r="I371" s="3">
        <f t="shared" si="72"/>
        <v>0</v>
      </c>
      <c r="J371" s="3">
        <f t="shared" si="73"/>
        <v>0</v>
      </c>
      <c r="K371" s="3">
        <f t="shared" si="74"/>
        <v>6921.5785040433029</v>
      </c>
      <c r="L371" s="3">
        <f t="shared" si="75"/>
        <v>10.036421298988758</v>
      </c>
      <c r="M371" s="3">
        <f t="shared" si="67"/>
        <v>126125.00350067708</v>
      </c>
      <c r="N371" s="3">
        <f t="shared" si="68"/>
        <v>128385.39943559925</v>
      </c>
      <c r="O371" s="20">
        <f t="shared" si="76"/>
        <v>120.34077400607579</v>
      </c>
      <c r="P371" s="20">
        <f t="shared" si="77"/>
        <v>113.73756323964822</v>
      </c>
      <c r="Q371" s="3">
        <f>(O371-MAX(O$8:O371))/MAX(O$8:O371)</f>
        <v>-0.12662960122699421</v>
      </c>
      <c r="R371" s="3">
        <f>(P371-MAX(P$8:P371))/MAX(P$8:P371)</f>
        <v>-9.5965681614999063E-2</v>
      </c>
      <c r="S371" s="3"/>
    </row>
    <row r="372" spans="1:19" x14ac:dyDescent="0.2">
      <c r="A372" s="18">
        <v>42464</v>
      </c>
      <c r="B372" s="18" t="str">
        <f t="shared" si="66"/>
        <v>Apr-2016</v>
      </c>
      <c r="C372" s="2">
        <v>12849.9</v>
      </c>
      <c r="D372" s="25">
        <f t="shared" si="65"/>
        <v>0.45301928165759647</v>
      </c>
      <c r="E372" s="20">
        <f t="shared" si="69"/>
        <v>-0.45301928165759647</v>
      </c>
      <c r="F372" s="3">
        <f>VLOOKUP(A372,'Scheme data'!$A$2:$B$538,2,FALSE)</f>
        <v>18.248999999999999</v>
      </c>
      <c r="G372" s="20">
        <f t="shared" si="70"/>
        <v>0.14817253868948232</v>
      </c>
      <c r="H372" s="3">
        <f t="shared" si="71"/>
        <v>0</v>
      </c>
      <c r="I372" s="3">
        <f t="shared" si="72"/>
        <v>0</v>
      </c>
      <c r="J372" s="3">
        <f t="shared" si="73"/>
        <v>0</v>
      </c>
      <c r="K372" s="3">
        <f t="shared" si="74"/>
        <v>6921.5785040433029</v>
      </c>
      <c r="L372" s="3">
        <f t="shared" si="75"/>
        <v>10.036421298988758</v>
      </c>
      <c r="M372" s="3">
        <f t="shared" si="67"/>
        <v>126311.88612028623</v>
      </c>
      <c r="N372" s="3">
        <f t="shared" si="68"/>
        <v>128967.01004987564</v>
      </c>
      <c r="O372" s="20">
        <f t="shared" si="76"/>
        <v>120.51908598599917</v>
      </c>
      <c r="P372" s="20">
        <f t="shared" si="77"/>
        <v>114.25281633161133</v>
      </c>
      <c r="Q372" s="3">
        <f>(O372-MAX(O$8:O372))/MAX(O$8:O372)</f>
        <v>-0.12533550613496977</v>
      </c>
      <c r="R372" s="3">
        <f>(P372-MAX(P$8:P372))/MAX(P$8:P372)</f>
        <v>-9.1870231839913233E-2</v>
      </c>
      <c r="S372" s="3"/>
    </row>
    <row r="373" spans="1:19" x14ac:dyDescent="0.2">
      <c r="A373" s="18">
        <v>42465</v>
      </c>
      <c r="B373" s="18" t="str">
        <f t="shared" si="66"/>
        <v>Apr-2016</v>
      </c>
      <c r="C373" s="2">
        <v>12647.1</v>
      </c>
      <c r="D373" s="25">
        <f t="shared" si="65"/>
        <v>-1.5782223986178825</v>
      </c>
      <c r="E373" s="20">
        <f t="shared" si="69"/>
        <v>1.5782223986178825</v>
      </c>
      <c r="F373" s="3">
        <f>VLOOKUP(A373,'Scheme data'!$A$2:$B$538,2,FALSE)</f>
        <v>18.062999999999999</v>
      </c>
      <c r="G373" s="20">
        <f t="shared" si="70"/>
        <v>-1.0192339306263354</v>
      </c>
      <c r="H373" s="3">
        <f t="shared" si="71"/>
        <v>3000</v>
      </c>
      <c r="I373" s="3">
        <f t="shared" si="72"/>
        <v>1</v>
      </c>
      <c r="J373" s="3">
        <f t="shared" si="73"/>
        <v>3000</v>
      </c>
      <c r="K373" s="3">
        <f t="shared" si="74"/>
        <v>7087.6638719223929</v>
      </c>
      <c r="L373" s="3">
        <f t="shared" si="75"/>
        <v>10.273629829007497</v>
      </c>
      <c r="M373" s="3">
        <f t="shared" si="67"/>
        <v>128024.47251853418</v>
      </c>
      <c r="N373" s="3">
        <f t="shared" si="68"/>
        <v>129931.62381044072</v>
      </c>
      <c r="O373" s="20">
        <f t="shared" si="76"/>
        <v>119.29071456874914</v>
      </c>
      <c r="P373" s="20">
        <f t="shared" si="77"/>
        <v>112.44965279321409</v>
      </c>
      <c r="Q373" s="3">
        <f>(O373-MAX(O$8:O373))/MAX(O$8:O373)</f>
        <v>-0.13425038343558326</v>
      </c>
      <c r="R373" s="3">
        <f>(P373-MAX(P$8:P373))/MAX(P$8:P373)</f>
        <v>-0.10620253924953239</v>
      </c>
      <c r="S373" s="3"/>
    </row>
    <row r="374" spans="1:19" x14ac:dyDescent="0.2">
      <c r="A374" s="18">
        <v>42466</v>
      </c>
      <c r="B374" s="18" t="str">
        <f t="shared" si="66"/>
        <v>Apr-2016</v>
      </c>
      <c r="C374" s="2">
        <v>12761.8</v>
      </c>
      <c r="D374" s="25">
        <f t="shared" si="65"/>
        <v>0.90692727977163856</v>
      </c>
      <c r="E374" s="20">
        <f t="shared" si="69"/>
        <v>-0.90692727977163856</v>
      </c>
      <c r="F374" s="3">
        <f>VLOOKUP(A374,'Scheme data'!$A$2:$B$538,2,FALSE)</f>
        <v>18.096</v>
      </c>
      <c r="G374" s="20">
        <f t="shared" si="70"/>
        <v>0.18269390466700577</v>
      </c>
      <c r="H374" s="3">
        <f t="shared" si="71"/>
        <v>0</v>
      </c>
      <c r="I374" s="3">
        <f t="shared" si="72"/>
        <v>1</v>
      </c>
      <c r="J374" s="3">
        <f t="shared" si="73"/>
        <v>0</v>
      </c>
      <c r="K374" s="3">
        <f t="shared" si="74"/>
        <v>7087.6638719223929</v>
      </c>
      <c r="L374" s="3">
        <f t="shared" si="75"/>
        <v>10.273629829007497</v>
      </c>
      <c r="M374" s="3">
        <f t="shared" si="67"/>
        <v>128258.36542630762</v>
      </c>
      <c r="N374" s="3">
        <f t="shared" si="68"/>
        <v>131110.00915182786</v>
      </c>
      <c r="O374" s="20">
        <f t="shared" si="76"/>
        <v>119.50865143309996</v>
      </c>
      <c r="P374" s="20">
        <f t="shared" si="77"/>
        <v>113.46948937040423</v>
      </c>
      <c r="Q374" s="3">
        <f>(O374-MAX(O$8:O374))/MAX(O$8:O374)</f>
        <v>-0.13266871165644212</v>
      </c>
      <c r="R374" s="3">
        <f>(P374-MAX(P$8:P374))/MAX(P$8:P374)</f>
        <v>-9.8096446252080208E-2</v>
      </c>
      <c r="S374" s="3"/>
    </row>
    <row r="375" spans="1:19" x14ac:dyDescent="0.2">
      <c r="A375" s="18">
        <v>42467</v>
      </c>
      <c r="B375" s="18" t="str">
        <f t="shared" si="66"/>
        <v>Apr-2016</v>
      </c>
      <c r="C375" s="2">
        <v>12705.75</v>
      </c>
      <c r="D375" s="25">
        <f t="shared" si="65"/>
        <v>-0.43920136657837666</v>
      </c>
      <c r="E375" s="20">
        <f t="shared" si="69"/>
        <v>0.43920136657837666</v>
      </c>
      <c r="F375" s="3">
        <f>VLOOKUP(A375,'Scheme data'!$A$2:$B$538,2,FALSE)</f>
        <v>18.071000000000002</v>
      </c>
      <c r="G375" s="20">
        <f t="shared" si="70"/>
        <v>-0.13815207780724237</v>
      </c>
      <c r="H375" s="3">
        <f t="shared" si="71"/>
        <v>0</v>
      </c>
      <c r="I375" s="3">
        <f t="shared" si="72"/>
        <v>1</v>
      </c>
      <c r="J375" s="3">
        <f t="shared" si="73"/>
        <v>0</v>
      </c>
      <c r="K375" s="3">
        <f t="shared" si="74"/>
        <v>7087.6638719223929</v>
      </c>
      <c r="L375" s="3">
        <f t="shared" si="75"/>
        <v>10.273629829007497</v>
      </c>
      <c r="M375" s="3">
        <f t="shared" si="67"/>
        <v>128081.17382950957</v>
      </c>
      <c r="N375" s="3">
        <f t="shared" si="68"/>
        <v>130534.17219991201</v>
      </c>
      <c r="O375" s="20">
        <f t="shared" si="76"/>
        <v>119.34354774798571</v>
      </c>
      <c r="P375" s="20">
        <f t="shared" si="77"/>
        <v>112.97112982243991</v>
      </c>
      <c r="Q375" s="3">
        <f>(O375-MAX(O$8:O375))/MAX(O$8:O375)</f>
        <v>-0.13386694785276107</v>
      </c>
      <c r="R375" s="3">
        <f>(P375-MAX(P$8:P375))/MAX(P$8:P375)</f>
        <v>-0.10205761898536006</v>
      </c>
      <c r="S375" s="3"/>
    </row>
    <row r="376" spans="1:19" x14ac:dyDescent="0.2">
      <c r="A376" s="18">
        <v>42468</v>
      </c>
      <c r="B376" s="18" t="str">
        <f t="shared" si="66"/>
        <v>Apr-2016</v>
      </c>
      <c r="C376" s="2">
        <v>12793.1</v>
      </c>
      <c r="D376" s="25">
        <f t="shared" si="65"/>
        <v>0.68748401314365826</v>
      </c>
      <c r="E376" s="20">
        <f t="shared" si="69"/>
        <v>-0.68748401314365826</v>
      </c>
      <c r="F376" s="3">
        <f>VLOOKUP(A376,'Scheme data'!$A$2:$B$538,2,FALSE)</f>
        <v>18.213000000000001</v>
      </c>
      <c r="G376" s="20">
        <f t="shared" si="70"/>
        <v>0.78578938630955375</v>
      </c>
      <c r="H376" s="3">
        <f t="shared" si="71"/>
        <v>0</v>
      </c>
      <c r="I376" s="3">
        <f t="shared" si="72"/>
        <v>1</v>
      </c>
      <c r="J376" s="3">
        <f t="shared" si="73"/>
        <v>0</v>
      </c>
      <c r="K376" s="3">
        <f t="shared" si="74"/>
        <v>7087.6638719223929</v>
      </c>
      <c r="L376" s="3">
        <f t="shared" si="75"/>
        <v>10.273629829007497</v>
      </c>
      <c r="M376" s="3">
        <f t="shared" si="67"/>
        <v>129087.62209932254</v>
      </c>
      <c r="N376" s="3">
        <f t="shared" si="68"/>
        <v>131431.57376547583</v>
      </c>
      <c r="O376" s="20">
        <f t="shared" si="76"/>
        <v>120.28133667943466</v>
      </c>
      <c r="P376" s="20">
        <f t="shared" si="77"/>
        <v>113.74778827943696</v>
      </c>
      <c r="Q376" s="3">
        <f>(O376-MAX(O$8:O376))/MAX(O$8:O376)</f>
        <v>-0.12706096625766908</v>
      </c>
      <c r="R376" s="3">
        <f>(P376-MAX(P$8:P376))/MAX(P$8:P376)</f>
        <v>-9.5884408668642798E-2</v>
      </c>
      <c r="S376" s="3"/>
    </row>
    <row r="377" spans="1:19" x14ac:dyDescent="0.2">
      <c r="A377" s="18">
        <v>42471</v>
      </c>
      <c r="B377" s="18" t="str">
        <f t="shared" si="66"/>
        <v>Apr-2016</v>
      </c>
      <c r="C377" s="2">
        <v>12905.15</v>
      </c>
      <c r="D377" s="25">
        <f t="shared" si="65"/>
        <v>0.87586276977432576</v>
      </c>
      <c r="E377" s="20">
        <f t="shared" si="69"/>
        <v>-0.87586276977432576</v>
      </c>
      <c r="F377" s="3">
        <f>VLOOKUP(A377,'Scheme data'!$A$2:$B$538,2,FALSE)</f>
        <v>18.331</v>
      </c>
      <c r="G377" s="20">
        <f t="shared" si="70"/>
        <v>0.64788887058693534</v>
      </c>
      <c r="H377" s="3">
        <f t="shared" si="71"/>
        <v>0</v>
      </c>
      <c r="I377" s="3">
        <f t="shared" si="72"/>
        <v>1</v>
      </c>
      <c r="J377" s="3">
        <f t="shared" si="73"/>
        <v>0</v>
      </c>
      <c r="K377" s="3">
        <f t="shared" si="74"/>
        <v>7087.6638719223929</v>
      </c>
      <c r="L377" s="3">
        <f t="shared" si="75"/>
        <v>10.273629829007497</v>
      </c>
      <c r="M377" s="3">
        <f t="shared" si="67"/>
        <v>129923.96643620938</v>
      </c>
      <c r="N377" s="3">
        <f t="shared" si="68"/>
        <v>132582.73398781609</v>
      </c>
      <c r="O377" s="20">
        <f t="shared" si="76"/>
        <v>121.06062607317391</v>
      </c>
      <c r="P377" s="20">
        <f t="shared" si="77"/>
        <v>114.74406280841826</v>
      </c>
      <c r="Q377" s="3">
        <f>(O377-MAX(O$8:O377))/MAX(O$8:O377)</f>
        <v>-0.12140529141104345</v>
      </c>
      <c r="R377" s="3">
        <f>(P377-MAX(P$8:P377))/MAX(P$8:P377)</f>
        <v>-8.7965596808446525E-2</v>
      </c>
      <c r="S377" s="3"/>
    </row>
    <row r="378" spans="1:19" x14ac:dyDescent="0.2">
      <c r="A378" s="18">
        <v>42472</v>
      </c>
      <c r="B378" s="18" t="str">
        <f t="shared" si="66"/>
        <v>Apr-2016</v>
      </c>
      <c r="C378" s="2">
        <v>12995.8</v>
      </c>
      <c r="D378" s="25">
        <f t="shared" si="65"/>
        <v>0.70243274971619574</v>
      </c>
      <c r="E378" s="20">
        <f t="shared" si="69"/>
        <v>-0.70243274971619574</v>
      </c>
      <c r="F378" s="3">
        <f>VLOOKUP(A378,'Scheme data'!$A$2:$B$538,2,FALSE)</f>
        <v>18.483000000000001</v>
      </c>
      <c r="G378" s="20">
        <f t="shared" si="70"/>
        <v>0.82919644318368357</v>
      </c>
      <c r="H378" s="3">
        <f t="shared" si="71"/>
        <v>0</v>
      </c>
      <c r="I378" s="3">
        <f t="shared" si="72"/>
        <v>1</v>
      </c>
      <c r="J378" s="3">
        <f t="shared" si="73"/>
        <v>0</v>
      </c>
      <c r="K378" s="3">
        <f t="shared" si="74"/>
        <v>7087.6638719223929</v>
      </c>
      <c r="L378" s="3">
        <f t="shared" si="75"/>
        <v>10.273629829007497</v>
      </c>
      <c r="M378" s="3">
        <f t="shared" si="67"/>
        <v>131001.29134474159</v>
      </c>
      <c r="N378" s="3">
        <f t="shared" si="68"/>
        <v>133514.03853181563</v>
      </c>
      <c r="O378" s="20">
        <f t="shared" si="76"/>
        <v>122.06445647866857</v>
      </c>
      <c r="P378" s="20">
        <f t="shared" si="77"/>
        <v>115.55006268393952</v>
      </c>
      <c r="Q378" s="3">
        <f>(O378-MAX(O$8:O378))/MAX(O$8:O378)</f>
        <v>-0.11412001533742369</v>
      </c>
      <c r="R378" s="3">
        <f>(P378-MAX(P$8:P378))/MAX(P$8:P378)</f>
        <v>-8.155916847175039E-2</v>
      </c>
      <c r="S378" s="3"/>
    </row>
    <row r="379" spans="1:19" x14ac:dyDescent="0.2">
      <c r="A379" s="18">
        <v>42473</v>
      </c>
      <c r="B379" s="18" t="str">
        <f t="shared" si="66"/>
        <v>Apr-2016</v>
      </c>
      <c r="C379" s="2">
        <v>13135.3</v>
      </c>
      <c r="D379" s="25">
        <f t="shared" si="65"/>
        <v>1.0734237215100264</v>
      </c>
      <c r="E379" s="20">
        <f t="shared" si="69"/>
        <v>-1.0734237215100264</v>
      </c>
      <c r="F379" s="3">
        <f>VLOOKUP(A379,'Scheme data'!$A$2:$B$538,2,FALSE)</f>
        <v>18.71</v>
      </c>
      <c r="G379" s="20">
        <f t="shared" si="70"/>
        <v>1.228155602445492</v>
      </c>
      <c r="H379" s="3">
        <f t="shared" si="71"/>
        <v>0</v>
      </c>
      <c r="I379" s="3">
        <f t="shared" si="72"/>
        <v>1</v>
      </c>
      <c r="J379" s="3">
        <f t="shared" si="73"/>
        <v>0</v>
      </c>
      <c r="K379" s="3">
        <f t="shared" si="74"/>
        <v>7087.6638719223929</v>
      </c>
      <c r="L379" s="3">
        <f t="shared" si="75"/>
        <v>10.273629829007497</v>
      </c>
      <c r="M379" s="3">
        <f t="shared" si="67"/>
        <v>132610.19104366799</v>
      </c>
      <c r="N379" s="3">
        <f t="shared" si="68"/>
        <v>134947.20989296216</v>
      </c>
      <c r="O379" s="20">
        <f t="shared" si="76"/>
        <v>123.56359793950598</v>
      </c>
      <c r="P379" s="20">
        <f t="shared" si="77"/>
        <v>116.79040446700863</v>
      </c>
      <c r="Q379" s="3">
        <f>(O379-MAX(O$8:O379))/MAX(O$8:O379)</f>
        <v>-0.10324003067484699</v>
      </c>
      <c r="R379" s="3">
        <f>(P379-MAX(P$8:P379))/MAX(P$8:P379)</f>
        <v>-7.1700406718092219E-2</v>
      </c>
      <c r="S379" s="3"/>
    </row>
    <row r="380" spans="1:19" x14ac:dyDescent="0.2">
      <c r="A380" s="18">
        <v>42478</v>
      </c>
      <c r="B380" s="18" t="str">
        <f t="shared" si="66"/>
        <v>Apr-2016</v>
      </c>
      <c r="C380" s="2">
        <v>13278.5</v>
      </c>
      <c r="D380" s="25">
        <f t="shared" si="65"/>
        <v>1.0901920778360656</v>
      </c>
      <c r="E380" s="20">
        <f t="shared" si="69"/>
        <v>-1.0901920778360656</v>
      </c>
      <c r="F380" s="3">
        <f>VLOOKUP(A380,'Scheme data'!$A$2:$B$538,2,FALSE)</f>
        <v>18.984000000000002</v>
      </c>
      <c r="G380" s="20">
        <f t="shared" si="70"/>
        <v>1.4644575093532917</v>
      </c>
      <c r="H380" s="3">
        <f t="shared" si="71"/>
        <v>0</v>
      </c>
      <c r="I380" s="3">
        <f t="shared" si="72"/>
        <v>1</v>
      </c>
      <c r="J380" s="3">
        <f t="shared" si="73"/>
        <v>0</v>
      </c>
      <c r="K380" s="3">
        <f t="shared" si="74"/>
        <v>7087.6638719223929</v>
      </c>
      <c r="L380" s="3">
        <f t="shared" si="75"/>
        <v>10.273629829007497</v>
      </c>
      <c r="M380" s="3">
        <f t="shared" si="67"/>
        <v>134552.21094457473</v>
      </c>
      <c r="N380" s="3">
        <f t="shared" si="68"/>
        <v>136418.39368447606</v>
      </c>
      <c r="O380" s="20">
        <f t="shared" si="76"/>
        <v>125.37313432835819</v>
      </c>
      <c r="P380" s="20">
        <f t="shared" si="77"/>
        <v>118.06364420418066</v>
      </c>
      <c r="Q380" s="3">
        <f>(O380-MAX(O$8:O380))/MAX(O$8:O380)</f>
        <v>-9.0107361963190497E-2</v>
      </c>
      <c r="R380" s="3">
        <f>(P380-MAX(P$8:P380))/MAX(P$8:P380)</f>
        <v>-6.158015809354838E-2</v>
      </c>
      <c r="S380" s="3"/>
    </row>
    <row r="381" spans="1:19" x14ac:dyDescent="0.2">
      <c r="A381" s="18">
        <v>42480</v>
      </c>
      <c r="B381" s="18" t="str">
        <f t="shared" si="66"/>
        <v>Apr-2016</v>
      </c>
      <c r="C381" s="2">
        <v>13335.55</v>
      </c>
      <c r="D381" s="25">
        <f t="shared" si="65"/>
        <v>0.42964190232329913</v>
      </c>
      <c r="E381" s="20">
        <f t="shared" si="69"/>
        <v>-0.42964190232329913</v>
      </c>
      <c r="F381" s="3">
        <f>VLOOKUP(A381,'Scheme data'!$A$2:$B$538,2,FALSE)</f>
        <v>19.047999999999998</v>
      </c>
      <c r="G381" s="20">
        <f t="shared" si="70"/>
        <v>0.33712600084279654</v>
      </c>
      <c r="H381" s="3">
        <f t="shared" si="71"/>
        <v>0</v>
      </c>
      <c r="I381" s="3">
        <f t="shared" si="72"/>
        <v>1</v>
      </c>
      <c r="J381" s="3">
        <f t="shared" si="73"/>
        <v>0</v>
      </c>
      <c r="K381" s="3">
        <f t="shared" si="74"/>
        <v>7087.6638719223929</v>
      </c>
      <c r="L381" s="3">
        <f t="shared" si="75"/>
        <v>10.273629829007497</v>
      </c>
      <c r="M381" s="3">
        <f t="shared" si="67"/>
        <v>135005.82143237774</v>
      </c>
      <c r="N381" s="3">
        <f t="shared" si="68"/>
        <v>137004.50426622093</v>
      </c>
      <c r="O381" s="20">
        <f t="shared" si="76"/>
        <v>125.79579976225064</v>
      </c>
      <c r="P381" s="20">
        <f t="shared" si="77"/>
        <v>118.57089509109173</v>
      </c>
      <c r="Q381" s="3">
        <f>(O381-MAX(O$8:O381))/MAX(O$8:O381)</f>
        <v>-8.7039877300614077E-2</v>
      </c>
      <c r="R381" s="3">
        <f>(P381-MAX(P$8:P381))/MAX(P$8:P381)</f>
        <v>-5.75483132330021E-2</v>
      </c>
      <c r="S381" s="3"/>
    </row>
    <row r="382" spans="1:19" x14ac:dyDescent="0.2">
      <c r="A382" s="18">
        <v>42481</v>
      </c>
      <c r="B382" s="18" t="str">
        <f t="shared" si="66"/>
        <v>Apr-2016</v>
      </c>
      <c r="C382" s="2">
        <v>13246.5</v>
      </c>
      <c r="D382" s="25">
        <f t="shared" si="65"/>
        <v>-0.66776398423761507</v>
      </c>
      <c r="E382" s="20">
        <f t="shared" si="69"/>
        <v>0.66776398423761507</v>
      </c>
      <c r="F382" s="3">
        <f>VLOOKUP(A382,'Scheme data'!$A$2:$B$538,2,FALSE)</f>
        <v>18.873000000000001</v>
      </c>
      <c r="G382" s="20">
        <f t="shared" si="70"/>
        <v>-0.91873162536747788</v>
      </c>
      <c r="H382" s="3">
        <f t="shared" si="71"/>
        <v>2000</v>
      </c>
      <c r="I382" s="3">
        <f t="shared" si="72"/>
        <v>2</v>
      </c>
      <c r="J382" s="3">
        <f t="shared" si="73"/>
        <v>2000</v>
      </c>
      <c r="K382" s="3">
        <f t="shared" si="74"/>
        <v>7193.6353655905959</v>
      </c>
      <c r="L382" s="3">
        <f t="shared" si="75"/>
        <v>10.424613107609392</v>
      </c>
      <c r="M382" s="3">
        <f t="shared" si="67"/>
        <v>135765.48025479133</v>
      </c>
      <c r="N382" s="3">
        <f t="shared" si="68"/>
        <v>138089.63752994782</v>
      </c>
      <c r="O382" s="20">
        <f t="shared" si="76"/>
        <v>124.6400739664509</v>
      </c>
      <c r="P382" s="20">
        <f t="shared" si="77"/>
        <v>117.77912135788526</v>
      </c>
      <c r="Q382" s="3">
        <f>(O382-MAX(O$8:O382))/MAX(O$8:O382)</f>
        <v>-9.5427530674847036E-2</v>
      </c>
      <c r="R382" s="3">
        <f>(P382-MAX(P$8:P382))/MAX(P$8:P382)</f>
        <v>-6.3841666166071953E-2</v>
      </c>
      <c r="S382" s="3"/>
    </row>
    <row r="383" spans="1:19" x14ac:dyDescent="0.2">
      <c r="A383" s="18">
        <v>42482</v>
      </c>
      <c r="B383" s="18" t="str">
        <f t="shared" si="66"/>
        <v>Apr-2016</v>
      </c>
      <c r="C383" s="2">
        <v>13245.85</v>
      </c>
      <c r="D383" s="25">
        <f t="shared" si="65"/>
        <v>-4.906956554558836E-3</v>
      </c>
      <c r="E383" s="20">
        <f t="shared" si="69"/>
        <v>4.906956554558836E-3</v>
      </c>
      <c r="F383" s="3">
        <f>VLOOKUP(A383,'Scheme data'!$A$2:$B$538,2,FALSE)</f>
        <v>18.814</v>
      </c>
      <c r="G383" s="20">
        <f t="shared" si="70"/>
        <v>-0.31261590632120512</v>
      </c>
      <c r="H383" s="3">
        <f t="shared" si="71"/>
        <v>0</v>
      </c>
      <c r="I383" s="3">
        <f t="shared" si="72"/>
        <v>2</v>
      </c>
      <c r="J383" s="3">
        <f t="shared" si="73"/>
        <v>0</v>
      </c>
      <c r="K383" s="3">
        <f t="shared" si="74"/>
        <v>7193.6353655905959</v>
      </c>
      <c r="L383" s="3">
        <f t="shared" si="75"/>
        <v>10.424613107609392</v>
      </c>
      <c r="M383" s="3">
        <f t="shared" si="67"/>
        <v>135341.05576822147</v>
      </c>
      <c r="N383" s="3">
        <f t="shared" si="68"/>
        <v>138082.86153142789</v>
      </c>
      <c r="O383" s="20">
        <f t="shared" si="76"/>
        <v>124.25042926958126</v>
      </c>
      <c r="P383" s="20">
        <f t="shared" si="77"/>
        <v>117.77334198756988</v>
      </c>
      <c r="Q383" s="3">
        <f>(O383-MAX(O$8:O383))/MAX(O$8:O383)</f>
        <v>-9.8255368098159948E-2</v>
      </c>
      <c r="R383" s="3">
        <f>(P383-MAX(P$8:P383))/MAX(P$8:P383)</f>
        <v>-6.3887603048795122E-2</v>
      </c>
      <c r="S383" s="3"/>
    </row>
    <row r="384" spans="1:19" x14ac:dyDescent="0.2">
      <c r="A384" s="18">
        <v>42485</v>
      </c>
      <c r="B384" s="18" t="str">
        <f t="shared" si="66"/>
        <v>Apr-2016</v>
      </c>
      <c r="C384" s="2">
        <v>13167.25</v>
      </c>
      <c r="D384" s="25">
        <f t="shared" si="65"/>
        <v>-0.59339340246190586</v>
      </c>
      <c r="E384" s="20">
        <f t="shared" si="69"/>
        <v>0.59339340246190586</v>
      </c>
      <c r="F384" s="3">
        <f>VLOOKUP(A384,'Scheme data'!$A$2:$B$538,2,FALSE)</f>
        <v>18.716000000000001</v>
      </c>
      <c r="G384" s="20">
        <f t="shared" si="70"/>
        <v>-0.52088869990432107</v>
      </c>
      <c r="H384" s="3">
        <f t="shared" si="71"/>
        <v>2000</v>
      </c>
      <c r="I384" s="3">
        <f t="shared" si="72"/>
        <v>3</v>
      </c>
      <c r="J384" s="3">
        <f t="shared" si="73"/>
        <v>2000</v>
      </c>
      <c r="K384" s="3">
        <f t="shared" si="74"/>
        <v>7300.4958058556094</v>
      </c>
      <c r="L384" s="3">
        <f t="shared" si="75"/>
        <v>10.57650511239399</v>
      </c>
      <c r="M384" s="3">
        <f t="shared" si="67"/>
        <v>136636.07950239361</v>
      </c>
      <c r="N384" s="3">
        <f t="shared" si="68"/>
        <v>139263.48694116977</v>
      </c>
      <c r="O384" s="20">
        <f t="shared" si="76"/>
        <v>123.60322282393341</v>
      </c>
      <c r="P384" s="20">
        <f t="shared" si="77"/>
        <v>117.07448274635674</v>
      </c>
      <c r="Q384" s="3">
        <f>(O384-MAX(O$8:O384))/MAX(O$8:O384)</f>
        <v>-0.1029524539877304</v>
      </c>
      <c r="R384" s="3">
        <f>(P384-MAX(P$8:P384))/MAX(P$8:P384)</f>
        <v>-6.9442432251931627E-2</v>
      </c>
      <c r="S384" s="3"/>
    </row>
    <row r="385" spans="1:19" x14ac:dyDescent="0.2">
      <c r="A385" s="18">
        <v>42486</v>
      </c>
      <c r="B385" s="18" t="str">
        <f t="shared" si="66"/>
        <v>Apr-2016</v>
      </c>
      <c r="C385" s="2">
        <v>13278</v>
      </c>
      <c r="D385" s="25">
        <f t="shared" si="65"/>
        <v>0.84110197649471219</v>
      </c>
      <c r="E385" s="20">
        <f t="shared" si="69"/>
        <v>-0.84110197649471219</v>
      </c>
      <c r="F385" s="3">
        <f>VLOOKUP(A385,'Scheme data'!$A$2:$B$538,2,FALSE)</f>
        <v>18.879000000000001</v>
      </c>
      <c r="G385" s="20">
        <f t="shared" si="70"/>
        <v>0.8709125881598645</v>
      </c>
      <c r="H385" s="3">
        <f t="shared" si="71"/>
        <v>0</v>
      </c>
      <c r="I385" s="3">
        <f t="shared" si="72"/>
        <v>3</v>
      </c>
      <c r="J385" s="3">
        <f t="shared" si="73"/>
        <v>0</v>
      </c>
      <c r="K385" s="3">
        <f t="shared" si="74"/>
        <v>7300.4958058556094</v>
      </c>
      <c r="L385" s="3">
        <f t="shared" si="75"/>
        <v>10.57650511239399</v>
      </c>
      <c r="M385" s="3">
        <f t="shared" si="67"/>
        <v>137826.06031874806</v>
      </c>
      <c r="N385" s="3">
        <f t="shared" si="68"/>
        <v>140434.8348823674</v>
      </c>
      <c r="O385" s="20">
        <f t="shared" si="76"/>
        <v>124.67969885087832</v>
      </c>
      <c r="P385" s="20">
        <f t="shared" si="77"/>
        <v>118.05919853470731</v>
      </c>
      <c r="Q385" s="3">
        <f>(O385-MAX(O$8:O385))/MAX(O$8:O385)</f>
        <v>-9.5139953987730425E-2</v>
      </c>
      <c r="R385" s="3">
        <f>(P385-MAX(P$8:P385))/MAX(P$8:P385)</f>
        <v>-6.1615494157181483E-2</v>
      </c>
      <c r="S385" s="3"/>
    </row>
    <row r="386" spans="1:19" x14ac:dyDescent="0.2">
      <c r="A386" s="18">
        <v>42487</v>
      </c>
      <c r="B386" s="18" t="str">
        <f t="shared" si="66"/>
        <v>Apr-2016</v>
      </c>
      <c r="C386" s="2">
        <v>13305.55</v>
      </c>
      <c r="D386" s="25">
        <f t="shared" si="65"/>
        <v>0.20748606717878648</v>
      </c>
      <c r="E386" s="20">
        <f t="shared" si="69"/>
        <v>-0.20748606717878648</v>
      </c>
      <c r="F386" s="3">
        <f>VLOOKUP(A386,'Scheme data'!$A$2:$B$538,2,FALSE)</f>
        <v>18.867999999999999</v>
      </c>
      <c r="G386" s="20">
        <f t="shared" si="70"/>
        <v>-5.8265797976602494E-2</v>
      </c>
      <c r="H386" s="3">
        <f t="shared" si="71"/>
        <v>0</v>
      </c>
      <c r="I386" s="3">
        <f t="shared" si="72"/>
        <v>3</v>
      </c>
      <c r="J386" s="3">
        <f t="shared" si="73"/>
        <v>0</v>
      </c>
      <c r="K386" s="3">
        <f t="shared" si="74"/>
        <v>7300.4958058556094</v>
      </c>
      <c r="L386" s="3">
        <f t="shared" si="75"/>
        <v>10.57650511239399</v>
      </c>
      <c r="M386" s="3">
        <f t="shared" si="67"/>
        <v>137745.75486488364</v>
      </c>
      <c r="N386" s="3">
        <f t="shared" si="68"/>
        <v>140726.21759821384</v>
      </c>
      <c r="O386" s="20">
        <f t="shared" si="76"/>
        <v>124.60705322942805</v>
      </c>
      <c r="P386" s="20">
        <f t="shared" si="77"/>
        <v>118.30415492268978</v>
      </c>
      <c r="Q386" s="3">
        <f>(O386-MAX(O$8:O386))/MAX(O$8:O386)</f>
        <v>-9.5667177914110849E-2</v>
      </c>
      <c r="R386" s="3">
        <f>(P386-MAX(P$8:P386))/MAX(P$8:P386)</f>
        <v>-5.9668477050993048E-2</v>
      </c>
      <c r="S386" s="3"/>
    </row>
    <row r="387" spans="1:19" x14ac:dyDescent="0.2">
      <c r="A387" s="18">
        <v>42488</v>
      </c>
      <c r="B387" s="18" t="str">
        <f t="shared" si="66"/>
        <v>Apr-2016</v>
      </c>
      <c r="C387" s="2">
        <v>13163.45</v>
      </c>
      <c r="D387" s="25">
        <f t="shared" si="65"/>
        <v>-1.0679753937266672</v>
      </c>
      <c r="E387" s="20">
        <f t="shared" si="69"/>
        <v>1.0679753937266672</v>
      </c>
      <c r="F387" s="3">
        <f>VLOOKUP(A387,'Scheme data'!$A$2:$B$538,2,FALSE)</f>
        <v>18.582999999999998</v>
      </c>
      <c r="G387" s="20">
        <f t="shared" si="70"/>
        <v>-1.5104939580241687</v>
      </c>
      <c r="H387" s="3">
        <f t="shared" si="71"/>
        <v>3000</v>
      </c>
      <c r="I387" s="3">
        <f t="shared" si="72"/>
        <v>4</v>
      </c>
      <c r="J387" s="3">
        <f t="shared" si="73"/>
        <v>0</v>
      </c>
      <c r="K387" s="3">
        <f t="shared" si="74"/>
        <v>7300.4958058556094</v>
      </c>
      <c r="L387" s="3">
        <f t="shared" si="75"/>
        <v>10.57650511239399</v>
      </c>
      <c r="M387" s="3">
        <f t="shared" si="67"/>
        <v>135665.11356021478</v>
      </c>
      <c r="N387" s="3">
        <f t="shared" si="68"/>
        <v>139223.29622174267</v>
      </c>
      <c r="O387" s="20">
        <f t="shared" si="76"/>
        <v>122.72487121912557</v>
      </c>
      <c r="P387" s="20">
        <f t="shared" si="77"/>
        <v>117.04069565835917</v>
      </c>
      <c r="Q387" s="3">
        <f>(O387-MAX(O$8:O387))/MAX(O$8:O387)</f>
        <v>-0.10932707055214767</v>
      </c>
      <c r="R387" s="3">
        <f>(P387-MAX(P$8:P387))/MAX(P$8:P387)</f>
        <v>-6.9710986335543706E-2</v>
      </c>
      <c r="S387" s="3"/>
    </row>
    <row r="388" spans="1:19" x14ac:dyDescent="0.2">
      <c r="A388" s="18">
        <v>42489</v>
      </c>
      <c r="B388" s="18" t="str">
        <f t="shared" si="66"/>
        <v>Apr-2016</v>
      </c>
      <c r="C388" s="2">
        <v>13195.3</v>
      </c>
      <c r="D388" s="25">
        <f t="shared" si="65"/>
        <v>0.24195784539766205</v>
      </c>
      <c r="E388" s="20">
        <f t="shared" si="69"/>
        <v>-0.24195784539766205</v>
      </c>
      <c r="F388" s="3">
        <f>VLOOKUP(A388,'Scheme data'!$A$2:$B$538,2,FALSE)</f>
        <v>18.571999999999999</v>
      </c>
      <c r="G388" s="20">
        <f t="shared" si="70"/>
        <v>-5.9193886885859304E-2</v>
      </c>
      <c r="H388" s="3">
        <f t="shared" si="71"/>
        <v>0</v>
      </c>
      <c r="I388" s="3">
        <f t="shared" si="72"/>
        <v>4</v>
      </c>
      <c r="J388" s="3">
        <f t="shared" si="73"/>
        <v>0</v>
      </c>
      <c r="K388" s="3">
        <f t="shared" si="74"/>
        <v>7300.4958058556094</v>
      </c>
      <c r="L388" s="3">
        <f t="shared" si="75"/>
        <v>10.57650511239399</v>
      </c>
      <c r="M388" s="3">
        <f t="shared" si="67"/>
        <v>135584.80810635036</v>
      </c>
      <c r="N388" s="3">
        <f t="shared" si="68"/>
        <v>139560.15790957242</v>
      </c>
      <c r="O388" s="20">
        <f t="shared" si="76"/>
        <v>122.65222559767531</v>
      </c>
      <c r="P388" s="20">
        <f t="shared" si="77"/>
        <v>117.32388480381258</v>
      </c>
      <c r="Q388" s="3">
        <f>(O388-MAX(O$8:O388))/MAX(O$8:O388)</f>
        <v>-0.10985429447852799</v>
      </c>
      <c r="R388" s="3">
        <f>(P388-MAX(P$8:P388))/MAX(P$8:P388)</f>
        <v>-6.7460079082109978E-2</v>
      </c>
      <c r="S388" s="3"/>
    </row>
    <row r="389" spans="1:19" x14ac:dyDescent="0.2">
      <c r="A389" s="18">
        <v>42492</v>
      </c>
      <c r="B389" s="18" t="str">
        <f t="shared" si="66"/>
        <v>May-2016</v>
      </c>
      <c r="C389" s="2">
        <v>13271.3</v>
      </c>
      <c r="D389" s="25">
        <f t="shared" si="65"/>
        <v>0.57596265336900265</v>
      </c>
      <c r="E389" s="20">
        <f t="shared" si="69"/>
        <v>-0.57596265336900265</v>
      </c>
      <c r="F389" s="3">
        <f>VLOOKUP(A389,'Scheme data'!$A$2:$B$538,2,FALSE)</f>
        <v>18.693999999999999</v>
      </c>
      <c r="G389" s="20">
        <f t="shared" si="70"/>
        <v>0.65690286452724478</v>
      </c>
      <c r="H389" s="3">
        <f t="shared" si="71"/>
        <v>0</v>
      </c>
      <c r="I389" s="3">
        <f t="shared" si="72"/>
        <v>0</v>
      </c>
      <c r="J389" s="3">
        <f t="shared" si="73"/>
        <v>0</v>
      </c>
      <c r="K389" s="3">
        <f t="shared" si="74"/>
        <v>7300.4958058556094</v>
      </c>
      <c r="L389" s="3">
        <f t="shared" si="75"/>
        <v>10.57650511239399</v>
      </c>
      <c r="M389" s="3">
        <f t="shared" si="67"/>
        <v>136475.46859466477</v>
      </c>
      <c r="N389" s="3">
        <f t="shared" si="68"/>
        <v>140363.97229811436</v>
      </c>
      <c r="O389" s="20">
        <f t="shared" si="76"/>
        <v>123.45793158103285</v>
      </c>
      <c r="P389" s="20">
        <f t="shared" si="77"/>
        <v>117.99962656376421</v>
      </c>
      <c r="Q389" s="3">
        <f>(O389-MAX(O$8:O389))/MAX(O$8:O389)</f>
        <v>-0.10400690184049123</v>
      </c>
      <c r="R389" s="3">
        <f>(P389-MAX(P$8:P389))/MAX(P$8:P389)</f>
        <v>-6.2088997409866079E-2</v>
      </c>
      <c r="S389" s="3"/>
    </row>
    <row r="390" spans="1:19" x14ac:dyDescent="0.2">
      <c r="A390" s="18">
        <v>42493</v>
      </c>
      <c r="B390" s="18" t="str">
        <f t="shared" si="66"/>
        <v>May-2016</v>
      </c>
      <c r="C390" s="2">
        <v>13156.05</v>
      </c>
      <c r="D390" s="25">
        <f t="shared" si="65"/>
        <v>-0.86841530219345509</v>
      </c>
      <c r="E390" s="20">
        <f t="shared" si="69"/>
        <v>0.86841530219345509</v>
      </c>
      <c r="F390" s="3">
        <f>VLOOKUP(A390,'Scheme data'!$A$2:$B$538,2,FALSE)</f>
        <v>18.608000000000001</v>
      </c>
      <c r="G390" s="20">
        <f t="shared" si="70"/>
        <v>-0.46004065475552863</v>
      </c>
      <c r="H390" s="3">
        <f t="shared" si="71"/>
        <v>2000</v>
      </c>
      <c r="I390" s="3">
        <f t="shared" si="72"/>
        <v>1</v>
      </c>
      <c r="J390" s="3">
        <f t="shared" si="73"/>
        <v>2000</v>
      </c>
      <c r="K390" s="3">
        <f t="shared" si="74"/>
        <v>7407.9764593379823</v>
      </c>
      <c r="L390" s="3">
        <f t="shared" si="75"/>
        <v>10.728526425782126</v>
      </c>
      <c r="M390" s="3">
        <f t="shared" si="67"/>
        <v>137847.62595536117</v>
      </c>
      <c r="N390" s="3">
        <f t="shared" si="68"/>
        <v>141145.03008391094</v>
      </c>
      <c r="O390" s="20">
        <f t="shared" si="76"/>
        <v>122.88997490423984</v>
      </c>
      <c r="P390" s="20">
        <f t="shared" si="77"/>
        <v>116.97489975015334</v>
      </c>
      <c r="Q390" s="3">
        <f>(O390-MAX(O$8:O390))/MAX(O$8:O390)</f>
        <v>-0.10812883435582858</v>
      </c>
      <c r="R390" s="3">
        <f>(P390-MAX(P$8:P390))/MAX(P$8:P390)</f>
        <v>-7.0233960077314916E-2</v>
      </c>
      <c r="S390" s="3"/>
    </row>
    <row r="391" spans="1:19" x14ac:dyDescent="0.2">
      <c r="A391" s="18">
        <v>42494</v>
      </c>
      <c r="B391" s="18" t="str">
        <f t="shared" si="66"/>
        <v>May-2016</v>
      </c>
      <c r="C391" s="2">
        <v>12964.3</v>
      </c>
      <c r="D391" s="25">
        <f t="shared" ref="D391:D454" si="78">(C391-C390)/C390*100</f>
        <v>-1.4575043421087639</v>
      </c>
      <c r="E391" s="20">
        <f t="shared" si="69"/>
        <v>1.4575043421087639</v>
      </c>
      <c r="F391" s="3">
        <f>VLOOKUP(A391,'Scheme data'!$A$2:$B$538,2,FALSE)</f>
        <v>18.509</v>
      </c>
      <c r="G391" s="20">
        <f t="shared" si="70"/>
        <v>-0.53202923473774821</v>
      </c>
      <c r="H391" s="3">
        <f t="shared" si="71"/>
        <v>3000</v>
      </c>
      <c r="I391" s="3">
        <f t="shared" si="72"/>
        <v>2</v>
      </c>
      <c r="J391" s="3">
        <f t="shared" si="73"/>
        <v>3000</v>
      </c>
      <c r="K391" s="3">
        <f t="shared" si="74"/>
        <v>7570.0597701597444</v>
      </c>
      <c r="L391" s="3">
        <f t="shared" si="75"/>
        <v>10.959931129468403</v>
      </c>
      <c r="M391" s="3">
        <f t="shared" si="67"/>
        <v>140114.2362858867</v>
      </c>
      <c r="N391" s="3">
        <f t="shared" si="68"/>
        <v>142087.83514176722</v>
      </c>
      <c r="O391" s="20">
        <f t="shared" si="76"/>
        <v>122.23616431118739</v>
      </c>
      <c r="P391" s="20">
        <f t="shared" si="77"/>
        <v>115.26998550711748</v>
      </c>
      <c r="Q391" s="3">
        <f>(O391-MAX(O$8:O391))/MAX(O$8:O391)</f>
        <v>-0.11287384969325193</v>
      </c>
      <c r="R391" s="3">
        <f>(P391-MAX(P$8:P391))/MAX(P$8:P391)</f>
        <v>-8.3785340480640749E-2</v>
      </c>
      <c r="S391" s="3"/>
    </row>
    <row r="392" spans="1:19" x14ac:dyDescent="0.2">
      <c r="A392" s="18">
        <v>42495</v>
      </c>
      <c r="B392" s="18" t="str">
        <f t="shared" si="66"/>
        <v>May-2016</v>
      </c>
      <c r="C392" s="2">
        <v>12965.45</v>
      </c>
      <c r="D392" s="25">
        <f t="shared" si="78"/>
        <v>8.870513641318507E-3</v>
      </c>
      <c r="E392" s="20">
        <f t="shared" si="69"/>
        <v>-8.870513641318507E-3</v>
      </c>
      <c r="F392" s="3">
        <f>VLOOKUP(A392,'Scheme data'!$A$2:$B$538,2,FALSE)</f>
        <v>18.413</v>
      </c>
      <c r="G392" s="20">
        <f t="shared" si="70"/>
        <v>-0.51866659462964004</v>
      </c>
      <c r="H392" s="3">
        <f t="shared" si="71"/>
        <v>0</v>
      </c>
      <c r="I392" s="3">
        <f t="shared" si="72"/>
        <v>2</v>
      </c>
      <c r="J392" s="3">
        <f t="shared" si="73"/>
        <v>0</v>
      </c>
      <c r="K392" s="3">
        <f t="shared" si="74"/>
        <v>7570.0597701597444</v>
      </c>
      <c r="L392" s="3">
        <f t="shared" si="75"/>
        <v>10.959931129468403</v>
      </c>
      <c r="M392" s="3">
        <f t="shared" si="67"/>
        <v>139387.51054795139</v>
      </c>
      <c r="N392" s="3">
        <f t="shared" si="68"/>
        <v>142100.43906256612</v>
      </c>
      <c r="O392" s="20">
        <f t="shared" si="76"/>
        <v>121.60216616034867</v>
      </c>
      <c r="P392" s="20">
        <f t="shared" si="77"/>
        <v>115.28021054690623</v>
      </c>
      <c r="Q392" s="3">
        <f>(O392-MAX(O$8:O392))/MAX(O$8:O392)</f>
        <v>-0.11747507668711692</v>
      </c>
      <c r="R392" s="3">
        <f>(P392-MAX(P$8:P392))/MAX(P$8:P392)</f>
        <v>-8.370406753428436E-2</v>
      </c>
      <c r="S392" s="3"/>
    </row>
    <row r="393" spans="1:19" x14ac:dyDescent="0.2">
      <c r="A393" s="18">
        <v>42496</v>
      </c>
      <c r="B393" s="18" t="str">
        <f t="shared" ref="B393:B456" si="79">TEXT(A393,"MMM-YYYY")</f>
        <v>May-2016</v>
      </c>
      <c r="C393" s="2">
        <v>13001.85</v>
      </c>
      <c r="D393" s="25">
        <f t="shared" si="78"/>
        <v>0.28074613684831329</v>
      </c>
      <c r="E393" s="20">
        <f t="shared" si="69"/>
        <v>-0.28074613684831329</v>
      </c>
      <c r="F393" s="3">
        <f>VLOOKUP(A393,'Scheme data'!$A$2:$B$538,2,FALSE)</f>
        <v>18.451000000000001</v>
      </c>
      <c r="G393" s="20">
        <f t="shared" si="70"/>
        <v>0.20637593004942298</v>
      </c>
      <c r="H393" s="3">
        <f t="shared" si="71"/>
        <v>0</v>
      </c>
      <c r="I393" s="3">
        <f t="shared" si="72"/>
        <v>2</v>
      </c>
      <c r="J393" s="3">
        <f t="shared" si="73"/>
        <v>0</v>
      </c>
      <c r="K393" s="3">
        <f t="shared" si="74"/>
        <v>7570.0597701597444</v>
      </c>
      <c r="L393" s="3">
        <f t="shared" si="75"/>
        <v>10.959931129468403</v>
      </c>
      <c r="M393" s="3">
        <f t="shared" ref="M393:M456" si="80">K393*F393</f>
        <v>139675.17281921743</v>
      </c>
      <c r="N393" s="3">
        <f t="shared" ref="N393:N456" si="81">L393*C393</f>
        <v>142499.38055567877</v>
      </c>
      <c r="O393" s="20">
        <f t="shared" si="76"/>
        <v>121.85312376172233</v>
      </c>
      <c r="P393" s="20">
        <f t="shared" si="77"/>
        <v>115.60385528456729</v>
      </c>
      <c r="Q393" s="3">
        <f>(O393-MAX(O$8:O393))/MAX(O$8:O393)</f>
        <v>-0.11565375766871205</v>
      </c>
      <c r="R393" s="3">
        <f>(P393-MAX(P$8:P393))/MAX(P$8:P393)</f>
        <v>-8.1131602101788519E-2</v>
      </c>
      <c r="S393" s="3"/>
    </row>
    <row r="394" spans="1:19" x14ac:dyDescent="0.2">
      <c r="A394" s="18">
        <v>42499</v>
      </c>
      <c r="B394" s="18" t="str">
        <f t="shared" si="79"/>
        <v>May-2016</v>
      </c>
      <c r="C394" s="2">
        <v>13144.95</v>
      </c>
      <c r="D394" s="25">
        <f t="shared" si="78"/>
        <v>1.1006126051292728</v>
      </c>
      <c r="E394" s="20">
        <f t="shared" ref="E394:E457" si="82">D394*-1</f>
        <v>-1.1006126051292728</v>
      </c>
      <c r="F394" s="3">
        <f>VLOOKUP(A394,'Scheme data'!$A$2:$B$538,2,FALSE)</f>
        <v>18.623000000000001</v>
      </c>
      <c r="G394" s="20">
        <f t="shared" ref="G394:G457" si="83">(F394-F393)/F393*100</f>
        <v>0.93219879681318407</v>
      </c>
      <c r="H394" s="3">
        <f t="shared" ref="H394:H457" si="84">IF(E394&gt;=$E$3,IF(E394&lt;$E$4,$F$3,IF(E394&lt;$E$5,$F$4,$F$5)),0)</f>
        <v>0</v>
      </c>
      <c r="I394" s="3">
        <f t="shared" ref="I394:I457" si="85">IF(B393&lt;&gt;B394,IF(H394&gt;0,1,0),IF(H394&gt;0,I393+1,I393))</f>
        <v>2</v>
      </c>
      <c r="J394" s="3">
        <f t="shared" ref="J394:J457" si="86">IF(I394&gt;$D$2,0,IF(A393&gt;$B$3,0,H394))</f>
        <v>0</v>
      </c>
      <c r="K394" s="3">
        <f t="shared" ref="K394:K457" si="87">J394/F394+K393</f>
        <v>7570.0597701597444</v>
      </c>
      <c r="L394" s="3">
        <f t="shared" ref="L394:L457" si="88">J394/C394+L393</f>
        <v>10.959931129468403</v>
      </c>
      <c r="M394" s="3">
        <f t="shared" si="80"/>
        <v>140977.22309968492</v>
      </c>
      <c r="N394" s="3">
        <f t="shared" si="81"/>
        <v>144067.7467003057</v>
      </c>
      <c r="O394" s="20">
        <f t="shared" ref="O394:O457" si="89">$O393*(1+$G394/100)</f>
        <v>122.98903711530839</v>
      </c>
      <c r="P394" s="20">
        <f t="shared" ref="P394:P457" si="90">$P393*(1+$D394/100)</f>
        <v>116.87620588784465</v>
      </c>
      <c r="Q394" s="3">
        <f>(O394-MAX(O$8:O394))/MAX(O$8:O394)</f>
        <v>-0.10740989263803714</v>
      </c>
      <c r="R394" s="3">
        <f>(P394-MAX(P$8:P394))/MAX(P$8:P394)</f>
        <v>-7.1018420689971329E-2</v>
      </c>
      <c r="S394" s="3"/>
    </row>
    <row r="395" spans="1:19" x14ac:dyDescent="0.2">
      <c r="A395" s="18">
        <v>42500</v>
      </c>
      <c r="B395" s="18" t="str">
        <f t="shared" si="79"/>
        <v>May-2016</v>
      </c>
      <c r="C395" s="2">
        <v>13108.65</v>
      </c>
      <c r="D395" s="25">
        <f t="shared" si="78"/>
        <v>-0.27615167802084517</v>
      </c>
      <c r="E395" s="20">
        <f t="shared" si="82"/>
        <v>0.27615167802084517</v>
      </c>
      <c r="F395" s="3">
        <f>VLOOKUP(A395,'Scheme data'!$A$2:$B$538,2,FALSE)</f>
        <v>18.657</v>
      </c>
      <c r="G395" s="20">
        <f t="shared" si="83"/>
        <v>0.18256994039627836</v>
      </c>
      <c r="H395" s="3">
        <f t="shared" si="84"/>
        <v>0</v>
      </c>
      <c r="I395" s="3">
        <f t="shared" si="85"/>
        <v>2</v>
      </c>
      <c r="J395" s="3">
        <f t="shared" si="86"/>
        <v>0</v>
      </c>
      <c r="K395" s="3">
        <f t="shared" si="87"/>
        <v>7570.0597701597444</v>
      </c>
      <c r="L395" s="3">
        <f t="shared" si="88"/>
        <v>10.959931129468403</v>
      </c>
      <c r="M395" s="3">
        <f t="shared" si="80"/>
        <v>141234.60513187034</v>
      </c>
      <c r="N395" s="3">
        <f t="shared" si="81"/>
        <v>143669.90120030599</v>
      </c>
      <c r="O395" s="20">
        <f t="shared" si="89"/>
        <v>123.21357812706376</v>
      </c>
      <c r="P395" s="20">
        <f t="shared" si="90"/>
        <v>116.55345028407827</v>
      </c>
      <c r="Q395" s="3">
        <f>(O395-MAX(O$8:O395))/MAX(O$8:O395)</f>
        <v>-0.10578029141104341</v>
      </c>
      <c r="R395" s="3">
        <f>(P395-MAX(P$8:P395))/MAX(P$8:P395)</f>
        <v>-7.3583818909740528E-2</v>
      </c>
      <c r="S395" s="3"/>
    </row>
    <row r="396" spans="1:19" x14ac:dyDescent="0.2">
      <c r="A396" s="18">
        <v>42501</v>
      </c>
      <c r="B396" s="18" t="str">
        <f t="shared" si="79"/>
        <v>May-2016</v>
      </c>
      <c r="C396" s="2">
        <v>13095.9</v>
      </c>
      <c r="D396" s="25">
        <f t="shared" si="78"/>
        <v>-9.7264020322458844E-2</v>
      </c>
      <c r="E396" s="20">
        <f t="shared" si="82"/>
        <v>9.7264020322458844E-2</v>
      </c>
      <c r="F396" s="3">
        <f>VLOOKUP(A396,'Scheme data'!$A$2:$B$538,2,FALSE)</f>
        <v>18.661000000000001</v>
      </c>
      <c r="G396" s="20">
        <f t="shared" si="83"/>
        <v>2.1439674116960582E-2</v>
      </c>
      <c r="H396" s="3">
        <f t="shared" si="84"/>
        <v>0</v>
      </c>
      <c r="I396" s="3">
        <f t="shared" si="85"/>
        <v>2</v>
      </c>
      <c r="J396" s="3">
        <f t="shared" si="86"/>
        <v>0</v>
      </c>
      <c r="K396" s="3">
        <f t="shared" si="87"/>
        <v>7570.0597701597444</v>
      </c>
      <c r="L396" s="3">
        <f t="shared" si="88"/>
        <v>10.959931129468403</v>
      </c>
      <c r="M396" s="3">
        <f t="shared" si="80"/>
        <v>141264.885370951</v>
      </c>
      <c r="N396" s="3">
        <f t="shared" si="81"/>
        <v>143530.16207840526</v>
      </c>
      <c r="O396" s="20">
        <f t="shared" si="89"/>
        <v>123.23999471668205</v>
      </c>
      <c r="P396" s="20">
        <f t="shared" si="90"/>
        <v>116.44008571250743</v>
      </c>
      <c r="Q396" s="3">
        <f>(O396-MAX(O$8:O396))/MAX(O$8:O396)</f>
        <v>-0.10558857361963228</v>
      </c>
      <c r="R396" s="3">
        <f>(P396-MAX(P$8:P396))/MAX(P$8:P396)</f>
        <v>-7.4484888532386773E-2</v>
      </c>
      <c r="S396" s="3"/>
    </row>
    <row r="397" spans="1:19" x14ac:dyDescent="0.2">
      <c r="A397" s="18">
        <v>42502</v>
      </c>
      <c r="B397" s="18" t="str">
        <f t="shared" si="79"/>
        <v>May-2016</v>
      </c>
      <c r="C397" s="2">
        <v>13181.9</v>
      </c>
      <c r="D397" s="25">
        <f t="shared" si="78"/>
        <v>0.65669407982651062</v>
      </c>
      <c r="E397" s="20">
        <f t="shared" si="82"/>
        <v>-0.65669407982651062</v>
      </c>
      <c r="F397" s="3">
        <f>VLOOKUP(A397,'Scheme data'!$A$2:$B$538,2,FALSE)</f>
        <v>18.782</v>
      </c>
      <c r="G397" s="20">
        <f t="shared" si="83"/>
        <v>0.64841112480573737</v>
      </c>
      <c r="H397" s="3">
        <f t="shared" si="84"/>
        <v>0</v>
      </c>
      <c r="I397" s="3">
        <f t="shared" si="85"/>
        <v>2</v>
      </c>
      <c r="J397" s="3">
        <f t="shared" si="86"/>
        <v>0</v>
      </c>
      <c r="K397" s="3">
        <f t="shared" si="87"/>
        <v>7570.0597701597444</v>
      </c>
      <c r="L397" s="3">
        <f t="shared" si="88"/>
        <v>10.959931129468403</v>
      </c>
      <c r="M397" s="3">
        <f t="shared" si="80"/>
        <v>142180.86260314033</v>
      </c>
      <c r="N397" s="3">
        <f t="shared" si="81"/>
        <v>144472.71615553953</v>
      </c>
      <c r="O397" s="20">
        <f t="shared" si="89"/>
        <v>124.03909655263502</v>
      </c>
      <c r="P397" s="20">
        <f t="shared" si="90"/>
        <v>117.20474086192638</v>
      </c>
      <c r="Q397" s="3">
        <f>(O397-MAX(O$8:O397))/MAX(O$8:O397)</f>
        <v>-9.9789110429448311E-2</v>
      </c>
      <c r="R397" s="3">
        <f>(P397-MAX(P$8:P397))/MAX(P$8:P397)</f>
        <v>-6.8407085587479169E-2</v>
      </c>
      <c r="S397" s="3"/>
    </row>
    <row r="398" spans="1:19" x14ac:dyDescent="0.2">
      <c r="A398" s="18">
        <v>42503</v>
      </c>
      <c r="B398" s="18" t="str">
        <f t="shared" si="79"/>
        <v>May-2016</v>
      </c>
      <c r="C398" s="2">
        <v>13130.8</v>
      </c>
      <c r="D398" s="25">
        <f t="shared" si="78"/>
        <v>-0.38765276629317746</v>
      </c>
      <c r="E398" s="20">
        <f t="shared" si="82"/>
        <v>0.38765276629317746</v>
      </c>
      <c r="F398" s="3">
        <f>VLOOKUP(A398,'Scheme data'!$A$2:$B$538,2,FALSE)</f>
        <v>18.762</v>
      </c>
      <c r="G398" s="20">
        <f t="shared" si="83"/>
        <v>-0.10648493238206566</v>
      </c>
      <c r="H398" s="3">
        <f t="shared" si="84"/>
        <v>0</v>
      </c>
      <c r="I398" s="3">
        <f t="shared" si="85"/>
        <v>2</v>
      </c>
      <c r="J398" s="3">
        <f t="shared" si="86"/>
        <v>0</v>
      </c>
      <c r="K398" s="3">
        <f t="shared" si="87"/>
        <v>7570.0597701597444</v>
      </c>
      <c r="L398" s="3">
        <f t="shared" si="88"/>
        <v>10.959931129468403</v>
      </c>
      <c r="M398" s="3">
        <f t="shared" si="80"/>
        <v>142029.46140773714</v>
      </c>
      <c r="N398" s="3">
        <f t="shared" si="81"/>
        <v>143912.66367482371</v>
      </c>
      <c r="O398" s="20">
        <f t="shared" si="89"/>
        <v>123.90701360454362</v>
      </c>
      <c r="P398" s="20">
        <f t="shared" si="90"/>
        <v>116.75039344174837</v>
      </c>
      <c r="Q398" s="3">
        <f>(O398-MAX(O$8:O398))/MAX(O$8:O398)</f>
        <v>-0.10074769938650346</v>
      </c>
      <c r="R398" s="3">
        <f>(P398-MAX(P$8:P398))/MAX(P$8:P398)</f>
        <v>-7.2018431290790566E-2</v>
      </c>
      <c r="S398" s="3"/>
    </row>
    <row r="399" spans="1:19" x14ac:dyDescent="0.2">
      <c r="A399" s="18">
        <v>42506</v>
      </c>
      <c r="B399" s="18" t="str">
        <f t="shared" si="79"/>
        <v>May-2016</v>
      </c>
      <c r="C399" s="2">
        <v>13140.7</v>
      </c>
      <c r="D399" s="25">
        <f t="shared" si="78"/>
        <v>7.5395253906856058E-2</v>
      </c>
      <c r="E399" s="20">
        <f t="shared" si="82"/>
        <v>-7.5395253906856058E-2</v>
      </c>
      <c r="F399" s="3">
        <f>VLOOKUP(A399,'Scheme data'!$A$2:$B$538,2,FALSE)</f>
        <v>18.765000000000001</v>
      </c>
      <c r="G399" s="20">
        <f t="shared" si="83"/>
        <v>1.5989766549408983E-2</v>
      </c>
      <c r="H399" s="3">
        <f t="shared" si="84"/>
        <v>0</v>
      </c>
      <c r="I399" s="3">
        <f t="shared" si="85"/>
        <v>2</v>
      </c>
      <c r="J399" s="3">
        <f t="shared" si="86"/>
        <v>0</v>
      </c>
      <c r="K399" s="3">
        <f t="shared" si="87"/>
        <v>7570.0597701597444</v>
      </c>
      <c r="L399" s="3">
        <f t="shared" si="88"/>
        <v>10.959931129468403</v>
      </c>
      <c r="M399" s="3">
        <f t="shared" si="80"/>
        <v>142052.1715870476</v>
      </c>
      <c r="N399" s="3">
        <f t="shared" si="81"/>
        <v>144021.16699300546</v>
      </c>
      <c r="O399" s="20">
        <f t="shared" si="89"/>
        <v>123.92682604675734</v>
      </c>
      <c r="P399" s="20">
        <f t="shared" si="90"/>
        <v>116.83841769732102</v>
      </c>
      <c r="Q399" s="3">
        <f>(O399-MAX(O$8:O399))/MAX(O$8:O399)</f>
        <v>-0.10060391104294512</v>
      </c>
      <c r="R399" s="3">
        <f>(P399-MAX(P$8:P399))/MAX(P$8:P399)</f>
        <v>-7.1318777230853517E-2</v>
      </c>
      <c r="S399" s="3"/>
    </row>
    <row r="400" spans="1:19" x14ac:dyDescent="0.2">
      <c r="A400" s="18">
        <v>42507</v>
      </c>
      <c r="B400" s="18" t="str">
        <f t="shared" si="79"/>
        <v>May-2016</v>
      </c>
      <c r="C400" s="2">
        <v>13151.3</v>
      </c>
      <c r="D400" s="25">
        <f t="shared" si="78"/>
        <v>8.0665413562432328E-2</v>
      </c>
      <c r="E400" s="20">
        <f t="shared" si="82"/>
        <v>-8.0665413562432328E-2</v>
      </c>
      <c r="F400" s="3">
        <f>VLOOKUP(A400,'Scheme data'!$A$2:$B$538,2,FALSE)</f>
        <v>18.829000000000001</v>
      </c>
      <c r="G400" s="20">
        <f t="shared" si="83"/>
        <v>0.34106048494537733</v>
      </c>
      <c r="H400" s="3">
        <f t="shared" si="84"/>
        <v>0</v>
      </c>
      <c r="I400" s="3">
        <f t="shared" si="85"/>
        <v>2</v>
      </c>
      <c r="J400" s="3">
        <f t="shared" si="86"/>
        <v>0</v>
      </c>
      <c r="K400" s="3">
        <f t="shared" si="87"/>
        <v>7570.0597701597444</v>
      </c>
      <c r="L400" s="3">
        <f t="shared" si="88"/>
        <v>10.959931129468403</v>
      </c>
      <c r="M400" s="3">
        <f t="shared" si="80"/>
        <v>142536.65541233783</v>
      </c>
      <c r="N400" s="3">
        <f t="shared" si="81"/>
        <v>144137.34226297779</v>
      </c>
      <c r="O400" s="20">
        <f t="shared" si="89"/>
        <v>124.34949148064983</v>
      </c>
      <c r="P400" s="20">
        <f t="shared" si="90"/>
        <v>116.93266589015637</v>
      </c>
      <c r="Q400" s="3">
        <f>(O400-MAX(O$8:O400))/MAX(O$8:O400)</f>
        <v>-9.7536426380368385E-2</v>
      </c>
      <c r="R400" s="3">
        <f>(P400-MAX(P$8:P400))/MAX(P$8:P400)</f>
        <v>-7.0569652681830089E-2</v>
      </c>
      <c r="S400" s="3"/>
    </row>
    <row r="401" spans="1:19" x14ac:dyDescent="0.2">
      <c r="A401" s="18">
        <v>42508</v>
      </c>
      <c r="B401" s="18" t="str">
        <f t="shared" si="79"/>
        <v>May-2016</v>
      </c>
      <c r="C401" s="2">
        <v>13198.5</v>
      </c>
      <c r="D401" s="25">
        <f t="shared" si="78"/>
        <v>0.35889988062017236</v>
      </c>
      <c r="E401" s="20">
        <f t="shared" si="82"/>
        <v>-0.35889988062017236</v>
      </c>
      <c r="F401" s="3">
        <f>VLOOKUP(A401,'Scheme data'!$A$2:$B$538,2,FALSE)</f>
        <v>18.832000000000001</v>
      </c>
      <c r="G401" s="20">
        <f t="shared" si="83"/>
        <v>1.593286950979932E-2</v>
      </c>
      <c r="H401" s="3">
        <f t="shared" si="84"/>
        <v>0</v>
      </c>
      <c r="I401" s="3">
        <f t="shared" si="85"/>
        <v>2</v>
      </c>
      <c r="J401" s="3">
        <f t="shared" si="86"/>
        <v>0</v>
      </c>
      <c r="K401" s="3">
        <f t="shared" si="87"/>
        <v>7570.0597701597444</v>
      </c>
      <c r="L401" s="3">
        <f t="shared" si="88"/>
        <v>10.959931129468403</v>
      </c>
      <c r="M401" s="3">
        <f t="shared" si="80"/>
        <v>142559.36559164833</v>
      </c>
      <c r="N401" s="3">
        <f t="shared" si="81"/>
        <v>144654.65101228873</v>
      </c>
      <c r="O401" s="20">
        <f t="shared" si="89"/>
        <v>124.36930392286355</v>
      </c>
      <c r="P401" s="20">
        <f t="shared" si="90"/>
        <v>117.35233708844213</v>
      </c>
      <c r="Q401" s="3">
        <f>(O401-MAX(O$8:O401))/MAX(O$8:O401)</f>
        <v>-9.7392638036810045E-2</v>
      </c>
      <c r="R401" s="3">
        <f>(P401-MAX(P$8:P401))/MAX(P$8:P401)</f>
        <v>-6.7233928274857538E-2</v>
      </c>
      <c r="S401" s="3"/>
    </row>
    <row r="402" spans="1:19" x14ac:dyDescent="0.2">
      <c r="A402" s="18">
        <v>42509</v>
      </c>
      <c r="B402" s="18" t="str">
        <f t="shared" si="79"/>
        <v>May-2016</v>
      </c>
      <c r="C402" s="2">
        <v>13039</v>
      </c>
      <c r="D402" s="25">
        <f t="shared" si="78"/>
        <v>-1.2084706595446451</v>
      </c>
      <c r="E402" s="20">
        <f t="shared" si="82"/>
        <v>1.2084706595446451</v>
      </c>
      <c r="F402" s="3">
        <f>VLOOKUP(A402,'Scheme data'!$A$2:$B$538,2,FALSE)</f>
        <v>18.702000000000002</v>
      </c>
      <c r="G402" s="20">
        <f t="shared" si="83"/>
        <v>-0.69031435853865231</v>
      </c>
      <c r="H402" s="3">
        <f t="shared" si="84"/>
        <v>3000</v>
      </c>
      <c r="I402" s="3">
        <f t="shared" si="85"/>
        <v>3</v>
      </c>
      <c r="J402" s="3">
        <f t="shared" si="86"/>
        <v>3000</v>
      </c>
      <c r="K402" s="3">
        <f t="shared" si="87"/>
        <v>7730.4704214269887</v>
      </c>
      <c r="L402" s="3">
        <f t="shared" si="88"/>
        <v>11.19001012325627</v>
      </c>
      <c r="M402" s="3">
        <f t="shared" si="80"/>
        <v>144575.25782152754</v>
      </c>
      <c r="N402" s="3">
        <f t="shared" si="81"/>
        <v>145906.5419971385</v>
      </c>
      <c r="O402" s="20">
        <f t="shared" si="89"/>
        <v>123.51076476026944</v>
      </c>
      <c r="P402" s="20">
        <f t="shared" si="90"/>
        <v>115.93416852643837</v>
      </c>
      <c r="Q402" s="3">
        <f>(O402-MAX(O$8:O402))/MAX(O$8:O402)</f>
        <v>-0.10362346625766897</v>
      </c>
      <c r="R402" s="3">
        <f>(P402-MAX(P$8:P402))/MAX(P$8:P402)</f>
        <v>-7.8506132573843077E-2</v>
      </c>
      <c r="S402" s="3"/>
    </row>
    <row r="403" spans="1:19" x14ac:dyDescent="0.2">
      <c r="A403" s="18">
        <v>42510</v>
      </c>
      <c r="B403" s="18" t="str">
        <f t="shared" si="79"/>
        <v>May-2016</v>
      </c>
      <c r="C403" s="2">
        <v>12970.05</v>
      </c>
      <c r="D403" s="25">
        <f t="shared" si="78"/>
        <v>-0.52879822072245364</v>
      </c>
      <c r="E403" s="20">
        <f t="shared" si="82"/>
        <v>0.52879822072245364</v>
      </c>
      <c r="F403" s="3">
        <f>VLOOKUP(A403,'Scheme data'!$A$2:$B$538,2,FALSE)</f>
        <v>18.588999999999999</v>
      </c>
      <c r="G403" s="20">
        <f t="shared" si="83"/>
        <v>-0.6042134531066361</v>
      </c>
      <c r="H403" s="3">
        <f t="shared" si="84"/>
        <v>2000</v>
      </c>
      <c r="I403" s="3">
        <f t="shared" si="85"/>
        <v>4</v>
      </c>
      <c r="J403" s="3">
        <f t="shared" si="86"/>
        <v>0</v>
      </c>
      <c r="K403" s="3">
        <f t="shared" si="87"/>
        <v>7730.4704214269887</v>
      </c>
      <c r="L403" s="3">
        <f t="shared" si="88"/>
        <v>11.19001012325627</v>
      </c>
      <c r="M403" s="3">
        <f t="shared" si="80"/>
        <v>143701.71466390628</v>
      </c>
      <c r="N403" s="3">
        <f t="shared" si="81"/>
        <v>145134.99079913998</v>
      </c>
      <c r="O403" s="20">
        <f t="shared" si="89"/>
        <v>122.764496103553</v>
      </c>
      <c r="P403" s="20">
        <f t="shared" si="90"/>
        <v>115.32111070606121</v>
      </c>
      <c r="Q403" s="3">
        <f>(O403-MAX(O$8:O403))/MAX(O$8:O403)</f>
        <v>-0.10903949386503108</v>
      </c>
      <c r="R403" s="3">
        <f>(P403-MAX(P$8:P403))/MAX(P$8:P403)</f>
        <v>-8.3378975748859024E-2</v>
      </c>
      <c r="S403" s="3"/>
    </row>
    <row r="404" spans="1:19" x14ac:dyDescent="0.2">
      <c r="A404" s="18">
        <v>42513</v>
      </c>
      <c r="B404" s="18" t="str">
        <f t="shared" si="79"/>
        <v>May-2016</v>
      </c>
      <c r="C404" s="2">
        <v>12933.8</v>
      </c>
      <c r="D404" s="25">
        <f t="shared" si="78"/>
        <v>-0.27949005593656151</v>
      </c>
      <c r="E404" s="20">
        <f t="shared" si="82"/>
        <v>0.27949005593656151</v>
      </c>
      <c r="F404" s="3">
        <f>VLOOKUP(A404,'Scheme data'!$A$2:$B$538,2,FALSE)</f>
        <v>18.634</v>
      </c>
      <c r="G404" s="20">
        <f t="shared" si="83"/>
        <v>0.24207864866319712</v>
      </c>
      <c r="H404" s="3">
        <f t="shared" si="84"/>
        <v>0</v>
      </c>
      <c r="I404" s="3">
        <f t="shared" si="85"/>
        <v>4</v>
      </c>
      <c r="J404" s="3">
        <f t="shared" si="86"/>
        <v>0</v>
      </c>
      <c r="K404" s="3">
        <f t="shared" si="87"/>
        <v>7730.4704214269887</v>
      </c>
      <c r="L404" s="3">
        <f t="shared" si="88"/>
        <v>11.19001012325627</v>
      </c>
      <c r="M404" s="3">
        <f t="shared" si="80"/>
        <v>144049.58583287051</v>
      </c>
      <c r="N404" s="3">
        <f t="shared" si="81"/>
        <v>144729.35293217193</v>
      </c>
      <c r="O404" s="20">
        <f t="shared" si="89"/>
        <v>123.06168273675866</v>
      </c>
      <c r="P404" s="20">
        <f t="shared" si="90"/>
        <v>114.99879966924217</v>
      </c>
      <c r="Q404" s="3">
        <f>(O404-MAX(O$8:O404))/MAX(O$8:O404)</f>
        <v>-0.10688266871165683</v>
      </c>
      <c r="R404" s="3">
        <f>(P404-MAX(P$8:P404))/MAX(P$8:P404)</f>
        <v>-8.5940840362264792E-2</v>
      </c>
      <c r="S404" s="3"/>
    </row>
    <row r="405" spans="1:19" x14ac:dyDescent="0.2">
      <c r="A405" s="18">
        <v>42514</v>
      </c>
      <c r="B405" s="18" t="str">
        <f t="shared" si="79"/>
        <v>May-2016</v>
      </c>
      <c r="C405" s="2">
        <v>12865.9</v>
      </c>
      <c r="D405" s="25">
        <f t="shared" si="78"/>
        <v>-0.52498105738452461</v>
      </c>
      <c r="E405" s="20">
        <f t="shared" si="82"/>
        <v>0.52498105738452461</v>
      </c>
      <c r="F405" s="3">
        <f>VLOOKUP(A405,'Scheme data'!$A$2:$B$538,2,FALSE)</f>
        <v>18.553999999999998</v>
      </c>
      <c r="G405" s="20">
        <f t="shared" si="83"/>
        <v>-0.42932274337234</v>
      </c>
      <c r="H405" s="3">
        <f t="shared" si="84"/>
        <v>2000</v>
      </c>
      <c r="I405" s="3">
        <f t="shared" si="85"/>
        <v>5</v>
      </c>
      <c r="J405" s="3">
        <f t="shared" si="86"/>
        <v>0</v>
      </c>
      <c r="K405" s="3">
        <f t="shared" si="87"/>
        <v>7730.4704214269887</v>
      </c>
      <c r="L405" s="3">
        <f t="shared" si="88"/>
        <v>11.19001012325627</v>
      </c>
      <c r="M405" s="3">
        <f t="shared" si="80"/>
        <v>143431.14819915633</v>
      </c>
      <c r="N405" s="3">
        <f t="shared" si="81"/>
        <v>143969.55124480283</v>
      </c>
      <c r="O405" s="20">
        <f t="shared" si="89"/>
        <v>122.53335094439304</v>
      </c>
      <c r="P405" s="20">
        <f t="shared" si="90"/>
        <v>114.39507775475909</v>
      </c>
      <c r="Q405" s="3">
        <f>(O405-MAX(O$8:O405))/MAX(O$8:O405)</f>
        <v>-0.11071702453987779</v>
      </c>
      <c r="R405" s="3">
        <f>(P405-MAX(P$8:P405))/MAX(P$8:P405)</f>
        <v>-9.0739477803650992E-2</v>
      </c>
      <c r="S405" s="3"/>
    </row>
    <row r="406" spans="1:19" x14ac:dyDescent="0.2">
      <c r="A406" s="18">
        <v>42515</v>
      </c>
      <c r="B406" s="18" t="str">
        <f t="shared" si="79"/>
        <v>May-2016</v>
      </c>
      <c r="C406" s="2">
        <v>12977.85</v>
      </c>
      <c r="D406" s="25">
        <f t="shared" si="78"/>
        <v>0.87012956730582958</v>
      </c>
      <c r="E406" s="20">
        <f t="shared" si="82"/>
        <v>-0.87012956730582958</v>
      </c>
      <c r="F406" s="3">
        <f>VLOOKUP(A406,'Scheme data'!$A$2:$B$538,2,FALSE)</f>
        <v>18.669</v>
      </c>
      <c r="G406" s="20">
        <f t="shared" si="83"/>
        <v>0.61981243936618513</v>
      </c>
      <c r="H406" s="3">
        <f t="shared" si="84"/>
        <v>0</v>
      </c>
      <c r="I406" s="3">
        <f t="shared" si="85"/>
        <v>5</v>
      </c>
      <c r="J406" s="3">
        <f t="shared" si="86"/>
        <v>0</v>
      </c>
      <c r="K406" s="3">
        <f t="shared" si="87"/>
        <v>7730.4704214269887</v>
      </c>
      <c r="L406" s="3">
        <f t="shared" si="88"/>
        <v>11.19001012325627</v>
      </c>
      <c r="M406" s="3">
        <f t="shared" si="80"/>
        <v>144320.15229762046</v>
      </c>
      <c r="N406" s="3">
        <f t="shared" si="81"/>
        <v>145222.27287810139</v>
      </c>
      <c r="O406" s="20">
        <f t="shared" si="89"/>
        <v>123.29282789591859</v>
      </c>
      <c r="P406" s="20">
        <f t="shared" si="90"/>
        <v>115.39046314984574</v>
      </c>
      <c r="Q406" s="3">
        <f>(O406-MAX(O$8:O406))/MAX(O$8:O406)</f>
        <v>-0.10520513803681031</v>
      </c>
      <c r="R406" s="3">
        <f>(P406-MAX(P$8:P406))/MAX(P$8:P406)</f>
        <v>-8.2827733156181138E-2</v>
      </c>
      <c r="S406" s="3"/>
    </row>
    <row r="407" spans="1:19" x14ac:dyDescent="0.2">
      <c r="A407" s="18">
        <v>42516</v>
      </c>
      <c r="B407" s="18" t="str">
        <f t="shared" si="79"/>
        <v>May-2016</v>
      </c>
      <c r="C407" s="2">
        <v>13105.45</v>
      </c>
      <c r="D407" s="25">
        <f t="shared" si="78"/>
        <v>0.98321370643057493</v>
      </c>
      <c r="E407" s="20">
        <f t="shared" si="82"/>
        <v>-0.98321370643057493</v>
      </c>
      <c r="F407" s="3">
        <f>VLOOKUP(A407,'Scheme data'!$A$2:$B$538,2,FALSE)</f>
        <v>18.847000000000001</v>
      </c>
      <c r="G407" s="20">
        <f t="shared" si="83"/>
        <v>0.95345224704055287</v>
      </c>
      <c r="H407" s="3">
        <f t="shared" si="84"/>
        <v>0</v>
      </c>
      <c r="I407" s="3">
        <f t="shared" si="85"/>
        <v>5</v>
      </c>
      <c r="J407" s="3">
        <f t="shared" si="86"/>
        <v>0</v>
      </c>
      <c r="K407" s="3">
        <f t="shared" si="87"/>
        <v>7730.4704214269887</v>
      </c>
      <c r="L407" s="3">
        <f t="shared" si="88"/>
        <v>11.19001012325627</v>
      </c>
      <c r="M407" s="3">
        <f t="shared" si="80"/>
        <v>145696.17603263445</v>
      </c>
      <c r="N407" s="3">
        <f t="shared" si="81"/>
        <v>146650.1181698289</v>
      </c>
      <c r="O407" s="20">
        <f t="shared" si="89"/>
        <v>124.46836613393207</v>
      </c>
      <c r="P407" s="20">
        <f t="shared" si="90"/>
        <v>116.52499799944874</v>
      </c>
      <c r="Q407" s="3">
        <f>(O407-MAX(O$8:O407))/MAX(O$8:O407)</f>
        <v>-9.6673696319018898E-2</v>
      </c>
      <c r="R407" s="3">
        <f>(P407-MAX(P$8:P407))/MAX(P$8:P407)</f>
        <v>-7.3809969716992746E-2</v>
      </c>
      <c r="S407" s="3"/>
    </row>
    <row r="408" spans="1:19" x14ac:dyDescent="0.2">
      <c r="A408" s="18">
        <v>42517</v>
      </c>
      <c r="B408" s="18" t="str">
        <f t="shared" si="79"/>
        <v>May-2016</v>
      </c>
      <c r="C408" s="2">
        <v>13270.05</v>
      </c>
      <c r="D408" s="25">
        <f t="shared" si="78"/>
        <v>1.2559660293999713</v>
      </c>
      <c r="E408" s="20">
        <f t="shared" si="82"/>
        <v>-1.2559660293999713</v>
      </c>
      <c r="F408" s="3">
        <f>VLOOKUP(A408,'Scheme data'!$A$2:$B$538,2,FALSE)</f>
        <v>18.986999999999998</v>
      </c>
      <c r="G408" s="20">
        <f t="shared" si="83"/>
        <v>0.74282379158485179</v>
      </c>
      <c r="H408" s="3">
        <f t="shared" si="84"/>
        <v>0</v>
      </c>
      <c r="I408" s="3">
        <f t="shared" si="85"/>
        <v>5</v>
      </c>
      <c r="J408" s="3">
        <f t="shared" si="86"/>
        <v>0</v>
      </c>
      <c r="K408" s="3">
        <f t="shared" si="87"/>
        <v>7730.4704214269887</v>
      </c>
      <c r="L408" s="3">
        <f t="shared" si="88"/>
        <v>11.19001012325627</v>
      </c>
      <c r="M408" s="3">
        <f t="shared" si="80"/>
        <v>146778.44189163423</v>
      </c>
      <c r="N408" s="3">
        <f t="shared" si="81"/>
        <v>148491.99383611686</v>
      </c>
      <c r="O408" s="20">
        <f t="shared" si="89"/>
        <v>125.39294677057187</v>
      </c>
      <c r="P408" s="20">
        <f t="shared" si="90"/>
        <v>117.98851239008081</v>
      </c>
      <c r="Q408" s="3">
        <f>(O408-MAX(O$8:O408))/MAX(O$8:O408)</f>
        <v>-8.9963573619632448E-2</v>
      </c>
      <c r="R408" s="3">
        <f>(P408-MAX(P$8:P408))/MAX(P$8:P408)</f>
        <v>-6.217733756894888E-2</v>
      </c>
      <c r="S408" s="3"/>
    </row>
    <row r="409" spans="1:19" x14ac:dyDescent="0.2">
      <c r="A409" s="18">
        <v>42520</v>
      </c>
      <c r="B409" s="18" t="str">
        <f t="shared" si="79"/>
        <v>May-2016</v>
      </c>
      <c r="C409" s="2">
        <v>13335.35</v>
      </c>
      <c r="D409" s="25">
        <f t="shared" si="78"/>
        <v>0.49208556109435231</v>
      </c>
      <c r="E409" s="20">
        <f t="shared" si="82"/>
        <v>-0.49208556109435231</v>
      </c>
      <c r="F409" s="3">
        <f>VLOOKUP(A409,'Scheme data'!$A$2:$B$538,2,FALSE)</f>
        <v>19.071000000000002</v>
      </c>
      <c r="G409" s="20">
        <f t="shared" si="83"/>
        <v>0.44240796334335697</v>
      </c>
      <c r="H409" s="3">
        <f t="shared" si="84"/>
        <v>0</v>
      </c>
      <c r="I409" s="3">
        <f t="shared" si="85"/>
        <v>5</v>
      </c>
      <c r="J409" s="3">
        <f t="shared" si="86"/>
        <v>0</v>
      </c>
      <c r="K409" s="3">
        <f t="shared" si="87"/>
        <v>7730.4704214269887</v>
      </c>
      <c r="L409" s="3">
        <f t="shared" si="88"/>
        <v>11.19001012325627</v>
      </c>
      <c r="M409" s="3">
        <f t="shared" si="80"/>
        <v>147427.8014070341</v>
      </c>
      <c r="N409" s="3">
        <f t="shared" si="81"/>
        <v>149222.70149716552</v>
      </c>
      <c r="O409" s="20">
        <f t="shared" si="89"/>
        <v>125.94769515255578</v>
      </c>
      <c r="P409" s="20">
        <f t="shared" si="90"/>
        <v>118.56911682330241</v>
      </c>
      <c r="Q409" s="3">
        <f>(O409-MAX(O$8:O409))/MAX(O$8:O409)</f>
        <v>-8.5937500000000347E-2</v>
      </c>
      <c r="R409" s="3">
        <f>(P409-MAX(P$8:P409))/MAX(P$8:P409)</f>
        <v>-5.7562447658455161E-2</v>
      </c>
      <c r="S409" s="3"/>
    </row>
    <row r="410" spans="1:19" x14ac:dyDescent="0.2">
      <c r="A410" s="18">
        <v>42521</v>
      </c>
      <c r="B410" s="18" t="str">
        <f t="shared" si="79"/>
        <v>May-2016</v>
      </c>
      <c r="C410" s="2">
        <v>13292.65</v>
      </c>
      <c r="D410" s="25">
        <f t="shared" si="78"/>
        <v>-0.32020156951261664</v>
      </c>
      <c r="E410" s="20">
        <f t="shared" si="82"/>
        <v>0.32020156951261664</v>
      </c>
      <c r="F410" s="3">
        <f>VLOOKUP(A410,'Scheme data'!$A$2:$B$538,2,FALSE)</f>
        <v>18.986000000000001</v>
      </c>
      <c r="G410" s="20">
        <f t="shared" si="83"/>
        <v>-0.4457028996906342</v>
      </c>
      <c r="H410" s="3">
        <f t="shared" si="84"/>
        <v>0</v>
      </c>
      <c r="I410" s="3">
        <f t="shared" si="85"/>
        <v>5</v>
      </c>
      <c r="J410" s="3">
        <f t="shared" si="86"/>
        <v>0</v>
      </c>
      <c r="K410" s="3">
        <f t="shared" si="87"/>
        <v>7730.4704214269887</v>
      </c>
      <c r="L410" s="3">
        <f t="shared" si="88"/>
        <v>11.19001012325627</v>
      </c>
      <c r="M410" s="3">
        <f t="shared" si="80"/>
        <v>146770.71142121282</v>
      </c>
      <c r="N410" s="3">
        <f t="shared" si="81"/>
        <v>148744.88806490245</v>
      </c>
      <c r="O410" s="20">
        <f t="shared" si="89"/>
        <v>125.38634262316732</v>
      </c>
      <c r="P410" s="20">
        <f t="shared" si="90"/>
        <v>118.18945665027695</v>
      </c>
      <c r="Q410" s="3">
        <f>(O410-MAX(O$8:O410))/MAX(O$8:O410)</f>
        <v>-9.0011503067485024E-2</v>
      </c>
      <c r="R410" s="3">
        <f>(P410-MAX(P$8:P410))/MAX(P$8:P410)</f>
        <v>-6.0580147492729032E-2</v>
      </c>
      <c r="S410" s="3"/>
    </row>
    <row r="411" spans="1:19" x14ac:dyDescent="0.2">
      <c r="A411" s="18">
        <v>42522</v>
      </c>
      <c r="B411" s="18" t="str">
        <f t="shared" si="79"/>
        <v>Jun-2016</v>
      </c>
      <c r="C411" s="2">
        <v>13271.75</v>
      </c>
      <c r="D411" s="25">
        <f t="shared" si="78"/>
        <v>-0.1572297472663437</v>
      </c>
      <c r="E411" s="20">
        <f t="shared" si="82"/>
        <v>0.1572297472663437</v>
      </c>
      <c r="F411" s="3">
        <f>VLOOKUP(A411,'Scheme data'!$A$2:$B$538,2,FALSE)</f>
        <v>19.079999999999998</v>
      </c>
      <c r="G411" s="20">
        <f t="shared" si="83"/>
        <v>0.49510165385019295</v>
      </c>
      <c r="H411" s="3">
        <f t="shared" si="84"/>
        <v>0</v>
      </c>
      <c r="I411" s="3">
        <f t="shared" si="85"/>
        <v>0</v>
      </c>
      <c r="J411" s="3">
        <f t="shared" si="86"/>
        <v>0</v>
      </c>
      <c r="K411" s="3">
        <f t="shared" si="87"/>
        <v>7730.4704214269887</v>
      </c>
      <c r="L411" s="3">
        <f t="shared" si="88"/>
        <v>11.19001012325627</v>
      </c>
      <c r="M411" s="3">
        <f t="shared" si="80"/>
        <v>147497.37564082694</v>
      </c>
      <c r="N411" s="3">
        <f t="shared" si="81"/>
        <v>148511.01685332641</v>
      </c>
      <c r="O411" s="20">
        <f t="shared" si="89"/>
        <v>126.00713247919688</v>
      </c>
      <c r="P411" s="20">
        <f t="shared" si="90"/>
        <v>118.00362766629026</v>
      </c>
      <c r="Q411" s="3">
        <f>(O411-MAX(O$8:O411))/MAX(O$8:O411)</f>
        <v>-8.5506134969325701E-2</v>
      </c>
      <c r="R411" s="3">
        <f>(P411-MAX(P$8:P411))/MAX(P$8:P411)</f>
        <v>-6.2057194952596074E-2</v>
      </c>
      <c r="S411" s="3"/>
    </row>
    <row r="412" spans="1:19" x14ac:dyDescent="0.2">
      <c r="A412" s="18">
        <v>42523</v>
      </c>
      <c r="B412" s="18" t="str">
        <f t="shared" si="79"/>
        <v>Jun-2016</v>
      </c>
      <c r="C412" s="2">
        <v>13331.1</v>
      </c>
      <c r="D412" s="25">
        <f t="shared" si="78"/>
        <v>0.44719046094147613</v>
      </c>
      <c r="E412" s="20">
        <f t="shared" si="82"/>
        <v>-0.44719046094147613</v>
      </c>
      <c r="F412" s="3">
        <f>VLOOKUP(A412,'Scheme data'!$A$2:$B$538,2,FALSE)</f>
        <v>19.14</v>
      </c>
      <c r="G412" s="20">
        <f t="shared" si="83"/>
        <v>0.31446540880504337</v>
      </c>
      <c r="H412" s="3">
        <f t="shared" si="84"/>
        <v>0</v>
      </c>
      <c r="I412" s="3">
        <f t="shared" si="85"/>
        <v>0</v>
      </c>
      <c r="J412" s="3">
        <f t="shared" si="86"/>
        <v>0</v>
      </c>
      <c r="K412" s="3">
        <f t="shared" si="87"/>
        <v>7730.4704214269887</v>
      </c>
      <c r="L412" s="3">
        <f t="shared" si="88"/>
        <v>11.19001012325627</v>
      </c>
      <c r="M412" s="3">
        <f t="shared" si="80"/>
        <v>147961.20386611257</v>
      </c>
      <c r="N412" s="3">
        <f t="shared" si="81"/>
        <v>149175.14395414168</v>
      </c>
      <c r="O412" s="20">
        <f t="shared" si="89"/>
        <v>126.40338132347109</v>
      </c>
      <c r="P412" s="20">
        <f t="shared" si="90"/>
        <v>118.53132863277881</v>
      </c>
      <c r="Q412" s="3">
        <f>(O412-MAX(O$8:O412))/MAX(O$8:O412)</f>
        <v>-8.2630368098160017E-2</v>
      </c>
      <c r="R412" s="3">
        <f>(P412-MAX(P$8:P412))/MAX(P$8:P412)</f>
        <v>-5.7862804199337127E-2</v>
      </c>
      <c r="S412" s="3"/>
    </row>
    <row r="413" spans="1:19" x14ac:dyDescent="0.2">
      <c r="A413" s="18">
        <v>42524</v>
      </c>
      <c r="B413" s="18" t="str">
        <f t="shared" si="79"/>
        <v>Jun-2016</v>
      </c>
      <c r="C413" s="2">
        <v>13256.9</v>
      </c>
      <c r="D413" s="25">
        <f t="shared" si="78"/>
        <v>-0.55659322936592426</v>
      </c>
      <c r="E413" s="20">
        <f t="shared" si="82"/>
        <v>0.55659322936592426</v>
      </c>
      <c r="F413" s="3">
        <f>VLOOKUP(A413,'Scheme data'!$A$2:$B$538,2,FALSE)</f>
        <v>19.167999999999999</v>
      </c>
      <c r="G413" s="20">
        <f t="shared" si="83"/>
        <v>0.14629049111807049</v>
      </c>
      <c r="H413" s="3">
        <f t="shared" si="84"/>
        <v>2000</v>
      </c>
      <c r="I413" s="3">
        <f t="shared" si="85"/>
        <v>1</v>
      </c>
      <c r="J413" s="3">
        <f t="shared" si="86"/>
        <v>2000</v>
      </c>
      <c r="K413" s="3">
        <f t="shared" si="87"/>
        <v>7834.8109890396763</v>
      </c>
      <c r="L413" s="3">
        <f t="shared" si="88"/>
        <v>11.340874955909454</v>
      </c>
      <c r="M413" s="3">
        <f t="shared" si="80"/>
        <v>150177.65703791252</v>
      </c>
      <c r="N413" s="3">
        <f t="shared" si="81"/>
        <v>150344.84520299605</v>
      </c>
      <c r="O413" s="20">
        <f t="shared" si="89"/>
        <v>126.58829745079905</v>
      </c>
      <c r="P413" s="20">
        <f t="shared" si="90"/>
        <v>117.87159128293129</v>
      </c>
      <c r="Q413" s="3">
        <f>(O413-MAX(O$8:O413))/MAX(O$8:O413)</f>
        <v>-8.128834355828278E-2</v>
      </c>
      <c r="R413" s="3">
        <f>(P413-MAX(P$8:P413))/MAX(P$8:P413)</f>
        <v>-6.3106676042501586E-2</v>
      </c>
      <c r="S413" s="3"/>
    </row>
    <row r="414" spans="1:19" x14ac:dyDescent="0.2">
      <c r="A414" s="18">
        <v>42527</v>
      </c>
      <c r="B414" s="18" t="str">
        <f t="shared" si="79"/>
        <v>Jun-2016</v>
      </c>
      <c r="C414" s="2">
        <v>13254.9</v>
      </c>
      <c r="D414" s="25">
        <f t="shared" si="78"/>
        <v>-1.508648326531844E-2</v>
      </c>
      <c r="E414" s="20">
        <f t="shared" si="82"/>
        <v>1.508648326531844E-2</v>
      </c>
      <c r="F414" s="3">
        <f>VLOOKUP(A414,'Scheme data'!$A$2:$B$538,2,FALSE)</f>
        <v>19.204000000000001</v>
      </c>
      <c r="G414" s="20">
        <f t="shared" si="83"/>
        <v>0.1878130217028452</v>
      </c>
      <c r="H414" s="3">
        <f t="shared" si="84"/>
        <v>0</v>
      </c>
      <c r="I414" s="3">
        <f t="shared" si="85"/>
        <v>1</v>
      </c>
      <c r="J414" s="3">
        <f t="shared" si="86"/>
        <v>0</v>
      </c>
      <c r="K414" s="3">
        <f t="shared" si="87"/>
        <v>7834.8109890396763</v>
      </c>
      <c r="L414" s="3">
        <f t="shared" si="88"/>
        <v>11.340874955909454</v>
      </c>
      <c r="M414" s="3">
        <f t="shared" si="80"/>
        <v>150459.71023351795</v>
      </c>
      <c r="N414" s="3">
        <f t="shared" si="81"/>
        <v>150322.16345308421</v>
      </c>
      <c r="O414" s="20">
        <f t="shared" si="89"/>
        <v>126.82604675736359</v>
      </c>
      <c r="P414" s="20">
        <f t="shared" si="90"/>
        <v>117.85380860503783</v>
      </c>
      <c r="Q414" s="3">
        <f>(O414-MAX(O$8:O414))/MAX(O$8:O414)</f>
        <v>-7.9562883435583279E-2</v>
      </c>
      <c r="R414" s="3">
        <f>(P414-MAX(P$8:P414))/MAX(P$8:P414)</f>
        <v>-6.3248020297034316E-2</v>
      </c>
      <c r="S414" s="3"/>
    </row>
    <row r="415" spans="1:19" x14ac:dyDescent="0.2">
      <c r="A415" s="18">
        <v>42528</v>
      </c>
      <c r="B415" s="18" t="str">
        <f t="shared" si="79"/>
        <v>Jun-2016</v>
      </c>
      <c r="C415" s="2">
        <v>13333.2</v>
      </c>
      <c r="D415" s="25">
        <f t="shared" si="78"/>
        <v>0.59072493945636018</v>
      </c>
      <c r="E415" s="20">
        <f t="shared" si="82"/>
        <v>-0.59072493945636018</v>
      </c>
      <c r="F415" s="3">
        <f>VLOOKUP(A415,'Scheme data'!$A$2:$B$538,2,FALSE)</f>
        <v>19.346</v>
      </c>
      <c r="G415" s="20">
        <f t="shared" si="83"/>
        <v>0.73942928556550436</v>
      </c>
      <c r="H415" s="3">
        <f t="shared" si="84"/>
        <v>0</v>
      </c>
      <c r="I415" s="3">
        <f t="shared" si="85"/>
        <v>1</v>
      </c>
      <c r="J415" s="3">
        <f t="shared" si="86"/>
        <v>0</v>
      </c>
      <c r="K415" s="3">
        <f t="shared" si="87"/>
        <v>7834.8109890396763</v>
      </c>
      <c r="L415" s="3">
        <f t="shared" si="88"/>
        <v>11.340874955909454</v>
      </c>
      <c r="M415" s="3">
        <f t="shared" si="80"/>
        <v>151572.25339396158</v>
      </c>
      <c r="N415" s="3">
        <f t="shared" si="81"/>
        <v>151210.15396213194</v>
      </c>
      <c r="O415" s="20">
        <f t="shared" si="89"/>
        <v>127.76383568881252</v>
      </c>
      <c r="P415" s="20">
        <f t="shared" si="90"/>
        <v>118.55000044456695</v>
      </c>
      <c r="Q415" s="3">
        <f>(O415-MAX(O$8:O415))/MAX(O$8:O415)</f>
        <v>-7.275690184049137E-2</v>
      </c>
      <c r="R415" s="3">
        <f>(P415-MAX(P$8:P415))/MAX(P$8:P415)</f>
        <v>-5.7714392732077749E-2</v>
      </c>
      <c r="S415" s="3"/>
    </row>
    <row r="416" spans="1:19" x14ac:dyDescent="0.2">
      <c r="A416" s="18">
        <v>42529</v>
      </c>
      <c r="B416" s="18" t="str">
        <f t="shared" si="79"/>
        <v>Jun-2016</v>
      </c>
      <c r="C416" s="2">
        <v>13422.3</v>
      </c>
      <c r="D416" s="25">
        <f t="shared" si="78"/>
        <v>0.66825668256681481</v>
      </c>
      <c r="E416" s="20">
        <f t="shared" si="82"/>
        <v>-0.66825668256681481</v>
      </c>
      <c r="F416" s="3">
        <f>VLOOKUP(A416,'Scheme data'!$A$2:$B$538,2,FALSE)</f>
        <v>19.452999999999999</v>
      </c>
      <c r="G416" s="20">
        <f t="shared" si="83"/>
        <v>0.55308590923187906</v>
      </c>
      <c r="H416" s="3">
        <f t="shared" si="84"/>
        <v>0</v>
      </c>
      <c r="I416" s="3">
        <f t="shared" si="85"/>
        <v>1</v>
      </c>
      <c r="J416" s="3">
        <f t="shared" si="86"/>
        <v>0</v>
      </c>
      <c r="K416" s="3">
        <f t="shared" si="87"/>
        <v>7834.8109890396763</v>
      </c>
      <c r="L416" s="3">
        <f t="shared" si="88"/>
        <v>11.340874955909454</v>
      </c>
      <c r="M416" s="3">
        <f t="shared" si="80"/>
        <v>152410.57816978882</v>
      </c>
      <c r="N416" s="3">
        <f t="shared" si="81"/>
        <v>152220.62592070346</v>
      </c>
      <c r="O416" s="20">
        <f t="shared" si="89"/>
        <v>128.47047946110152</v>
      </c>
      <c r="P416" s="20">
        <f t="shared" si="90"/>
        <v>119.34221874472077</v>
      </c>
      <c r="Q416" s="3">
        <f>(O416-MAX(O$8:O416))/MAX(O$8:O416)</f>
        <v>-6.7628450920245956E-2</v>
      </c>
      <c r="R416" s="3">
        <f>(P416-MAX(P$8:P416))/MAX(P$8:P416)</f>
        <v>-5.1417506192644465E-2</v>
      </c>
      <c r="S416" s="3"/>
    </row>
    <row r="417" spans="1:19" x14ac:dyDescent="0.2">
      <c r="A417" s="18">
        <v>42530</v>
      </c>
      <c r="B417" s="18" t="str">
        <f t="shared" si="79"/>
        <v>Jun-2016</v>
      </c>
      <c r="C417" s="2">
        <v>13380.6</v>
      </c>
      <c r="D417" s="25">
        <f t="shared" si="78"/>
        <v>-0.31067700766633816</v>
      </c>
      <c r="E417" s="20">
        <f t="shared" si="82"/>
        <v>0.31067700766633816</v>
      </c>
      <c r="F417" s="3">
        <f>VLOOKUP(A417,'Scheme data'!$A$2:$B$538,2,FALSE)</f>
        <v>19.411999999999999</v>
      </c>
      <c r="G417" s="20">
        <f t="shared" si="83"/>
        <v>-0.21076440651827671</v>
      </c>
      <c r="H417" s="3">
        <f t="shared" si="84"/>
        <v>0</v>
      </c>
      <c r="I417" s="3">
        <f t="shared" si="85"/>
        <v>1</v>
      </c>
      <c r="J417" s="3">
        <f t="shared" si="86"/>
        <v>0</v>
      </c>
      <c r="K417" s="3">
        <f t="shared" si="87"/>
        <v>7834.8109890396763</v>
      </c>
      <c r="L417" s="3">
        <f t="shared" si="88"/>
        <v>11.340874955909454</v>
      </c>
      <c r="M417" s="3">
        <f t="shared" si="80"/>
        <v>152089.35091923818</v>
      </c>
      <c r="N417" s="3">
        <f t="shared" si="81"/>
        <v>151747.71143504206</v>
      </c>
      <c r="O417" s="20">
        <f t="shared" si="89"/>
        <v>128.19970941751416</v>
      </c>
      <c r="P417" s="20">
        <f t="shared" si="90"/>
        <v>118.97144991064205</v>
      </c>
      <c r="Q417" s="3">
        <f>(O417-MAX(O$8:O417))/MAX(O$8:O417)</f>
        <v>-6.9593558282209075E-2</v>
      </c>
      <c r="R417" s="3">
        <f>(P417-MAX(P$8:P417))/MAX(P$8:P417)</f>
        <v>-5.4364533899651908E-2</v>
      </c>
      <c r="S417" s="3"/>
    </row>
    <row r="418" spans="1:19" x14ac:dyDescent="0.2">
      <c r="A418" s="18">
        <v>42531</v>
      </c>
      <c r="B418" s="18" t="str">
        <f t="shared" si="79"/>
        <v>Jun-2016</v>
      </c>
      <c r="C418" s="2">
        <v>13329.95</v>
      </c>
      <c r="D418" s="25">
        <f t="shared" si="78"/>
        <v>-0.3785331001599303</v>
      </c>
      <c r="E418" s="20">
        <f t="shared" si="82"/>
        <v>0.3785331001599303</v>
      </c>
      <c r="F418" s="3">
        <f>VLOOKUP(A418,'Scheme data'!$A$2:$B$538,2,FALSE)</f>
        <v>19.318000000000001</v>
      </c>
      <c r="G418" s="20">
        <f t="shared" si="83"/>
        <v>-0.48423655470841559</v>
      </c>
      <c r="H418" s="3">
        <f t="shared" si="84"/>
        <v>0</v>
      </c>
      <c r="I418" s="3">
        <f t="shared" si="85"/>
        <v>1</v>
      </c>
      <c r="J418" s="3">
        <f t="shared" si="86"/>
        <v>0</v>
      </c>
      <c r="K418" s="3">
        <f t="shared" si="87"/>
        <v>7834.8109890396763</v>
      </c>
      <c r="L418" s="3">
        <f t="shared" si="88"/>
        <v>11.340874955909454</v>
      </c>
      <c r="M418" s="3">
        <f t="shared" si="80"/>
        <v>151352.87868626846</v>
      </c>
      <c r="N418" s="3">
        <f t="shared" si="81"/>
        <v>151173.29611852524</v>
      </c>
      <c r="O418" s="20">
        <f t="shared" si="89"/>
        <v>127.57891956148458</v>
      </c>
      <c r="P418" s="20">
        <f t="shared" si="90"/>
        <v>118.52110359299009</v>
      </c>
      <c r="Q418" s="3">
        <f>(O418-MAX(O$8:O418))/MAX(O$8:O418)</f>
        <v>-7.4098926380368496E-2</v>
      </c>
      <c r="R418" s="3">
        <f>(P418-MAX(P$8:P418))/MAX(P$8:P418)</f>
        <v>-5.7944077145693294E-2</v>
      </c>
      <c r="S418" s="3"/>
    </row>
    <row r="419" spans="1:19" x14ac:dyDescent="0.2">
      <c r="A419" s="18">
        <v>42534</v>
      </c>
      <c r="B419" s="18" t="str">
        <f t="shared" si="79"/>
        <v>Jun-2016</v>
      </c>
      <c r="C419" s="2">
        <v>13227.5</v>
      </c>
      <c r="D419" s="25">
        <f t="shared" si="78"/>
        <v>-0.76857002464375879</v>
      </c>
      <c r="E419" s="20">
        <f t="shared" si="82"/>
        <v>0.76857002464375879</v>
      </c>
      <c r="F419" s="3">
        <f>VLOOKUP(A419,'Scheme data'!$A$2:$B$538,2,FALSE)</f>
        <v>19.195</v>
      </c>
      <c r="G419" s="20">
        <f t="shared" si="83"/>
        <v>-0.63671187493529913</v>
      </c>
      <c r="H419" s="3">
        <f t="shared" si="84"/>
        <v>2000</v>
      </c>
      <c r="I419" s="3">
        <f t="shared" si="85"/>
        <v>2</v>
      </c>
      <c r="J419" s="3">
        <f t="shared" si="86"/>
        <v>2000</v>
      </c>
      <c r="K419" s="3">
        <f t="shared" si="87"/>
        <v>7939.0047895085481</v>
      </c>
      <c r="L419" s="3">
        <f t="shared" si="88"/>
        <v>11.492075107109605</v>
      </c>
      <c r="M419" s="3">
        <f t="shared" si="80"/>
        <v>152389.19693461657</v>
      </c>
      <c r="N419" s="3">
        <f t="shared" si="81"/>
        <v>152011.42347929228</v>
      </c>
      <c r="O419" s="20">
        <f t="shared" si="89"/>
        <v>126.76660943072245</v>
      </c>
      <c r="P419" s="20">
        <f t="shared" si="90"/>
        <v>117.6101859178974</v>
      </c>
      <c r="Q419" s="3">
        <f>(O419-MAX(O$8:O419))/MAX(O$8:O419)</f>
        <v>-7.9994248466258133E-2</v>
      </c>
      <c r="R419" s="3">
        <f>(P419-MAX(P$8:P419))/MAX(P$8:P419)</f>
        <v>-6.518443658413256E-2</v>
      </c>
      <c r="S419" s="3"/>
    </row>
    <row r="420" spans="1:19" x14ac:dyDescent="0.2">
      <c r="A420" s="18">
        <v>42535</v>
      </c>
      <c r="B420" s="18" t="str">
        <f t="shared" si="79"/>
        <v>Jun-2016</v>
      </c>
      <c r="C420" s="2">
        <v>13302.2</v>
      </c>
      <c r="D420" s="25">
        <f t="shared" si="78"/>
        <v>0.56473256473257027</v>
      </c>
      <c r="E420" s="20">
        <f t="shared" si="82"/>
        <v>-0.56473256473257027</v>
      </c>
      <c r="F420" s="3">
        <f>VLOOKUP(A420,'Scheme data'!$A$2:$B$538,2,FALSE)</f>
        <v>19.221</v>
      </c>
      <c r="G420" s="20">
        <f t="shared" si="83"/>
        <v>0.13545194060953269</v>
      </c>
      <c r="H420" s="3">
        <f t="shared" si="84"/>
        <v>0</v>
      </c>
      <c r="I420" s="3">
        <f t="shared" si="85"/>
        <v>2</v>
      </c>
      <c r="J420" s="3">
        <f t="shared" si="86"/>
        <v>0</v>
      </c>
      <c r="K420" s="3">
        <f t="shared" si="87"/>
        <v>7939.0047895085481</v>
      </c>
      <c r="L420" s="3">
        <f t="shared" si="88"/>
        <v>11.492075107109605</v>
      </c>
      <c r="M420" s="3">
        <f t="shared" si="80"/>
        <v>152595.61105914379</v>
      </c>
      <c r="N420" s="3">
        <f t="shared" si="81"/>
        <v>152869.88148979339</v>
      </c>
      <c r="O420" s="20">
        <f t="shared" si="89"/>
        <v>126.93831726324127</v>
      </c>
      <c r="P420" s="20">
        <f t="shared" si="90"/>
        <v>118.27436893721828</v>
      </c>
      <c r="Q420" s="3">
        <f>(O420-MAX(O$8:O420))/MAX(O$8:O420)</f>
        <v>-7.8748082822086368E-2</v>
      </c>
      <c r="R420" s="3">
        <f>(P420-MAX(P$8:P420))/MAX(P$8:P420)</f>
        <v>-5.9905228677334894E-2</v>
      </c>
      <c r="S420" s="3"/>
    </row>
    <row r="421" spans="1:19" x14ac:dyDescent="0.2">
      <c r="A421" s="18">
        <v>42536</v>
      </c>
      <c r="B421" s="18" t="str">
        <f t="shared" si="79"/>
        <v>Jun-2016</v>
      </c>
      <c r="C421" s="2">
        <v>13385.65</v>
      </c>
      <c r="D421" s="25">
        <f t="shared" si="78"/>
        <v>0.62733983852294284</v>
      </c>
      <c r="E421" s="20">
        <f t="shared" si="82"/>
        <v>-0.62733983852294284</v>
      </c>
      <c r="F421" s="3">
        <f>VLOOKUP(A421,'Scheme data'!$A$2:$B$538,2,FALSE)</f>
        <v>19.327999999999999</v>
      </c>
      <c r="G421" s="20">
        <f t="shared" si="83"/>
        <v>0.55668279485978522</v>
      </c>
      <c r="H421" s="3">
        <f t="shared" si="84"/>
        <v>0</v>
      </c>
      <c r="I421" s="3">
        <f t="shared" si="85"/>
        <v>2</v>
      </c>
      <c r="J421" s="3">
        <f t="shared" si="86"/>
        <v>0</v>
      </c>
      <c r="K421" s="3">
        <f t="shared" si="87"/>
        <v>7939.0047895085481</v>
      </c>
      <c r="L421" s="3">
        <f t="shared" si="88"/>
        <v>11.492075107109605</v>
      </c>
      <c r="M421" s="3">
        <f t="shared" si="80"/>
        <v>153445.08457162121</v>
      </c>
      <c r="N421" s="3">
        <f t="shared" si="81"/>
        <v>153828.89515748166</v>
      </c>
      <c r="O421" s="20">
        <f t="shared" si="89"/>
        <v>127.64496103553027</v>
      </c>
      <c r="P421" s="20">
        <f t="shared" si="90"/>
        <v>119.01635117232306</v>
      </c>
      <c r="Q421" s="3">
        <f>(O421-MAX(O$8:O421))/MAX(O$8:O421)</f>
        <v>-7.3619631901840968E-2</v>
      </c>
      <c r="R421" s="3">
        <f>(P421-MAX(P$8:P421))/MAX(P$8:P421)</f>
        <v>-5.4007639656956687E-2</v>
      </c>
      <c r="S421" s="3"/>
    </row>
    <row r="422" spans="1:19" x14ac:dyDescent="0.2">
      <c r="A422" s="18">
        <v>42537</v>
      </c>
      <c r="B422" s="18" t="str">
        <f t="shared" si="79"/>
        <v>Jun-2016</v>
      </c>
      <c r="C422" s="2">
        <v>13359.4</v>
      </c>
      <c r="D422" s="25">
        <f t="shared" si="78"/>
        <v>-0.1961055309230407</v>
      </c>
      <c r="E422" s="20">
        <f t="shared" si="82"/>
        <v>0.1961055309230407</v>
      </c>
      <c r="F422" s="3">
        <f>VLOOKUP(A422,'Scheme data'!$A$2:$B$538,2,FALSE)</f>
        <v>19.218</v>
      </c>
      <c r="G422" s="20">
        <f t="shared" si="83"/>
        <v>-0.56912251655628854</v>
      </c>
      <c r="H422" s="3">
        <f t="shared" si="84"/>
        <v>0</v>
      </c>
      <c r="I422" s="3">
        <f t="shared" si="85"/>
        <v>2</v>
      </c>
      <c r="J422" s="3">
        <f t="shared" si="86"/>
        <v>0</v>
      </c>
      <c r="K422" s="3">
        <f t="shared" si="87"/>
        <v>7939.0047895085481</v>
      </c>
      <c r="L422" s="3">
        <f t="shared" si="88"/>
        <v>11.492075107109605</v>
      </c>
      <c r="M422" s="3">
        <f t="shared" si="80"/>
        <v>152571.79404477528</v>
      </c>
      <c r="N422" s="3">
        <f t="shared" si="81"/>
        <v>153527.22818592004</v>
      </c>
      <c r="O422" s="20">
        <f t="shared" si="89"/>
        <v>126.91850482102757</v>
      </c>
      <c r="P422" s="20">
        <f t="shared" si="90"/>
        <v>118.78295352497135</v>
      </c>
      <c r="Q422" s="3">
        <f>(O422-MAX(O$8:O422))/MAX(O$8:O422)</f>
        <v>-7.8891871165644611E-2</v>
      </c>
      <c r="R422" s="3">
        <f>(P422-MAX(P$8:P422))/MAX(P$8:P422)</f>
        <v>-5.5862782997698764E-2</v>
      </c>
      <c r="S422" s="3"/>
    </row>
    <row r="423" spans="1:19" x14ac:dyDescent="0.2">
      <c r="A423" s="18">
        <v>42538</v>
      </c>
      <c r="B423" s="18" t="str">
        <f t="shared" si="79"/>
        <v>Jun-2016</v>
      </c>
      <c r="C423" s="2">
        <v>13359.25</v>
      </c>
      <c r="D423" s="25">
        <f t="shared" si="78"/>
        <v>-1.1228049163857375E-3</v>
      </c>
      <c r="E423" s="20">
        <f t="shared" si="82"/>
        <v>1.1228049163857375E-3</v>
      </c>
      <c r="F423" s="3">
        <f>VLOOKUP(A423,'Scheme data'!$A$2:$B$538,2,FALSE)</f>
        <v>19.350000000000001</v>
      </c>
      <c r="G423" s="20">
        <f t="shared" si="83"/>
        <v>0.68685607243210245</v>
      </c>
      <c r="H423" s="3">
        <f t="shared" si="84"/>
        <v>0</v>
      </c>
      <c r="I423" s="3">
        <f t="shared" si="85"/>
        <v>2</v>
      </c>
      <c r="J423" s="3">
        <f t="shared" si="86"/>
        <v>0</v>
      </c>
      <c r="K423" s="3">
        <f t="shared" si="87"/>
        <v>7939.0047895085481</v>
      </c>
      <c r="L423" s="3">
        <f t="shared" si="88"/>
        <v>11.492075107109605</v>
      </c>
      <c r="M423" s="3">
        <f t="shared" si="80"/>
        <v>153619.74267699043</v>
      </c>
      <c r="N423" s="3">
        <f t="shared" si="81"/>
        <v>153525.50437465397</v>
      </c>
      <c r="O423" s="20">
        <f t="shared" si="89"/>
        <v>127.79025227843083</v>
      </c>
      <c r="P423" s="20">
        <f t="shared" si="90"/>
        <v>118.78161982412934</v>
      </c>
      <c r="Q423" s="3">
        <f>(O423-MAX(O$8:O423))/MAX(O$8:O423)</f>
        <v>-7.2565184049080134E-2</v>
      </c>
      <c r="R423" s="3">
        <f>(P423-MAX(P$8:P423))/MAX(P$8:P423)</f>
        <v>-5.5873383816788726E-2</v>
      </c>
      <c r="S423" s="3"/>
    </row>
    <row r="424" spans="1:19" x14ac:dyDescent="0.2">
      <c r="A424" s="18">
        <v>42541</v>
      </c>
      <c r="B424" s="18" t="str">
        <f t="shared" si="79"/>
        <v>Jun-2016</v>
      </c>
      <c r="C424" s="2">
        <v>13427.35</v>
      </c>
      <c r="D424" s="25">
        <f t="shared" si="78"/>
        <v>0.50975915564122509</v>
      </c>
      <c r="E424" s="20">
        <f t="shared" si="82"/>
        <v>-0.50975915564122509</v>
      </c>
      <c r="F424" s="3">
        <f>VLOOKUP(A424,'Scheme data'!$A$2:$B$538,2,FALSE)</f>
        <v>19.43</v>
      </c>
      <c r="G424" s="20">
        <f t="shared" si="83"/>
        <v>0.41343669250645104</v>
      </c>
      <c r="H424" s="3">
        <f t="shared" si="84"/>
        <v>0</v>
      </c>
      <c r="I424" s="3">
        <f t="shared" si="85"/>
        <v>2</v>
      </c>
      <c r="J424" s="3">
        <f t="shared" si="86"/>
        <v>0</v>
      </c>
      <c r="K424" s="3">
        <f t="shared" si="87"/>
        <v>7939.0047895085481</v>
      </c>
      <c r="L424" s="3">
        <f t="shared" si="88"/>
        <v>11.492075107109605</v>
      </c>
      <c r="M424" s="3">
        <f t="shared" si="80"/>
        <v>154254.86306015108</v>
      </c>
      <c r="N424" s="3">
        <f t="shared" si="81"/>
        <v>154308.11468944815</v>
      </c>
      <c r="O424" s="20">
        <f t="shared" si="89"/>
        <v>128.31858407079642</v>
      </c>
      <c r="P424" s="20">
        <f t="shared" si="90"/>
        <v>119.38712000640179</v>
      </c>
      <c r="Q424" s="3">
        <f>(O424-MAX(O$8:O424))/MAX(O$8:O424)</f>
        <v>-6.8730828220859366E-2</v>
      </c>
      <c r="R424" s="3">
        <f>(P424-MAX(P$8:P424))/MAX(P$8:P424)</f>
        <v>-5.1060611949949132E-2</v>
      </c>
      <c r="S424" s="3"/>
    </row>
    <row r="425" spans="1:19" x14ac:dyDescent="0.2">
      <c r="A425" s="18">
        <v>42542</v>
      </c>
      <c r="B425" s="18" t="str">
        <f t="shared" si="79"/>
        <v>Jun-2016</v>
      </c>
      <c r="C425" s="2">
        <v>13465.9</v>
      </c>
      <c r="D425" s="25">
        <f t="shared" si="78"/>
        <v>0.28710058202101885</v>
      </c>
      <c r="E425" s="20">
        <f t="shared" si="82"/>
        <v>-0.28710058202101885</v>
      </c>
      <c r="F425" s="3">
        <f>VLOOKUP(A425,'Scheme data'!$A$2:$B$538,2,FALSE)</f>
        <v>19.419</v>
      </c>
      <c r="G425" s="20">
        <f t="shared" si="83"/>
        <v>-5.6613484302620858E-2</v>
      </c>
      <c r="H425" s="3">
        <f t="shared" si="84"/>
        <v>0</v>
      </c>
      <c r="I425" s="3">
        <f t="shared" si="85"/>
        <v>2</v>
      </c>
      <c r="J425" s="3">
        <f t="shared" si="86"/>
        <v>0</v>
      </c>
      <c r="K425" s="3">
        <f t="shared" si="87"/>
        <v>7939.0047895085481</v>
      </c>
      <c r="L425" s="3">
        <f t="shared" si="88"/>
        <v>11.492075107109605</v>
      </c>
      <c r="M425" s="3">
        <f t="shared" si="80"/>
        <v>154167.53400746649</v>
      </c>
      <c r="N425" s="3">
        <f t="shared" si="81"/>
        <v>154751.13418482721</v>
      </c>
      <c r="O425" s="20">
        <f t="shared" si="89"/>
        <v>128.24593844934614</v>
      </c>
      <c r="P425" s="20">
        <f t="shared" si="90"/>
        <v>119.72988112279829</v>
      </c>
      <c r="Q425" s="3">
        <f>(O425-MAX(O$8:O425))/MAX(O$8:O425)</f>
        <v>-6.925805214723979E-2</v>
      </c>
      <c r="R425" s="3">
        <f>(P425-MAX(P$8:P425))/MAX(P$8:P425)</f>
        <v>-4.8336201443830815E-2</v>
      </c>
      <c r="S425" s="3"/>
    </row>
    <row r="426" spans="1:19" x14ac:dyDescent="0.2">
      <c r="A426" s="18">
        <v>42543</v>
      </c>
      <c r="B426" s="18" t="str">
        <f t="shared" si="79"/>
        <v>Jun-2016</v>
      </c>
      <c r="C426" s="2">
        <v>13441.9</v>
      </c>
      <c r="D426" s="25">
        <f t="shared" si="78"/>
        <v>-0.17822796842394492</v>
      </c>
      <c r="E426" s="20">
        <f t="shared" si="82"/>
        <v>0.17822796842394492</v>
      </c>
      <c r="F426" s="3">
        <f>VLOOKUP(A426,'Scheme data'!$A$2:$B$538,2,FALSE)</f>
        <v>19.353999999999999</v>
      </c>
      <c r="G426" s="20">
        <f t="shared" si="83"/>
        <v>-0.33472372418765783</v>
      </c>
      <c r="H426" s="3">
        <f t="shared" si="84"/>
        <v>0</v>
      </c>
      <c r="I426" s="3">
        <f t="shared" si="85"/>
        <v>2</v>
      </c>
      <c r="J426" s="3">
        <f t="shared" si="86"/>
        <v>0</v>
      </c>
      <c r="K426" s="3">
        <f t="shared" si="87"/>
        <v>7939.0047895085481</v>
      </c>
      <c r="L426" s="3">
        <f t="shared" si="88"/>
        <v>11.492075107109605</v>
      </c>
      <c r="M426" s="3">
        <f t="shared" si="80"/>
        <v>153651.49869614842</v>
      </c>
      <c r="N426" s="3">
        <f t="shared" si="81"/>
        <v>154475.3243822566</v>
      </c>
      <c r="O426" s="20">
        <f t="shared" si="89"/>
        <v>127.81666886804908</v>
      </c>
      <c r="P426" s="20">
        <f t="shared" si="90"/>
        <v>119.51648898807672</v>
      </c>
      <c r="Q426" s="3">
        <f>(O426-MAX(O$8:O426))/MAX(O$8:O426)</f>
        <v>-7.23734662576693E-2</v>
      </c>
      <c r="R426" s="3">
        <f>(P426-MAX(P$8:P426))/MAX(P$8:P426)</f>
        <v>-5.0032332498223663E-2</v>
      </c>
      <c r="S426" s="3"/>
    </row>
    <row r="427" spans="1:19" x14ac:dyDescent="0.2">
      <c r="A427" s="18">
        <v>42544</v>
      </c>
      <c r="B427" s="18" t="str">
        <f t="shared" si="79"/>
        <v>Jun-2016</v>
      </c>
      <c r="C427" s="2">
        <v>13456.8</v>
      </c>
      <c r="D427" s="25">
        <f t="shared" si="78"/>
        <v>0.11084742484321142</v>
      </c>
      <c r="E427" s="20">
        <f t="shared" si="82"/>
        <v>-0.11084742484321142</v>
      </c>
      <c r="F427" s="3">
        <f>VLOOKUP(A427,'Scheme data'!$A$2:$B$538,2,FALSE)</f>
        <v>19.353000000000002</v>
      </c>
      <c r="G427" s="20">
        <f t="shared" si="83"/>
        <v>-5.1668905652457863E-3</v>
      </c>
      <c r="H427" s="3">
        <f t="shared" si="84"/>
        <v>0</v>
      </c>
      <c r="I427" s="3">
        <f t="shared" si="85"/>
        <v>2</v>
      </c>
      <c r="J427" s="3">
        <f t="shared" si="86"/>
        <v>0</v>
      </c>
      <c r="K427" s="3">
        <f t="shared" si="87"/>
        <v>7939.0047895085481</v>
      </c>
      <c r="L427" s="3">
        <f t="shared" si="88"/>
        <v>11.492075107109605</v>
      </c>
      <c r="M427" s="3">
        <f t="shared" si="80"/>
        <v>153643.55969135894</v>
      </c>
      <c r="N427" s="3">
        <f t="shared" si="81"/>
        <v>154646.55630135251</v>
      </c>
      <c r="O427" s="20">
        <f t="shared" si="89"/>
        <v>127.81006472064452</v>
      </c>
      <c r="P427" s="20">
        <f t="shared" si="90"/>
        <v>119.64896993838303</v>
      </c>
      <c r="Q427" s="3">
        <f>(O427-MAX(O$8:O427))/MAX(O$8:O427)</f>
        <v>-7.2421395705521988E-2</v>
      </c>
      <c r="R427" s="3">
        <f>(P427-MAX(P$8:P427))/MAX(P$8:P427)</f>
        <v>-4.8979317801954719E-2</v>
      </c>
      <c r="S427" s="3"/>
    </row>
    <row r="428" spans="1:19" x14ac:dyDescent="0.2">
      <c r="A428" s="18">
        <v>42545</v>
      </c>
      <c r="B428" s="18" t="str">
        <f t="shared" si="79"/>
        <v>Jun-2016</v>
      </c>
      <c r="C428" s="2">
        <v>13289.35</v>
      </c>
      <c r="D428" s="25">
        <f t="shared" si="78"/>
        <v>-1.2443522977230761</v>
      </c>
      <c r="E428" s="20">
        <f t="shared" si="82"/>
        <v>1.2443522977230761</v>
      </c>
      <c r="F428" s="3">
        <f>VLOOKUP(A428,'Scheme data'!$A$2:$B$538,2,FALSE)</f>
        <v>19.207000000000001</v>
      </c>
      <c r="G428" s="20">
        <f t="shared" si="83"/>
        <v>-0.75440500180850911</v>
      </c>
      <c r="H428" s="3">
        <f t="shared" si="84"/>
        <v>3000</v>
      </c>
      <c r="I428" s="3">
        <f t="shared" si="85"/>
        <v>3</v>
      </c>
      <c r="J428" s="3">
        <f t="shared" si="86"/>
        <v>3000</v>
      </c>
      <c r="K428" s="3">
        <f t="shared" si="87"/>
        <v>8095.1978441240526</v>
      </c>
      <c r="L428" s="3">
        <f t="shared" si="88"/>
        <v>11.717819782357077</v>
      </c>
      <c r="M428" s="3">
        <f t="shared" si="80"/>
        <v>155484.46499209068</v>
      </c>
      <c r="N428" s="3">
        <f t="shared" si="81"/>
        <v>155722.20832466704</v>
      </c>
      <c r="O428" s="20">
        <f t="shared" si="89"/>
        <v>126.84585919957728</v>
      </c>
      <c r="P428" s="20">
        <f t="shared" si="90"/>
        <v>118.16011523175277</v>
      </c>
      <c r="Q428" s="3">
        <f>(O428-MAX(O$8:O428))/MAX(O$8:O428)</f>
        <v>-7.9419095092025133E-2</v>
      </c>
      <c r="R428" s="3">
        <f>(P428-MAX(P$8:P428))/MAX(P$8:P428)</f>
        <v>-6.081336551270778E-2</v>
      </c>
      <c r="S428" s="3"/>
    </row>
    <row r="429" spans="1:19" x14ac:dyDescent="0.2">
      <c r="A429" s="18">
        <v>42548</v>
      </c>
      <c r="B429" s="18" t="str">
        <f t="shared" si="79"/>
        <v>Jun-2016</v>
      </c>
      <c r="C429" s="2">
        <v>13410.2</v>
      </c>
      <c r="D429" s="25">
        <f t="shared" si="78"/>
        <v>0.90937480012190475</v>
      </c>
      <c r="E429" s="20">
        <f t="shared" si="82"/>
        <v>-0.90937480012190475</v>
      </c>
      <c r="F429" s="3">
        <f>VLOOKUP(A429,'Scheme data'!$A$2:$B$538,2,FALSE)</f>
        <v>19.323</v>
      </c>
      <c r="G429" s="20">
        <f t="shared" si="83"/>
        <v>0.60394647784661659</v>
      </c>
      <c r="H429" s="3">
        <f t="shared" si="84"/>
        <v>0</v>
      </c>
      <c r="I429" s="3">
        <f t="shared" si="85"/>
        <v>3</v>
      </c>
      <c r="J429" s="3">
        <f t="shared" si="86"/>
        <v>0</v>
      </c>
      <c r="K429" s="3">
        <f t="shared" si="87"/>
        <v>8095.1978441240526</v>
      </c>
      <c r="L429" s="3">
        <f t="shared" si="88"/>
        <v>11.717819782357077</v>
      </c>
      <c r="M429" s="3">
        <f t="shared" si="80"/>
        <v>156423.50794200908</v>
      </c>
      <c r="N429" s="3">
        <f t="shared" si="81"/>
        <v>157138.30684536489</v>
      </c>
      <c r="O429" s="20">
        <f t="shared" si="89"/>
        <v>127.61194029850739</v>
      </c>
      <c r="P429" s="20">
        <f t="shared" si="90"/>
        <v>119.23463354346532</v>
      </c>
      <c r="Q429" s="3">
        <f>(O429-MAX(O$8:O429))/MAX(O$8:O429)</f>
        <v>-7.3859279141104989E-2</v>
      </c>
      <c r="R429" s="3">
        <f>(P429-MAX(P$8:P429))/MAX(P$8:P429)</f>
        <v>-5.2272638932567415E-2</v>
      </c>
      <c r="S429" s="3"/>
    </row>
    <row r="430" spans="1:19" x14ac:dyDescent="0.2">
      <c r="A430" s="18">
        <v>42549</v>
      </c>
      <c r="B430" s="18" t="str">
        <f t="shared" si="79"/>
        <v>Jun-2016</v>
      </c>
      <c r="C430" s="2">
        <v>13495.4</v>
      </c>
      <c r="D430" s="25">
        <f t="shared" si="78"/>
        <v>0.63533728057746275</v>
      </c>
      <c r="E430" s="20">
        <f t="shared" si="82"/>
        <v>-0.63533728057746275</v>
      </c>
      <c r="F430" s="3">
        <f>VLOOKUP(A430,'Scheme data'!$A$2:$B$538,2,FALSE)</f>
        <v>19.465</v>
      </c>
      <c r="G430" s="20">
        <f t="shared" si="83"/>
        <v>0.73487553692490537</v>
      </c>
      <c r="H430" s="3">
        <f t="shared" si="84"/>
        <v>0</v>
      </c>
      <c r="I430" s="3">
        <f t="shared" si="85"/>
        <v>3</v>
      </c>
      <c r="J430" s="3">
        <f t="shared" si="86"/>
        <v>0</v>
      </c>
      <c r="K430" s="3">
        <f t="shared" si="87"/>
        <v>8095.1978441240526</v>
      </c>
      <c r="L430" s="3">
        <f t="shared" si="88"/>
        <v>11.717819782357077</v>
      </c>
      <c r="M430" s="3">
        <f t="shared" si="80"/>
        <v>157573.02603587467</v>
      </c>
      <c r="N430" s="3">
        <f t="shared" si="81"/>
        <v>158136.66509082168</v>
      </c>
      <c r="O430" s="20">
        <f t="shared" si="89"/>
        <v>128.54972922995634</v>
      </c>
      <c r="P430" s="20">
        <f t="shared" si="90"/>
        <v>119.99217562172686</v>
      </c>
      <c r="Q430" s="3">
        <f>(O430-MAX(O$8:O430))/MAX(O$8:O430)</f>
        <v>-6.7053297546012969E-2</v>
      </c>
      <c r="R430" s="3">
        <f>(P430-MAX(P$8:P430))/MAX(P$8:P430)</f>
        <v>-4.6251373689473192E-2</v>
      </c>
      <c r="S430" s="3"/>
    </row>
    <row r="431" spans="1:19" x14ac:dyDescent="0.2">
      <c r="A431" s="18">
        <v>42550</v>
      </c>
      <c r="B431" s="18" t="str">
        <f t="shared" si="79"/>
        <v>Jun-2016</v>
      </c>
      <c r="C431" s="2">
        <v>13671.3</v>
      </c>
      <c r="D431" s="25">
        <f t="shared" si="78"/>
        <v>1.3034070868592234</v>
      </c>
      <c r="E431" s="20">
        <f t="shared" si="82"/>
        <v>-1.3034070868592234</v>
      </c>
      <c r="F431" s="3">
        <f>VLOOKUP(A431,'Scheme data'!$A$2:$B$538,2,FALSE)</f>
        <v>19.645</v>
      </c>
      <c r="G431" s="20">
        <f t="shared" si="83"/>
        <v>0.92473670690983667</v>
      </c>
      <c r="H431" s="3">
        <f t="shared" si="84"/>
        <v>0</v>
      </c>
      <c r="I431" s="3">
        <f t="shared" si="85"/>
        <v>3</v>
      </c>
      <c r="J431" s="3">
        <f t="shared" si="86"/>
        <v>0</v>
      </c>
      <c r="K431" s="3">
        <f t="shared" si="87"/>
        <v>8095.1978441240526</v>
      </c>
      <c r="L431" s="3">
        <f t="shared" si="88"/>
        <v>11.717819782357077</v>
      </c>
      <c r="M431" s="3">
        <f t="shared" si="80"/>
        <v>159030.161647817</v>
      </c>
      <c r="N431" s="3">
        <f t="shared" si="81"/>
        <v>160197.82959053831</v>
      </c>
      <c r="O431" s="20">
        <f t="shared" si="89"/>
        <v>129.73847576277896</v>
      </c>
      <c r="P431" s="20">
        <f t="shared" si="90"/>
        <v>121.55616214245703</v>
      </c>
      <c r="Q431" s="3">
        <f>(O431-MAX(O$8:O431))/MAX(O$8:O431)</f>
        <v>-5.8425996932515982E-2</v>
      </c>
      <c r="R431" s="3">
        <f>(P431-MAX(P$8:P431))/MAX(P$8:P431)</f>
        <v>-3.3820146503319173E-2</v>
      </c>
      <c r="S431" s="3"/>
    </row>
    <row r="432" spans="1:19" x14ac:dyDescent="0.2">
      <c r="A432" s="18">
        <v>42551</v>
      </c>
      <c r="B432" s="18" t="str">
        <f t="shared" si="79"/>
        <v>Jun-2016</v>
      </c>
      <c r="C432" s="2">
        <v>13816.45</v>
      </c>
      <c r="D432" s="25">
        <f t="shared" si="78"/>
        <v>1.0617132240533196</v>
      </c>
      <c r="E432" s="20">
        <f t="shared" si="82"/>
        <v>-1.0617132240533196</v>
      </c>
      <c r="F432" s="3">
        <f>VLOOKUP(A432,'Scheme data'!$A$2:$B$538,2,FALSE)</f>
        <v>19.794</v>
      </c>
      <c r="G432" s="20">
        <f t="shared" si="83"/>
        <v>0.75846271315856917</v>
      </c>
      <c r="H432" s="3">
        <f t="shared" si="84"/>
        <v>0</v>
      </c>
      <c r="I432" s="3">
        <f t="shared" si="85"/>
        <v>3</v>
      </c>
      <c r="J432" s="3">
        <f t="shared" si="86"/>
        <v>0</v>
      </c>
      <c r="K432" s="3">
        <f t="shared" si="87"/>
        <v>8095.1978441240526</v>
      </c>
      <c r="L432" s="3">
        <f t="shared" si="88"/>
        <v>11.717819782357077</v>
      </c>
      <c r="M432" s="3">
        <f t="shared" si="80"/>
        <v>160236.3461265915</v>
      </c>
      <c r="N432" s="3">
        <f t="shared" si="81"/>
        <v>161898.67113194746</v>
      </c>
      <c r="O432" s="20">
        <f t="shared" si="89"/>
        <v>130.72249372605989</v>
      </c>
      <c r="P432" s="20">
        <f t="shared" si="90"/>
        <v>122.8467399905752</v>
      </c>
      <c r="Q432" s="3">
        <f>(O432-MAX(O$8:O432))/MAX(O$8:O432)</f>
        <v>-5.1284509202454684E-2</v>
      </c>
      <c r="R432" s="3">
        <f>(P432-MAX(P$8:P432))/MAX(P$8:P432)</f>
        <v>-2.3562087230605811E-2</v>
      </c>
      <c r="S432" s="3"/>
    </row>
    <row r="433" spans="1:19" x14ac:dyDescent="0.2">
      <c r="A433" s="18">
        <v>42552</v>
      </c>
      <c r="B433" s="18" t="str">
        <f t="shared" si="79"/>
        <v>Jul-2016</v>
      </c>
      <c r="C433" s="2">
        <v>13973.8</v>
      </c>
      <c r="D433" s="25">
        <f t="shared" si="78"/>
        <v>1.1388598373677647</v>
      </c>
      <c r="E433" s="20">
        <f t="shared" si="82"/>
        <v>-1.1388598373677647</v>
      </c>
      <c r="F433" s="3">
        <f>VLOOKUP(A433,'Scheme data'!$A$2:$B$538,2,FALSE)</f>
        <v>19.983000000000001</v>
      </c>
      <c r="G433" s="20">
        <f t="shared" si="83"/>
        <v>0.95483479842376506</v>
      </c>
      <c r="H433" s="3">
        <f t="shared" si="84"/>
        <v>0</v>
      </c>
      <c r="I433" s="3">
        <f t="shared" si="85"/>
        <v>0</v>
      </c>
      <c r="J433" s="3">
        <f t="shared" si="86"/>
        <v>0</v>
      </c>
      <c r="K433" s="3">
        <f t="shared" si="87"/>
        <v>8095.1978441240526</v>
      </c>
      <c r="L433" s="3">
        <f t="shared" si="88"/>
        <v>11.717819782357077</v>
      </c>
      <c r="M433" s="3">
        <f t="shared" si="80"/>
        <v>161766.33851913095</v>
      </c>
      <c r="N433" s="3">
        <f t="shared" si="81"/>
        <v>163742.47007470133</v>
      </c>
      <c r="O433" s="20">
        <f t="shared" si="89"/>
        <v>131.97067758552365</v>
      </c>
      <c r="P433" s="20">
        <f t="shared" si="90"/>
        <v>124.24579217384347</v>
      </c>
      <c r="Q433" s="3">
        <f>(O433-MAX(O$8:O433))/MAX(O$8:O433)</f>
        <v>-4.222584355828285E-2</v>
      </c>
      <c r="R433" s="3">
        <f>(P433-MAX(P$8:P433))/MAX(P$8:P433)</f>
        <v>-1.2441828005243077E-2</v>
      </c>
      <c r="S433" s="3"/>
    </row>
    <row r="434" spans="1:19" x14ac:dyDescent="0.2">
      <c r="A434" s="18">
        <v>42555</v>
      </c>
      <c r="B434" s="18" t="str">
        <f t="shared" si="79"/>
        <v>Jul-2016</v>
      </c>
      <c r="C434" s="2">
        <v>14094.3</v>
      </c>
      <c r="D434" s="25">
        <f t="shared" si="78"/>
        <v>0.86232807110449561</v>
      </c>
      <c r="E434" s="20">
        <f t="shared" si="82"/>
        <v>-0.86232807110449561</v>
      </c>
      <c r="F434" s="3">
        <f>VLOOKUP(A434,'Scheme data'!$A$2:$B$538,2,FALSE)</f>
        <v>20.088999999999999</v>
      </c>
      <c r="G434" s="20">
        <f t="shared" si="83"/>
        <v>0.53045088325075362</v>
      </c>
      <c r="H434" s="3">
        <f t="shared" si="84"/>
        <v>0</v>
      </c>
      <c r="I434" s="3">
        <f t="shared" si="85"/>
        <v>0</v>
      </c>
      <c r="J434" s="3">
        <f t="shared" si="86"/>
        <v>0</v>
      </c>
      <c r="K434" s="3">
        <f t="shared" si="87"/>
        <v>8095.1978441240526</v>
      </c>
      <c r="L434" s="3">
        <f t="shared" si="88"/>
        <v>11.717819782357077</v>
      </c>
      <c r="M434" s="3">
        <f t="shared" si="80"/>
        <v>162624.42949060808</v>
      </c>
      <c r="N434" s="3">
        <f t="shared" si="81"/>
        <v>165154.46735847535</v>
      </c>
      <c r="O434" s="20">
        <f t="shared" si="89"/>
        <v>132.67071721040804</v>
      </c>
      <c r="P434" s="20">
        <f t="shared" si="90"/>
        <v>125.31719851692466</v>
      </c>
      <c r="Q434" s="3">
        <f>(O434-MAX(O$8:O434))/MAX(O$8:O434)</f>
        <v>-3.7145322085890435E-2</v>
      </c>
      <c r="R434" s="3">
        <f>(P434-MAX(P$8:P434))/MAX(P$8:P434)</f>
        <v>-3.9258366696459631E-3</v>
      </c>
      <c r="S434" s="3"/>
    </row>
    <row r="435" spans="1:19" x14ac:dyDescent="0.2">
      <c r="A435" s="18">
        <v>42556</v>
      </c>
      <c r="B435" s="18" t="str">
        <f t="shared" si="79"/>
        <v>Jul-2016</v>
      </c>
      <c r="C435" s="2">
        <v>14122.85</v>
      </c>
      <c r="D435" s="25">
        <f t="shared" si="78"/>
        <v>0.20256415714154727</v>
      </c>
      <c r="E435" s="20">
        <f t="shared" si="82"/>
        <v>-0.20256415714154727</v>
      </c>
      <c r="F435" s="3">
        <f>VLOOKUP(A435,'Scheme data'!$A$2:$B$538,2,FALSE)</f>
        <v>20.059999999999999</v>
      </c>
      <c r="G435" s="20">
        <f t="shared" si="83"/>
        <v>-0.1443576086415447</v>
      </c>
      <c r="H435" s="3">
        <f t="shared" si="84"/>
        <v>0</v>
      </c>
      <c r="I435" s="3">
        <f t="shared" si="85"/>
        <v>0</v>
      </c>
      <c r="J435" s="3">
        <f t="shared" si="86"/>
        <v>0</v>
      </c>
      <c r="K435" s="3">
        <f t="shared" si="87"/>
        <v>8095.1978441240526</v>
      </c>
      <c r="L435" s="3">
        <f t="shared" si="88"/>
        <v>11.717819782357077</v>
      </c>
      <c r="M435" s="3">
        <f t="shared" si="80"/>
        <v>162389.6687531285</v>
      </c>
      <c r="N435" s="3">
        <f t="shared" si="81"/>
        <v>165489.01111326166</v>
      </c>
      <c r="O435" s="20">
        <f t="shared" si="89"/>
        <v>132.4791969356755</v>
      </c>
      <c r="P435" s="20">
        <f t="shared" si="90"/>
        <v>125.57104624385387</v>
      </c>
      <c r="Q435" s="3">
        <f>(O435-MAX(O$8:O435))/MAX(O$8:O435)</f>
        <v>-3.8535276073620547E-2</v>
      </c>
      <c r="R435" s="3">
        <f>(P435-MAX(P$8:P435))/MAX(P$8:P435)</f>
        <v>-1.9081474361911069E-3</v>
      </c>
      <c r="S435" s="3"/>
    </row>
    <row r="436" spans="1:19" x14ac:dyDescent="0.2">
      <c r="A436" s="18">
        <v>42558</v>
      </c>
      <c r="B436" s="18" t="str">
        <f t="shared" si="79"/>
        <v>Jul-2016</v>
      </c>
      <c r="C436" s="2">
        <v>14095.35</v>
      </c>
      <c r="D436" s="25">
        <f t="shared" si="78"/>
        <v>-0.19471990426861435</v>
      </c>
      <c r="E436" s="20">
        <f t="shared" si="82"/>
        <v>0.19471990426861435</v>
      </c>
      <c r="F436" s="3">
        <f>VLOOKUP(A436,'Scheme data'!$A$2:$B$538,2,FALSE)</f>
        <v>20.013000000000002</v>
      </c>
      <c r="G436" s="20">
        <f t="shared" si="83"/>
        <v>-0.23429710867396333</v>
      </c>
      <c r="H436" s="3">
        <f t="shared" si="84"/>
        <v>0</v>
      </c>
      <c r="I436" s="3">
        <f t="shared" si="85"/>
        <v>0</v>
      </c>
      <c r="J436" s="3">
        <f t="shared" si="86"/>
        <v>0</v>
      </c>
      <c r="K436" s="3">
        <f t="shared" si="87"/>
        <v>8095.1978441240526</v>
      </c>
      <c r="L436" s="3">
        <f t="shared" si="88"/>
        <v>11.717819782357077</v>
      </c>
      <c r="M436" s="3">
        <f t="shared" si="80"/>
        <v>162009.19445445467</v>
      </c>
      <c r="N436" s="3">
        <f t="shared" si="81"/>
        <v>165166.77106924684</v>
      </c>
      <c r="O436" s="20">
        <f t="shared" si="89"/>
        <v>132.16880200766073</v>
      </c>
      <c r="P436" s="20">
        <f t="shared" si="90"/>
        <v>125.32653442281874</v>
      </c>
      <c r="Q436" s="3">
        <f>(O436-MAX(O$8:O436))/MAX(O$8:O436)</f>
        <v>-4.0787960122700154E-2</v>
      </c>
      <c r="R436" s="3">
        <f>(P436-MAX(P$8:P436))/MAX(P$8:P436)</f>
        <v>-3.8516309360162168E-3</v>
      </c>
      <c r="S436" s="3"/>
    </row>
    <row r="437" spans="1:19" x14ac:dyDescent="0.2">
      <c r="A437" s="18">
        <v>42559</v>
      </c>
      <c r="B437" s="18" t="str">
        <f t="shared" si="79"/>
        <v>Jul-2016</v>
      </c>
      <c r="C437" s="2">
        <v>14077.45</v>
      </c>
      <c r="D437" s="25">
        <f t="shared" si="78"/>
        <v>-0.12699223502786119</v>
      </c>
      <c r="E437" s="20">
        <f t="shared" si="82"/>
        <v>0.12699223502786119</v>
      </c>
      <c r="F437" s="3">
        <f>VLOOKUP(A437,'Scheme data'!$A$2:$B$538,2,FALSE)</f>
        <v>20.023</v>
      </c>
      <c r="G437" s="20">
        <f t="shared" si="83"/>
        <v>4.9967521111267725E-2</v>
      </c>
      <c r="H437" s="3">
        <f t="shared" si="84"/>
        <v>0</v>
      </c>
      <c r="I437" s="3">
        <f t="shared" si="85"/>
        <v>0</v>
      </c>
      <c r="J437" s="3">
        <f t="shared" si="86"/>
        <v>0</v>
      </c>
      <c r="K437" s="3">
        <f t="shared" si="87"/>
        <v>8095.1978441240526</v>
      </c>
      <c r="L437" s="3">
        <f t="shared" si="88"/>
        <v>11.717819782357077</v>
      </c>
      <c r="M437" s="3">
        <f t="shared" si="80"/>
        <v>162090.14643289591</v>
      </c>
      <c r="N437" s="3">
        <f t="shared" si="81"/>
        <v>164957.02209514266</v>
      </c>
      <c r="O437" s="20">
        <f t="shared" si="89"/>
        <v>132.23484348170641</v>
      </c>
      <c r="P437" s="20">
        <f t="shared" si="90"/>
        <v>125.16737945567225</v>
      </c>
      <c r="Q437" s="3">
        <f>(O437-MAX(O$8:O437))/MAX(O$8:O437)</f>
        <v>-4.030866564417273E-2</v>
      </c>
      <c r="R437" s="3">
        <f>(P437-MAX(P$8:P437))/MAX(P$8:P437)</f>
        <v>-5.1166620140840977E-3</v>
      </c>
      <c r="S437" s="3"/>
    </row>
    <row r="438" spans="1:19" x14ac:dyDescent="0.2">
      <c r="A438" s="18">
        <v>42562</v>
      </c>
      <c r="B438" s="18" t="str">
        <f t="shared" si="79"/>
        <v>Jul-2016</v>
      </c>
      <c r="C438" s="2">
        <v>14270.4</v>
      </c>
      <c r="D438" s="25">
        <f t="shared" si="78"/>
        <v>1.3706317550408555</v>
      </c>
      <c r="E438" s="20">
        <f t="shared" si="82"/>
        <v>-1.3706317550408555</v>
      </c>
      <c r="F438" s="3">
        <f>VLOOKUP(A438,'Scheme data'!$A$2:$B$538,2,FALSE)</f>
        <v>20.199000000000002</v>
      </c>
      <c r="G438" s="20">
        <f t="shared" si="83"/>
        <v>0.87898916246317715</v>
      </c>
      <c r="H438" s="3">
        <f t="shared" si="84"/>
        <v>0</v>
      </c>
      <c r="I438" s="3">
        <f t="shared" si="85"/>
        <v>0</v>
      </c>
      <c r="J438" s="3">
        <f t="shared" si="86"/>
        <v>0</v>
      </c>
      <c r="K438" s="3">
        <f t="shared" si="87"/>
        <v>8095.1978441240526</v>
      </c>
      <c r="L438" s="3">
        <f t="shared" si="88"/>
        <v>11.717819782357077</v>
      </c>
      <c r="M438" s="3">
        <f t="shared" si="80"/>
        <v>163514.90125346175</v>
      </c>
      <c r="N438" s="3">
        <f t="shared" si="81"/>
        <v>167217.97542214842</v>
      </c>
      <c r="O438" s="20">
        <f t="shared" si="89"/>
        <v>133.39717342491076</v>
      </c>
      <c r="P438" s="20">
        <f t="shared" si="90"/>
        <v>126.88296330544418</v>
      </c>
      <c r="Q438" s="3">
        <f>(O438-MAX(O$8:O438))/MAX(O$8:O438)</f>
        <v>-3.1873082822086674E-2</v>
      </c>
      <c r="R438" s="3">
        <f>(P438-MAX(P$8:P438))/MAX(P$8:P438)</f>
        <v>0</v>
      </c>
      <c r="S438" s="3"/>
    </row>
    <row r="439" spans="1:19" x14ac:dyDescent="0.2">
      <c r="A439" s="18">
        <v>42563</v>
      </c>
      <c r="B439" s="18" t="str">
        <f t="shared" si="79"/>
        <v>Jul-2016</v>
      </c>
      <c r="C439" s="2">
        <v>14345.9</v>
      </c>
      <c r="D439" s="25">
        <f t="shared" si="78"/>
        <v>0.52906715999551523</v>
      </c>
      <c r="E439" s="20">
        <f t="shared" si="82"/>
        <v>-0.52906715999551523</v>
      </c>
      <c r="F439" s="3">
        <f>VLOOKUP(A439,'Scheme data'!$A$2:$B$538,2,FALSE)</f>
        <v>20.289000000000001</v>
      </c>
      <c r="G439" s="20">
        <f t="shared" si="83"/>
        <v>0.44556661220852445</v>
      </c>
      <c r="H439" s="3">
        <f t="shared" si="84"/>
        <v>0</v>
      </c>
      <c r="I439" s="3">
        <f t="shared" si="85"/>
        <v>0</v>
      </c>
      <c r="J439" s="3">
        <f t="shared" si="86"/>
        <v>0</v>
      </c>
      <c r="K439" s="3">
        <f t="shared" si="87"/>
        <v>8095.1978441240526</v>
      </c>
      <c r="L439" s="3">
        <f t="shared" si="88"/>
        <v>11.717819782357077</v>
      </c>
      <c r="M439" s="3">
        <f t="shared" si="80"/>
        <v>164243.46905943291</v>
      </c>
      <c r="N439" s="3">
        <f t="shared" si="81"/>
        <v>168102.67081571638</v>
      </c>
      <c r="O439" s="20">
        <f t="shared" si="89"/>
        <v>133.99154669132204</v>
      </c>
      <c r="P439" s="20">
        <f t="shared" si="90"/>
        <v>127.55425939592246</v>
      </c>
      <c r="Q439" s="3">
        <f>(O439-MAX(O$8:O439))/MAX(O$8:O439)</f>
        <v>-2.7559432515338388E-2</v>
      </c>
      <c r="R439" s="3">
        <f>(P439-MAX(P$8:P439))/MAX(P$8:P439)</f>
        <v>0</v>
      </c>
      <c r="S439" s="3"/>
    </row>
    <row r="440" spans="1:19" x14ac:dyDescent="0.2">
      <c r="A440" s="18">
        <v>42564</v>
      </c>
      <c r="B440" s="18" t="str">
        <f t="shared" si="79"/>
        <v>Jul-2016</v>
      </c>
      <c r="C440" s="2">
        <v>14258.8</v>
      </c>
      <c r="D440" s="25">
        <f t="shared" si="78"/>
        <v>-0.6071421102893535</v>
      </c>
      <c r="E440" s="20">
        <f t="shared" si="82"/>
        <v>0.6071421102893535</v>
      </c>
      <c r="F440" s="3">
        <f>VLOOKUP(A440,'Scheme data'!$A$2:$B$538,2,FALSE)</f>
        <v>20.167000000000002</v>
      </c>
      <c r="G440" s="20">
        <f t="shared" si="83"/>
        <v>-0.60131105525161355</v>
      </c>
      <c r="H440" s="3">
        <f t="shared" si="84"/>
        <v>2000</v>
      </c>
      <c r="I440" s="3">
        <f t="shared" si="85"/>
        <v>1</v>
      </c>
      <c r="J440" s="3">
        <f t="shared" si="86"/>
        <v>2000</v>
      </c>
      <c r="K440" s="3">
        <f t="shared" si="87"/>
        <v>8194.3697586378621</v>
      </c>
      <c r="L440" s="3">
        <f t="shared" si="88"/>
        <v>11.858084040218889</v>
      </c>
      <c r="M440" s="3">
        <f t="shared" si="80"/>
        <v>165255.85492244977</v>
      </c>
      <c r="N440" s="3">
        <f t="shared" si="81"/>
        <v>169082.0487126731</v>
      </c>
      <c r="O440" s="20">
        <f t="shared" si="89"/>
        <v>133.1858407079645</v>
      </c>
      <c r="P440" s="20">
        <f t="shared" si="90"/>
        <v>126.7798237736621</v>
      </c>
      <c r="Q440" s="3">
        <f>(O440-MAX(O$8:O440))/MAX(O$8:O440)</f>
        <v>-3.340682515337514E-2</v>
      </c>
      <c r="R440" s="3">
        <f>(P440-MAX(P$8:P440))/MAX(P$8:P440)</f>
        <v>-6.0714211028935041E-3</v>
      </c>
      <c r="S440" s="3"/>
    </row>
    <row r="441" spans="1:19" x14ac:dyDescent="0.2">
      <c r="A441" s="18">
        <v>42565</v>
      </c>
      <c r="B441" s="18" t="str">
        <f t="shared" si="79"/>
        <v>Jul-2016</v>
      </c>
      <c r="C441" s="2">
        <v>14338.8</v>
      </c>
      <c r="D441" s="25">
        <f t="shared" si="78"/>
        <v>0.56105703144724672</v>
      </c>
      <c r="E441" s="20">
        <f t="shared" si="82"/>
        <v>-0.56105703144724672</v>
      </c>
      <c r="F441" s="3">
        <f>VLOOKUP(A441,'Scheme data'!$A$2:$B$538,2,FALSE)</f>
        <v>20.34</v>
      </c>
      <c r="G441" s="20">
        <f t="shared" si="83"/>
        <v>0.8578370605444452</v>
      </c>
      <c r="H441" s="3">
        <f t="shared" si="84"/>
        <v>0</v>
      </c>
      <c r="I441" s="3">
        <f t="shared" si="85"/>
        <v>1</v>
      </c>
      <c r="J441" s="3">
        <f t="shared" si="86"/>
        <v>0</v>
      </c>
      <c r="K441" s="3">
        <f t="shared" si="87"/>
        <v>8194.3697586378621</v>
      </c>
      <c r="L441" s="3">
        <f t="shared" si="88"/>
        <v>11.858084040218889</v>
      </c>
      <c r="M441" s="3">
        <f t="shared" si="80"/>
        <v>166673.4808906941</v>
      </c>
      <c r="N441" s="3">
        <f t="shared" si="81"/>
        <v>170030.69543589061</v>
      </c>
      <c r="O441" s="20">
        <f t="shared" si="89"/>
        <v>134.32835820895511</v>
      </c>
      <c r="P441" s="20">
        <f t="shared" si="90"/>
        <v>127.49113088940065</v>
      </c>
      <c r="Q441" s="3">
        <f>(O441-MAX(O$8:O441))/MAX(O$8:O441)</f>
        <v>-2.5115030674847647E-2</v>
      </c>
      <c r="R441" s="3">
        <f>(P441-MAX(P$8:P441))/MAX(P$8:P441)</f>
        <v>-4.9491492342767357E-4</v>
      </c>
      <c r="S441" s="3"/>
    </row>
    <row r="442" spans="1:19" x14ac:dyDescent="0.2">
      <c r="A442" s="18">
        <v>42566</v>
      </c>
      <c r="B442" s="18" t="str">
        <f t="shared" si="79"/>
        <v>Jul-2016</v>
      </c>
      <c r="C442" s="2">
        <v>14282.2</v>
      </c>
      <c r="D442" s="25">
        <f t="shared" si="78"/>
        <v>-0.39473317153456733</v>
      </c>
      <c r="E442" s="20">
        <f t="shared" si="82"/>
        <v>0.39473317153456733</v>
      </c>
      <c r="F442" s="3">
        <f>VLOOKUP(A442,'Scheme data'!$A$2:$B$538,2,FALSE)</f>
        <v>20.236000000000001</v>
      </c>
      <c r="G442" s="20">
        <f t="shared" si="83"/>
        <v>-0.51130776794493216</v>
      </c>
      <c r="H442" s="3">
        <f t="shared" si="84"/>
        <v>0</v>
      </c>
      <c r="I442" s="3">
        <f t="shared" si="85"/>
        <v>1</v>
      </c>
      <c r="J442" s="3">
        <f t="shared" si="86"/>
        <v>0</v>
      </c>
      <c r="K442" s="3">
        <f t="shared" si="87"/>
        <v>8194.3697586378621</v>
      </c>
      <c r="L442" s="3">
        <f t="shared" si="88"/>
        <v>11.858084040218889</v>
      </c>
      <c r="M442" s="3">
        <f t="shared" si="80"/>
        <v>165821.26643579578</v>
      </c>
      <c r="N442" s="3">
        <f t="shared" si="81"/>
        <v>169359.52787921423</v>
      </c>
      <c r="O442" s="20">
        <f t="shared" si="89"/>
        <v>133.64152687887983</v>
      </c>
      <c r="P442" s="20">
        <f t="shared" si="90"/>
        <v>126.98788110501563</v>
      </c>
      <c r="Q442" s="3">
        <f>(O442-MAX(O$8:O442))/MAX(O$8:O442)</f>
        <v>-3.00996932515347E-2</v>
      </c>
      <c r="R442" s="3">
        <f>(P442-MAX(P$8:P442))/MAX(P$8:P442)</f>
        <v>-4.4402930453997175E-3</v>
      </c>
      <c r="S442" s="3"/>
    </row>
    <row r="443" spans="1:19" x14ac:dyDescent="0.2">
      <c r="A443" s="18">
        <v>42569</v>
      </c>
      <c r="B443" s="18" t="str">
        <f t="shared" si="79"/>
        <v>Jul-2016</v>
      </c>
      <c r="C443" s="2">
        <v>14195.7</v>
      </c>
      <c r="D443" s="25">
        <f t="shared" si="78"/>
        <v>-0.60564898965145419</v>
      </c>
      <c r="E443" s="20">
        <f t="shared" si="82"/>
        <v>0.60564898965145419</v>
      </c>
      <c r="F443" s="3">
        <f>VLOOKUP(A443,'Scheme data'!$A$2:$B$538,2,FALSE)</f>
        <v>20.111000000000001</v>
      </c>
      <c r="G443" s="20">
        <f t="shared" si="83"/>
        <v>-0.61771101008104368</v>
      </c>
      <c r="H443" s="3">
        <f t="shared" si="84"/>
        <v>2000</v>
      </c>
      <c r="I443" s="3">
        <f t="shared" si="85"/>
        <v>2</v>
      </c>
      <c r="J443" s="3">
        <f t="shared" si="86"/>
        <v>2000</v>
      </c>
      <c r="K443" s="3">
        <f t="shared" si="87"/>
        <v>8293.8178218868306</v>
      </c>
      <c r="L443" s="3">
        <f t="shared" si="88"/>
        <v>11.998971773828362</v>
      </c>
      <c r="M443" s="3">
        <f t="shared" si="80"/>
        <v>166796.97021596605</v>
      </c>
      <c r="N443" s="3">
        <f t="shared" si="81"/>
        <v>170333.8036097353</v>
      </c>
      <c r="O443" s="20">
        <f t="shared" si="89"/>
        <v>132.81600845330857</v>
      </c>
      <c r="P443" s="20">
        <f t="shared" si="90"/>
        <v>126.21878028612332</v>
      </c>
      <c r="Q443" s="3">
        <f>(O443-MAX(O$8:O443))/MAX(O$8:O443)</f>
        <v>-3.6090874233129802E-2</v>
      </c>
      <c r="R443" s="3">
        <f>(P443-MAX(P$8:P443))/MAX(P$8:P443)</f>
        <v>-1.0469890351947193E-2</v>
      </c>
      <c r="S443" s="3"/>
    </row>
    <row r="444" spans="1:19" x14ac:dyDescent="0.2">
      <c r="A444" s="18">
        <v>42570</v>
      </c>
      <c r="B444" s="18" t="str">
        <f t="shared" si="79"/>
        <v>Jul-2016</v>
      </c>
      <c r="C444" s="2">
        <v>14213.55</v>
      </c>
      <c r="D444" s="25">
        <f t="shared" si="78"/>
        <v>0.12574230224644464</v>
      </c>
      <c r="E444" s="20">
        <f t="shared" si="82"/>
        <v>-0.12574230224644464</v>
      </c>
      <c r="F444" s="3">
        <f>VLOOKUP(A444,'Scheme data'!$A$2:$B$538,2,FALSE)</f>
        <v>20.094000000000001</v>
      </c>
      <c r="G444" s="20">
        <f t="shared" si="83"/>
        <v>-8.4530853761620312E-2</v>
      </c>
      <c r="H444" s="3">
        <f t="shared" si="84"/>
        <v>0</v>
      </c>
      <c r="I444" s="3">
        <f t="shared" si="85"/>
        <v>2</v>
      </c>
      <c r="J444" s="3">
        <f t="shared" si="86"/>
        <v>0</v>
      </c>
      <c r="K444" s="3">
        <f t="shared" si="87"/>
        <v>8293.8178218868306</v>
      </c>
      <c r="L444" s="3">
        <f t="shared" si="88"/>
        <v>11.998971773828362</v>
      </c>
      <c r="M444" s="3">
        <f t="shared" si="80"/>
        <v>166655.97531299398</v>
      </c>
      <c r="N444" s="3">
        <f t="shared" si="81"/>
        <v>170547.98525589812</v>
      </c>
      <c r="O444" s="20">
        <f t="shared" si="89"/>
        <v>132.70373794743088</v>
      </c>
      <c r="P444" s="20">
        <f t="shared" si="90"/>
        <v>126.37749068632247</v>
      </c>
      <c r="Q444" s="3">
        <f>(O444-MAX(O$8:O444))/MAX(O$8:O444)</f>
        <v>-3.690567484662672E-2</v>
      </c>
      <c r="R444" s="3">
        <f>(P444-MAX(P$8:P444))/MAX(P$8:P444)</f>
        <v>-9.2256324106539493E-3</v>
      </c>
      <c r="S444" s="3"/>
    </row>
    <row r="445" spans="1:19" x14ac:dyDescent="0.2">
      <c r="A445" s="18">
        <v>42571</v>
      </c>
      <c r="B445" s="18" t="str">
        <f t="shared" si="79"/>
        <v>Jul-2016</v>
      </c>
      <c r="C445" s="2">
        <v>14369.6</v>
      </c>
      <c r="D445" s="25">
        <f t="shared" si="78"/>
        <v>1.0978960217538976</v>
      </c>
      <c r="E445" s="20">
        <f t="shared" si="82"/>
        <v>-1.0978960217538976</v>
      </c>
      <c r="F445" s="3">
        <f>VLOOKUP(A445,'Scheme data'!$A$2:$B$538,2,FALSE)</f>
        <v>20.303999999999998</v>
      </c>
      <c r="G445" s="20">
        <f t="shared" si="83"/>
        <v>1.0450880859958063</v>
      </c>
      <c r="H445" s="3">
        <f t="shared" si="84"/>
        <v>0</v>
      </c>
      <c r="I445" s="3">
        <f t="shared" si="85"/>
        <v>2</v>
      </c>
      <c r="J445" s="3">
        <f t="shared" si="86"/>
        <v>0</v>
      </c>
      <c r="K445" s="3">
        <f t="shared" si="87"/>
        <v>8293.8178218868306</v>
      </c>
      <c r="L445" s="3">
        <f t="shared" si="88"/>
        <v>11.998971773828362</v>
      </c>
      <c r="M445" s="3">
        <f t="shared" si="80"/>
        <v>168397.6770555902</v>
      </c>
      <c r="N445" s="3">
        <f t="shared" si="81"/>
        <v>172420.42480120403</v>
      </c>
      <c r="O445" s="20">
        <f t="shared" si="89"/>
        <v>134.09060890239058</v>
      </c>
      <c r="P445" s="20">
        <f t="shared" si="90"/>
        <v>127.76498412896001</v>
      </c>
      <c r="Q445" s="3">
        <f>(O445-MAX(O$8:O445))/MAX(O$8:O445)</f>
        <v>-2.6840490797547044E-2</v>
      </c>
      <c r="R445" s="3">
        <f>(P445-MAX(P$8:P445))/MAX(P$8:P445)</f>
        <v>0</v>
      </c>
      <c r="S445" s="3"/>
    </row>
    <row r="446" spans="1:19" x14ac:dyDescent="0.2">
      <c r="A446" s="18">
        <v>42572</v>
      </c>
      <c r="B446" s="18" t="str">
        <f t="shared" si="79"/>
        <v>Jul-2016</v>
      </c>
      <c r="C446" s="2">
        <v>14298.3</v>
      </c>
      <c r="D446" s="25">
        <f t="shared" si="78"/>
        <v>-0.49618639349739097</v>
      </c>
      <c r="E446" s="20">
        <f t="shared" si="82"/>
        <v>0.49618639349739097</v>
      </c>
      <c r="F446" s="3">
        <f>VLOOKUP(A446,'Scheme data'!$A$2:$B$538,2,FALSE)</f>
        <v>20.335000000000001</v>
      </c>
      <c r="G446" s="20">
        <f t="shared" si="83"/>
        <v>0.15267927501971218</v>
      </c>
      <c r="H446" s="3">
        <f t="shared" si="84"/>
        <v>0</v>
      </c>
      <c r="I446" s="3">
        <f t="shared" si="85"/>
        <v>2</v>
      </c>
      <c r="J446" s="3">
        <f t="shared" si="86"/>
        <v>0</v>
      </c>
      <c r="K446" s="3">
        <f t="shared" si="87"/>
        <v>8293.8178218868306</v>
      </c>
      <c r="L446" s="3">
        <f t="shared" si="88"/>
        <v>11.998971773828362</v>
      </c>
      <c r="M446" s="3">
        <f t="shared" si="80"/>
        <v>168654.78540806871</v>
      </c>
      <c r="N446" s="3">
        <f t="shared" si="81"/>
        <v>171564.89811373007</v>
      </c>
      <c r="O446" s="20">
        <f t="shared" si="89"/>
        <v>134.29533747193227</v>
      </c>
      <c r="P446" s="20">
        <f t="shared" si="90"/>
        <v>127.13103166205801</v>
      </c>
      <c r="Q446" s="3">
        <f>(O446-MAX(O$8:O446))/MAX(O$8:O446)</f>
        <v>-2.5354677914111359E-2</v>
      </c>
      <c r="R446" s="3">
        <f>(P446-MAX(P$8:P446))/MAX(P$8:P446)</f>
        <v>-4.9618639349739225E-3</v>
      </c>
      <c r="S446" s="3"/>
    </row>
    <row r="447" spans="1:19" x14ac:dyDescent="0.2">
      <c r="A447" s="18">
        <v>42573</v>
      </c>
      <c r="B447" s="18" t="str">
        <f t="shared" si="79"/>
        <v>Jul-2016</v>
      </c>
      <c r="C447" s="2">
        <v>14435.3</v>
      </c>
      <c r="D447" s="25">
        <f t="shared" si="78"/>
        <v>0.95815586468321423</v>
      </c>
      <c r="E447" s="20">
        <f t="shared" si="82"/>
        <v>-0.95815586468321423</v>
      </c>
      <c r="F447" s="3">
        <f>VLOOKUP(A447,'Scheme data'!$A$2:$B$538,2,FALSE)</f>
        <v>20.492999999999999</v>
      </c>
      <c r="G447" s="20">
        <f t="shared" si="83"/>
        <v>0.7769854929923663</v>
      </c>
      <c r="H447" s="3">
        <f t="shared" si="84"/>
        <v>0</v>
      </c>
      <c r="I447" s="3">
        <f t="shared" si="85"/>
        <v>2</v>
      </c>
      <c r="J447" s="3">
        <f t="shared" si="86"/>
        <v>0</v>
      </c>
      <c r="K447" s="3">
        <f t="shared" si="87"/>
        <v>8293.8178218868306</v>
      </c>
      <c r="L447" s="3">
        <f t="shared" si="88"/>
        <v>11.998971773828362</v>
      </c>
      <c r="M447" s="3">
        <f t="shared" si="80"/>
        <v>169965.2086239268</v>
      </c>
      <c r="N447" s="3">
        <f t="shared" si="81"/>
        <v>173208.75724674456</v>
      </c>
      <c r="O447" s="20">
        <f t="shared" si="89"/>
        <v>135.33879276185434</v>
      </c>
      <c r="P447" s="20">
        <f t="shared" si="90"/>
        <v>128.3491450977603</v>
      </c>
      <c r="Q447" s="3">
        <f>(O447-MAX(O$8:O447))/MAX(O$8:O447)</f>
        <v>-1.7781825153375209E-2</v>
      </c>
      <c r="R447" s="3">
        <f>(P447-MAX(P$8:P447))/MAX(P$8:P447)</f>
        <v>0</v>
      </c>
      <c r="S447" s="3"/>
    </row>
    <row r="448" spans="1:19" x14ac:dyDescent="0.2">
      <c r="A448" s="18">
        <v>42576</v>
      </c>
      <c r="B448" s="18" t="str">
        <f t="shared" si="79"/>
        <v>Jul-2016</v>
      </c>
      <c r="C448" s="2">
        <v>14565.25</v>
      </c>
      <c r="D448" s="25">
        <f t="shared" si="78"/>
        <v>0.90022375704003876</v>
      </c>
      <c r="E448" s="20">
        <f t="shared" si="82"/>
        <v>-0.90022375704003876</v>
      </c>
      <c r="F448" s="3">
        <f>VLOOKUP(A448,'Scheme data'!$A$2:$B$538,2,FALSE)</f>
        <v>20.65</v>
      </c>
      <c r="G448" s="20">
        <f t="shared" si="83"/>
        <v>0.76611525886888221</v>
      </c>
      <c r="H448" s="3">
        <f t="shared" si="84"/>
        <v>0</v>
      </c>
      <c r="I448" s="3">
        <f t="shared" si="85"/>
        <v>2</v>
      </c>
      <c r="J448" s="3">
        <f t="shared" si="86"/>
        <v>0</v>
      </c>
      <c r="K448" s="3">
        <f t="shared" si="87"/>
        <v>8293.8178218868306</v>
      </c>
      <c r="L448" s="3">
        <f t="shared" si="88"/>
        <v>11.998971773828362</v>
      </c>
      <c r="M448" s="3">
        <f t="shared" si="80"/>
        <v>171267.33802196305</v>
      </c>
      <c r="N448" s="3">
        <f t="shared" si="81"/>
        <v>174768.02362875355</v>
      </c>
      <c r="O448" s="20">
        <f t="shared" si="89"/>
        <v>136.37564390437183</v>
      </c>
      <c r="P448" s="20">
        <f t="shared" si="90"/>
        <v>129.50457459388812</v>
      </c>
      <c r="Q448" s="3">
        <f>(O448-MAX(O$8:O448))/MAX(O$8:O448)</f>
        <v>-1.0256901840491843E-2</v>
      </c>
      <c r="R448" s="3">
        <f>(P448-MAX(P$8:P448))/MAX(P$8:P448)</f>
        <v>0</v>
      </c>
      <c r="S448" s="3"/>
    </row>
    <row r="449" spans="1:19" x14ac:dyDescent="0.2">
      <c r="A449" s="18">
        <v>42577</v>
      </c>
      <c r="B449" s="18" t="str">
        <f t="shared" si="79"/>
        <v>Jul-2016</v>
      </c>
      <c r="C449" s="2">
        <v>14553.5</v>
      </c>
      <c r="D449" s="25">
        <f t="shared" si="78"/>
        <v>-8.0671461183295864E-2</v>
      </c>
      <c r="E449" s="20">
        <f t="shared" si="82"/>
        <v>8.0671461183295864E-2</v>
      </c>
      <c r="F449" s="3">
        <f>VLOOKUP(A449,'Scheme data'!$A$2:$B$538,2,FALSE)</f>
        <v>20.574999999999999</v>
      </c>
      <c r="G449" s="20">
        <f t="shared" si="83"/>
        <v>-0.36319612590798689</v>
      </c>
      <c r="H449" s="3">
        <f t="shared" si="84"/>
        <v>0</v>
      </c>
      <c r="I449" s="3">
        <f t="shared" si="85"/>
        <v>2</v>
      </c>
      <c r="J449" s="3">
        <f t="shared" si="86"/>
        <v>0</v>
      </c>
      <c r="K449" s="3">
        <f t="shared" si="87"/>
        <v>8293.8178218868306</v>
      </c>
      <c r="L449" s="3">
        <f t="shared" si="88"/>
        <v>11.998971773828362</v>
      </c>
      <c r="M449" s="3">
        <f t="shared" si="80"/>
        <v>170645.30168532152</v>
      </c>
      <c r="N449" s="3">
        <f t="shared" si="81"/>
        <v>174627.03571041106</v>
      </c>
      <c r="O449" s="20">
        <f t="shared" si="89"/>
        <v>135.88033284902909</v>
      </c>
      <c r="P449" s="20">
        <f t="shared" si="90"/>
        <v>129.40010136126403</v>
      </c>
      <c r="Q449" s="3">
        <f>(O449-MAX(O$8:O449))/MAX(O$8:O449)</f>
        <v>-1.3851610429448782E-2</v>
      </c>
      <c r="R449" s="3">
        <f>(P449-MAX(P$8:P449))/MAX(P$8:P449)</f>
        <v>-8.0671461183285591E-4</v>
      </c>
      <c r="S449" s="3"/>
    </row>
    <row r="450" spans="1:19" x14ac:dyDescent="0.2">
      <c r="A450" s="18">
        <v>42578</v>
      </c>
      <c r="B450" s="18" t="str">
        <f t="shared" si="79"/>
        <v>Jul-2016</v>
      </c>
      <c r="C450" s="2">
        <v>14590</v>
      </c>
      <c r="D450" s="25">
        <f t="shared" si="78"/>
        <v>0.25079877692651253</v>
      </c>
      <c r="E450" s="20">
        <f t="shared" si="82"/>
        <v>-0.25079877692651253</v>
      </c>
      <c r="F450" s="3">
        <f>VLOOKUP(A450,'Scheme data'!$A$2:$B$538,2,FALSE)</f>
        <v>20.678999999999998</v>
      </c>
      <c r="G450" s="20">
        <f t="shared" si="83"/>
        <v>0.5054678007290363</v>
      </c>
      <c r="H450" s="3">
        <f t="shared" si="84"/>
        <v>0</v>
      </c>
      <c r="I450" s="3">
        <f t="shared" si="85"/>
        <v>2</v>
      </c>
      <c r="J450" s="3">
        <f t="shared" si="86"/>
        <v>0</v>
      </c>
      <c r="K450" s="3">
        <f t="shared" si="87"/>
        <v>8293.8178218868306</v>
      </c>
      <c r="L450" s="3">
        <f t="shared" si="88"/>
        <v>11.998971773828362</v>
      </c>
      <c r="M450" s="3">
        <f t="shared" si="80"/>
        <v>171507.85873879775</v>
      </c>
      <c r="N450" s="3">
        <f t="shared" si="81"/>
        <v>175064.99818015582</v>
      </c>
      <c r="O450" s="20">
        <f t="shared" si="89"/>
        <v>136.56716417910437</v>
      </c>
      <c r="P450" s="20">
        <f t="shared" si="90"/>
        <v>129.72463523281974</v>
      </c>
      <c r="Q450" s="3">
        <f>(O450-MAX(O$8:O450))/MAX(O$8:O450)</f>
        <v>-8.8669478527617293E-3</v>
      </c>
      <c r="R450" s="3">
        <f>(P450-MAX(P$8:P450))/MAX(P$8:P450)</f>
        <v>0</v>
      </c>
      <c r="S450" s="3"/>
    </row>
    <row r="451" spans="1:19" x14ac:dyDescent="0.2">
      <c r="A451" s="18">
        <v>42579</v>
      </c>
      <c r="B451" s="18" t="str">
        <f t="shared" si="79"/>
        <v>Jul-2016</v>
      </c>
      <c r="C451" s="2">
        <v>14695.3</v>
      </c>
      <c r="D451" s="25">
        <f t="shared" si="78"/>
        <v>0.72172721041808963</v>
      </c>
      <c r="E451" s="20">
        <f t="shared" si="82"/>
        <v>-0.72172721041808963</v>
      </c>
      <c r="F451" s="3">
        <f>VLOOKUP(A451,'Scheme data'!$A$2:$B$538,2,FALSE)</f>
        <v>20.777999999999999</v>
      </c>
      <c r="G451" s="20">
        <f t="shared" si="83"/>
        <v>0.47874655447555586</v>
      </c>
      <c r="H451" s="3">
        <f t="shared" si="84"/>
        <v>0</v>
      </c>
      <c r="I451" s="3">
        <f t="shared" si="85"/>
        <v>2</v>
      </c>
      <c r="J451" s="3">
        <f t="shared" si="86"/>
        <v>0</v>
      </c>
      <c r="K451" s="3">
        <f t="shared" si="87"/>
        <v>8293.8178218868306</v>
      </c>
      <c r="L451" s="3">
        <f t="shared" si="88"/>
        <v>11.998971773828362</v>
      </c>
      <c r="M451" s="3">
        <f t="shared" si="80"/>
        <v>172328.94670316455</v>
      </c>
      <c r="N451" s="3">
        <f t="shared" si="81"/>
        <v>176328.48990793992</v>
      </c>
      <c r="O451" s="20">
        <f t="shared" si="89"/>
        <v>137.22097477215681</v>
      </c>
      <c r="P451" s="20">
        <f t="shared" si="90"/>
        <v>130.66089322391062</v>
      </c>
      <c r="Q451" s="3">
        <f>(O451-MAX(O$8:O451))/MAX(O$8:O451)</f>
        <v>-4.1219325153383874E-3</v>
      </c>
      <c r="R451" s="3">
        <f>(P451-MAX(P$8:P451))/MAX(P$8:P451)</f>
        <v>0</v>
      </c>
      <c r="S451" s="3"/>
    </row>
    <row r="452" spans="1:19" x14ac:dyDescent="0.2">
      <c r="A452" s="18">
        <v>42580</v>
      </c>
      <c r="B452" s="18" t="str">
        <f t="shared" si="79"/>
        <v>Jul-2016</v>
      </c>
      <c r="C452" s="2">
        <v>14772.75</v>
      </c>
      <c r="D452" s="25">
        <f t="shared" si="78"/>
        <v>0.52703925744966573</v>
      </c>
      <c r="E452" s="20">
        <f t="shared" si="82"/>
        <v>-0.52703925744966573</v>
      </c>
      <c r="F452" s="3">
        <f>VLOOKUP(A452,'Scheme data'!$A$2:$B$538,2,FALSE)</f>
        <v>20.881</v>
      </c>
      <c r="G452" s="20">
        <f t="shared" si="83"/>
        <v>0.4957166233516293</v>
      </c>
      <c r="H452" s="3">
        <f t="shared" si="84"/>
        <v>0</v>
      </c>
      <c r="I452" s="3">
        <f t="shared" si="85"/>
        <v>2</v>
      </c>
      <c r="J452" s="3">
        <f t="shared" si="86"/>
        <v>0</v>
      </c>
      <c r="K452" s="3">
        <f t="shared" si="87"/>
        <v>8293.8178218868306</v>
      </c>
      <c r="L452" s="3">
        <f t="shared" si="88"/>
        <v>11.998971773828362</v>
      </c>
      <c r="M452" s="3">
        <f t="shared" si="80"/>
        <v>173183.20993881891</v>
      </c>
      <c r="N452" s="3">
        <f t="shared" si="81"/>
        <v>177257.81027182293</v>
      </c>
      <c r="O452" s="20">
        <f t="shared" si="89"/>
        <v>137.90120195482754</v>
      </c>
      <c r="P452" s="20">
        <f t="shared" si="90"/>
        <v>131.349527425335</v>
      </c>
      <c r="Q452" s="3">
        <f>(O452-MAX(O$8:O452))/MAX(O$8:O452)</f>
        <v>0</v>
      </c>
      <c r="R452" s="3">
        <f>(P452-MAX(P$8:P452))/MAX(P$8:P452)</f>
        <v>0</v>
      </c>
      <c r="S452" s="3"/>
    </row>
    <row r="453" spans="1:19" x14ac:dyDescent="0.2">
      <c r="A453" s="18">
        <v>42583</v>
      </c>
      <c r="B453" s="18" t="str">
        <f t="shared" si="79"/>
        <v>Aug-2016</v>
      </c>
      <c r="C453" s="2">
        <v>14891.35</v>
      </c>
      <c r="D453" s="25">
        <f t="shared" si="78"/>
        <v>0.80282953410841151</v>
      </c>
      <c r="E453" s="20">
        <f t="shared" si="82"/>
        <v>-0.80282953410841151</v>
      </c>
      <c r="F453" s="3">
        <f>VLOOKUP(A453,'Scheme data'!$A$2:$B$538,2,FALSE)</f>
        <v>20.951000000000001</v>
      </c>
      <c r="G453" s="20">
        <f t="shared" si="83"/>
        <v>0.33523298692591491</v>
      </c>
      <c r="H453" s="3">
        <f t="shared" si="84"/>
        <v>0</v>
      </c>
      <c r="I453" s="3">
        <f t="shared" si="85"/>
        <v>0</v>
      </c>
      <c r="J453" s="3">
        <f t="shared" si="86"/>
        <v>0</v>
      </c>
      <c r="K453" s="3">
        <f t="shared" si="87"/>
        <v>8293.8178218868306</v>
      </c>
      <c r="L453" s="3">
        <f t="shared" si="88"/>
        <v>11.998971773828362</v>
      </c>
      <c r="M453" s="3">
        <f t="shared" si="80"/>
        <v>173763.77718635098</v>
      </c>
      <c r="N453" s="3">
        <f t="shared" si="81"/>
        <v>178680.88832419898</v>
      </c>
      <c r="O453" s="20">
        <f t="shared" si="89"/>
        <v>138.36349227314744</v>
      </c>
      <c r="P453" s="20">
        <f t="shared" si="90"/>
        <v>132.40404022441743</v>
      </c>
      <c r="Q453" s="3">
        <f>(O453-MAX(O$8:O453))/MAX(O$8:O453)</f>
        <v>0</v>
      </c>
      <c r="R453" s="3">
        <f>(P453-MAX(P$8:P453))/MAX(P$8:P453)</f>
        <v>0</v>
      </c>
      <c r="S453" s="3"/>
    </row>
    <row r="454" spans="1:19" x14ac:dyDescent="0.2">
      <c r="A454" s="18">
        <v>42584</v>
      </c>
      <c r="B454" s="18" t="str">
        <f t="shared" si="79"/>
        <v>Aug-2016</v>
      </c>
      <c r="C454" s="2">
        <v>14766.5</v>
      </c>
      <c r="D454" s="25">
        <f t="shared" si="78"/>
        <v>-0.83840618882774465</v>
      </c>
      <c r="E454" s="20">
        <f t="shared" si="82"/>
        <v>0.83840618882774465</v>
      </c>
      <c r="F454" s="3">
        <f>VLOOKUP(A454,'Scheme data'!$A$2:$B$538,2,FALSE)</f>
        <v>20.893000000000001</v>
      </c>
      <c r="G454" s="20">
        <f t="shared" si="83"/>
        <v>-0.27683642785547147</v>
      </c>
      <c r="H454" s="3">
        <f t="shared" si="84"/>
        <v>2000</v>
      </c>
      <c r="I454" s="3">
        <f t="shared" si="85"/>
        <v>1</v>
      </c>
      <c r="J454" s="3">
        <f t="shared" si="86"/>
        <v>2000</v>
      </c>
      <c r="K454" s="3">
        <f t="shared" si="87"/>
        <v>8389.5436630776603</v>
      </c>
      <c r="L454" s="3">
        <f t="shared" si="88"/>
        <v>12.134413483102733</v>
      </c>
      <c r="M454" s="3">
        <f t="shared" si="80"/>
        <v>175282.73575268156</v>
      </c>
      <c r="N454" s="3">
        <f t="shared" si="81"/>
        <v>179182.81669823651</v>
      </c>
      <c r="O454" s="20">
        <f t="shared" si="89"/>
        <v>137.98045172368236</v>
      </c>
      <c r="P454" s="20">
        <f t="shared" si="90"/>
        <v>131.29395655691795</v>
      </c>
      <c r="Q454" s="3">
        <f>(O454-MAX(O$8:O454))/MAX(O$8:O454)</f>
        <v>-2.768364278554833E-3</v>
      </c>
      <c r="R454" s="3">
        <f>(P454-MAX(P$8:P454))/MAX(P$8:P454)</f>
        <v>-8.3840618882773613E-3</v>
      </c>
      <c r="S454" s="3"/>
    </row>
    <row r="455" spans="1:19" x14ac:dyDescent="0.2">
      <c r="A455" s="18">
        <v>42585</v>
      </c>
      <c r="B455" s="18" t="str">
        <f t="shared" si="79"/>
        <v>Aug-2016</v>
      </c>
      <c r="C455" s="2">
        <v>14519.7</v>
      </c>
      <c r="D455" s="25">
        <f t="shared" ref="D455:D517" si="91">(C455-C454)/C454*100</f>
        <v>-1.6713506924457338</v>
      </c>
      <c r="E455" s="20">
        <f t="shared" si="82"/>
        <v>1.6713506924457338</v>
      </c>
      <c r="F455" s="3">
        <f>VLOOKUP(A455,'Scheme data'!$A$2:$B$538,2,FALSE)</f>
        <v>20.606000000000002</v>
      </c>
      <c r="G455" s="20">
        <f t="shared" si="83"/>
        <v>-1.3736658210883981</v>
      </c>
      <c r="H455" s="3">
        <f t="shared" si="84"/>
        <v>3000</v>
      </c>
      <c r="I455" s="3">
        <f t="shared" si="85"/>
        <v>2</v>
      </c>
      <c r="J455" s="3">
        <f t="shared" si="86"/>
        <v>3000</v>
      </c>
      <c r="K455" s="3">
        <f t="shared" si="87"/>
        <v>8535.1323265737301</v>
      </c>
      <c r="L455" s="3">
        <f t="shared" si="88"/>
        <v>12.341029322272965</v>
      </c>
      <c r="M455" s="3">
        <f t="shared" si="80"/>
        <v>175874.9367213783</v>
      </c>
      <c r="N455" s="3">
        <f t="shared" si="81"/>
        <v>179188.04345060678</v>
      </c>
      <c r="O455" s="20">
        <f t="shared" si="89"/>
        <v>136.08506141857077</v>
      </c>
      <c r="P455" s="20">
        <f t="shared" si="90"/>
        <v>129.0995741048645</v>
      </c>
      <c r="Q455" s="3">
        <f>(O455-MAX(O$8:O455))/MAX(O$8:O455)</f>
        <v>-1.6466994415541E-2</v>
      </c>
      <c r="R455" s="3">
        <f>(P455-MAX(P$8:P455))/MAX(P$8:P455)</f>
        <v>-2.4957441736309878E-2</v>
      </c>
      <c r="S455" s="3"/>
    </row>
    <row r="456" spans="1:19" x14ac:dyDescent="0.2">
      <c r="A456" s="18">
        <v>42586</v>
      </c>
      <c r="B456" s="18" t="str">
        <f t="shared" si="79"/>
        <v>Aug-2016</v>
      </c>
      <c r="C456" s="2">
        <v>14594.65</v>
      </c>
      <c r="D456" s="25">
        <f t="shared" si="91"/>
        <v>0.51619523819361901</v>
      </c>
      <c r="E456" s="20">
        <f t="shared" si="82"/>
        <v>-0.51619523819361901</v>
      </c>
      <c r="F456" s="3">
        <f>VLOOKUP(A456,'Scheme data'!$A$2:$B$538,2,FALSE)</f>
        <v>20.606999999999999</v>
      </c>
      <c r="G456" s="20">
        <f t="shared" si="83"/>
        <v>4.8529554498576597E-3</v>
      </c>
      <c r="H456" s="3">
        <f t="shared" si="84"/>
        <v>0</v>
      </c>
      <c r="I456" s="3">
        <f t="shared" si="85"/>
        <v>2</v>
      </c>
      <c r="J456" s="3">
        <f t="shared" si="86"/>
        <v>0</v>
      </c>
      <c r="K456" s="3">
        <f t="shared" si="87"/>
        <v>8535.1323265737301</v>
      </c>
      <c r="L456" s="3">
        <f t="shared" si="88"/>
        <v>12.341029322272965</v>
      </c>
      <c r="M456" s="3">
        <f t="shared" si="80"/>
        <v>175883.47185370486</v>
      </c>
      <c r="N456" s="3">
        <f t="shared" si="81"/>
        <v>180113.00359831113</v>
      </c>
      <c r="O456" s="20">
        <f t="shared" si="89"/>
        <v>136.09166556597532</v>
      </c>
      <c r="P456" s="20">
        <f t="shared" si="90"/>
        <v>129.76597995892206</v>
      </c>
      <c r="Q456" s="3">
        <f>(O456-MAX(O$8:O456))/MAX(O$8:O456)</f>
        <v>-1.6419263996945412E-2</v>
      </c>
      <c r="R456" s="3">
        <f>(P456-MAX(P$8:P456))/MAX(P$8:P456)</f>
        <v>-1.9924318480191425E-2</v>
      </c>
      <c r="S456" s="3"/>
    </row>
    <row r="457" spans="1:19" x14ac:dyDescent="0.2">
      <c r="A457" s="18">
        <v>42587</v>
      </c>
      <c r="B457" s="18" t="str">
        <f t="shared" ref="B457:B520" si="92">TEXT(A457,"MMM-YYYY")</f>
        <v>Aug-2016</v>
      </c>
      <c r="C457" s="2">
        <v>14827.3</v>
      </c>
      <c r="D457" s="25">
        <f t="shared" si="91"/>
        <v>1.5940772817436504</v>
      </c>
      <c r="E457" s="20">
        <f t="shared" si="82"/>
        <v>-1.5940772817436504</v>
      </c>
      <c r="F457" s="3">
        <f>VLOOKUP(A457,'Scheme data'!$A$2:$B$538,2,FALSE)</f>
        <v>20.96</v>
      </c>
      <c r="G457" s="20">
        <f t="shared" si="83"/>
        <v>1.7130101421847022</v>
      </c>
      <c r="H457" s="3">
        <f t="shared" si="84"/>
        <v>0</v>
      </c>
      <c r="I457" s="3">
        <f t="shared" si="85"/>
        <v>2</v>
      </c>
      <c r="J457" s="3">
        <f t="shared" si="86"/>
        <v>0</v>
      </c>
      <c r="K457" s="3">
        <f t="shared" si="87"/>
        <v>8535.1323265737301</v>
      </c>
      <c r="L457" s="3">
        <f t="shared" si="88"/>
        <v>12.341029322272965</v>
      </c>
      <c r="M457" s="3">
        <f t="shared" ref="M457:M520" si="93">K457*F457</f>
        <v>178896.37356498538</v>
      </c>
      <c r="N457" s="3">
        <f t="shared" ref="N457:N520" si="94">L457*C457</f>
        <v>182984.14407013793</v>
      </c>
      <c r="O457" s="20">
        <f t="shared" si="89"/>
        <v>138.42292959978857</v>
      </c>
      <c r="P457" s="20">
        <f t="shared" si="90"/>
        <v>131.83454996487927</v>
      </c>
      <c r="Q457" s="3">
        <f>(O457-MAX(O$8:O457))/MAX(O$8:O457)</f>
        <v>0</v>
      </c>
      <c r="R457" s="3">
        <f>(P457-MAX(P$8:P457))/MAX(P$8:P457)</f>
        <v>-4.3011546971897709E-3</v>
      </c>
      <c r="S457" s="3"/>
    </row>
    <row r="458" spans="1:19" x14ac:dyDescent="0.2">
      <c r="A458" s="18">
        <v>42590</v>
      </c>
      <c r="B458" s="18" t="str">
        <f t="shared" si="92"/>
        <v>Aug-2016</v>
      </c>
      <c r="C458" s="2">
        <v>14917.55</v>
      </c>
      <c r="D458" s="25">
        <f t="shared" si="91"/>
        <v>0.60867453953180961</v>
      </c>
      <c r="E458" s="20">
        <f t="shared" ref="E458:E521" si="95">D458*-1</f>
        <v>-0.60867453953180961</v>
      </c>
      <c r="F458" s="3">
        <f>VLOOKUP(A458,'Scheme data'!$A$2:$B$538,2,FALSE)</f>
        <v>21.106999999999999</v>
      </c>
      <c r="G458" s="20">
        <f t="shared" ref="G458:G521" si="96">(F458-F457)/F457*100</f>
        <v>0.70133587786258811</v>
      </c>
      <c r="H458" s="3">
        <f t="shared" ref="H458:H521" si="97">IF(E458&gt;=$E$3,IF(E458&lt;$E$4,$F$3,IF(E458&lt;$E$5,$F$4,$F$5)),0)</f>
        <v>0</v>
      </c>
      <c r="I458" s="3">
        <f t="shared" ref="I458:I521" si="98">IF(B457&lt;&gt;B458,IF(H458&gt;0,1,0),IF(H458&gt;0,I457+1,I457))</f>
        <v>2</v>
      </c>
      <c r="J458" s="3">
        <f t="shared" ref="J458:J521" si="99">IF(I458&gt;$D$2,0,IF(A457&gt;$B$3,0,H458))</f>
        <v>0</v>
      </c>
      <c r="K458" s="3">
        <f t="shared" ref="K458:K521" si="100">J458/F458+K457</f>
        <v>8535.1323265737301</v>
      </c>
      <c r="L458" s="3">
        <f t="shared" ref="L458:L521" si="101">J458/C458+L457</f>
        <v>12.341029322272965</v>
      </c>
      <c r="M458" s="3">
        <f t="shared" si="93"/>
        <v>180151.03801699172</v>
      </c>
      <c r="N458" s="3">
        <f t="shared" si="94"/>
        <v>184097.92196647305</v>
      </c>
      <c r="O458" s="20">
        <f t="shared" ref="O458:O521" si="102">$O457*(1+$G458/100)</f>
        <v>139.39373926826036</v>
      </c>
      <c r="P458" s="20">
        <f t="shared" ref="P458:P521" si="103">$P457*(1+$D458/100)</f>
        <v>132.63699330482186</v>
      </c>
      <c r="Q458" s="3">
        <f>(O458-MAX(O$8:O458))/MAX(O$8:O458)</f>
        <v>0</v>
      </c>
      <c r="R458" s="3">
        <f>(P458-MAX(P$8:P458))/MAX(P$8:P458)</f>
        <v>0</v>
      </c>
      <c r="S458" s="3"/>
    </row>
    <row r="459" spans="1:19" x14ac:dyDescent="0.2">
      <c r="A459" s="18">
        <v>42591</v>
      </c>
      <c r="B459" s="18" t="str">
        <f t="shared" si="92"/>
        <v>Aug-2016</v>
      </c>
      <c r="C459" s="2">
        <v>14887.15</v>
      </c>
      <c r="D459" s="25">
        <f t="shared" si="91"/>
        <v>-0.2037868148590059</v>
      </c>
      <c r="E459" s="20">
        <f t="shared" si="95"/>
        <v>0.2037868148590059</v>
      </c>
      <c r="F459" s="3">
        <f>VLOOKUP(A459,'Scheme data'!$A$2:$B$538,2,FALSE)</f>
        <v>21.033000000000001</v>
      </c>
      <c r="G459" s="20">
        <f t="shared" si="96"/>
        <v>-0.35059458947267763</v>
      </c>
      <c r="H459" s="3">
        <f t="shared" si="97"/>
        <v>0</v>
      </c>
      <c r="I459" s="3">
        <f t="shared" si="98"/>
        <v>2</v>
      </c>
      <c r="J459" s="3">
        <f t="shared" si="99"/>
        <v>0</v>
      </c>
      <c r="K459" s="3">
        <f t="shared" si="100"/>
        <v>8535.1323265737301</v>
      </c>
      <c r="L459" s="3">
        <f t="shared" si="101"/>
        <v>12.341029322272965</v>
      </c>
      <c r="M459" s="3">
        <f t="shared" si="93"/>
        <v>179519.43822482528</v>
      </c>
      <c r="N459" s="3">
        <f t="shared" si="94"/>
        <v>183722.75467507596</v>
      </c>
      <c r="O459" s="20">
        <f t="shared" si="102"/>
        <v>138.9050323603222</v>
      </c>
      <c r="P459" s="20">
        <f t="shared" si="103"/>
        <v>132.36669660084121</v>
      </c>
      <c r="Q459" s="3">
        <f>(O459-MAX(O$8:O459))/MAX(O$8:O459)</f>
        <v>-3.5059458947267336E-3</v>
      </c>
      <c r="R459" s="3">
        <f>(P459-MAX(P$8:P459))/MAX(P$8:P459)</f>
        <v>-2.0378681485900495E-3</v>
      </c>
      <c r="S459" s="3"/>
    </row>
    <row r="460" spans="1:19" x14ac:dyDescent="0.2">
      <c r="A460" s="18">
        <v>42592</v>
      </c>
      <c r="B460" s="18" t="str">
        <f t="shared" si="92"/>
        <v>Aug-2016</v>
      </c>
      <c r="C460" s="2">
        <v>14714.25</v>
      </c>
      <c r="D460" s="25">
        <f t="shared" si="91"/>
        <v>-1.1614042983378259</v>
      </c>
      <c r="E460" s="20">
        <f t="shared" si="95"/>
        <v>1.1614042983378259</v>
      </c>
      <c r="F460" s="3">
        <f>VLOOKUP(A460,'Scheme data'!$A$2:$B$538,2,FALSE)</f>
        <v>20.713000000000001</v>
      </c>
      <c r="G460" s="20">
        <f t="shared" si="96"/>
        <v>-1.5214187229591607</v>
      </c>
      <c r="H460" s="3">
        <f t="shared" si="97"/>
        <v>3000</v>
      </c>
      <c r="I460" s="3">
        <f t="shared" si="98"/>
        <v>3</v>
      </c>
      <c r="J460" s="3">
        <f t="shared" si="99"/>
        <v>3000</v>
      </c>
      <c r="K460" s="3">
        <f t="shared" si="100"/>
        <v>8679.9689026370725</v>
      </c>
      <c r="L460" s="3">
        <f t="shared" si="101"/>
        <v>12.544913312282649</v>
      </c>
      <c r="M460" s="3">
        <f t="shared" si="93"/>
        <v>179788.1958803217</v>
      </c>
      <c r="N460" s="3">
        <f t="shared" si="94"/>
        <v>184588.99070525495</v>
      </c>
      <c r="O460" s="20">
        <f t="shared" si="102"/>
        <v>136.79170519085977</v>
      </c>
      <c r="P460" s="20">
        <f t="shared" si="103"/>
        <v>130.82938409695126</v>
      </c>
      <c r="Q460" s="3">
        <f>(O460-MAX(O$8:O460))/MAX(O$8:O460)</f>
        <v>-1.8666793007059149E-2</v>
      </c>
      <c r="R460" s="3">
        <f>(P460-MAX(P$8:P460))/MAX(P$8:P460)</f>
        <v>-1.3628243243696062E-2</v>
      </c>
      <c r="S460" s="3"/>
    </row>
    <row r="461" spans="1:19" x14ac:dyDescent="0.2">
      <c r="A461" s="18">
        <v>42593</v>
      </c>
      <c r="B461" s="18" t="str">
        <f t="shared" si="92"/>
        <v>Aug-2016</v>
      </c>
      <c r="C461" s="2">
        <v>14743.4</v>
      </c>
      <c r="D461" s="25">
        <f t="shared" si="91"/>
        <v>0.19810727695940764</v>
      </c>
      <c r="E461" s="20">
        <f t="shared" si="95"/>
        <v>-0.19810727695940764</v>
      </c>
      <c r="F461" s="3">
        <f>VLOOKUP(A461,'Scheme data'!$A$2:$B$538,2,FALSE)</f>
        <v>20.655999999999999</v>
      </c>
      <c r="G461" s="20">
        <f t="shared" si="96"/>
        <v>-0.27518949452035996</v>
      </c>
      <c r="H461" s="3">
        <f t="shared" si="97"/>
        <v>0</v>
      </c>
      <c r="I461" s="3">
        <f t="shared" si="98"/>
        <v>3</v>
      </c>
      <c r="J461" s="3">
        <f t="shared" si="99"/>
        <v>0</v>
      </c>
      <c r="K461" s="3">
        <f t="shared" si="100"/>
        <v>8679.9689026370725</v>
      </c>
      <c r="L461" s="3">
        <f t="shared" si="101"/>
        <v>12.544913312282649</v>
      </c>
      <c r="M461" s="3">
        <f t="shared" si="93"/>
        <v>179293.43765287136</v>
      </c>
      <c r="N461" s="3">
        <f t="shared" si="94"/>
        <v>184954.674928308</v>
      </c>
      <c r="O461" s="20">
        <f t="shared" si="102"/>
        <v>136.41526878879927</v>
      </c>
      <c r="P461" s="20">
        <f t="shared" si="103"/>
        <v>131.0885666272485</v>
      </c>
      <c r="Q461" s="3">
        <f>(O461-MAX(O$8:O461))/MAX(O$8:O461)</f>
        <v>-2.1367318898943444E-2</v>
      </c>
      <c r="R461" s="3">
        <f>(P461-MAX(P$8:P461))/MAX(P$8:P461)</f>
        <v>-1.1674169015689448E-2</v>
      </c>
      <c r="S461" s="3"/>
    </row>
    <row r="462" spans="1:19" x14ac:dyDescent="0.2">
      <c r="A462" s="18">
        <v>42594</v>
      </c>
      <c r="B462" s="18" t="str">
        <f t="shared" si="92"/>
        <v>Aug-2016</v>
      </c>
      <c r="C462" s="2">
        <v>14814.75</v>
      </c>
      <c r="D462" s="25">
        <f t="shared" si="91"/>
        <v>0.4839453586011393</v>
      </c>
      <c r="E462" s="20">
        <f t="shared" si="95"/>
        <v>-0.4839453586011393</v>
      </c>
      <c r="F462" s="3">
        <f>VLOOKUP(A462,'Scheme data'!$A$2:$B$538,2,FALSE)</f>
        <v>20.742999999999999</v>
      </c>
      <c r="G462" s="20">
        <f t="shared" si="96"/>
        <v>0.42118512780789963</v>
      </c>
      <c r="H462" s="3">
        <f t="shared" si="97"/>
        <v>0</v>
      </c>
      <c r="I462" s="3">
        <f t="shared" si="98"/>
        <v>3</v>
      </c>
      <c r="J462" s="3">
        <f t="shared" si="99"/>
        <v>0</v>
      </c>
      <c r="K462" s="3">
        <f t="shared" si="100"/>
        <v>8679.9689026370725</v>
      </c>
      <c r="L462" s="3">
        <f t="shared" si="101"/>
        <v>12.544913312282649</v>
      </c>
      <c r="M462" s="3">
        <f t="shared" si="93"/>
        <v>180048.59494740079</v>
      </c>
      <c r="N462" s="3">
        <f t="shared" si="94"/>
        <v>185849.75449313936</v>
      </c>
      <c r="O462" s="20">
        <f t="shared" si="102"/>
        <v>136.98982961299689</v>
      </c>
      <c r="P462" s="20">
        <f t="shared" si="103"/>
        <v>131.72296366109785</v>
      </c>
      <c r="Q462" s="3">
        <f>(O462-MAX(O$8:O462))/MAX(O$8:O462)</f>
        <v>-1.7245463590277909E-2</v>
      </c>
      <c r="R462" s="3">
        <f>(P462-MAX(P$8:P462))/MAX(P$8:P462)</f>
        <v>-6.8912120287845692E-3</v>
      </c>
      <c r="S462" s="3"/>
    </row>
    <row r="463" spans="1:19" x14ac:dyDescent="0.2">
      <c r="A463" s="18">
        <v>42598</v>
      </c>
      <c r="B463" s="18" t="str">
        <f t="shared" si="92"/>
        <v>Aug-2016</v>
      </c>
      <c r="C463" s="2">
        <v>14881.55</v>
      </c>
      <c r="D463" s="25">
        <f t="shared" si="91"/>
        <v>0.45090197269612564</v>
      </c>
      <c r="E463" s="20">
        <f t="shared" si="95"/>
        <v>-0.45090197269612564</v>
      </c>
      <c r="F463" s="3">
        <f>VLOOKUP(A463,'Scheme data'!$A$2:$B$538,2,FALSE)</f>
        <v>20.9</v>
      </c>
      <c r="G463" s="20">
        <f t="shared" si="96"/>
        <v>0.75688183965675193</v>
      </c>
      <c r="H463" s="3">
        <f t="shared" si="97"/>
        <v>0</v>
      </c>
      <c r="I463" s="3">
        <f t="shared" si="98"/>
        <v>3</v>
      </c>
      <c r="J463" s="3">
        <f t="shared" si="99"/>
        <v>0</v>
      </c>
      <c r="K463" s="3">
        <f t="shared" si="100"/>
        <v>8679.9689026370725</v>
      </c>
      <c r="L463" s="3">
        <f t="shared" si="101"/>
        <v>12.544913312282649</v>
      </c>
      <c r="M463" s="3">
        <f t="shared" si="93"/>
        <v>181411.35006511479</v>
      </c>
      <c r="N463" s="3">
        <f t="shared" si="94"/>
        <v>186687.75470239983</v>
      </c>
      <c r="O463" s="20">
        <f t="shared" si="102"/>
        <v>138.02668075551438</v>
      </c>
      <c r="P463" s="20">
        <f t="shared" si="103"/>
        <v>132.31690510273955</v>
      </c>
      <c r="Q463" s="3">
        <f>(O463-MAX(O$8:O463))/MAX(O$8:O463)</f>
        <v>-9.8071729757898858E-3</v>
      </c>
      <c r="R463" s="3">
        <f>(P463-MAX(P$8:P463))/MAX(P$8:P463)</f>
        <v>-2.4132649128036786E-3</v>
      </c>
      <c r="S463" s="3"/>
    </row>
    <row r="464" spans="1:19" x14ac:dyDescent="0.2">
      <c r="A464" s="18">
        <v>42599</v>
      </c>
      <c r="B464" s="18" t="str">
        <f t="shared" si="92"/>
        <v>Aug-2016</v>
      </c>
      <c r="C464" s="2">
        <v>14983.9</v>
      </c>
      <c r="D464" s="25">
        <f t="shared" si="91"/>
        <v>0.68776437938252644</v>
      </c>
      <c r="E464" s="20">
        <f t="shared" si="95"/>
        <v>-0.68776437938252644</v>
      </c>
      <c r="F464" s="3">
        <f>VLOOKUP(A464,'Scheme data'!$A$2:$B$538,2,FALSE)</f>
        <v>21.041</v>
      </c>
      <c r="G464" s="20">
        <f t="shared" si="96"/>
        <v>0.67464114832536748</v>
      </c>
      <c r="H464" s="3">
        <f t="shared" si="97"/>
        <v>0</v>
      </c>
      <c r="I464" s="3">
        <f t="shared" si="98"/>
        <v>3</v>
      </c>
      <c r="J464" s="3">
        <f t="shared" si="99"/>
        <v>0</v>
      </c>
      <c r="K464" s="3">
        <f t="shared" si="100"/>
        <v>8679.9689026370725</v>
      </c>
      <c r="L464" s="3">
        <f t="shared" si="101"/>
        <v>12.544913312282649</v>
      </c>
      <c r="M464" s="3">
        <f t="shared" si="93"/>
        <v>182635.22568038665</v>
      </c>
      <c r="N464" s="3">
        <f t="shared" si="94"/>
        <v>187971.72657991198</v>
      </c>
      <c r="O464" s="20">
        <f t="shared" si="102"/>
        <v>138.95786553955875</v>
      </c>
      <c r="P464" s="20">
        <f t="shared" si="103"/>
        <v>133.22693364393757</v>
      </c>
      <c r="Q464" s="3">
        <f>(O464-MAX(O$8:O464))/MAX(O$8:O464)</f>
        <v>-3.1269247169184436E-3</v>
      </c>
      <c r="R464" s="3">
        <f>(P464-MAX(P$8:P464))/MAX(P$8:P464)</f>
        <v>0</v>
      </c>
      <c r="S464" s="3"/>
    </row>
    <row r="465" spans="1:19" x14ac:dyDescent="0.2">
      <c r="A465" s="18">
        <v>42600</v>
      </c>
      <c r="B465" s="18" t="str">
        <f t="shared" si="92"/>
        <v>Aug-2016</v>
      </c>
      <c r="C465" s="2">
        <v>15098.3</v>
      </c>
      <c r="D465" s="25">
        <f t="shared" si="91"/>
        <v>0.76348614179218788</v>
      </c>
      <c r="E465" s="20">
        <f t="shared" si="95"/>
        <v>-0.76348614179218788</v>
      </c>
      <c r="F465" s="3">
        <f>VLOOKUP(A465,'Scheme data'!$A$2:$B$538,2,FALSE)</f>
        <v>21.2</v>
      </c>
      <c r="G465" s="20">
        <f t="shared" si="96"/>
        <v>0.75566750629722412</v>
      </c>
      <c r="H465" s="3">
        <f t="shared" si="97"/>
        <v>0</v>
      </c>
      <c r="I465" s="3">
        <f t="shared" si="98"/>
        <v>3</v>
      </c>
      <c r="J465" s="3">
        <f t="shared" si="99"/>
        <v>0</v>
      </c>
      <c r="K465" s="3">
        <f t="shared" si="100"/>
        <v>8679.9689026370725</v>
      </c>
      <c r="L465" s="3">
        <f t="shared" si="101"/>
        <v>12.544913312282649</v>
      </c>
      <c r="M465" s="3">
        <f t="shared" si="93"/>
        <v>184015.34073590592</v>
      </c>
      <c r="N465" s="3">
        <f t="shared" si="94"/>
        <v>189406.86466283712</v>
      </c>
      <c r="O465" s="20">
        <f t="shared" si="102"/>
        <v>140.00792497688539</v>
      </c>
      <c r="P465" s="20">
        <f t="shared" si="103"/>
        <v>134.2441028194437</v>
      </c>
      <c r="Q465" s="3">
        <f>(O465-MAX(O$8:O465))/MAX(O$8:O465)</f>
        <v>0</v>
      </c>
      <c r="R465" s="3">
        <f>(P465-MAX(P$8:P465))/MAX(P$8:P465)</f>
        <v>0</v>
      </c>
      <c r="S465" s="3"/>
    </row>
    <row r="466" spans="1:19" x14ac:dyDescent="0.2">
      <c r="A466" s="18">
        <v>42601</v>
      </c>
      <c r="B466" s="18" t="str">
        <f t="shared" si="92"/>
        <v>Aug-2016</v>
      </c>
      <c r="C466" s="2">
        <v>15188.15</v>
      </c>
      <c r="D466" s="25">
        <f t="shared" si="91"/>
        <v>0.59510011060848156</v>
      </c>
      <c r="E466" s="20">
        <f t="shared" si="95"/>
        <v>-0.59510011060848156</v>
      </c>
      <c r="F466" s="3">
        <f>VLOOKUP(A466,'Scheme data'!$A$2:$B$538,2,FALSE)</f>
        <v>21.253</v>
      </c>
      <c r="G466" s="20">
        <f t="shared" si="96"/>
        <v>0.25000000000000389</v>
      </c>
      <c r="H466" s="3">
        <f t="shared" si="97"/>
        <v>0</v>
      </c>
      <c r="I466" s="3">
        <f t="shared" si="98"/>
        <v>3</v>
      </c>
      <c r="J466" s="3">
        <f t="shared" si="99"/>
        <v>0</v>
      </c>
      <c r="K466" s="3">
        <f t="shared" si="100"/>
        <v>8679.9689026370725</v>
      </c>
      <c r="L466" s="3">
        <f t="shared" si="101"/>
        <v>12.544913312282649</v>
      </c>
      <c r="M466" s="3">
        <f t="shared" si="93"/>
        <v>184475.37908774571</v>
      </c>
      <c r="N466" s="3">
        <f t="shared" si="94"/>
        <v>190534.0251239457</v>
      </c>
      <c r="O466" s="20">
        <f t="shared" si="102"/>
        <v>140.3579447893276</v>
      </c>
      <c r="P466" s="20">
        <f t="shared" si="103"/>
        <v>135.04298962380756</v>
      </c>
      <c r="Q466" s="3">
        <f>(O466-MAX(O$8:O466))/MAX(O$8:O466)</f>
        <v>0</v>
      </c>
      <c r="R466" s="3">
        <f>(P466-MAX(P$8:P466))/MAX(P$8:P466)</f>
        <v>0</v>
      </c>
      <c r="S466" s="3"/>
    </row>
    <row r="467" spans="1:19" x14ac:dyDescent="0.2">
      <c r="A467" s="18">
        <v>42604</v>
      </c>
      <c r="B467" s="18" t="str">
        <f t="shared" si="92"/>
        <v>Aug-2016</v>
      </c>
      <c r="C467" s="2">
        <v>15086</v>
      </c>
      <c r="D467" s="25">
        <f t="shared" si="91"/>
        <v>-0.67256380796871007</v>
      </c>
      <c r="E467" s="20">
        <f t="shared" si="95"/>
        <v>0.67256380796871007</v>
      </c>
      <c r="F467" s="3">
        <f>VLOOKUP(A467,'Scheme data'!$A$2:$B$538,2,FALSE)</f>
        <v>21.178000000000001</v>
      </c>
      <c r="G467" s="20">
        <f t="shared" si="96"/>
        <v>-0.35289135651437109</v>
      </c>
      <c r="H467" s="3">
        <f t="shared" si="97"/>
        <v>2000</v>
      </c>
      <c r="I467" s="3">
        <f t="shared" si="98"/>
        <v>4</v>
      </c>
      <c r="J467" s="3">
        <f t="shared" si="99"/>
        <v>0</v>
      </c>
      <c r="K467" s="3">
        <f t="shared" si="100"/>
        <v>8679.9689026370725</v>
      </c>
      <c r="L467" s="3">
        <f t="shared" si="101"/>
        <v>12.544913312282649</v>
      </c>
      <c r="M467" s="3">
        <f t="shared" si="93"/>
        <v>183824.38142004792</v>
      </c>
      <c r="N467" s="3">
        <f t="shared" si="94"/>
        <v>189252.56222909605</v>
      </c>
      <c r="O467" s="20">
        <f t="shared" si="102"/>
        <v>139.86263373398486</v>
      </c>
      <c r="P467" s="20">
        <f t="shared" si="103"/>
        <v>134.13473935039889</v>
      </c>
      <c r="Q467" s="3">
        <f>(O467-MAX(O$8:O467))/MAX(O$8:O467)</f>
        <v>-3.5289135651436336E-3</v>
      </c>
      <c r="R467" s="3">
        <f>(P467-MAX(P$8:P467))/MAX(P$8:P467)</f>
        <v>-6.7256380796870911E-3</v>
      </c>
      <c r="S467" s="3"/>
    </row>
    <row r="468" spans="1:19" x14ac:dyDescent="0.2">
      <c r="A468" s="18">
        <v>42605</v>
      </c>
      <c r="B468" s="18" t="str">
        <f t="shared" si="92"/>
        <v>Aug-2016</v>
      </c>
      <c r="C468" s="2">
        <v>15058.15</v>
      </c>
      <c r="D468" s="25">
        <f t="shared" si="91"/>
        <v>-0.18460824605594833</v>
      </c>
      <c r="E468" s="20">
        <f t="shared" si="95"/>
        <v>0.18460824605594833</v>
      </c>
      <c r="F468" s="3">
        <f>VLOOKUP(A468,'Scheme data'!$A$2:$B$538,2,FALSE)</f>
        <v>21.134</v>
      </c>
      <c r="G468" s="20">
        <f t="shared" si="96"/>
        <v>-0.20776277268864141</v>
      </c>
      <c r="H468" s="3">
        <f t="shared" si="97"/>
        <v>0</v>
      </c>
      <c r="I468" s="3">
        <f t="shared" si="98"/>
        <v>4</v>
      </c>
      <c r="J468" s="3">
        <f t="shared" si="99"/>
        <v>0</v>
      </c>
      <c r="K468" s="3">
        <f t="shared" si="100"/>
        <v>8679.9689026370725</v>
      </c>
      <c r="L468" s="3">
        <f t="shared" si="101"/>
        <v>12.544913312282649</v>
      </c>
      <c r="M468" s="3">
        <f t="shared" si="93"/>
        <v>183442.4627883319</v>
      </c>
      <c r="N468" s="3">
        <f t="shared" si="94"/>
        <v>188903.18639334897</v>
      </c>
      <c r="O468" s="20">
        <f t="shared" si="102"/>
        <v>139.57205124818378</v>
      </c>
      <c r="P468" s="20">
        <f t="shared" si="103"/>
        <v>133.88711556073238</v>
      </c>
      <c r="Q468" s="3">
        <f>(O468-MAX(O$8:O468))/MAX(O$8:O468)</f>
        <v>-5.5992095233612883E-3</v>
      </c>
      <c r="R468" s="3">
        <f>(P468-MAX(P$8:P468))/MAX(P$8:P468)</f>
        <v>-8.5593044577517118E-3</v>
      </c>
      <c r="S468" s="3"/>
    </row>
    <row r="469" spans="1:19" x14ac:dyDescent="0.2">
      <c r="A469" s="18">
        <v>42606</v>
      </c>
      <c r="B469" s="18" t="str">
        <f t="shared" si="92"/>
        <v>Aug-2016</v>
      </c>
      <c r="C469" s="2">
        <v>15161.45</v>
      </c>
      <c r="D469" s="25">
        <f t="shared" si="91"/>
        <v>0.68600724524593726</v>
      </c>
      <c r="E469" s="20">
        <f t="shared" si="95"/>
        <v>-0.68600724524593726</v>
      </c>
      <c r="F469" s="3">
        <f>VLOOKUP(A469,'Scheme data'!$A$2:$B$538,2,FALSE)</f>
        <v>21.29</v>
      </c>
      <c r="G469" s="20">
        <f t="shared" si="96"/>
        <v>0.7381470616068837</v>
      </c>
      <c r="H469" s="3">
        <f t="shared" si="97"/>
        <v>0</v>
      </c>
      <c r="I469" s="3">
        <f t="shared" si="98"/>
        <v>4</v>
      </c>
      <c r="J469" s="3">
        <f t="shared" si="99"/>
        <v>0</v>
      </c>
      <c r="K469" s="3">
        <f t="shared" si="100"/>
        <v>8679.9689026370725</v>
      </c>
      <c r="L469" s="3">
        <f t="shared" si="101"/>
        <v>12.544913312282649</v>
      </c>
      <c r="M469" s="3">
        <f t="shared" si="93"/>
        <v>184796.53793714326</v>
      </c>
      <c r="N469" s="3">
        <f t="shared" si="94"/>
        <v>190199.07593850777</v>
      </c>
      <c r="O469" s="20">
        <f t="shared" si="102"/>
        <v>140.6022982432967</v>
      </c>
      <c r="P469" s="20">
        <f t="shared" si="103"/>
        <v>134.80559087392982</v>
      </c>
      <c r="Q469" s="3">
        <f>(O469-MAX(O$8:O469))/MAX(O$8:O469)</f>
        <v>0</v>
      </c>
      <c r="R469" s="3">
        <f>(P469-MAX(P$8:P469))/MAX(P$8:P469)</f>
        <v>-1.7579494540151126E-3</v>
      </c>
      <c r="S469" s="3"/>
    </row>
    <row r="470" spans="1:19" x14ac:dyDescent="0.2">
      <c r="A470" s="18">
        <v>42607</v>
      </c>
      <c r="B470" s="18" t="str">
        <f t="shared" si="92"/>
        <v>Aug-2016</v>
      </c>
      <c r="C470" s="2">
        <v>15098.4</v>
      </c>
      <c r="D470" s="25">
        <f t="shared" si="91"/>
        <v>-0.41585732235373984</v>
      </c>
      <c r="E470" s="20">
        <f t="shared" si="95"/>
        <v>0.41585732235373984</v>
      </c>
      <c r="F470" s="3">
        <f>VLOOKUP(A470,'Scheme data'!$A$2:$B$538,2,FALSE)</f>
        <v>21.245999999999999</v>
      </c>
      <c r="G470" s="20">
        <f t="shared" si="96"/>
        <v>-0.20666979802724511</v>
      </c>
      <c r="H470" s="3">
        <f t="shared" si="97"/>
        <v>0</v>
      </c>
      <c r="I470" s="3">
        <f t="shared" si="98"/>
        <v>4</v>
      </c>
      <c r="J470" s="3">
        <f t="shared" si="99"/>
        <v>0</v>
      </c>
      <c r="K470" s="3">
        <f t="shared" si="100"/>
        <v>8679.9689026370725</v>
      </c>
      <c r="L470" s="3">
        <f t="shared" si="101"/>
        <v>12.544913312282649</v>
      </c>
      <c r="M470" s="3">
        <f t="shared" si="93"/>
        <v>184414.61930542724</v>
      </c>
      <c r="N470" s="3">
        <f t="shared" si="94"/>
        <v>189408.11915416835</v>
      </c>
      <c r="O470" s="20">
        <f t="shared" si="102"/>
        <v>140.31171575749562</v>
      </c>
      <c r="P470" s="20">
        <f t="shared" si="103"/>
        <v>134.24499195333834</v>
      </c>
      <c r="Q470" s="3">
        <f>(O470-MAX(O$8:O470))/MAX(O$8:O470)</f>
        <v>-2.0666979802724198E-3</v>
      </c>
      <c r="R470" s="3">
        <f>(P470-MAX(P$8:P470))/MAX(P$8:P470)</f>
        <v>-5.9092121160247996E-3</v>
      </c>
      <c r="S470" s="3"/>
    </row>
    <row r="471" spans="1:19" x14ac:dyDescent="0.2">
      <c r="A471" s="18">
        <v>42608</v>
      </c>
      <c r="B471" s="18" t="str">
        <f t="shared" si="92"/>
        <v>Aug-2016</v>
      </c>
      <c r="C471" s="2">
        <v>15132.9</v>
      </c>
      <c r="D471" s="25">
        <f t="shared" si="91"/>
        <v>0.22850103322206325</v>
      </c>
      <c r="E471" s="20">
        <f t="shared" si="95"/>
        <v>-0.22850103322206325</v>
      </c>
      <c r="F471" s="3">
        <f>VLOOKUP(A471,'Scheme data'!$A$2:$B$538,2,FALSE)</f>
        <v>21.283999999999999</v>
      </c>
      <c r="G471" s="20">
        <f t="shared" si="96"/>
        <v>0.17885719664878216</v>
      </c>
      <c r="H471" s="3">
        <f t="shared" si="97"/>
        <v>0</v>
      </c>
      <c r="I471" s="3">
        <f t="shared" si="98"/>
        <v>4</v>
      </c>
      <c r="J471" s="3">
        <f t="shared" si="99"/>
        <v>0</v>
      </c>
      <c r="K471" s="3">
        <f t="shared" si="100"/>
        <v>8679.9689026370725</v>
      </c>
      <c r="L471" s="3">
        <f t="shared" si="101"/>
        <v>12.544913312282649</v>
      </c>
      <c r="M471" s="3">
        <f t="shared" si="93"/>
        <v>184744.45812372744</v>
      </c>
      <c r="N471" s="3">
        <f t="shared" si="94"/>
        <v>189840.91866344211</v>
      </c>
      <c r="O471" s="20">
        <f t="shared" si="102"/>
        <v>140.56267335886929</v>
      </c>
      <c r="P471" s="20">
        <f t="shared" si="103"/>
        <v>134.55174314700062</v>
      </c>
      <c r="Q471" s="3">
        <f>(O471-MAX(O$8:O471))/MAX(O$8:O471)</f>
        <v>-2.8182245185526565E-4</v>
      </c>
      <c r="R471" s="3">
        <f>(P471-MAX(P$8:P471))/MAX(P$8:P471)</f>
        <v>-3.6377043945443779E-3</v>
      </c>
      <c r="S471" s="3"/>
    </row>
    <row r="472" spans="1:19" x14ac:dyDescent="0.2">
      <c r="A472" s="18">
        <v>42611</v>
      </c>
      <c r="B472" s="18" t="str">
        <f t="shared" si="92"/>
        <v>Aug-2016</v>
      </c>
      <c r="C472" s="2">
        <v>15186.9</v>
      </c>
      <c r="D472" s="25">
        <f t="shared" si="91"/>
        <v>0.35683841167258096</v>
      </c>
      <c r="E472" s="20">
        <f t="shared" si="95"/>
        <v>-0.35683841167258096</v>
      </c>
      <c r="F472" s="3">
        <f>VLOOKUP(A472,'Scheme data'!$A$2:$B$538,2,FALSE)</f>
        <v>21.306000000000001</v>
      </c>
      <c r="G472" s="20">
        <f t="shared" si="96"/>
        <v>0.1033640293178069</v>
      </c>
      <c r="H472" s="3">
        <f t="shared" si="97"/>
        <v>0</v>
      </c>
      <c r="I472" s="3">
        <f t="shared" si="98"/>
        <v>4</v>
      </c>
      <c r="J472" s="3">
        <f t="shared" si="99"/>
        <v>0</v>
      </c>
      <c r="K472" s="3">
        <f t="shared" si="100"/>
        <v>8679.9689026370725</v>
      </c>
      <c r="L472" s="3">
        <f t="shared" si="101"/>
        <v>12.544913312282649</v>
      </c>
      <c r="M472" s="3">
        <f t="shared" si="93"/>
        <v>184935.41743958546</v>
      </c>
      <c r="N472" s="3">
        <f t="shared" si="94"/>
        <v>190518.34398230535</v>
      </c>
      <c r="O472" s="20">
        <f t="shared" si="102"/>
        <v>140.70796460176985</v>
      </c>
      <c r="P472" s="20">
        <f t="shared" si="103"/>
        <v>135.03187545012415</v>
      </c>
      <c r="Q472" s="3">
        <f>(O472-MAX(O$8:O472))/MAX(O$8:O472)</f>
        <v>0</v>
      </c>
      <c r="R472" s="3">
        <f>(P472-MAX(P$8:P472))/MAX(P$8:P472)</f>
        <v>-8.2301004401420319E-5</v>
      </c>
      <c r="S472" s="3"/>
    </row>
    <row r="473" spans="1:19" x14ac:dyDescent="0.2">
      <c r="A473" s="18">
        <v>42612</v>
      </c>
      <c r="B473" s="18" t="str">
        <f t="shared" si="92"/>
        <v>Aug-2016</v>
      </c>
      <c r="C473" s="2">
        <v>15328.25</v>
      </c>
      <c r="D473" s="25">
        <f t="shared" si="91"/>
        <v>0.93073635830880808</v>
      </c>
      <c r="E473" s="20">
        <f t="shared" si="95"/>
        <v>-0.93073635830880808</v>
      </c>
      <c r="F473" s="3">
        <f>VLOOKUP(A473,'Scheme data'!$A$2:$B$538,2,FALSE)</f>
        <v>21.494</v>
      </c>
      <c r="G473" s="20">
        <f t="shared" si="96"/>
        <v>0.88238055007978433</v>
      </c>
      <c r="H473" s="3">
        <f t="shared" si="97"/>
        <v>0</v>
      </c>
      <c r="I473" s="3">
        <f t="shared" si="98"/>
        <v>4</v>
      </c>
      <c r="J473" s="3">
        <f t="shared" si="99"/>
        <v>0</v>
      </c>
      <c r="K473" s="3">
        <f t="shared" si="100"/>
        <v>8679.9689026370725</v>
      </c>
      <c r="L473" s="3">
        <f t="shared" si="101"/>
        <v>12.544913312282649</v>
      </c>
      <c r="M473" s="3">
        <f t="shared" si="93"/>
        <v>186567.25159328122</v>
      </c>
      <c r="N473" s="3">
        <f t="shared" si="94"/>
        <v>192291.5674789965</v>
      </c>
      <c r="O473" s="20">
        <f t="shared" si="102"/>
        <v>141.94954431382902</v>
      </c>
      <c r="P473" s="20">
        <f t="shared" si="103"/>
        <v>136.28866621024471</v>
      </c>
      <c r="Q473" s="3">
        <f>(O473-MAX(O$8:O473))/MAX(O$8:O473)</f>
        <v>0</v>
      </c>
      <c r="R473" s="3">
        <f>(P473-MAX(P$8:P473))/MAX(P$8:P473)</f>
        <v>0</v>
      </c>
      <c r="S473" s="3"/>
    </row>
    <row r="474" spans="1:19" x14ac:dyDescent="0.2">
      <c r="A474" s="18">
        <v>42613</v>
      </c>
      <c r="B474" s="18" t="str">
        <f t="shared" si="92"/>
        <v>Aug-2016</v>
      </c>
      <c r="C474" s="2">
        <v>15370.85</v>
      </c>
      <c r="D474" s="25">
        <f t="shared" si="91"/>
        <v>0.27791822288911233</v>
      </c>
      <c r="E474" s="20">
        <f t="shared" si="95"/>
        <v>-0.27791822288911233</v>
      </c>
      <c r="F474" s="3">
        <f>VLOOKUP(A474,'Scheme data'!$A$2:$B$538,2,FALSE)</f>
        <v>21.556000000000001</v>
      </c>
      <c r="G474" s="20">
        <f t="shared" si="96"/>
        <v>0.2884525914208671</v>
      </c>
      <c r="H474" s="3">
        <f t="shared" si="97"/>
        <v>0</v>
      </c>
      <c r="I474" s="3">
        <f t="shared" si="98"/>
        <v>4</v>
      </c>
      <c r="J474" s="3">
        <f t="shared" si="99"/>
        <v>0</v>
      </c>
      <c r="K474" s="3">
        <f t="shared" si="100"/>
        <v>8679.9689026370725</v>
      </c>
      <c r="L474" s="3">
        <f t="shared" si="101"/>
        <v>12.544913312282649</v>
      </c>
      <c r="M474" s="3">
        <f t="shared" si="93"/>
        <v>187105.40966524475</v>
      </c>
      <c r="N474" s="3">
        <f t="shared" si="94"/>
        <v>192825.98078609977</v>
      </c>
      <c r="O474" s="20">
        <f t="shared" si="102"/>
        <v>142.35900145291239</v>
      </c>
      <c r="P474" s="20">
        <f t="shared" si="103"/>
        <v>136.6674372493755</v>
      </c>
      <c r="Q474" s="3">
        <f>(O474-MAX(O$8:O474))/MAX(O$8:O474)</f>
        <v>0</v>
      </c>
      <c r="R474" s="3">
        <f>(P474-MAX(P$8:P474))/MAX(P$8:P474)</f>
        <v>0</v>
      </c>
      <c r="S474" s="3"/>
    </row>
    <row r="475" spans="1:19" x14ac:dyDescent="0.2">
      <c r="A475" s="18">
        <v>42614</v>
      </c>
      <c r="B475" s="18" t="str">
        <f t="shared" si="92"/>
        <v>Sep-2016</v>
      </c>
      <c r="C475" s="2">
        <v>15297.45</v>
      </c>
      <c r="D475" s="25">
        <f t="shared" si="91"/>
        <v>-0.47752726752261349</v>
      </c>
      <c r="E475" s="20">
        <f t="shared" si="95"/>
        <v>0.47752726752261349</v>
      </c>
      <c r="F475" s="3">
        <f>VLOOKUP(A475,'Scheme data'!$A$2:$B$538,2,FALSE)</f>
        <v>21.556999999999999</v>
      </c>
      <c r="G475" s="20">
        <f t="shared" si="96"/>
        <v>4.6390796065952375E-3</v>
      </c>
      <c r="H475" s="3">
        <f t="shared" si="97"/>
        <v>0</v>
      </c>
      <c r="I475" s="3">
        <f t="shared" si="98"/>
        <v>0</v>
      </c>
      <c r="J475" s="3">
        <f t="shared" si="99"/>
        <v>0</v>
      </c>
      <c r="K475" s="3">
        <f t="shared" si="100"/>
        <v>8679.9689026370725</v>
      </c>
      <c r="L475" s="3">
        <f t="shared" si="101"/>
        <v>12.544913312282649</v>
      </c>
      <c r="M475" s="3">
        <f t="shared" si="93"/>
        <v>187114.08963414736</v>
      </c>
      <c r="N475" s="3">
        <f t="shared" si="94"/>
        <v>191905.18414897821</v>
      </c>
      <c r="O475" s="20">
        <f t="shared" si="102"/>
        <v>142.36560560031694</v>
      </c>
      <c r="P475" s="20">
        <f t="shared" si="103"/>
        <v>136.01481297068537</v>
      </c>
      <c r="Q475" s="3">
        <f>(O475-MAX(O$8:O475))/MAX(O$8:O475)</f>
        <v>0</v>
      </c>
      <c r="R475" s="3">
        <f>(P475-MAX(P$8:P475))/MAX(P$8:P475)</f>
        <v>-4.7752726752261438E-3</v>
      </c>
      <c r="S475" s="3"/>
    </row>
    <row r="476" spans="1:19" x14ac:dyDescent="0.2">
      <c r="A476" s="18">
        <v>42615</v>
      </c>
      <c r="B476" s="18" t="str">
        <f t="shared" si="92"/>
        <v>Sep-2016</v>
      </c>
      <c r="C476" s="2">
        <v>15385.3</v>
      </c>
      <c r="D476" s="25">
        <f t="shared" si="91"/>
        <v>0.57427871965588084</v>
      </c>
      <c r="E476" s="20">
        <f t="shared" si="95"/>
        <v>-0.57427871965588084</v>
      </c>
      <c r="F476" s="3">
        <f>VLOOKUP(A476,'Scheme data'!$A$2:$B$538,2,FALSE)</f>
        <v>21.556000000000001</v>
      </c>
      <c r="G476" s="20">
        <f t="shared" si="96"/>
        <v>-4.6388644059826021E-3</v>
      </c>
      <c r="H476" s="3">
        <f t="shared" si="97"/>
        <v>0</v>
      </c>
      <c r="I476" s="3">
        <f t="shared" si="98"/>
        <v>0</v>
      </c>
      <c r="J476" s="3">
        <f t="shared" si="99"/>
        <v>0</v>
      </c>
      <c r="K476" s="3">
        <f t="shared" si="100"/>
        <v>8679.9689026370725</v>
      </c>
      <c r="L476" s="3">
        <f t="shared" si="101"/>
        <v>12.544913312282649</v>
      </c>
      <c r="M476" s="3">
        <f t="shared" si="93"/>
        <v>187105.40966524475</v>
      </c>
      <c r="N476" s="3">
        <f t="shared" si="94"/>
        <v>193007.25478346224</v>
      </c>
      <c r="O476" s="20">
        <f t="shared" si="102"/>
        <v>142.35900145291239</v>
      </c>
      <c r="P476" s="20">
        <f t="shared" si="103"/>
        <v>136.79591709715575</v>
      </c>
      <c r="Q476" s="3">
        <f>(O476-MAX(O$8:O476))/MAX(O$8:O476)</f>
        <v>-4.6388644059756974E-5</v>
      </c>
      <c r="R476" s="3">
        <f>(P476-MAX(P$8:P476))/MAX(P$8:P476)</f>
        <v>0</v>
      </c>
      <c r="S476" s="3"/>
    </row>
    <row r="477" spans="1:19" x14ac:dyDescent="0.2">
      <c r="A477" s="18">
        <v>42619</v>
      </c>
      <c r="B477" s="18" t="str">
        <f t="shared" si="92"/>
        <v>Sep-2016</v>
      </c>
      <c r="C477" s="2">
        <v>15599.4</v>
      </c>
      <c r="D477" s="25">
        <f t="shared" si="91"/>
        <v>1.3915880743306948</v>
      </c>
      <c r="E477" s="20">
        <f t="shared" si="95"/>
        <v>-1.3915880743306948</v>
      </c>
      <c r="F477" s="3">
        <f>VLOOKUP(A477,'Scheme data'!$A$2:$B$538,2,FALSE)</f>
        <v>21.824999999999999</v>
      </c>
      <c r="G477" s="20">
        <f t="shared" si="96"/>
        <v>1.2479124141770195</v>
      </c>
      <c r="H477" s="3">
        <f t="shared" si="97"/>
        <v>0</v>
      </c>
      <c r="I477" s="3">
        <f t="shared" si="98"/>
        <v>0</v>
      </c>
      <c r="J477" s="3">
        <f t="shared" si="99"/>
        <v>0</v>
      </c>
      <c r="K477" s="3">
        <f t="shared" si="100"/>
        <v>8679.9689026370725</v>
      </c>
      <c r="L477" s="3">
        <f t="shared" si="101"/>
        <v>12.544913312282649</v>
      </c>
      <c r="M477" s="3">
        <f t="shared" si="93"/>
        <v>189440.32130005411</v>
      </c>
      <c r="N477" s="3">
        <f t="shared" si="94"/>
        <v>195693.12072362195</v>
      </c>
      <c r="O477" s="20">
        <f t="shared" si="102"/>
        <v>144.13551710474172</v>
      </c>
      <c r="P477" s="20">
        <f t="shared" si="103"/>
        <v>138.69955276565105</v>
      </c>
      <c r="Q477" s="3">
        <f>(O477-MAX(O$8:O477))/MAX(O$8:O477)</f>
        <v>0</v>
      </c>
      <c r="R477" s="3">
        <f>(P477-MAX(P$8:P477))/MAX(P$8:P477)</f>
        <v>0</v>
      </c>
      <c r="S477" s="3"/>
    </row>
    <row r="478" spans="1:19" x14ac:dyDescent="0.2">
      <c r="A478" s="18">
        <v>42620</v>
      </c>
      <c r="B478" s="18" t="str">
        <f t="shared" si="92"/>
        <v>Sep-2016</v>
      </c>
      <c r="C478" s="2">
        <v>15627.75</v>
      </c>
      <c r="D478" s="25">
        <f t="shared" si="91"/>
        <v>0.18173775914458482</v>
      </c>
      <c r="E478" s="20">
        <f t="shared" si="95"/>
        <v>-0.18173775914458482</v>
      </c>
      <c r="F478" s="3">
        <f>VLOOKUP(A478,'Scheme data'!$A$2:$B$538,2,FALSE)</f>
        <v>21.795000000000002</v>
      </c>
      <c r="G478" s="20">
        <f t="shared" si="96"/>
        <v>-0.13745704467352846</v>
      </c>
      <c r="H478" s="3">
        <f t="shared" si="97"/>
        <v>0</v>
      </c>
      <c r="I478" s="3">
        <f t="shared" si="98"/>
        <v>0</v>
      </c>
      <c r="J478" s="3">
        <f t="shared" si="99"/>
        <v>0</v>
      </c>
      <c r="K478" s="3">
        <f t="shared" si="100"/>
        <v>8679.9689026370725</v>
      </c>
      <c r="L478" s="3">
        <f t="shared" si="101"/>
        <v>12.544913312282649</v>
      </c>
      <c r="M478" s="3">
        <f t="shared" si="93"/>
        <v>189179.92223297502</v>
      </c>
      <c r="N478" s="3">
        <f t="shared" si="94"/>
        <v>196048.76901602515</v>
      </c>
      <c r="O478" s="20">
        <f t="shared" si="102"/>
        <v>143.93739268260464</v>
      </c>
      <c r="P478" s="20">
        <f t="shared" si="103"/>
        <v>138.9516222247909</v>
      </c>
      <c r="Q478" s="3">
        <f>(O478-MAX(O$8:O478))/MAX(O$8:O478)</f>
        <v>-1.3745704467352728E-3</v>
      </c>
      <c r="R478" s="3">
        <f>(P478-MAX(P$8:P478))/MAX(P$8:P478)</f>
        <v>0</v>
      </c>
      <c r="S478" s="3"/>
    </row>
    <row r="479" spans="1:19" x14ac:dyDescent="0.2">
      <c r="A479" s="18">
        <v>42621</v>
      </c>
      <c r="B479" s="18" t="str">
        <f t="shared" si="92"/>
        <v>Sep-2016</v>
      </c>
      <c r="C479" s="2">
        <v>15745.7</v>
      </c>
      <c r="D479" s="25">
        <f t="shared" si="91"/>
        <v>0.75474716449905277</v>
      </c>
      <c r="E479" s="20">
        <f t="shared" si="95"/>
        <v>-0.75474716449905277</v>
      </c>
      <c r="F479" s="3">
        <f>VLOOKUP(A479,'Scheme data'!$A$2:$B$538,2,FALSE)</f>
        <v>21.888000000000002</v>
      </c>
      <c r="G479" s="20">
        <f t="shared" si="96"/>
        <v>0.42670337233310374</v>
      </c>
      <c r="H479" s="3">
        <f t="shared" si="97"/>
        <v>0</v>
      </c>
      <c r="I479" s="3">
        <f t="shared" si="98"/>
        <v>0</v>
      </c>
      <c r="J479" s="3">
        <f t="shared" si="99"/>
        <v>0</v>
      </c>
      <c r="K479" s="3">
        <f t="shared" si="100"/>
        <v>8679.9689026370725</v>
      </c>
      <c r="L479" s="3">
        <f t="shared" si="101"/>
        <v>12.544913312282649</v>
      </c>
      <c r="M479" s="3">
        <f t="shared" si="93"/>
        <v>189987.15934092025</v>
      </c>
      <c r="N479" s="3">
        <f t="shared" si="94"/>
        <v>197528.44154120891</v>
      </c>
      <c r="O479" s="20">
        <f t="shared" si="102"/>
        <v>144.55157839122967</v>
      </c>
      <c r="P479" s="20">
        <f t="shared" si="103"/>
        <v>140.00035565355796</v>
      </c>
      <c r="Q479" s="3">
        <f>(O479-MAX(O$8:O479))/MAX(O$8:O479)</f>
        <v>0</v>
      </c>
      <c r="R479" s="3">
        <f>(P479-MAX(P$8:P479))/MAX(P$8:P479)</f>
        <v>0</v>
      </c>
      <c r="S479" s="3"/>
    </row>
    <row r="480" spans="1:19" x14ac:dyDescent="0.2">
      <c r="A480" s="18">
        <v>42622</v>
      </c>
      <c r="B480" s="18" t="str">
        <f t="shared" si="92"/>
        <v>Sep-2016</v>
      </c>
      <c r="C480" s="2">
        <v>15614.8</v>
      </c>
      <c r="D480" s="25">
        <f t="shared" si="91"/>
        <v>-0.83133807960269446</v>
      </c>
      <c r="E480" s="20">
        <f t="shared" si="95"/>
        <v>0.83133807960269446</v>
      </c>
      <c r="F480" s="3">
        <f>VLOOKUP(A480,'Scheme data'!$A$2:$B$538,2,FALSE)</f>
        <v>21.742999999999999</v>
      </c>
      <c r="G480" s="20">
        <f t="shared" si="96"/>
        <v>-0.66246345029241194</v>
      </c>
      <c r="H480" s="3">
        <f t="shared" si="97"/>
        <v>2000</v>
      </c>
      <c r="I480" s="3">
        <f t="shared" si="98"/>
        <v>1</v>
      </c>
      <c r="J480" s="3">
        <f t="shared" si="99"/>
        <v>2000</v>
      </c>
      <c r="K480" s="3">
        <f t="shared" si="100"/>
        <v>8771.9525295514813</v>
      </c>
      <c r="L480" s="3">
        <f t="shared" si="101"/>
        <v>12.672996925265204</v>
      </c>
      <c r="M480" s="3">
        <f t="shared" si="93"/>
        <v>190728.56385003784</v>
      </c>
      <c r="N480" s="3">
        <f t="shared" si="94"/>
        <v>197886.31238863111</v>
      </c>
      <c r="O480" s="20">
        <f t="shared" si="102"/>
        <v>143.59397701756697</v>
      </c>
      <c r="P480" s="20">
        <f t="shared" si="103"/>
        <v>138.83647938543072</v>
      </c>
      <c r="Q480" s="3">
        <f>(O480-MAX(O$8:O480))/MAX(O$8:O480)</f>
        <v>-6.6246345029242369E-3</v>
      </c>
      <c r="R480" s="3">
        <f>(P480-MAX(P$8:P480))/MAX(P$8:P480)</f>
        <v>-8.3133807960270069E-3</v>
      </c>
      <c r="S480" s="3"/>
    </row>
    <row r="481" spans="1:19" x14ac:dyDescent="0.2">
      <c r="A481" s="18">
        <v>42625</v>
      </c>
      <c r="B481" s="18" t="str">
        <f t="shared" si="92"/>
        <v>Sep-2016</v>
      </c>
      <c r="C481" s="2">
        <v>15135.25</v>
      </c>
      <c r="D481" s="25">
        <f t="shared" si="91"/>
        <v>-3.0711248302892082</v>
      </c>
      <c r="E481" s="20">
        <f t="shared" si="95"/>
        <v>3.0711248302892082</v>
      </c>
      <c r="F481" s="3">
        <f>VLOOKUP(A481,'Scheme data'!$A$2:$B$538,2,FALSE)</f>
        <v>21.254999999999999</v>
      </c>
      <c r="G481" s="20">
        <f t="shared" si="96"/>
        <v>-2.2444004967115836</v>
      </c>
      <c r="H481" s="3">
        <f t="shared" si="97"/>
        <v>3000</v>
      </c>
      <c r="I481" s="3">
        <f t="shared" si="98"/>
        <v>2</v>
      </c>
      <c r="J481" s="3">
        <f t="shared" si="99"/>
        <v>3000</v>
      </c>
      <c r="K481" s="3">
        <f t="shared" si="100"/>
        <v>8913.0957899607965</v>
      </c>
      <c r="L481" s="3">
        <f t="shared" si="101"/>
        <v>12.871209706686059</v>
      </c>
      <c r="M481" s="3">
        <f t="shared" si="93"/>
        <v>189447.85101561673</v>
      </c>
      <c r="N481" s="3">
        <f t="shared" si="94"/>
        <v>194808.97671312018</v>
      </c>
      <c r="O481" s="20">
        <f t="shared" si="102"/>
        <v>140.37115308413678</v>
      </c>
      <c r="P481" s="20">
        <f t="shared" si="103"/>
        <v>134.57263779352539</v>
      </c>
      <c r="Q481" s="3">
        <f>(O481-MAX(O$8:O481))/MAX(O$8:O481)</f>
        <v>-2.8919956140351123E-2</v>
      </c>
      <c r="R481" s="3">
        <f>(P481-MAX(P$8:P481))/MAX(P$8:P481)</f>
        <v>-3.8769314797055893E-2</v>
      </c>
      <c r="S481" s="3"/>
    </row>
    <row r="482" spans="1:19" x14ac:dyDescent="0.2">
      <c r="A482" s="18">
        <v>42627</v>
      </c>
      <c r="B482" s="18" t="str">
        <f t="shared" si="92"/>
        <v>Sep-2016</v>
      </c>
      <c r="C482" s="2">
        <v>15320.05</v>
      </c>
      <c r="D482" s="25">
        <f t="shared" si="91"/>
        <v>1.2209907335524639</v>
      </c>
      <c r="E482" s="20">
        <f t="shared" si="95"/>
        <v>-1.2209907335524639</v>
      </c>
      <c r="F482" s="3">
        <f>VLOOKUP(A482,'Scheme data'!$A$2:$B$538,2,FALSE)</f>
        <v>21.388999999999999</v>
      </c>
      <c r="G482" s="20">
        <f t="shared" si="96"/>
        <v>0.63043989649494403</v>
      </c>
      <c r="H482" s="3">
        <f t="shared" si="97"/>
        <v>0</v>
      </c>
      <c r="I482" s="3">
        <f t="shared" si="98"/>
        <v>2</v>
      </c>
      <c r="J482" s="3">
        <f t="shared" si="99"/>
        <v>0</v>
      </c>
      <c r="K482" s="3">
        <f t="shared" si="100"/>
        <v>8913.0957899607965</v>
      </c>
      <c r="L482" s="3">
        <f t="shared" si="101"/>
        <v>12.871209706686059</v>
      </c>
      <c r="M482" s="3">
        <f t="shared" si="93"/>
        <v>190642.20585147146</v>
      </c>
      <c r="N482" s="3">
        <f t="shared" si="94"/>
        <v>197187.57626691574</v>
      </c>
      <c r="O482" s="20">
        <f t="shared" si="102"/>
        <v>141.25610883634917</v>
      </c>
      <c r="P482" s="20">
        <f t="shared" si="103"/>
        <v>136.21575723088145</v>
      </c>
      <c r="Q482" s="3">
        <f>(O482-MAX(O$8:O482))/MAX(O$8:O482)</f>
        <v>-2.2797880116959296E-2</v>
      </c>
      <c r="R482" s="3">
        <f>(P482-MAX(P$8:P482))/MAX(P$8:P482)</f>
        <v>-2.7032777202665115E-2</v>
      </c>
      <c r="S482" s="3"/>
    </row>
    <row r="483" spans="1:19" x14ac:dyDescent="0.2">
      <c r="A483" s="18">
        <v>42628</v>
      </c>
      <c r="B483" s="18" t="str">
        <f t="shared" si="92"/>
        <v>Sep-2016</v>
      </c>
      <c r="C483" s="2">
        <v>15340.9</v>
      </c>
      <c r="D483" s="25">
        <f t="shared" si="91"/>
        <v>0.1360961615660547</v>
      </c>
      <c r="E483" s="20">
        <f t="shared" si="95"/>
        <v>-0.1360961615660547</v>
      </c>
      <c r="F483" s="3">
        <f>VLOOKUP(A483,'Scheme data'!$A$2:$B$538,2,FALSE)</f>
        <v>21.445</v>
      </c>
      <c r="G483" s="20">
        <f t="shared" si="96"/>
        <v>0.26181682173080062</v>
      </c>
      <c r="H483" s="3">
        <f t="shared" si="97"/>
        <v>0</v>
      </c>
      <c r="I483" s="3">
        <f t="shared" si="98"/>
        <v>2</v>
      </c>
      <c r="J483" s="3">
        <f t="shared" si="99"/>
        <v>0</v>
      </c>
      <c r="K483" s="3">
        <f t="shared" si="100"/>
        <v>8913.0957899607965</v>
      </c>
      <c r="L483" s="3">
        <f t="shared" si="101"/>
        <v>12.871209706686059</v>
      </c>
      <c r="M483" s="3">
        <f t="shared" si="93"/>
        <v>191141.33921570927</v>
      </c>
      <c r="N483" s="3">
        <f t="shared" si="94"/>
        <v>197455.94098930017</v>
      </c>
      <c r="O483" s="20">
        <f t="shared" si="102"/>
        <v>141.6259410910051</v>
      </c>
      <c r="P483" s="20">
        <f t="shared" si="103"/>
        <v>136.40114164792081</v>
      </c>
      <c r="Q483" s="3">
        <f>(O483-MAX(O$8:O483))/MAX(O$8:O483)</f>
        <v>-2.0239400584795491E-2</v>
      </c>
      <c r="R483" s="3">
        <f>(P483-MAX(P$8:P483))/MAX(P$8:P483)</f>
        <v>-2.5708606159142146E-2</v>
      </c>
      <c r="S483" s="3"/>
    </row>
    <row r="484" spans="1:19" x14ac:dyDescent="0.2">
      <c r="A484" s="18">
        <v>42629</v>
      </c>
      <c r="B484" s="18" t="str">
        <f t="shared" si="92"/>
        <v>Sep-2016</v>
      </c>
      <c r="C484" s="2">
        <v>15336.3</v>
      </c>
      <c r="D484" s="25">
        <f t="shared" si="91"/>
        <v>-2.9985202954196717E-2</v>
      </c>
      <c r="E484" s="20">
        <f t="shared" si="95"/>
        <v>2.9985202954196717E-2</v>
      </c>
      <c r="F484" s="3">
        <f>VLOOKUP(A484,'Scheme data'!$A$2:$B$538,2,FALSE)</f>
        <v>21.488</v>
      </c>
      <c r="G484" s="20">
        <f t="shared" si="96"/>
        <v>0.20051294007926912</v>
      </c>
      <c r="H484" s="3">
        <f t="shared" si="97"/>
        <v>0</v>
      </c>
      <c r="I484" s="3">
        <f t="shared" si="98"/>
        <v>2</v>
      </c>
      <c r="J484" s="3">
        <f t="shared" si="99"/>
        <v>0</v>
      </c>
      <c r="K484" s="3">
        <f t="shared" si="100"/>
        <v>8913.0957899607965</v>
      </c>
      <c r="L484" s="3">
        <f t="shared" si="101"/>
        <v>12.871209706686059</v>
      </c>
      <c r="M484" s="3">
        <f t="shared" si="93"/>
        <v>191524.60233467759</v>
      </c>
      <c r="N484" s="3">
        <f t="shared" si="94"/>
        <v>197396.7334246494</v>
      </c>
      <c r="O484" s="20">
        <f t="shared" si="102"/>
        <v>141.90991942940161</v>
      </c>
      <c r="P484" s="20">
        <f t="shared" si="103"/>
        <v>136.36024148876584</v>
      </c>
      <c r="Q484" s="3">
        <f>(O484-MAX(O$8:O484))/MAX(O$8:O484)</f>
        <v>-1.8274853801169794E-2</v>
      </c>
      <c r="R484" s="3">
        <f>(P484-MAX(P$8:P484))/MAX(P$8:P484)</f>
        <v>-2.6000749410950614E-2</v>
      </c>
      <c r="S484" s="3"/>
    </row>
    <row r="485" spans="1:19" x14ac:dyDescent="0.2">
      <c r="A485" s="18">
        <v>42632</v>
      </c>
      <c r="B485" s="18" t="str">
        <f t="shared" si="92"/>
        <v>Sep-2016</v>
      </c>
      <c r="C485" s="2">
        <v>15441.35</v>
      </c>
      <c r="D485" s="25">
        <f t="shared" si="91"/>
        <v>0.68497616765452618</v>
      </c>
      <c r="E485" s="20">
        <f t="shared" si="95"/>
        <v>-0.68497616765452618</v>
      </c>
      <c r="F485" s="3">
        <f>VLOOKUP(A485,'Scheme data'!$A$2:$B$538,2,FALSE)</f>
        <v>21.53</v>
      </c>
      <c r="G485" s="20">
        <f t="shared" si="96"/>
        <v>0.19545793000745343</v>
      </c>
      <c r="H485" s="3">
        <f t="shared" si="97"/>
        <v>0</v>
      </c>
      <c r="I485" s="3">
        <f t="shared" si="98"/>
        <v>2</v>
      </c>
      <c r="J485" s="3">
        <f t="shared" si="99"/>
        <v>0</v>
      </c>
      <c r="K485" s="3">
        <f t="shared" si="100"/>
        <v>8913.0957899607965</v>
      </c>
      <c r="L485" s="3">
        <f t="shared" si="101"/>
        <v>12.871209706686059</v>
      </c>
      <c r="M485" s="3">
        <f t="shared" si="93"/>
        <v>191898.95235785595</v>
      </c>
      <c r="N485" s="3">
        <f t="shared" si="94"/>
        <v>198748.85400433678</v>
      </c>
      <c r="O485" s="20">
        <f t="shared" si="102"/>
        <v>142.18729362039358</v>
      </c>
      <c r="P485" s="20">
        <f t="shared" si="103"/>
        <v>137.29427664512005</v>
      </c>
      <c r="Q485" s="3">
        <f>(O485-MAX(O$8:O485))/MAX(O$8:O485)</f>
        <v>-1.6355994152046843E-2</v>
      </c>
      <c r="R485" s="3">
        <f>(P485-MAX(P$8:P485))/MAX(P$8:P485)</f>
        <v>-1.9329086671281887E-2</v>
      </c>
      <c r="S485" s="3"/>
    </row>
    <row r="486" spans="1:19" x14ac:dyDescent="0.2">
      <c r="A486" s="18">
        <v>42633</v>
      </c>
      <c r="B486" s="18" t="str">
        <f t="shared" si="92"/>
        <v>Sep-2016</v>
      </c>
      <c r="C486" s="2">
        <v>15411.65</v>
      </c>
      <c r="D486" s="25">
        <f t="shared" si="91"/>
        <v>-0.19234069559980654</v>
      </c>
      <c r="E486" s="20">
        <f t="shared" si="95"/>
        <v>0.19234069559980654</v>
      </c>
      <c r="F486" s="3">
        <f>VLOOKUP(A486,'Scheme data'!$A$2:$B$538,2,FALSE)</f>
        <v>21.466999999999999</v>
      </c>
      <c r="G486" s="20">
        <f t="shared" si="96"/>
        <v>-0.2926149558755336</v>
      </c>
      <c r="H486" s="3">
        <f t="shared" si="97"/>
        <v>0</v>
      </c>
      <c r="I486" s="3">
        <f t="shared" si="98"/>
        <v>2</v>
      </c>
      <c r="J486" s="3">
        <f t="shared" si="99"/>
        <v>0</v>
      </c>
      <c r="K486" s="3">
        <f t="shared" si="100"/>
        <v>8913.0957899607965</v>
      </c>
      <c r="L486" s="3">
        <f t="shared" si="101"/>
        <v>12.871209706686059</v>
      </c>
      <c r="M486" s="3">
        <f t="shared" si="93"/>
        <v>191337.4273230884</v>
      </c>
      <c r="N486" s="3">
        <f t="shared" si="94"/>
        <v>198366.57907604819</v>
      </c>
      <c r="O486" s="20">
        <f t="shared" si="102"/>
        <v>141.77123233390563</v>
      </c>
      <c r="P486" s="20">
        <f t="shared" si="103"/>
        <v>137.03020387840212</v>
      </c>
      <c r="Q486" s="3">
        <f>(O486-MAX(O$8:O486))/MAX(O$8:O486)</f>
        <v>-1.9234283625731267E-2</v>
      </c>
      <c r="R486" s="3">
        <f>(P486-MAX(P$8:P486))/MAX(P$8:P486)</f>
        <v>-2.1215315927523203E-2</v>
      </c>
      <c r="S486" s="3"/>
    </row>
    <row r="487" spans="1:19" x14ac:dyDescent="0.2">
      <c r="A487" s="18">
        <v>42634</v>
      </c>
      <c r="B487" s="18" t="str">
        <f t="shared" si="92"/>
        <v>Sep-2016</v>
      </c>
      <c r="C487" s="2">
        <v>15408.05</v>
      </c>
      <c r="D487" s="25">
        <f t="shared" si="91"/>
        <v>-2.3358952480755556E-2</v>
      </c>
      <c r="E487" s="20">
        <f t="shared" si="95"/>
        <v>2.3358952480755556E-2</v>
      </c>
      <c r="F487" s="3">
        <f>VLOOKUP(A487,'Scheme data'!$A$2:$B$538,2,FALSE)</f>
        <v>21.527999999999999</v>
      </c>
      <c r="G487" s="20">
        <f t="shared" si="96"/>
        <v>0.28415707830623721</v>
      </c>
      <c r="H487" s="3">
        <f t="shared" si="97"/>
        <v>0</v>
      </c>
      <c r="I487" s="3">
        <f t="shared" si="98"/>
        <v>2</v>
      </c>
      <c r="J487" s="3">
        <f t="shared" si="99"/>
        <v>0</v>
      </c>
      <c r="K487" s="3">
        <f t="shared" si="100"/>
        <v>8913.0957899607965</v>
      </c>
      <c r="L487" s="3">
        <f t="shared" si="101"/>
        <v>12.871209706686059</v>
      </c>
      <c r="M487" s="3">
        <f t="shared" si="93"/>
        <v>191881.12616627602</v>
      </c>
      <c r="N487" s="3">
        <f t="shared" si="94"/>
        <v>198320.24272110412</v>
      </c>
      <c r="O487" s="20">
        <f t="shared" si="102"/>
        <v>142.17408532558443</v>
      </c>
      <c r="P487" s="20">
        <f t="shared" si="103"/>
        <v>136.99819505819389</v>
      </c>
      <c r="Q487" s="3">
        <f>(O487-MAX(O$8:O487))/MAX(O$8:O487)</f>
        <v>-1.6447368421052735E-2</v>
      </c>
      <c r="R487" s="3">
        <f>(P487-MAX(P$8:P487))/MAX(P$8:P487)</f>
        <v>-2.144394977676457E-2</v>
      </c>
      <c r="S487" s="3"/>
    </row>
    <row r="488" spans="1:19" x14ac:dyDescent="0.2">
      <c r="A488" s="18">
        <v>42635</v>
      </c>
      <c r="B488" s="18" t="str">
        <f t="shared" si="92"/>
        <v>Sep-2016</v>
      </c>
      <c r="C488" s="2">
        <v>15638.85</v>
      </c>
      <c r="D488" s="25">
        <f t="shared" si="91"/>
        <v>1.4979182959556925</v>
      </c>
      <c r="E488" s="20">
        <f t="shared" si="95"/>
        <v>-1.4979182959556925</v>
      </c>
      <c r="F488" s="3">
        <f>VLOOKUP(A488,'Scheme data'!$A$2:$B$538,2,FALSE)</f>
        <v>21.751999999999999</v>
      </c>
      <c r="G488" s="20">
        <f t="shared" si="96"/>
        <v>1.0405053883314763</v>
      </c>
      <c r="H488" s="3">
        <f t="shared" si="97"/>
        <v>0</v>
      </c>
      <c r="I488" s="3">
        <f t="shared" si="98"/>
        <v>2</v>
      </c>
      <c r="J488" s="3">
        <f t="shared" si="99"/>
        <v>0</v>
      </c>
      <c r="K488" s="3">
        <f t="shared" si="100"/>
        <v>8913.0957899607965</v>
      </c>
      <c r="L488" s="3">
        <f t="shared" si="101"/>
        <v>12.871209706686059</v>
      </c>
      <c r="M488" s="3">
        <f t="shared" si="93"/>
        <v>193877.65962322723</v>
      </c>
      <c r="N488" s="3">
        <f t="shared" si="94"/>
        <v>201290.91792140729</v>
      </c>
      <c r="O488" s="20">
        <f t="shared" si="102"/>
        <v>143.6534143442081</v>
      </c>
      <c r="P488" s="20">
        <f t="shared" si="103"/>
        <v>139.05031608709965</v>
      </c>
      <c r="Q488" s="3">
        <f>(O488-MAX(O$8:O488))/MAX(O$8:O488)</f>
        <v>-6.2134502923979181E-3</v>
      </c>
      <c r="R488" s="3">
        <f>(P488-MAX(P$8:P488))/MAX(P$8:P488)</f>
        <v>-6.7859796642893095E-3</v>
      </c>
      <c r="S488" s="3"/>
    </row>
    <row r="489" spans="1:19" x14ac:dyDescent="0.2">
      <c r="A489" s="18">
        <v>42636</v>
      </c>
      <c r="B489" s="18" t="str">
        <f t="shared" si="92"/>
        <v>Sep-2016</v>
      </c>
      <c r="C489" s="2">
        <v>15672.9</v>
      </c>
      <c r="D489" s="25">
        <f t="shared" si="91"/>
        <v>0.21772700678118451</v>
      </c>
      <c r="E489" s="20">
        <f t="shared" si="95"/>
        <v>-0.21772700678118451</v>
      </c>
      <c r="F489" s="3">
        <f>VLOOKUP(A489,'Scheme data'!$A$2:$B$538,2,FALSE)</f>
        <v>21.776</v>
      </c>
      <c r="G489" s="20">
        <f t="shared" si="96"/>
        <v>0.11033468186833814</v>
      </c>
      <c r="H489" s="3">
        <f t="shared" si="97"/>
        <v>0</v>
      </c>
      <c r="I489" s="3">
        <f t="shared" si="98"/>
        <v>2</v>
      </c>
      <c r="J489" s="3">
        <f t="shared" si="99"/>
        <v>0</v>
      </c>
      <c r="K489" s="3">
        <f t="shared" si="100"/>
        <v>8913.0957899607965</v>
      </c>
      <c r="L489" s="3">
        <f t="shared" si="101"/>
        <v>12.871209706686059</v>
      </c>
      <c r="M489" s="3">
        <f t="shared" si="93"/>
        <v>194091.5739221863</v>
      </c>
      <c r="N489" s="3">
        <f t="shared" si="94"/>
        <v>201729.18261191994</v>
      </c>
      <c r="O489" s="20">
        <f t="shared" si="102"/>
        <v>143.8119138819178</v>
      </c>
      <c r="P489" s="20">
        <f t="shared" si="103"/>
        <v>139.35306617823585</v>
      </c>
      <c r="Q489" s="3">
        <f>(O489-MAX(O$8:O489))/MAX(O$8:O489)</f>
        <v>-5.1169590643276048E-3</v>
      </c>
      <c r="R489" s="3">
        <f>(P489-MAX(P$8:P489))/MAX(P$8:P489)</f>
        <v>-4.6234845068814012E-3</v>
      </c>
      <c r="S489" s="3"/>
    </row>
    <row r="490" spans="1:19" x14ac:dyDescent="0.2">
      <c r="A490" s="18">
        <v>42639</v>
      </c>
      <c r="B490" s="18" t="str">
        <f t="shared" si="92"/>
        <v>Sep-2016</v>
      </c>
      <c r="C490" s="2">
        <v>15579.6</v>
      </c>
      <c r="D490" s="25">
        <f t="shared" si="91"/>
        <v>-0.59529506345347238</v>
      </c>
      <c r="E490" s="20">
        <f t="shared" si="95"/>
        <v>0.59529506345347238</v>
      </c>
      <c r="F490" s="3">
        <f>VLOOKUP(A490,'Scheme data'!$A$2:$B$538,2,FALSE)</f>
        <v>21.689</v>
      </c>
      <c r="G490" s="20">
        <f t="shared" si="96"/>
        <v>-0.39952240999265126</v>
      </c>
      <c r="H490" s="3">
        <f t="shared" si="97"/>
        <v>2000</v>
      </c>
      <c r="I490" s="3">
        <f t="shared" si="98"/>
        <v>3</v>
      </c>
      <c r="J490" s="3">
        <f t="shared" si="99"/>
        <v>2000</v>
      </c>
      <c r="K490" s="3">
        <f t="shared" si="100"/>
        <v>9005.3084323140629</v>
      </c>
      <c r="L490" s="3">
        <f t="shared" si="101"/>
        <v>12.999582707276575</v>
      </c>
      <c r="M490" s="3">
        <f t="shared" si="93"/>
        <v>195316.13458845971</v>
      </c>
      <c r="N490" s="3">
        <f t="shared" si="94"/>
        <v>202528.29874628613</v>
      </c>
      <c r="O490" s="20">
        <f t="shared" si="102"/>
        <v>143.23735305772021</v>
      </c>
      <c r="P490" s="20">
        <f t="shared" si="103"/>
        <v>138.52350425450575</v>
      </c>
      <c r="Q490" s="3">
        <f>(O490-MAX(O$8:O490))/MAX(O$8:O490)</f>
        <v>-9.0917397660819511E-3</v>
      </c>
      <c r="R490" s="3">
        <f>(P490-MAX(P$8:P490))/MAX(P$8:P490)</f>
        <v>-1.0548911766387184E-2</v>
      </c>
      <c r="S490" s="3"/>
    </row>
    <row r="491" spans="1:19" x14ac:dyDescent="0.2">
      <c r="A491" s="18">
        <v>42640</v>
      </c>
      <c r="B491" s="18" t="str">
        <f t="shared" si="92"/>
        <v>Sep-2016</v>
      </c>
      <c r="C491" s="2">
        <v>15560.55</v>
      </c>
      <c r="D491" s="25">
        <f t="shared" si="91"/>
        <v>-0.1222752830624733</v>
      </c>
      <c r="E491" s="20">
        <f t="shared" si="95"/>
        <v>0.1222752830624733</v>
      </c>
      <c r="F491" s="3">
        <f>VLOOKUP(A491,'Scheme data'!$A$2:$B$538,2,FALSE)</f>
        <v>21.748999999999999</v>
      </c>
      <c r="G491" s="20">
        <f t="shared" si="96"/>
        <v>0.27663792705979401</v>
      </c>
      <c r="H491" s="3">
        <f t="shared" si="97"/>
        <v>0</v>
      </c>
      <c r="I491" s="3">
        <f t="shared" si="98"/>
        <v>3</v>
      </c>
      <c r="J491" s="3">
        <f t="shared" si="99"/>
        <v>0</v>
      </c>
      <c r="K491" s="3">
        <f t="shared" si="100"/>
        <v>9005.3084323140629</v>
      </c>
      <c r="L491" s="3">
        <f t="shared" si="101"/>
        <v>12.999582707276575</v>
      </c>
      <c r="M491" s="3">
        <f t="shared" si="93"/>
        <v>195856.45309439854</v>
      </c>
      <c r="N491" s="3">
        <f t="shared" si="94"/>
        <v>202280.6566957125</v>
      </c>
      <c r="O491" s="20">
        <f t="shared" si="102"/>
        <v>143.63360190199441</v>
      </c>
      <c r="P491" s="20">
        <f t="shared" si="103"/>
        <v>138.3541242475705</v>
      </c>
      <c r="Q491" s="3">
        <f>(O491-MAX(O$8:O491))/MAX(O$8:O491)</f>
        <v>-6.3505116959065603E-3</v>
      </c>
      <c r="R491" s="3">
        <f>(P491-MAX(P$8:P491))/MAX(P$8:P491)</f>
        <v>-1.1758765885289572E-2</v>
      </c>
      <c r="S491" s="3"/>
    </row>
    <row r="492" spans="1:19" x14ac:dyDescent="0.2">
      <c r="A492" s="18">
        <v>42641</v>
      </c>
      <c r="B492" s="18" t="str">
        <f t="shared" si="92"/>
        <v>Sep-2016</v>
      </c>
      <c r="C492" s="2">
        <v>15694.1</v>
      </c>
      <c r="D492" s="25">
        <f t="shared" si="91"/>
        <v>0.8582601514728021</v>
      </c>
      <c r="E492" s="20">
        <f t="shared" si="95"/>
        <v>-0.8582601514728021</v>
      </c>
      <c r="F492" s="3">
        <f>VLOOKUP(A492,'Scheme data'!$A$2:$B$538,2,FALSE)</f>
        <v>22</v>
      </c>
      <c r="G492" s="20">
        <f t="shared" si="96"/>
        <v>1.1540760494735447</v>
      </c>
      <c r="H492" s="3">
        <f t="shared" si="97"/>
        <v>0</v>
      </c>
      <c r="I492" s="3">
        <f t="shared" si="98"/>
        <v>3</v>
      </c>
      <c r="J492" s="3">
        <f t="shared" si="99"/>
        <v>0</v>
      </c>
      <c r="K492" s="3">
        <f t="shared" si="100"/>
        <v>9005.3084323140629</v>
      </c>
      <c r="L492" s="3">
        <f t="shared" si="101"/>
        <v>12.999582707276575</v>
      </c>
      <c r="M492" s="3">
        <f t="shared" si="93"/>
        <v>198116.78551090939</v>
      </c>
      <c r="N492" s="3">
        <f t="shared" si="94"/>
        <v>204016.75096626932</v>
      </c>
      <c r="O492" s="20">
        <f t="shared" si="102"/>
        <v>145.2912429005415</v>
      </c>
      <c r="P492" s="20">
        <f t="shared" si="103"/>
        <v>139.54156256390658</v>
      </c>
      <c r="Q492" s="3">
        <f>(O492-MAX(O$8:O492))/MAX(O$8:O492)</f>
        <v>0</v>
      </c>
      <c r="R492" s="3">
        <f>(P492-MAX(P$8:P492))/MAX(P$8:P492)</f>
        <v>-3.2770851724598453E-3</v>
      </c>
      <c r="S492" s="3"/>
    </row>
    <row r="493" spans="1:19" x14ac:dyDescent="0.2">
      <c r="A493" s="18">
        <v>42642</v>
      </c>
      <c r="B493" s="18" t="str">
        <f t="shared" si="92"/>
        <v>Sep-2016</v>
      </c>
      <c r="C493" s="2">
        <v>15098.1</v>
      </c>
      <c r="D493" s="25">
        <f t="shared" si="91"/>
        <v>-3.7976054695713675</v>
      </c>
      <c r="E493" s="20">
        <f t="shared" si="95"/>
        <v>3.7976054695713675</v>
      </c>
      <c r="F493" s="3">
        <f>VLOOKUP(A493,'Scheme data'!$A$2:$B$538,2,FALSE)</f>
        <v>21.562999999999999</v>
      </c>
      <c r="G493" s="20">
        <f t="shared" si="96"/>
        <v>-1.9863636363636417</v>
      </c>
      <c r="H493" s="3">
        <f t="shared" si="97"/>
        <v>3000</v>
      </c>
      <c r="I493" s="3">
        <f t="shared" si="98"/>
        <v>4</v>
      </c>
      <c r="J493" s="3">
        <f t="shared" si="99"/>
        <v>0</v>
      </c>
      <c r="K493" s="3">
        <f t="shared" si="100"/>
        <v>9005.3084323140629</v>
      </c>
      <c r="L493" s="3">
        <f t="shared" si="101"/>
        <v>12.999582707276575</v>
      </c>
      <c r="M493" s="3">
        <f t="shared" si="93"/>
        <v>194181.46572598812</v>
      </c>
      <c r="N493" s="3">
        <f t="shared" si="94"/>
        <v>196268.99967273246</v>
      </c>
      <c r="O493" s="20">
        <f t="shared" si="102"/>
        <v>142.40523048474438</v>
      </c>
      <c r="P493" s="20">
        <f t="shared" si="103"/>
        <v>134.24232455165432</v>
      </c>
      <c r="Q493" s="3">
        <f>(O493-MAX(O$8:O493))/MAX(O$8:O493)</f>
        <v>-1.9863636363636403E-2</v>
      </c>
      <c r="R493" s="3">
        <f>(P493-MAX(P$8:P493))/MAX(P$8:P493)</f>
        <v>-4.1128689102421616E-2</v>
      </c>
      <c r="S493" s="3"/>
    </row>
    <row r="494" spans="1:19" x14ac:dyDescent="0.2">
      <c r="A494" s="18">
        <v>42643</v>
      </c>
      <c r="B494" s="18" t="str">
        <f t="shared" si="92"/>
        <v>Sep-2016</v>
      </c>
      <c r="C494" s="2">
        <v>15413.1</v>
      </c>
      <c r="D494" s="25">
        <f t="shared" si="91"/>
        <v>2.0863552367516442</v>
      </c>
      <c r="E494" s="20">
        <f t="shared" si="95"/>
        <v>-2.0863552367516442</v>
      </c>
      <c r="F494" s="3">
        <f>VLOOKUP(A494,'Scheme data'!$A$2:$B$538,2,FALSE)</f>
        <v>21.824000000000002</v>
      </c>
      <c r="G494" s="20">
        <f t="shared" si="96"/>
        <v>1.2104067152066169</v>
      </c>
      <c r="H494" s="3">
        <f t="shared" si="97"/>
        <v>0</v>
      </c>
      <c r="I494" s="3">
        <f t="shared" si="98"/>
        <v>4</v>
      </c>
      <c r="J494" s="3">
        <f t="shared" si="99"/>
        <v>0</v>
      </c>
      <c r="K494" s="3">
        <f t="shared" si="100"/>
        <v>9005.3084323140629</v>
      </c>
      <c r="L494" s="3">
        <f t="shared" si="101"/>
        <v>12.999582707276575</v>
      </c>
      <c r="M494" s="3">
        <f t="shared" si="93"/>
        <v>196531.85122682212</v>
      </c>
      <c r="N494" s="3">
        <f t="shared" si="94"/>
        <v>200363.86822552458</v>
      </c>
      <c r="O494" s="20">
        <f t="shared" si="102"/>
        <v>144.12891295733721</v>
      </c>
      <c r="P494" s="20">
        <f t="shared" si="103"/>
        <v>137.04309631987491</v>
      </c>
      <c r="Q494" s="3">
        <f>(O494-MAX(O$8:O494))/MAX(O$8:O494)</f>
        <v>-7.9999999999997677E-3</v>
      </c>
      <c r="R494" s="3">
        <f>(P494-MAX(P$8:P494))/MAX(P$8:P494)</f>
        <v>-2.1123227293800804E-2</v>
      </c>
      <c r="S494" s="3"/>
    </row>
    <row r="495" spans="1:19" x14ac:dyDescent="0.2">
      <c r="A495" s="18">
        <v>42646</v>
      </c>
      <c r="B495" s="18" t="str">
        <f t="shared" si="92"/>
        <v>Oct-2016</v>
      </c>
      <c r="C495" s="2">
        <v>15851.15</v>
      </c>
      <c r="D495" s="25">
        <f t="shared" si="91"/>
        <v>2.8420629205026846</v>
      </c>
      <c r="E495" s="20">
        <f t="shared" si="95"/>
        <v>-2.8420629205026846</v>
      </c>
      <c r="F495" s="3">
        <f>VLOOKUP(A495,'Scheme data'!$A$2:$B$538,2,FALSE)</f>
        <v>22.3</v>
      </c>
      <c r="G495" s="20">
        <f t="shared" si="96"/>
        <v>2.1810850439882654</v>
      </c>
      <c r="H495" s="3">
        <f t="shared" si="97"/>
        <v>0</v>
      </c>
      <c r="I495" s="3">
        <f t="shared" si="98"/>
        <v>0</v>
      </c>
      <c r="J495" s="3">
        <f t="shared" si="99"/>
        <v>0</v>
      </c>
      <c r="K495" s="3">
        <f t="shared" si="100"/>
        <v>9005.3084323140629</v>
      </c>
      <c r="L495" s="3">
        <f t="shared" si="101"/>
        <v>12.999582707276575</v>
      </c>
      <c r="M495" s="3">
        <f t="shared" si="93"/>
        <v>200818.37804060359</v>
      </c>
      <c r="N495" s="3">
        <f t="shared" si="94"/>
        <v>206058.33543044707</v>
      </c>
      <c r="O495" s="20">
        <f t="shared" si="102"/>
        <v>147.27248712191255</v>
      </c>
      <c r="P495" s="20">
        <f t="shared" si="103"/>
        <v>140.93794734549084</v>
      </c>
      <c r="Q495" s="3">
        <f>(O495-MAX(O$8:O495))/MAX(O$8:O495)</f>
        <v>0</v>
      </c>
      <c r="R495" s="3">
        <f>(P495-MAX(P$8:P495))/MAX(P$8:P495)</f>
        <v>0</v>
      </c>
      <c r="S495" s="3"/>
    </row>
    <row r="496" spans="1:19" x14ac:dyDescent="0.2">
      <c r="A496" s="18">
        <v>42647</v>
      </c>
      <c r="B496" s="18" t="str">
        <f t="shared" si="92"/>
        <v>Oct-2016</v>
      </c>
      <c r="C496" s="2">
        <v>15979.95</v>
      </c>
      <c r="D496" s="25">
        <f t="shared" si="91"/>
        <v>0.81255934112036721</v>
      </c>
      <c r="E496" s="20">
        <f t="shared" si="95"/>
        <v>-0.81255934112036721</v>
      </c>
      <c r="F496" s="3">
        <f>VLOOKUP(A496,'Scheme data'!$A$2:$B$538,2,FALSE)</f>
        <v>22.462</v>
      </c>
      <c r="G496" s="20">
        <f t="shared" si="96"/>
        <v>0.72645739910313467</v>
      </c>
      <c r="H496" s="3">
        <f t="shared" si="97"/>
        <v>0</v>
      </c>
      <c r="I496" s="3">
        <f t="shared" si="98"/>
        <v>0</v>
      </c>
      <c r="J496" s="3">
        <f t="shared" si="99"/>
        <v>0</v>
      </c>
      <c r="K496" s="3">
        <f t="shared" si="100"/>
        <v>9005.3084323140629</v>
      </c>
      <c r="L496" s="3">
        <f t="shared" si="101"/>
        <v>12.999582707276575</v>
      </c>
      <c r="M496" s="3">
        <f t="shared" si="93"/>
        <v>202277.23800663848</v>
      </c>
      <c r="N496" s="3">
        <f t="shared" si="94"/>
        <v>207732.68168314433</v>
      </c>
      <c r="O496" s="20">
        <f t="shared" si="102"/>
        <v>148.34235900145288</v>
      </c>
      <c r="P496" s="20">
        <f t="shared" si="103"/>
        <v>142.08315180182993</v>
      </c>
      <c r="Q496" s="3">
        <f>(O496-MAX(O$8:O496))/MAX(O$8:O496)</f>
        <v>0</v>
      </c>
      <c r="R496" s="3">
        <f>(P496-MAX(P$8:P496))/MAX(P$8:P496)</f>
        <v>0</v>
      </c>
      <c r="S496" s="3"/>
    </row>
    <row r="497" spans="1:19" x14ac:dyDescent="0.2">
      <c r="A497" s="18">
        <v>42648</v>
      </c>
      <c r="B497" s="18" t="str">
        <f t="shared" si="92"/>
        <v>Oct-2016</v>
      </c>
      <c r="C497" s="2">
        <v>16076.3</v>
      </c>
      <c r="D497" s="25">
        <f t="shared" si="91"/>
        <v>0.60294306302584511</v>
      </c>
      <c r="E497" s="20">
        <f t="shared" si="95"/>
        <v>-0.60294306302584511</v>
      </c>
      <c r="F497" s="3">
        <f>VLOOKUP(A497,'Scheme data'!$A$2:$B$538,2,FALSE)</f>
        <v>22.558</v>
      </c>
      <c r="G497" s="20">
        <f t="shared" si="96"/>
        <v>0.42738847831893906</v>
      </c>
      <c r="H497" s="3">
        <f t="shared" si="97"/>
        <v>0</v>
      </c>
      <c r="I497" s="3">
        <f t="shared" si="98"/>
        <v>0</v>
      </c>
      <c r="J497" s="3">
        <f t="shared" si="99"/>
        <v>0</v>
      </c>
      <c r="K497" s="3">
        <f t="shared" si="100"/>
        <v>9005.3084323140629</v>
      </c>
      <c r="L497" s="3">
        <f t="shared" si="101"/>
        <v>12.999582707276575</v>
      </c>
      <c r="M497" s="3">
        <f t="shared" si="93"/>
        <v>203141.74761614064</v>
      </c>
      <c r="N497" s="3">
        <f t="shared" si="94"/>
        <v>208985.19147699041</v>
      </c>
      <c r="O497" s="20">
        <f t="shared" si="102"/>
        <v>148.9763571522916</v>
      </c>
      <c r="P497" s="20">
        <f t="shared" si="103"/>
        <v>142.93983230934754</v>
      </c>
      <c r="Q497" s="3">
        <f>(O497-MAX(O$8:O497))/MAX(O$8:O497)</f>
        <v>0</v>
      </c>
      <c r="R497" s="3">
        <f>(P497-MAX(P$8:P497))/MAX(P$8:P497)</f>
        <v>0</v>
      </c>
      <c r="S497" s="3"/>
    </row>
    <row r="498" spans="1:19" x14ac:dyDescent="0.2">
      <c r="A498" s="18">
        <v>42649</v>
      </c>
      <c r="B498" s="18" t="str">
        <f t="shared" si="92"/>
        <v>Oct-2016</v>
      </c>
      <c r="C498" s="2">
        <v>15988.3</v>
      </c>
      <c r="D498" s="25">
        <f t="shared" si="91"/>
        <v>-0.54738963567487542</v>
      </c>
      <c r="E498" s="20">
        <f t="shared" si="95"/>
        <v>0.54738963567487542</v>
      </c>
      <c r="F498" s="3">
        <f>VLOOKUP(A498,'Scheme data'!$A$2:$B$538,2,FALSE)</f>
        <v>22.501000000000001</v>
      </c>
      <c r="G498" s="20">
        <f t="shared" si="96"/>
        <v>-0.25268197535241871</v>
      </c>
      <c r="H498" s="3">
        <f t="shared" si="97"/>
        <v>2000</v>
      </c>
      <c r="I498" s="3">
        <f t="shared" si="98"/>
        <v>1</v>
      </c>
      <c r="J498" s="3">
        <f t="shared" si="99"/>
        <v>2000</v>
      </c>
      <c r="K498" s="3">
        <f t="shared" si="100"/>
        <v>9094.1933707612425</v>
      </c>
      <c r="L498" s="3">
        <f t="shared" si="101"/>
        <v>13.124674180416308</v>
      </c>
      <c r="M498" s="3">
        <f t="shared" si="93"/>
        <v>204628.44503549873</v>
      </c>
      <c r="N498" s="3">
        <f t="shared" si="94"/>
        <v>209841.22819875006</v>
      </c>
      <c r="O498" s="20">
        <f t="shared" si="102"/>
        <v>148.59992075023112</v>
      </c>
      <c r="P498" s="20">
        <f t="shared" si="103"/>
        <v>142.15739448203513</v>
      </c>
      <c r="Q498" s="3">
        <f>(O498-MAX(O$8:O498))/MAX(O$8:O498)</f>
        <v>-2.5268197535241376E-3</v>
      </c>
      <c r="R498" s="3">
        <f>(P498-MAX(P$8:P498))/MAX(P$8:P498)</f>
        <v>-5.4738963567486946E-3</v>
      </c>
      <c r="S498" s="3"/>
    </row>
    <row r="499" spans="1:19" x14ac:dyDescent="0.2">
      <c r="A499" s="18">
        <v>42650</v>
      </c>
      <c r="B499" s="18" t="str">
        <f t="shared" si="92"/>
        <v>Oct-2016</v>
      </c>
      <c r="C499" s="2">
        <v>15972.3</v>
      </c>
      <c r="D499" s="25">
        <f t="shared" si="91"/>
        <v>-0.10007317851178675</v>
      </c>
      <c r="E499" s="20">
        <f t="shared" si="95"/>
        <v>0.10007317851178675</v>
      </c>
      <c r="F499" s="3">
        <f>VLOOKUP(A499,'Scheme data'!$A$2:$B$538,2,FALSE)</f>
        <v>22.427</v>
      </c>
      <c r="G499" s="20">
        <f t="shared" si="96"/>
        <v>-0.32887427225457366</v>
      </c>
      <c r="H499" s="3">
        <f t="shared" si="97"/>
        <v>0</v>
      </c>
      <c r="I499" s="3">
        <f t="shared" si="98"/>
        <v>1</v>
      </c>
      <c r="J499" s="3">
        <f t="shared" si="99"/>
        <v>0</v>
      </c>
      <c r="K499" s="3">
        <f t="shared" si="100"/>
        <v>9094.1933707612425</v>
      </c>
      <c r="L499" s="3">
        <f t="shared" si="101"/>
        <v>13.124674180416308</v>
      </c>
      <c r="M499" s="3">
        <f t="shared" si="93"/>
        <v>203955.47472606238</v>
      </c>
      <c r="N499" s="3">
        <f t="shared" si="94"/>
        <v>209631.23341186339</v>
      </c>
      <c r="O499" s="20">
        <f t="shared" si="102"/>
        <v>148.11121384229293</v>
      </c>
      <c r="P499" s="20">
        <f t="shared" si="103"/>
        <v>142.01513305888741</v>
      </c>
      <c r="Q499" s="3">
        <f>(O499-MAX(O$8:O499))/MAX(O$8:O499)</f>
        <v>-5.8072524159942778E-3</v>
      </c>
      <c r="R499" s="3">
        <f>(P499-MAX(P$8:P499))/MAX(P$8:P499)</f>
        <v>-6.4691502397939485E-3</v>
      </c>
      <c r="S499" s="3"/>
    </row>
    <row r="500" spans="1:19" x14ac:dyDescent="0.2">
      <c r="A500" s="18">
        <v>42653</v>
      </c>
      <c r="B500" s="18" t="str">
        <f t="shared" si="92"/>
        <v>Oct-2016</v>
      </c>
      <c r="C500" s="2">
        <v>15992.55</v>
      </c>
      <c r="D500" s="25">
        <f t="shared" si="91"/>
        <v>0.12678199132247706</v>
      </c>
      <c r="E500" s="20">
        <f t="shared" si="95"/>
        <v>-0.12678199132247706</v>
      </c>
      <c r="F500" s="3">
        <f>VLOOKUP(A500,'Scheme data'!$A$2:$B$538,2,FALSE)</f>
        <v>22.411000000000001</v>
      </c>
      <c r="G500" s="20">
        <f t="shared" si="96"/>
        <v>-7.1342578142409768E-2</v>
      </c>
      <c r="H500" s="3">
        <f t="shared" si="97"/>
        <v>0</v>
      </c>
      <c r="I500" s="3">
        <f t="shared" si="98"/>
        <v>1</v>
      </c>
      <c r="J500" s="3">
        <f t="shared" si="99"/>
        <v>0</v>
      </c>
      <c r="K500" s="3">
        <f t="shared" si="100"/>
        <v>9094.1933707612425</v>
      </c>
      <c r="L500" s="3">
        <f t="shared" si="101"/>
        <v>13.124674180416308</v>
      </c>
      <c r="M500" s="3">
        <f t="shared" si="93"/>
        <v>203809.96763213022</v>
      </c>
      <c r="N500" s="3">
        <f t="shared" si="94"/>
        <v>209897.00806401682</v>
      </c>
      <c r="O500" s="20">
        <f t="shared" si="102"/>
        <v>148.00554748381981</v>
      </c>
      <c r="P500" s="20">
        <f t="shared" si="103"/>
        <v>142.19518267255873</v>
      </c>
      <c r="Q500" s="3">
        <f>(O500-MAX(O$8:O500))/MAX(O$8:O500)</f>
        <v>-6.516535153825608E-3</v>
      </c>
      <c r="R500" s="3">
        <f>(P500-MAX(P$8:P500))/MAX(P$8:P500)</f>
        <v>-5.2095320440648865E-3</v>
      </c>
      <c r="S500" s="3"/>
    </row>
    <row r="501" spans="1:19" x14ac:dyDescent="0.2">
      <c r="A501" s="18">
        <v>42656</v>
      </c>
      <c r="B501" s="18" t="str">
        <f t="shared" si="92"/>
        <v>Oct-2016</v>
      </c>
      <c r="C501" s="2">
        <v>15779.4</v>
      </c>
      <c r="D501" s="25">
        <f t="shared" si="91"/>
        <v>-1.3328080887663296</v>
      </c>
      <c r="E501" s="20">
        <f t="shared" si="95"/>
        <v>1.3328080887663296</v>
      </c>
      <c r="F501" s="3">
        <f>VLOOKUP(A501,'Scheme data'!$A$2:$B$538,2,FALSE)</f>
        <v>22.177</v>
      </c>
      <c r="G501" s="20">
        <f t="shared" si="96"/>
        <v>-1.0441301146758366</v>
      </c>
      <c r="H501" s="3">
        <f t="shared" si="97"/>
        <v>3000</v>
      </c>
      <c r="I501" s="3">
        <f t="shared" si="98"/>
        <v>2</v>
      </c>
      <c r="J501" s="3">
        <f t="shared" si="99"/>
        <v>3000</v>
      </c>
      <c r="K501" s="3">
        <f t="shared" si="100"/>
        <v>9229.4686559666352</v>
      </c>
      <c r="L501" s="3">
        <f t="shared" si="101"/>
        <v>13.314795477804042</v>
      </c>
      <c r="M501" s="3">
        <f t="shared" si="93"/>
        <v>204681.92638337208</v>
      </c>
      <c r="N501" s="3">
        <f t="shared" si="94"/>
        <v>210099.48376246108</v>
      </c>
      <c r="O501" s="20">
        <f t="shared" si="102"/>
        <v>146.46017699115041</v>
      </c>
      <c r="P501" s="20">
        <f t="shared" si="103"/>
        <v>140.29999377606282</v>
      </c>
      <c r="Q501" s="3">
        <f>(O501-MAX(O$8:O501))/MAX(O$8:O501)</f>
        <v>-1.6889795194609432E-2</v>
      </c>
      <c r="R501" s="3">
        <f>(P501-MAX(P$8:P501))/MAX(P$8:P501)</f>
        <v>-1.846817986725793E-2</v>
      </c>
      <c r="S501" s="3"/>
    </row>
    <row r="502" spans="1:19" x14ac:dyDescent="0.2">
      <c r="A502" s="18">
        <v>42657</v>
      </c>
      <c r="B502" s="18" t="str">
        <f t="shared" si="92"/>
        <v>Oct-2016</v>
      </c>
      <c r="C502" s="2">
        <v>15894.95</v>
      </c>
      <c r="D502" s="25">
        <f t="shared" si="91"/>
        <v>0.73228386377176002</v>
      </c>
      <c r="E502" s="20">
        <f t="shared" si="95"/>
        <v>-0.73228386377176002</v>
      </c>
      <c r="F502" s="3">
        <f>VLOOKUP(A502,'Scheme data'!$A$2:$B$538,2,FALSE)</f>
        <v>22.326000000000001</v>
      </c>
      <c r="G502" s="20">
        <f t="shared" si="96"/>
        <v>0.67186724985345592</v>
      </c>
      <c r="H502" s="3">
        <f t="shared" si="97"/>
        <v>0</v>
      </c>
      <c r="I502" s="3">
        <f t="shared" si="98"/>
        <v>2</v>
      </c>
      <c r="J502" s="3">
        <f t="shared" si="99"/>
        <v>0</v>
      </c>
      <c r="K502" s="3">
        <f t="shared" si="100"/>
        <v>9229.4686559666352</v>
      </c>
      <c r="L502" s="3">
        <f t="shared" si="101"/>
        <v>13.314795477804042</v>
      </c>
      <c r="M502" s="3">
        <f t="shared" si="93"/>
        <v>206057.11721311111</v>
      </c>
      <c r="N502" s="3">
        <f t="shared" si="94"/>
        <v>211638.00837992138</v>
      </c>
      <c r="O502" s="20">
        <f t="shared" si="102"/>
        <v>147.44419495443137</v>
      </c>
      <c r="P502" s="20">
        <f t="shared" si="103"/>
        <v>141.32738799135771</v>
      </c>
      <c r="Q502" s="3">
        <f>(O502-MAX(O$8:O502))/MAX(O$8:O502)</f>
        <v>-1.0284599698554669E-2</v>
      </c>
      <c r="R502" s="3">
        <f>(P502-MAX(P$8:P502))/MAX(P$8:P502)</f>
        <v>-1.1280580730640614E-2</v>
      </c>
      <c r="S502" s="3"/>
    </row>
    <row r="503" spans="1:19" x14ac:dyDescent="0.2">
      <c r="A503" s="18">
        <v>42660</v>
      </c>
      <c r="B503" s="18" t="str">
        <f t="shared" si="92"/>
        <v>Oct-2016</v>
      </c>
      <c r="C503" s="2">
        <v>15712.95</v>
      </c>
      <c r="D503" s="25">
        <f t="shared" si="91"/>
        <v>-1.1450177572121962</v>
      </c>
      <c r="E503" s="20">
        <f t="shared" si="95"/>
        <v>1.1450177572121962</v>
      </c>
      <c r="F503" s="3">
        <f>VLOOKUP(A503,'Scheme data'!$A$2:$B$538,2,FALSE)</f>
        <v>22.148</v>
      </c>
      <c r="G503" s="20">
        <f t="shared" si="96"/>
        <v>-0.79727671772821285</v>
      </c>
      <c r="H503" s="3">
        <f t="shared" si="97"/>
        <v>3000</v>
      </c>
      <c r="I503" s="3">
        <f t="shared" si="98"/>
        <v>3</v>
      </c>
      <c r="J503" s="3">
        <f t="shared" si="99"/>
        <v>3000</v>
      </c>
      <c r="K503" s="3">
        <f t="shared" si="100"/>
        <v>9364.9210670195516</v>
      </c>
      <c r="L503" s="3">
        <f t="shared" si="101"/>
        <v>13.505720797365296</v>
      </c>
      <c r="M503" s="3">
        <f t="shared" si="93"/>
        <v>207414.27179234903</v>
      </c>
      <c r="N503" s="3">
        <f t="shared" si="94"/>
        <v>212214.71560296102</v>
      </c>
      <c r="O503" s="20">
        <f t="shared" si="102"/>
        <v>146.26865671641789</v>
      </c>
      <c r="P503" s="20">
        <f t="shared" si="103"/>
        <v>139.70916430305249</v>
      </c>
      <c r="Q503" s="3">
        <f>(O503-MAX(O$8:O503))/MAX(O$8:O503)</f>
        <v>-1.8175370156928647E-2</v>
      </c>
      <c r="R503" s="3">
        <f>(P503-MAX(P$8:P503))/MAX(P$8:P503)</f>
        <v>-2.2601593650280073E-2</v>
      </c>
      <c r="S503" s="3"/>
    </row>
    <row r="504" spans="1:19" x14ac:dyDescent="0.2">
      <c r="A504" s="18">
        <v>42661</v>
      </c>
      <c r="B504" s="18" t="str">
        <f t="shared" si="92"/>
        <v>Oct-2016</v>
      </c>
      <c r="C504" s="2">
        <v>15946.75</v>
      </c>
      <c r="D504" s="25">
        <f t="shared" si="91"/>
        <v>1.4879446571140318</v>
      </c>
      <c r="E504" s="20">
        <f t="shared" si="95"/>
        <v>-1.4879446571140318</v>
      </c>
      <c r="F504" s="3">
        <f>VLOOKUP(A504,'Scheme data'!$A$2:$B$538,2,FALSE)</f>
        <v>22.388999999999999</v>
      </c>
      <c r="G504" s="20">
        <f t="shared" si="96"/>
        <v>1.0881343687917628</v>
      </c>
      <c r="H504" s="3">
        <f t="shared" si="97"/>
        <v>0</v>
      </c>
      <c r="I504" s="3">
        <f t="shared" si="98"/>
        <v>3</v>
      </c>
      <c r="J504" s="3">
        <f t="shared" si="99"/>
        <v>0</v>
      </c>
      <c r="K504" s="3">
        <f t="shared" si="100"/>
        <v>9364.9210670195516</v>
      </c>
      <c r="L504" s="3">
        <f t="shared" si="101"/>
        <v>13.505720797365296</v>
      </c>
      <c r="M504" s="3">
        <f t="shared" si="93"/>
        <v>209671.21776950074</v>
      </c>
      <c r="N504" s="3">
        <f t="shared" si="94"/>
        <v>215372.35312538504</v>
      </c>
      <c r="O504" s="20">
        <f t="shared" si="102"/>
        <v>147.86025624091928</v>
      </c>
      <c r="P504" s="20">
        <f t="shared" si="103"/>
        <v>141.78795934879844</v>
      </c>
      <c r="Q504" s="3">
        <f>(O504-MAX(O$8:O504))/MAX(O$8:O504)</f>
        <v>-7.4917989183436399E-3</v>
      </c>
      <c r="R504" s="3">
        <f>(P504-MAX(P$8:P504))/MAX(P$8:P504)</f>
        <v>-8.058446284281616E-3</v>
      </c>
      <c r="S504" s="3"/>
    </row>
    <row r="505" spans="1:19" x14ac:dyDescent="0.2">
      <c r="A505" s="18">
        <v>42662</v>
      </c>
      <c r="B505" s="18" t="str">
        <f t="shared" si="92"/>
        <v>Oct-2016</v>
      </c>
      <c r="C505" s="2">
        <v>15934.25</v>
      </c>
      <c r="D505" s="25">
        <f t="shared" si="91"/>
        <v>-7.8385878000219483E-2</v>
      </c>
      <c r="E505" s="20">
        <f t="shared" si="95"/>
        <v>7.8385878000219483E-2</v>
      </c>
      <c r="F505" s="3">
        <f>VLOOKUP(A505,'Scheme data'!$A$2:$B$538,2,FALSE)</f>
        <v>22.298999999999999</v>
      </c>
      <c r="G505" s="20">
        <f t="shared" si="96"/>
        <v>-0.40198311670909764</v>
      </c>
      <c r="H505" s="3">
        <f t="shared" si="97"/>
        <v>0</v>
      </c>
      <c r="I505" s="3">
        <f t="shared" si="98"/>
        <v>3</v>
      </c>
      <c r="J505" s="3">
        <f t="shared" si="99"/>
        <v>0</v>
      </c>
      <c r="K505" s="3">
        <f t="shared" si="100"/>
        <v>9364.9210670195516</v>
      </c>
      <c r="L505" s="3">
        <f t="shared" si="101"/>
        <v>13.505720797365296</v>
      </c>
      <c r="M505" s="3">
        <f t="shared" si="93"/>
        <v>208828.37487346897</v>
      </c>
      <c r="N505" s="3">
        <f t="shared" si="94"/>
        <v>215203.53161541797</v>
      </c>
      <c r="O505" s="20">
        <f t="shared" si="102"/>
        <v>147.26588297450797</v>
      </c>
      <c r="P505" s="20">
        <f t="shared" si="103"/>
        <v>141.67681761196428</v>
      </c>
      <c r="Q505" s="3">
        <f>(O505-MAX(O$8:O505))/MAX(O$8:O505)</f>
        <v>-1.148151431864511E-2</v>
      </c>
      <c r="R505" s="3">
        <f>(P505-MAX(P$8:P505))/MAX(P$8:P505)</f>
        <v>-8.8359883804107458E-3</v>
      </c>
      <c r="S505" s="3"/>
    </row>
    <row r="506" spans="1:19" x14ac:dyDescent="0.2">
      <c r="A506" s="18">
        <v>42663</v>
      </c>
      <c r="B506" s="18" t="str">
        <f t="shared" si="92"/>
        <v>Oct-2016</v>
      </c>
      <c r="C506" s="2">
        <v>15994.8</v>
      </c>
      <c r="D506" s="25">
        <f t="shared" si="91"/>
        <v>0.37999905863155953</v>
      </c>
      <c r="E506" s="20">
        <f t="shared" si="95"/>
        <v>-0.37999905863155953</v>
      </c>
      <c r="F506" s="3">
        <f>VLOOKUP(A506,'Scheme data'!$A$2:$B$538,2,FALSE)</f>
        <v>22.3</v>
      </c>
      <c r="G506" s="20">
        <f t="shared" si="96"/>
        <v>4.4845060316660934E-3</v>
      </c>
      <c r="H506" s="3">
        <f t="shared" si="97"/>
        <v>0</v>
      </c>
      <c r="I506" s="3">
        <f t="shared" si="98"/>
        <v>3</v>
      </c>
      <c r="J506" s="3">
        <f t="shared" si="99"/>
        <v>0</v>
      </c>
      <c r="K506" s="3">
        <f t="shared" si="100"/>
        <v>9364.9210670195516</v>
      </c>
      <c r="L506" s="3">
        <f t="shared" si="101"/>
        <v>13.505720797365296</v>
      </c>
      <c r="M506" s="3">
        <f t="shared" si="93"/>
        <v>208837.739794536</v>
      </c>
      <c r="N506" s="3">
        <f t="shared" si="94"/>
        <v>216021.30300969843</v>
      </c>
      <c r="O506" s="20">
        <f t="shared" si="102"/>
        <v>147.27248712191258</v>
      </c>
      <c r="P506" s="20">
        <f t="shared" si="103"/>
        <v>142.21518818518888</v>
      </c>
      <c r="Q506" s="3">
        <f>(O506-MAX(O$8:O506))/MAX(O$8:O506)</f>
        <v>-1.1437184147530437E-2</v>
      </c>
      <c r="R506" s="3">
        <f>(P506-MAX(P$8:P506))/MAX(P$8:P506)</f>
        <v>-5.0695744667616349E-3</v>
      </c>
      <c r="S506" s="3"/>
    </row>
    <row r="507" spans="1:19" x14ac:dyDescent="0.2">
      <c r="A507" s="18">
        <v>42664</v>
      </c>
      <c r="B507" s="18" t="str">
        <f t="shared" si="92"/>
        <v>Oct-2016</v>
      </c>
      <c r="C507" s="2">
        <v>16071.1</v>
      </c>
      <c r="D507" s="25">
        <f t="shared" si="91"/>
        <v>0.47703003476130423</v>
      </c>
      <c r="E507" s="20">
        <f t="shared" si="95"/>
        <v>-0.47703003476130423</v>
      </c>
      <c r="F507" s="3">
        <f>VLOOKUP(A507,'Scheme data'!$A$2:$B$538,2,FALSE)</f>
        <v>22.405999999999999</v>
      </c>
      <c r="G507" s="20">
        <f t="shared" si="96"/>
        <v>0.47533632286994654</v>
      </c>
      <c r="H507" s="3">
        <f t="shared" si="97"/>
        <v>0</v>
      </c>
      <c r="I507" s="3">
        <f t="shared" si="98"/>
        <v>3</v>
      </c>
      <c r="J507" s="3">
        <f t="shared" si="99"/>
        <v>0</v>
      </c>
      <c r="K507" s="3">
        <f t="shared" si="100"/>
        <v>9364.9210670195516</v>
      </c>
      <c r="L507" s="3">
        <f t="shared" si="101"/>
        <v>13.505720797365296</v>
      </c>
      <c r="M507" s="3">
        <f t="shared" si="93"/>
        <v>209830.42142764007</v>
      </c>
      <c r="N507" s="3">
        <f t="shared" si="94"/>
        <v>217051.7895065374</v>
      </c>
      <c r="O507" s="20">
        <f t="shared" si="102"/>
        <v>147.972526746797</v>
      </c>
      <c r="P507" s="20">
        <f t="shared" si="103"/>
        <v>142.89359734682452</v>
      </c>
      <c r="Q507" s="3">
        <f>(O507-MAX(O$8:O507))/MAX(O$8:O507)</f>
        <v>-6.7381860093976365E-3</v>
      </c>
      <c r="R507" s="3">
        <f>(P507-MAX(P$8:P507))/MAX(P$8:P507)</f>
        <v>-3.2345751198976702E-4</v>
      </c>
      <c r="S507" s="3"/>
    </row>
    <row r="508" spans="1:19" x14ac:dyDescent="0.2">
      <c r="A508" s="18">
        <v>42667</v>
      </c>
      <c r="B508" s="18" t="str">
        <f t="shared" si="92"/>
        <v>Oct-2016</v>
      </c>
      <c r="C508" s="2">
        <v>16007.5</v>
      </c>
      <c r="D508" s="25">
        <f t="shared" si="91"/>
        <v>-0.39574142404689383</v>
      </c>
      <c r="E508" s="20">
        <f t="shared" si="95"/>
        <v>0.39574142404689383</v>
      </c>
      <c r="F508" s="3">
        <f>VLOOKUP(A508,'Scheme data'!$A$2:$B$538,2,FALSE)</f>
        <v>22.396999999999998</v>
      </c>
      <c r="G508" s="20">
        <f t="shared" si="96"/>
        <v>-4.0167812193164072E-2</v>
      </c>
      <c r="H508" s="3">
        <f t="shared" si="97"/>
        <v>0</v>
      </c>
      <c r="I508" s="3">
        <f t="shared" si="98"/>
        <v>3</v>
      </c>
      <c r="J508" s="3">
        <f t="shared" si="99"/>
        <v>0</v>
      </c>
      <c r="K508" s="3">
        <f t="shared" si="100"/>
        <v>9364.9210670195516</v>
      </c>
      <c r="L508" s="3">
        <f t="shared" si="101"/>
        <v>13.505720797365296</v>
      </c>
      <c r="M508" s="3">
        <f t="shared" si="93"/>
        <v>209746.13713803689</v>
      </c>
      <c r="N508" s="3">
        <f t="shared" si="94"/>
        <v>216192.82566382497</v>
      </c>
      <c r="O508" s="20">
        <f t="shared" si="102"/>
        <v>147.91308942015587</v>
      </c>
      <c r="P508" s="20">
        <f t="shared" si="103"/>
        <v>142.32810818981235</v>
      </c>
      <c r="Q508" s="3">
        <f>(O508-MAX(O$8:O508))/MAX(O$8:O508)</f>
        <v>-7.1371575494277835E-3</v>
      </c>
      <c r="R508" s="3">
        <f>(P508-MAX(P$8:P508))/MAX(P$8:P508)</f>
        <v>-4.2795916970946295E-3</v>
      </c>
      <c r="S508" s="3"/>
    </row>
    <row r="509" spans="1:19" x14ac:dyDescent="0.2">
      <c r="A509" s="18">
        <v>42668</v>
      </c>
      <c r="B509" s="18" t="str">
        <f t="shared" si="92"/>
        <v>Oct-2016</v>
      </c>
      <c r="C509" s="2">
        <v>15991.2</v>
      </c>
      <c r="D509" s="25">
        <f t="shared" si="91"/>
        <v>-0.10182726846790112</v>
      </c>
      <c r="E509" s="20">
        <f t="shared" si="95"/>
        <v>0.10182726846790112</v>
      </c>
      <c r="F509" s="3">
        <f>VLOOKUP(A509,'Scheme data'!$A$2:$B$538,2,FALSE)</f>
        <v>22.388000000000002</v>
      </c>
      <c r="G509" s="20">
        <f t="shared" si="96"/>
        <v>-4.0183953208004594E-2</v>
      </c>
      <c r="H509" s="3">
        <f t="shared" si="97"/>
        <v>0</v>
      </c>
      <c r="I509" s="3">
        <f t="shared" si="98"/>
        <v>3</v>
      </c>
      <c r="J509" s="3">
        <f t="shared" si="99"/>
        <v>0</v>
      </c>
      <c r="K509" s="3">
        <f t="shared" si="100"/>
        <v>9364.9210670195516</v>
      </c>
      <c r="L509" s="3">
        <f t="shared" si="101"/>
        <v>13.505720797365296</v>
      </c>
      <c r="M509" s="3">
        <f t="shared" si="93"/>
        <v>209661.85284843374</v>
      </c>
      <c r="N509" s="3">
        <f t="shared" si="94"/>
        <v>215972.68241482793</v>
      </c>
      <c r="O509" s="20">
        <f t="shared" si="102"/>
        <v>147.85365209351477</v>
      </c>
      <c r="P509" s="20">
        <f t="shared" si="103"/>
        <v>142.18317936498062</v>
      </c>
      <c r="Q509" s="3">
        <f>(O509-MAX(O$8:O509))/MAX(O$8:O509)</f>
        <v>-7.5361290894577397E-3</v>
      </c>
      <c r="R509" s="3">
        <f>(P509-MAX(P$8:P509))/MAX(P$8:P509)</f>
        <v>-5.2935065904469959E-3</v>
      </c>
      <c r="S509" s="3"/>
    </row>
    <row r="510" spans="1:19" x14ac:dyDescent="0.2">
      <c r="A510" s="18">
        <v>42669</v>
      </c>
      <c r="B510" s="18" t="str">
        <f t="shared" si="92"/>
        <v>Oct-2016</v>
      </c>
      <c r="C510" s="2">
        <v>15791.15</v>
      </c>
      <c r="D510" s="25">
        <f t="shared" si="91"/>
        <v>-1.2510005503026733</v>
      </c>
      <c r="E510" s="20">
        <f t="shared" si="95"/>
        <v>1.2510005503026733</v>
      </c>
      <c r="F510" s="3">
        <f>VLOOKUP(A510,'Scheme data'!$A$2:$B$538,2,FALSE)</f>
        <v>22.263000000000002</v>
      </c>
      <c r="G510" s="20">
        <f t="shared" si="96"/>
        <v>-0.55833482222619257</v>
      </c>
      <c r="H510" s="3">
        <f t="shared" si="97"/>
        <v>3000</v>
      </c>
      <c r="I510" s="3">
        <f t="shared" si="98"/>
        <v>4</v>
      </c>
      <c r="J510" s="3">
        <f t="shared" si="99"/>
        <v>0</v>
      </c>
      <c r="K510" s="3">
        <f t="shared" si="100"/>
        <v>9364.9210670195516</v>
      </c>
      <c r="L510" s="3">
        <f t="shared" si="101"/>
        <v>13.505720797365296</v>
      </c>
      <c r="M510" s="3">
        <f t="shared" si="93"/>
        <v>208491.23771505628</v>
      </c>
      <c r="N510" s="3">
        <f t="shared" si="94"/>
        <v>213270.86296931497</v>
      </c>
      <c r="O510" s="20">
        <f t="shared" si="102"/>
        <v>147.02813366794351</v>
      </c>
      <c r="P510" s="20">
        <f t="shared" si="103"/>
        <v>140.40446700868688</v>
      </c>
      <c r="Q510" s="3">
        <f>(O510-MAX(O$8:O510))/MAX(O$8:O510)</f>
        <v>-1.3077400478765317E-2</v>
      </c>
      <c r="R510" s="3">
        <f>(P510-MAX(P$8:P510))/MAX(P$8:P510)</f>
        <v>-1.7737290296896885E-2</v>
      </c>
      <c r="S510" s="3"/>
    </row>
    <row r="511" spans="1:19" x14ac:dyDescent="0.2">
      <c r="A511" s="18">
        <v>42670</v>
      </c>
      <c r="B511" s="18" t="str">
        <f t="shared" si="92"/>
        <v>Oct-2016</v>
      </c>
      <c r="C511" s="2">
        <v>15632.4</v>
      </c>
      <c r="D511" s="25">
        <f t="shared" si="91"/>
        <v>-1.005309936261767</v>
      </c>
      <c r="E511" s="20">
        <f t="shared" si="95"/>
        <v>1.005309936261767</v>
      </c>
      <c r="F511" s="3">
        <f>VLOOKUP(A511,'Scheme data'!$A$2:$B$538,2,FALSE)</f>
        <v>22.045999999999999</v>
      </c>
      <c r="G511" s="20">
        <f t="shared" si="96"/>
        <v>-0.97471140457261951</v>
      </c>
      <c r="H511" s="3">
        <f t="shared" si="97"/>
        <v>3000</v>
      </c>
      <c r="I511" s="3">
        <f t="shared" si="98"/>
        <v>5</v>
      </c>
      <c r="J511" s="3">
        <f t="shared" si="99"/>
        <v>0</v>
      </c>
      <c r="K511" s="3">
        <f t="shared" si="100"/>
        <v>9364.9210670195516</v>
      </c>
      <c r="L511" s="3">
        <f t="shared" si="101"/>
        <v>13.505720797365296</v>
      </c>
      <c r="M511" s="3">
        <f t="shared" si="93"/>
        <v>206459.04984351303</v>
      </c>
      <c r="N511" s="3">
        <f t="shared" si="94"/>
        <v>211126.82979273325</v>
      </c>
      <c r="O511" s="20">
        <f t="shared" si="102"/>
        <v>145.59503368115179</v>
      </c>
      <c r="P511" s="20">
        <f t="shared" si="103"/>
        <v>138.99296695089316</v>
      </c>
      <c r="Q511" s="3">
        <f>(O511-MAX(O$8:O511))/MAX(O$8:O511)</f>
        <v>-2.269704761060333E-2</v>
      </c>
      <c r="R511" s="3">
        <f>(P511-MAX(P$8:P511))/MAX(P$8:P511)</f>
        <v>-2.7612074917736346E-2</v>
      </c>
      <c r="S511" s="3"/>
    </row>
    <row r="512" spans="1:19" x14ac:dyDescent="0.2">
      <c r="A512" s="18">
        <v>42671</v>
      </c>
      <c r="B512" s="18" t="str">
        <f t="shared" si="92"/>
        <v>Oct-2016</v>
      </c>
      <c r="C512" s="2">
        <v>15841.35</v>
      </c>
      <c r="D512" s="25">
        <f t="shared" si="91"/>
        <v>1.3366469639978553</v>
      </c>
      <c r="E512" s="20">
        <f t="shared" si="95"/>
        <v>-1.3366469639978553</v>
      </c>
      <c r="F512" s="3">
        <f>VLOOKUP(A512,'Scheme data'!$A$2:$B$538,2,FALSE)</f>
        <v>22.257999999999999</v>
      </c>
      <c r="G512" s="20">
        <f t="shared" si="96"/>
        <v>0.96162569173546109</v>
      </c>
      <c r="H512" s="3">
        <f t="shared" si="97"/>
        <v>0</v>
      </c>
      <c r="I512" s="3">
        <f t="shared" si="98"/>
        <v>5</v>
      </c>
      <c r="J512" s="3">
        <f t="shared" si="99"/>
        <v>0</v>
      </c>
      <c r="K512" s="3">
        <f t="shared" si="100"/>
        <v>9364.9210670195516</v>
      </c>
      <c r="L512" s="3">
        <f t="shared" si="101"/>
        <v>13.505720797365296</v>
      </c>
      <c r="M512" s="3">
        <f t="shared" si="93"/>
        <v>208444.41310972118</v>
      </c>
      <c r="N512" s="3">
        <f t="shared" si="94"/>
        <v>213948.85015334273</v>
      </c>
      <c r="O512" s="20">
        <f t="shared" si="102"/>
        <v>146.99511293092064</v>
      </c>
      <c r="P512" s="20">
        <f t="shared" si="103"/>
        <v>140.8508122238128</v>
      </c>
      <c r="Q512" s="3">
        <f>(O512-MAX(O$8:O512))/MAX(O$8:O512)</f>
        <v>-1.3299051334337727E-2</v>
      </c>
      <c r="R512" s="3">
        <f>(P512-MAX(P$8:P512))/MAX(P$8:P512)</f>
        <v>-1.461468123884269E-2</v>
      </c>
      <c r="S512" s="3"/>
    </row>
    <row r="513" spans="1:19" x14ac:dyDescent="0.2">
      <c r="A513" s="18">
        <v>42675</v>
      </c>
      <c r="B513" s="18" t="str">
        <f t="shared" si="92"/>
        <v>Nov-2016</v>
      </c>
      <c r="C513" s="2">
        <v>15933.5</v>
      </c>
      <c r="D513" s="25">
        <f t="shared" si="91"/>
        <v>0.58170547333402545</v>
      </c>
      <c r="E513" s="20">
        <f t="shared" si="95"/>
        <v>-0.58170547333402545</v>
      </c>
      <c r="F513" s="3">
        <f>VLOOKUP(A513,'Scheme data'!$A$2:$B$538,2,FALSE)</f>
        <v>22.483000000000001</v>
      </c>
      <c r="G513" s="20">
        <f t="shared" si="96"/>
        <v>1.0108724952826014</v>
      </c>
      <c r="H513" s="3">
        <f t="shared" si="97"/>
        <v>0</v>
      </c>
      <c r="I513" s="3">
        <f t="shared" si="98"/>
        <v>0</v>
      </c>
      <c r="J513" s="3">
        <f t="shared" si="99"/>
        <v>0</v>
      </c>
      <c r="K513" s="3">
        <f t="shared" si="100"/>
        <v>9364.9210670195516</v>
      </c>
      <c r="L513" s="3">
        <f t="shared" si="101"/>
        <v>13.505720797365296</v>
      </c>
      <c r="M513" s="3">
        <f t="shared" si="93"/>
        <v>210551.52034980059</v>
      </c>
      <c r="N513" s="3">
        <f t="shared" si="94"/>
        <v>215193.40232481994</v>
      </c>
      <c r="O513" s="20">
        <f t="shared" si="102"/>
        <v>148.48104609694892</v>
      </c>
      <c r="P513" s="20">
        <f t="shared" si="103"/>
        <v>141.67014910775416</v>
      </c>
      <c r="Q513" s="3">
        <f>(O513-MAX(O$8:O513))/MAX(O$8:O513)</f>
        <v>-3.3247628335840501E-3</v>
      </c>
      <c r="R513" s="3">
        <f>(P513-MAX(P$8:P513))/MAX(P$8:P513)</f>
        <v>-8.8826409061790249E-3</v>
      </c>
      <c r="S513" s="3"/>
    </row>
    <row r="514" spans="1:19" x14ac:dyDescent="0.2">
      <c r="A514" s="18">
        <v>42676</v>
      </c>
      <c r="B514" s="18" t="str">
        <f t="shared" si="92"/>
        <v>Nov-2016</v>
      </c>
      <c r="C514" s="2">
        <v>15598.8</v>
      </c>
      <c r="D514" s="25">
        <f t="shared" si="91"/>
        <v>-2.1006056422003998</v>
      </c>
      <c r="E514" s="20">
        <f t="shared" si="95"/>
        <v>2.1006056422003998</v>
      </c>
      <c r="F514" s="3">
        <f>VLOOKUP(A514,'Scheme data'!$A$2:$B$538,2,FALSE)</f>
        <v>22.187999999999999</v>
      </c>
      <c r="G514" s="20">
        <f t="shared" si="96"/>
        <v>-1.3121024774273971</v>
      </c>
      <c r="H514" s="3">
        <f t="shared" si="97"/>
        <v>3000</v>
      </c>
      <c r="I514" s="3">
        <f t="shared" si="98"/>
        <v>1</v>
      </c>
      <c r="J514" s="3">
        <f t="shared" si="99"/>
        <v>3000</v>
      </c>
      <c r="K514" s="3">
        <f t="shared" si="100"/>
        <v>9500.1292876793686</v>
      </c>
      <c r="L514" s="3">
        <f t="shared" si="101"/>
        <v>13.698043283710399</v>
      </c>
      <c r="M514" s="3">
        <f t="shared" si="93"/>
        <v>210788.86863502982</v>
      </c>
      <c r="N514" s="3">
        <f t="shared" si="94"/>
        <v>213673.03757394178</v>
      </c>
      <c r="O514" s="20">
        <f t="shared" si="102"/>
        <v>146.53282261260074</v>
      </c>
      <c r="P514" s="20">
        <f t="shared" si="103"/>
        <v>138.69421796228295</v>
      </c>
      <c r="Q514" s="3">
        <f>(O514-MAX(O$8:O514))/MAX(O$8:O514)</f>
        <v>-1.6402163312349938E-2</v>
      </c>
      <c r="R514" s="3">
        <f>(P514-MAX(P$8:P514))/MAX(P$8:P514)</f>
        <v>-2.9702108072131458E-2</v>
      </c>
      <c r="S514" s="3"/>
    </row>
    <row r="515" spans="1:19" x14ac:dyDescent="0.2">
      <c r="A515" s="18">
        <v>42677</v>
      </c>
      <c r="B515" s="18" t="str">
        <f t="shared" si="92"/>
        <v>Nov-2016</v>
      </c>
      <c r="C515" s="2">
        <v>15420.8</v>
      </c>
      <c r="D515" s="25">
        <f t="shared" si="91"/>
        <v>-1.1411134189809473</v>
      </c>
      <c r="E515" s="20">
        <f t="shared" si="95"/>
        <v>1.1411134189809473</v>
      </c>
      <c r="F515" s="3">
        <f>VLOOKUP(A515,'Scheme data'!$A$2:$B$538,2,FALSE)</f>
        <v>21.981000000000002</v>
      </c>
      <c r="G515" s="20">
        <f t="shared" si="96"/>
        <v>-0.93293672255271853</v>
      </c>
      <c r="H515" s="3">
        <f t="shared" si="97"/>
        <v>3000</v>
      </c>
      <c r="I515" s="3">
        <f t="shared" si="98"/>
        <v>2</v>
      </c>
      <c r="J515" s="3">
        <f t="shared" si="99"/>
        <v>3000</v>
      </c>
      <c r="K515" s="3">
        <f t="shared" si="100"/>
        <v>9636.6107944352025</v>
      </c>
      <c r="L515" s="3">
        <f t="shared" si="101"/>
        <v>13.892585719900481</v>
      </c>
      <c r="M515" s="3">
        <f t="shared" si="93"/>
        <v>211822.3418724802</v>
      </c>
      <c r="N515" s="3">
        <f t="shared" si="94"/>
        <v>214234.78586944132</v>
      </c>
      <c r="O515" s="20">
        <f t="shared" si="102"/>
        <v>145.16576409985475</v>
      </c>
      <c r="P515" s="20">
        <f t="shared" si="103"/>
        <v>137.11155962976466</v>
      </c>
      <c r="Q515" s="3">
        <f>(O515-MAX(O$8:O515))/MAX(O$8:O515)</f>
        <v>-2.5578508733043133E-2</v>
      </c>
      <c r="R515" s="3">
        <f>(P515-MAX(P$8:P515))/MAX(P$8:P515)</f>
        <v>-4.0774307521009606E-2</v>
      </c>
      <c r="S515" s="3"/>
    </row>
    <row r="516" spans="1:19" x14ac:dyDescent="0.2">
      <c r="A516" s="18">
        <v>42678</v>
      </c>
      <c r="B516" s="18" t="str">
        <f t="shared" si="92"/>
        <v>Nov-2016</v>
      </c>
      <c r="C516" s="2">
        <v>15192.6</v>
      </c>
      <c r="D516" s="25">
        <f t="shared" si="91"/>
        <v>-1.4798194646192087</v>
      </c>
      <c r="E516" s="20">
        <f t="shared" si="95"/>
        <v>1.4798194646192087</v>
      </c>
      <c r="F516" s="3">
        <f>VLOOKUP(A516,'Scheme data'!$A$2:$B$538,2,FALSE)</f>
        <v>21.638000000000002</v>
      </c>
      <c r="G516" s="20">
        <f t="shared" si="96"/>
        <v>-1.5604385605750419</v>
      </c>
      <c r="H516" s="3">
        <f t="shared" si="97"/>
        <v>3000</v>
      </c>
      <c r="I516" s="3">
        <f t="shared" si="98"/>
        <v>3</v>
      </c>
      <c r="J516" s="3">
        <f t="shared" si="99"/>
        <v>3000</v>
      </c>
      <c r="K516" s="3">
        <f t="shared" si="100"/>
        <v>9775.2557708655568</v>
      </c>
      <c r="L516" s="3">
        <f t="shared" si="101"/>
        <v>14.090050275012839</v>
      </c>
      <c r="M516" s="3">
        <f t="shared" si="93"/>
        <v>211516.98436998893</v>
      </c>
      <c r="N516" s="3">
        <f t="shared" si="94"/>
        <v>214064.49780816006</v>
      </c>
      <c r="O516" s="20">
        <f t="shared" si="102"/>
        <v>142.90054154008723</v>
      </c>
      <c r="P516" s="20">
        <f t="shared" si="103"/>
        <v>135.08255608212042</v>
      </c>
      <c r="Q516" s="3">
        <f>(O516-MAX(O$8:O516))/MAX(O$8:O516)</f>
        <v>-4.0783757425303012E-2</v>
      </c>
      <c r="R516" s="3">
        <f>(P516-MAX(P$8:P516))/MAX(P$8:P516)</f>
        <v>-5.496911602794214E-2</v>
      </c>
      <c r="S516" s="3"/>
    </row>
    <row r="517" spans="1:19" x14ac:dyDescent="0.2">
      <c r="A517" s="18">
        <v>42681</v>
      </c>
      <c r="B517" s="18" t="str">
        <f t="shared" si="92"/>
        <v>Nov-2016</v>
      </c>
      <c r="C517" s="2">
        <v>15354.9</v>
      </c>
      <c r="D517" s="25">
        <f t="shared" si="91"/>
        <v>1.0682832431578482</v>
      </c>
      <c r="E517" s="20">
        <f t="shared" si="95"/>
        <v>-1.0682832431578482</v>
      </c>
      <c r="F517" s="3">
        <f>VLOOKUP(A517,'Scheme data'!$A$2:$B$538,2,FALSE)</f>
        <v>21.837</v>
      </c>
      <c r="G517" s="20">
        <f t="shared" si="96"/>
        <v>0.9196783436546726</v>
      </c>
      <c r="H517" s="3">
        <f t="shared" si="97"/>
        <v>0</v>
      </c>
      <c r="I517" s="3">
        <f t="shared" si="98"/>
        <v>3</v>
      </c>
      <c r="J517" s="3">
        <f t="shared" si="99"/>
        <v>0</v>
      </c>
      <c r="K517" s="3">
        <f t="shared" si="100"/>
        <v>9775.2557708655568</v>
      </c>
      <c r="L517" s="3">
        <f t="shared" si="101"/>
        <v>14.090050275012839</v>
      </c>
      <c r="M517" s="3">
        <f t="shared" si="93"/>
        <v>213462.26026839117</v>
      </c>
      <c r="N517" s="3">
        <f t="shared" si="94"/>
        <v>216351.31296779463</v>
      </c>
      <c r="O517" s="20">
        <f t="shared" si="102"/>
        <v>144.21476687359666</v>
      </c>
      <c r="P517" s="20">
        <f t="shared" si="103"/>
        <v>136.52562039317502</v>
      </c>
      <c r="Q517" s="3">
        <f>(O517-MAX(O$8:O517))/MAX(O$8:O517)</f>
        <v>-3.1962053373525486E-2</v>
      </c>
      <c r="R517" s="3">
        <f>(P517-MAX(P$8:P517))/MAX(P$8:P517)</f>
        <v>-4.4873509451802136E-2</v>
      </c>
      <c r="S517" s="3"/>
    </row>
    <row r="518" spans="1:19" x14ac:dyDescent="0.2">
      <c r="A518" s="18">
        <v>42682</v>
      </c>
      <c r="B518" s="18" t="str">
        <f t="shared" si="92"/>
        <v>Nov-2016</v>
      </c>
      <c r="C518" s="2">
        <v>15398.25</v>
      </c>
      <c r="D518" s="25">
        <f t="shared" ref="D518:D544" si="104">(C518-C517)/C517*100</f>
        <v>0.28232030166266381</v>
      </c>
      <c r="E518" s="20">
        <f t="shared" si="95"/>
        <v>-0.28232030166266381</v>
      </c>
      <c r="F518" s="3">
        <f>VLOOKUP(A518,'Scheme data'!$A$2:$B$538,2,FALSE)</f>
        <v>21.899000000000001</v>
      </c>
      <c r="G518" s="20">
        <f t="shared" si="96"/>
        <v>0.28392178412786173</v>
      </c>
      <c r="H518" s="3">
        <f t="shared" si="97"/>
        <v>0</v>
      </c>
      <c r="I518" s="3">
        <f t="shared" si="98"/>
        <v>3</v>
      </c>
      <c r="J518" s="3">
        <f t="shared" si="99"/>
        <v>0</v>
      </c>
      <c r="K518" s="3">
        <f t="shared" si="100"/>
        <v>9775.2557708655568</v>
      </c>
      <c r="L518" s="3">
        <f t="shared" si="101"/>
        <v>14.090050275012839</v>
      </c>
      <c r="M518" s="3">
        <f t="shared" si="93"/>
        <v>214068.32612618484</v>
      </c>
      <c r="N518" s="3">
        <f t="shared" si="94"/>
        <v>216962.11664721643</v>
      </c>
      <c r="O518" s="20">
        <f t="shared" si="102"/>
        <v>144.62422401268</v>
      </c>
      <c r="P518" s="20">
        <f t="shared" si="103"/>
        <v>136.91105993651584</v>
      </c>
      <c r="Q518" s="3">
        <f>(O518-MAX(O$8:O518))/MAX(O$8:O518)</f>
        <v>-2.9213582764428939E-2</v>
      </c>
      <c r="R518" s="3">
        <f>(P518-MAX(P$8:P518))/MAX(P$8:P518)</f>
        <v>-4.2176993462426537E-2</v>
      </c>
      <c r="S518" s="3"/>
    </row>
    <row r="519" spans="1:19" x14ac:dyDescent="0.2">
      <c r="A519" s="18">
        <v>42683</v>
      </c>
      <c r="B519" s="18" t="str">
        <f t="shared" si="92"/>
        <v>Nov-2016</v>
      </c>
      <c r="C519" s="2">
        <v>15086.45</v>
      </c>
      <c r="D519" s="25">
        <f t="shared" si="104"/>
        <v>-2.024905427564816</v>
      </c>
      <c r="E519" s="20">
        <f t="shared" si="95"/>
        <v>2.024905427564816</v>
      </c>
      <c r="F519" s="3">
        <f>VLOOKUP(A519,'Scheme data'!$A$2:$B$538,2,FALSE)</f>
        <v>21.504999999999999</v>
      </c>
      <c r="G519" s="20">
        <f t="shared" si="96"/>
        <v>-1.7991689118224665</v>
      </c>
      <c r="H519" s="3">
        <f t="shared" si="97"/>
        <v>3000</v>
      </c>
      <c r="I519" s="3">
        <f t="shared" si="98"/>
        <v>4</v>
      </c>
      <c r="J519" s="3">
        <f t="shared" si="99"/>
        <v>0</v>
      </c>
      <c r="K519" s="3">
        <f t="shared" si="100"/>
        <v>9775.2557708655568</v>
      </c>
      <c r="L519" s="3">
        <f t="shared" si="101"/>
        <v>14.090050275012839</v>
      </c>
      <c r="M519" s="3">
        <f t="shared" si="93"/>
        <v>210216.8753524638</v>
      </c>
      <c r="N519" s="3">
        <f t="shared" si="94"/>
        <v>212568.83897146746</v>
      </c>
      <c r="O519" s="20">
        <f t="shared" si="102"/>
        <v>142.02218993527939</v>
      </c>
      <c r="P519" s="20">
        <f t="shared" si="103"/>
        <v>134.13874045292482</v>
      </c>
      <c r="Q519" s="3">
        <f>(O519-MAX(O$8:O519))/MAX(O$8:O519)</f>
        <v>-4.6679670183526444E-2</v>
      </c>
      <c r="R519" s="3">
        <f>(P519-MAX(P$8:P519))/MAX(P$8:P519)</f>
        <v>-6.1572003508270301E-2</v>
      </c>
      <c r="S519" s="3"/>
    </row>
    <row r="520" spans="1:19" x14ac:dyDescent="0.2">
      <c r="A520" s="18">
        <v>42684</v>
      </c>
      <c r="B520" s="18" t="str">
        <f t="shared" si="92"/>
        <v>Nov-2016</v>
      </c>
      <c r="C520" s="2">
        <v>15391.45</v>
      </c>
      <c r="D520" s="25">
        <f t="shared" si="104"/>
        <v>2.0216817077576237</v>
      </c>
      <c r="E520" s="20">
        <f t="shared" si="95"/>
        <v>-2.0216817077576237</v>
      </c>
      <c r="F520" s="3">
        <f>VLOOKUP(A520,'Scheme data'!$A$2:$B$538,2,FALSE)</f>
        <v>21.72</v>
      </c>
      <c r="G520" s="20">
        <f t="shared" si="96"/>
        <v>0.99976749593117831</v>
      </c>
      <c r="H520" s="3">
        <f t="shared" si="97"/>
        <v>0</v>
      </c>
      <c r="I520" s="3">
        <f t="shared" si="98"/>
        <v>4</v>
      </c>
      <c r="J520" s="3">
        <f t="shared" si="99"/>
        <v>0</v>
      </c>
      <c r="K520" s="3">
        <f t="shared" si="100"/>
        <v>9775.2557708655568</v>
      </c>
      <c r="L520" s="3">
        <f t="shared" si="101"/>
        <v>14.090050275012839</v>
      </c>
      <c r="M520" s="3">
        <f t="shared" si="93"/>
        <v>212318.55534319987</v>
      </c>
      <c r="N520" s="3">
        <f t="shared" si="94"/>
        <v>216866.30430534636</v>
      </c>
      <c r="O520" s="20">
        <f t="shared" si="102"/>
        <v>143.44208162726196</v>
      </c>
      <c r="P520" s="20">
        <f t="shared" si="103"/>
        <v>136.85059883167807</v>
      </c>
      <c r="Q520" s="3">
        <f>(O520-MAX(O$8:O520))/MAX(O$8:O520)</f>
        <v>-3.7148683393917394E-2</v>
      </c>
      <c r="R520" s="3">
        <f>(P520-MAX(P$8:P520))/MAX(P$8:P520)</f>
        <v>-4.2599976362720705E-2</v>
      </c>
      <c r="S520" s="3"/>
    </row>
    <row r="521" spans="1:19" x14ac:dyDescent="0.2">
      <c r="A521" s="18">
        <v>42685</v>
      </c>
      <c r="B521" s="18" t="str">
        <f t="shared" ref="B521:B544" si="105">TEXT(A521,"MMM-YYYY")</f>
        <v>Nov-2016</v>
      </c>
      <c r="C521" s="2">
        <v>14854.7</v>
      </c>
      <c r="D521" s="25">
        <f t="shared" si="104"/>
        <v>-3.4873257555331043</v>
      </c>
      <c r="E521" s="20">
        <f t="shared" si="95"/>
        <v>3.4873257555331043</v>
      </c>
      <c r="F521" s="3">
        <f>VLOOKUP(A521,'Scheme data'!$A$2:$B$538,2,FALSE)</f>
        <v>20.92</v>
      </c>
      <c r="G521" s="20">
        <f t="shared" si="96"/>
        <v>-3.6832412523020128</v>
      </c>
      <c r="H521" s="3">
        <f t="shared" si="97"/>
        <v>3000</v>
      </c>
      <c r="I521" s="3">
        <f t="shared" si="98"/>
        <v>5</v>
      </c>
      <c r="J521" s="3">
        <f t="shared" si="99"/>
        <v>0</v>
      </c>
      <c r="K521" s="3">
        <f t="shared" si="100"/>
        <v>9775.2557708655568</v>
      </c>
      <c r="L521" s="3">
        <f t="shared" si="101"/>
        <v>14.090050275012839</v>
      </c>
      <c r="M521" s="3">
        <f t="shared" ref="M521:M544" si="106">K521*F521</f>
        <v>204498.35072650746</v>
      </c>
      <c r="N521" s="3">
        <f t="shared" ref="N521:N544" si="107">L521*C521</f>
        <v>209303.46982023324</v>
      </c>
      <c r="O521" s="20">
        <f t="shared" si="102"/>
        <v>138.1587637036059</v>
      </c>
      <c r="P521" s="20">
        <f t="shared" si="103"/>
        <v>132.07817265201967</v>
      </c>
      <c r="Q521" s="3">
        <f>(O521-MAX(O$8:O521))/MAX(O$8:O521)</f>
        <v>-7.261282028548581E-2</v>
      </c>
      <c r="R521" s="3">
        <f>(P521-MAX(P$8:P521))/MAX(P$8:P521)</f>
        <v>-7.5987633970503579E-2</v>
      </c>
      <c r="S521" s="3"/>
    </row>
    <row r="522" spans="1:19" x14ac:dyDescent="0.2">
      <c r="A522" s="18">
        <v>42689</v>
      </c>
      <c r="B522" s="18" t="str">
        <f t="shared" si="105"/>
        <v>Nov-2016</v>
      </c>
      <c r="C522" s="2">
        <v>14303.2</v>
      </c>
      <c r="D522" s="25">
        <f t="shared" si="104"/>
        <v>-3.7126296727635024</v>
      </c>
      <c r="E522" s="20">
        <f t="shared" ref="E522:E544" si="108">D522*-1</f>
        <v>3.7126296727635024</v>
      </c>
      <c r="F522" s="3">
        <f>VLOOKUP(A522,'Scheme data'!$A$2:$B$538,2,FALSE)</f>
        <v>19.934000000000001</v>
      </c>
      <c r="G522" s="20">
        <f t="shared" ref="G522:G544" si="109">(F522-F521)/F521*100</f>
        <v>-4.7131931166348018</v>
      </c>
      <c r="H522" s="3">
        <f t="shared" ref="H522:H544" si="110">IF(E522&gt;=$E$3,IF(E522&lt;$E$4,$F$3,IF(E522&lt;$E$5,$F$4,$F$5)),0)</f>
        <v>3000</v>
      </c>
      <c r="I522" s="3">
        <f t="shared" ref="I522:I544" si="111">IF(B521&lt;&gt;B522,IF(H522&gt;0,1,0),IF(H522&gt;0,I521+1,I521))</f>
        <v>6</v>
      </c>
      <c r="J522" s="3">
        <f t="shared" ref="J522:J544" si="112">IF(I522&gt;$D$2,0,IF(A521&gt;$B$3,0,H522))</f>
        <v>0</v>
      </c>
      <c r="K522" s="3">
        <f t="shared" ref="K522:K544" si="113">J522/F522+K521</f>
        <v>9775.2557708655568</v>
      </c>
      <c r="L522" s="3">
        <f t="shared" ref="L522:L544" si="114">J522/C522+L521</f>
        <v>14.090050275012839</v>
      </c>
      <c r="M522" s="3">
        <f t="shared" si="106"/>
        <v>194859.94853643401</v>
      </c>
      <c r="N522" s="3">
        <f t="shared" si="107"/>
        <v>201532.80709356364</v>
      </c>
      <c r="O522" s="20">
        <f t="shared" ref="O522:O544" si="115">$O521*(1+$G522/100)</f>
        <v>131.64707436269981</v>
      </c>
      <c r="P522" s="20">
        <f t="shared" ref="P522:P544" si="116">$P521*(1+$D522/100)</f>
        <v>127.17459922289699</v>
      </c>
      <c r="Q522" s="3">
        <f>(O522-MAX(O$8:O522))/MAX(O$8:O522)</f>
        <v>-0.11632236900434387</v>
      </c>
      <c r="R522" s="3">
        <f>(P522-MAX(P$8:P522))/MAX(P$8:P522)</f>
        <v>-0.11029279125171874</v>
      </c>
      <c r="S522" s="3"/>
    </row>
    <row r="523" spans="1:19" x14ac:dyDescent="0.2">
      <c r="A523" s="18">
        <v>42690</v>
      </c>
      <c r="B523" s="18" t="str">
        <f t="shared" si="105"/>
        <v>Nov-2016</v>
      </c>
      <c r="C523" s="2">
        <v>14294.75</v>
      </c>
      <c r="D523" s="25">
        <f t="shared" si="104"/>
        <v>-5.9077688908780741E-2</v>
      </c>
      <c r="E523" s="20">
        <f t="shared" si="108"/>
        <v>5.9077688908780741E-2</v>
      </c>
      <c r="F523" s="3">
        <f>VLOOKUP(A523,'Scheme data'!$A$2:$B$538,2,FALSE)</f>
        <v>20.047000000000001</v>
      </c>
      <c r="G523" s="20">
        <f t="shared" si="109"/>
        <v>0.5668706732216291</v>
      </c>
      <c r="H523" s="3">
        <f t="shared" si="110"/>
        <v>0</v>
      </c>
      <c r="I523" s="3">
        <f t="shared" si="111"/>
        <v>6</v>
      </c>
      <c r="J523" s="3">
        <f t="shared" si="112"/>
        <v>0</v>
      </c>
      <c r="K523" s="3">
        <f t="shared" si="113"/>
        <v>9775.2557708655568</v>
      </c>
      <c r="L523" s="3">
        <f t="shared" si="114"/>
        <v>14.090050275012839</v>
      </c>
      <c r="M523" s="3">
        <f t="shared" si="106"/>
        <v>195964.55243854181</v>
      </c>
      <c r="N523" s="3">
        <f t="shared" si="107"/>
        <v>201413.74616873977</v>
      </c>
      <c r="O523" s="20">
        <f t="shared" si="115"/>
        <v>132.39334301941622</v>
      </c>
      <c r="P523" s="20">
        <f t="shared" si="116"/>
        <v>127.0994674087971</v>
      </c>
      <c r="Q523" s="3">
        <f>(O523-MAX(O$8:O523))/MAX(O$8:O523)</f>
        <v>-0.11131305966840989</v>
      </c>
      <c r="R523" s="3">
        <f>(P523-MAX(P$8:P523))/MAX(P$8:P523)</f>
        <v>-0.11081840970870203</v>
      </c>
      <c r="S523" s="3"/>
    </row>
    <row r="524" spans="1:19" x14ac:dyDescent="0.2">
      <c r="A524" s="18">
        <v>42691</v>
      </c>
      <c r="B524" s="18" t="str">
        <f t="shared" si="105"/>
        <v>Nov-2016</v>
      </c>
      <c r="C524" s="2">
        <v>14290.15</v>
      </c>
      <c r="D524" s="25">
        <f t="shared" si="104"/>
        <v>-3.2179646373671204E-2</v>
      </c>
      <c r="E524" s="20">
        <f t="shared" si="108"/>
        <v>3.2179646373671204E-2</v>
      </c>
      <c r="F524" s="3">
        <f>VLOOKUP(A524,'Scheme data'!$A$2:$B$538,2,FALSE)</f>
        <v>20.015999999999998</v>
      </c>
      <c r="G524" s="20">
        <f t="shared" si="109"/>
        <v>-0.15463660398065726</v>
      </c>
      <c r="H524" s="3">
        <f t="shared" si="110"/>
        <v>0</v>
      </c>
      <c r="I524" s="3">
        <f t="shared" si="111"/>
        <v>6</v>
      </c>
      <c r="J524" s="3">
        <f t="shared" si="112"/>
        <v>0</v>
      </c>
      <c r="K524" s="3">
        <f t="shared" si="113"/>
        <v>9775.2557708655568</v>
      </c>
      <c r="L524" s="3">
        <f t="shared" si="114"/>
        <v>14.090050275012839</v>
      </c>
      <c r="M524" s="3">
        <f t="shared" si="106"/>
        <v>195661.51950964498</v>
      </c>
      <c r="N524" s="3">
        <f t="shared" si="107"/>
        <v>201348.93193747473</v>
      </c>
      <c r="O524" s="20">
        <f t="shared" si="115"/>
        <v>132.18861444987454</v>
      </c>
      <c r="P524" s="20">
        <f t="shared" si="116"/>
        <v>127.05856724964212</v>
      </c>
      <c r="Q524" s="3">
        <f>(O524-MAX(O$8:O524))/MAX(O$8:O524)</f>
        <v>-0.11268729497295826</v>
      </c>
      <c r="R524" s="3">
        <f>(P524-MAX(P$8:P524))/MAX(P$8:P524)</f>
        <v>-0.11110454520007758</v>
      </c>
      <c r="S524" s="3"/>
    </row>
    <row r="525" spans="1:19" x14ac:dyDescent="0.2">
      <c r="A525" s="18">
        <v>42692</v>
      </c>
      <c r="B525" s="18" t="str">
        <f t="shared" si="105"/>
        <v>Nov-2016</v>
      </c>
      <c r="C525" s="2">
        <v>14363</v>
      </c>
      <c r="D525" s="25">
        <f t="shared" si="104"/>
        <v>0.50979170967414877</v>
      </c>
      <c r="E525" s="20">
        <f t="shared" si="108"/>
        <v>-0.50979170967414877</v>
      </c>
      <c r="F525" s="3">
        <f>VLOOKUP(A525,'Scheme data'!$A$2:$B$538,2,FALSE)</f>
        <v>20.074000000000002</v>
      </c>
      <c r="G525" s="20">
        <f t="shared" si="109"/>
        <v>0.28976818545165561</v>
      </c>
      <c r="H525" s="3">
        <f t="shared" si="110"/>
        <v>0</v>
      </c>
      <c r="I525" s="3">
        <f t="shared" si="111"/>
        <v>6</v>
      </c>
      <c r="J525" s="3">
        <f t="shared" si="112"/>
        <v>0</v>
      </c>
      <c r="K525" s="3">
        <f t="shared" si="113"/>
        <v>9775.2557708655568</v>
      </c>
      <c r="L525" s="3">
        <f t="shared" si="114"/>
        <v>14.090050275012839</v>
      </c>
      <c r="M525" s="3">
        <f t="shared" si="106"/>
        <v>196228.48434435521</v>
      </c>
      <c r="N525" s="3">
        <f t="shared" si="107"/>
        <v>202375.3921000094</v>
      </c>
      <c r="O525" s="20">
        <f t="shared" si="115"/>
        <v>132.57165499933961</v>
      </c>
      <c r="P525" s="20">
        <f t="shared" si="116"/>
        <v>127.70630129191156</v>
      </c>
      <c r="Q525" s="3">
        <f>(O525-MAX(O$8:O525))/MAX(O$8:O525)</f>
        <v>-0.11011614504831944</v>
      </c>
      <c r="R525" s="3">
        <f>(P525-MAX(P$8:P525))/MAX(P$8:P525)</f>
        <v>-0.10657302986383722</v>
      </c>
      <c r="S525" s="3"/>
    </row>
    <row r="526" spans="1:19" x14ac:dyDescent="0.2">
      <c r="A526" s="18">
        <v>42695</v>
      </c>
      <c r="B526" s="18" t="str">
        <f t="shared" si="105"/>
        <v>Nov-2016</v>
      </c>
      <c r="C526" s="2">
        <v>13957.25</v>
      </c>
      <c r="D526" s="25">
        <f t="shared" si="104"/>
        <v>-2.8249669289145722</v>
      </c>
      <c r="E526" s="20">
        <f t="shared" si="108"/>
        <v>2.8249669289145722</v>
      </c>
      <c r="F526" s="3">
        <f>VLOOKUP(A526,'Scheme data'!$A$2:$B$538,2,FALSE)</f>
        <v>19.471</v>
      </c>
      <c r="G526" s="20">
        <f t="shared" si="109"/>
        <v>-3.0038856231941891</v>
      </c>
      <c r="H526" s="3">
        <f t="shared" si="110"/>
        <v>3000</v>
      </c>
      <c r="I526" s="3">
        <f t="shared" si="111"/>
        <v>7</v>
      </c>
      <c r="J526" s="3">
        <f t="shared" si="112"/>
        <v>0</v>
      </c>
      <c r="K526" s="3">
        <f t="shared" si="113"/>
        <v>9775.2557708655568</v>
      </c>
      <c r="L526" s="3">
        <f t="shared" si="114"/>
        <v>14.090050275012839</v>
      </c>
      <c r="M526" s="3">
        <f t="shared" si="106"/>
        <v>190334.00511452326</v>
      </c>
      <c r="N526" s="3">
        <f t="shared" si="107"/>
        <v>196658.35420092294</v>
      </c>
      <c r="O526" s="20">
        <f t="shared" si="115"/>
        <v>128.58935411438384</v>
      </c>
      <c r="P526" s="20">
        <f t="shared" si="116"/>
        <v>124.09864051427505</v>
      </c>
      <c r="Q526" s="3">
        <f>(O526-MAX(O$8:O526))/MAX(O$8:O526)</f>
        <v>-0.13684723823033931</v>
      </c>
      <c r="R526" s="3">
        <f>(P526-MAX(P$8:P526))/MAX(P$8:P526)</f>
        <v>-0.13181204630418733</v>
      </c>
      <c r="S526" s="3"/>
    </row>
    <row r="527" spans="1:19" x14ac:dyDescent="0.2">
      <c r="A527" s="18">
        <v>42696</v>
      </c>
      <c r="B527" s="18" t="str">
        <f t="shared" si="105"/>
        <v>Nov-2016</v>
      </c>
      <c r="C527" s="2">
        <v>14163.45</v>
      </c>
      <c r="D527" s="25">
        <f t="shared" si="104"/>
        <v>1.4773683927707875</v>
      </c>
      <c r="E527" s="20">
        <f t="shared" si="108"/>
        <v>-1.4773683927707875</v>
      </c>
      <c r="F527" s="3">
        <f>VLOOKUP(A527,'Scheme data'!$A$2:$B$538,2,FALSE)</f>
        <v>19.731000000000002</v>
      </c>
      <c r="G527" s="20">
        <f t="shared" si="109"/>
        <v>1.3353191926454808</v>
      </c>
      <c r="H527" s="3">
        <f t="shared" si="110"/>
        <v>0</v>
      </c>
      <c r="I527" s="3">
        <f t="shared" si="111"/>
        <v>7</v>
      </c>
      <c r="J527" s="3">
        <f t="shared" si="112"/>
        <v>0</v>
      </c>
      <c r="K527" s="3">
        <f t="shared" si="113"/>
        <v>9775.2557708655568</v>
      </c>
      <c r="L527" s="3">
        <f t="shared" si="114"/>
        <v>14.090050275012839</v>
      </c>
      <c r="M527" s="3">
        <f t="shared" si="106"/>
        <v>192875.57161494831</v>
      </c>
      <c r="N527" s="3">
        <f t="shared" si="107"/>
        <v>199563.72256763061</v>
      </c>
      <c r="O527" s="20">
        <f t="shared" si="115"/>
        <v>130.30643243957209</v>
      </c>
      <c r="P527" s="20">
        <f t="shared" si="116"/>
        <v>125.9320346050912</v>
      </c>
      <c r="Q527" s="3">
        <f>(O527-MAX(O$8:O527))/MAX(O$8:O527)</f>
        <v>-0.12532139374057932</v>
      </c>
      <c r="R527" s="3">
        <f>(P527-MAX(P$8:P527))/MAX(P$8:P527)</f>
        <v>-0.11898571188644182</v>
      </c>
      <c r="S527" s="3"/>
    </row>
    <row r="528" spans="1:19" x14ac:dyDescent="0.2">
      <c r="A528" s="18">
        <v>42697</v>
      </c>
      <c r="B528" s="18" t="str">
        <f t="shared" si="105"/>
        <v>Nov-2016</v>
      </c>
      <c r="C528" s="2">
        <v>14334.3</v>
      </c>
      <c r="D528" s="25">
        <f t="shared" si="104"/>
        <v>1.2062738951314724</v>
      </c>
      <c r="E528" s="20">
        <f t="shared" si="108"/>
        <v>-1.2062738951314724</v>
      </c>
      <c r="F528" s="3">
        <f>VLOOKUP(A528,'Scheme data'!$A$2:$B$538,2,FALSE)</f>
        <v>19.954000000000001</v>
      </c>
      <c r="G528" s="20">
        <f t="shared" si="109"/>
        <v>1.1302012062237037</v>
      </c>
      <c r="H528" s="3">
        <f t="shared" si="110"/>
        <v>0</v>
      </c>
      <c r="I528" s="3">
        <f t="shared" si="111"/>
        <v>7</v>
      </c>
      <c r="J528" s="3">
        <f t="shared" si="112"/>
        <v>0</v>
      </c>
      <c r="K528" s="3">
        <f t="shared" si="113"/>
        <v>9775.2557708655568</v>
      </c>
      <c r="L528" s="3">
        <f t="shared" si="114"/>
        <v>14.090050275012839</v>
      </c>
      <c r="M528" s="3">
        <f t="shared" si="106"/>
        <v>195055.45365185133</v>
      </c>
      <c r="N528" s="3">
        <f t="shared" si="107"/>
        <v>201971.00765711654</v>
      </c>
      <c r="O528" s="20">
        <f t="shared" si="115"/>
        <v>131.77915731079122</v>
      </c>
      <c r="P528" s="20">
        <f t="shared" si="116"/>
        <v>127.45111986414037</v>
      </c>
      <c r="Q528" s="3">
        <f>(O528-MAX(O$8:O528))/MAX(O$8:O528)</f>
        <v>-0.11543576558205461</v>
      </c>
      <c r="R528" s="3">
        <f>(P528-MAX(P$8:P528))/MAX(P$8:P528)</f>
        <v>-0.10835826651654948</v>
      </c>
      <c r="S528" s="3"/>
    </row>
    <row r="529" spans="1:19" x14ac:dyDescent="0.2">
      <c r="A529" s="18">
        <v>42698</v>
      </c>
      <c r="B529" s="18" t="str">
        <f t="shared" si="105"/>
        <v>Nov-2016</v>
      </c>
      <c r="C529" s="2">
        <v>14310.45</v>
      </c>
      <c r="D529" s="25">
        <f t="shared" si="104"/>
        <v>-0.16638412758208315</v>
      </c>
      <c r="E529" s="20">
        <f t="shared" si="108"/>
        <v>0.16638412758208315</v>
      </c>
      <c r="F529" s="3">
        <f>VLOOKUP(A529,'Scheme data'!$A$2:$B$538,2,FALSE)</f>
        <v>19.832000000000001</v>
      </c>
      <c r="G529" s="20">
        <f t="shared" si="109"/>
        <v>-0.611406234338979</v>
      </c>
      <c r="H529" s="3">
        <f t="shared" si="110"/>
        <v>0</v>
      </c>
      <c r="I529" s="3">
        <f t="shared" si="111"/>
        <v>7</v>
      </c>
      <c r="J529" s="3">
        <f t="shared" si="112"/>
        <v>0</v>
      </c>
      <c r="K529" s="3">
        <f t="shared" si="113"/>
        <v>9775.2557708655568</v>
      </c>
      <c r="L529" s="3">
        <f t="shared" si="114"/>
        <v>14.090050275012839</v>
      </c>
      <c r="M529" s="3">
        <f t="shared" si="106"/>
        <v>193862.87244780574</v>
      </c>
      <c r="N529" s="3">
        <f t="shared" si="107"/>
        <v>201634.9599580575</v>
      </c>
      <c r="O529" s="20">
        <f t="shared" si="115"/>
        <v>130.97345132743368</v>
      </c>
      <c r="P529" s="20">
        <f t="shared" si="116"/>
        <v>127.23906143026082</v>
      </c>
      <c r="Q529" s="3">
        <f>(O529-MAX(O$8:O529))/MAX(O$8:O529)</f>
        <v>-0.12084404645801874</v>
      </c>
      <c r="R529" s="3">
        <f>(P529-MAX(P$8:P529))/MAX(P$8:P529)</f>
        <v>-0.1098418168359637</v>
      </c>
      <c r="S529" s="3"/>
    </row>
    <row r="530" spans="1:19" x14ac:dyDescent="0.2">
      <c r="A530" s="18">
        <v>42699</v>
      </c>
      <c r="B530" s="18" t="str">
        <f t="shared" si="105"/>
        <v>Nov-2016</v>
      </c>
      <c r="C530" s="2">
        <v>14529.75</v>
      </c>
      <c r="D530" s="25">
        <f t="shared" si="104"/>
        <v>1.5324465687661761</v>
      </c>
      <c r="E530" s="20">
        <f t="shared" si="108"/>
        <v>-1.5324465687661761</v>
      </c>
      <c r="F530" s="3">
        <f>VLOOKUP(A530,'Scheme data'!$A$2:$B$538,2,FALSE)</f>
        <v>20.149000000000001</v>
      </c>
      <c r="G530" s="20">
        <f t="shared" si="109"/>
        <v>1.59842678499395</v>
      </c>
      <c r="H530" s="3">
        <f t="shared" si="110"/>
        <v>0</v>
      </c>
      <c r="I530" s="3">
        <f t="shared" si="111"/>
        <v>7</v>
      </c>
      <c r="J530" s="3">
        <f t="shared" si="112"/>
        <v>0</v>
      </c>
      <c r="K530" s="3">
        <f t="shared" si="113"/>
        <v>9775.2557708655568</v>
      </c>
      <c r="L530" s="3">
        <f t="shared" si="114"/>
        <v>14.090050275012839</v>
      </c>
      <c r="M530" s="3">
        <f t="shared" si="106"/>
        <v>196961.62852717011</v>
      </c>
      <c r="N530" s="3">
        <f t="shared" si="107"/>
        <v>204724.9079833678</v>
      </c>
      <c r="O530" s="20">
        <f t="shared" si="115"/>
        <v>133.06696605468241</v>
      </c>
      <c r="P530" s="20">
        <f t="shared" si="116"/>
        <v>129.18893206127913</v>
      </c>
      <c r="Q530" s="3">
        <f>(O530-MAX(O$8:O530))/MAX(O$8:O530)</f>
        <v>-0.10679138221473464</v>
      </c>
      <c r="R530" s="3">
        <f>(P530-MAX(P$8:P530))/MAX(P$8:P530)</f>
        <v>-9.6200618301475124E-2</v>
      </c>
      <c r="S530" s="3"/>
    </row>
    <row r="531" spans="1:19" x14ac:dyDescent="0.2">
      <c r="A531" s="18">
        <v>42702</v>
      </c>
      <c r="B531" s="18" t="str">
        <f t="shared" si="105"/>
        <v>Nov-2016</v>
      </c>
      <c r="C531" s="2">
        <v>14623.55</v>
      </c>
      <c r="D531" s="25">
        <f t="shared" si="104"/>
        <v>0.64557201603605896</v>
      </c>
      <c r="E531" s="20">
        <f t="shared" si="108"/>
        <v>-0.64557201603605896</v>
      </c>
      <c r="F531" s="3">
        <f>VLOOKUP(A531,'Scheme data'!$A$2:$B$538,2,FALSE)</f>
        <v>20.27</v>
      </c>
      <c r="G531" s="20">
        <f t="shared" si="109"/>
        <v>0.60052608069878732</v>
      </c>
      <c r="H531" s="3">
        <f t="shared" si="110"/>
        <v>0</v>
      </c>
      <c r="I531" s="3">
        <f t="shared" si="111"/>
        <v>7</v>
      </c>
      <c r="J531" s="3">
        <f t="shared" si="112"/>
        <v>0</v>
      </c>
      <c r="K531" s="3">
        <f t="shared" si="113"/>
        <v>9775.2557708655568</v>
      </c>
      <c r="L531" s="3">
        <f t="shared" si="114"/>
        <v>14.090050275012839</v>
      </c>
      <c r="M531" s="3">
        <f t="shared" si="106"/>
        <v>198144.43447544484</v>
      </c>
      <c r="N531" s="3">
        <f t="shared" si="107"/>
        <v>206046.554699164</v>
      </c>
      <c r="O531" s="20">
        <f t="shared" si="115"/>
        <v>133.86606789063538</v>
      </c>
      <c r="P531" s="20">
        <f t="shared" si="116"/>
        <v>130.02293965448257</v>
      </c>
      <c r="Q531" s="3">
        <f>(O531-MAX(O$8:O531))/MAX(O$8:O531)</f>
        <v>-0.10142743150988498</v>
      </c>
      <c r="R531" s="3">
        <f>(P531-MAX(P$8:P531))/MAX(P$8:P531)</f>
        <v>-9.0365942412122632E-2</v>
      </c>
      <c r="S531" s="3"/>
    </row>
    <row r="532" spans="1:19" x14ac:dyDescent="0.2">
      <c r="A532" s="18">
        <v>42703</v>
      </c>
      <c r="B532" s="18" t="str">
        <f t="shared" si="105"/>
        <v>Nov-2016</v>
      </c>
      <c r="C532" s="2">
        <v>14703.65</v>
      </c>
      <c r="D532" s="25">
        <f t="shared" si="104"/>
        <v>0.54774661419423032</v>
      </c>
      <c r="E532" s="20">
        <f t="shared" si="108"/>
        <v>-0.54774661419423032</v>
      </c>
      <c r="F532" s="3">
        <f>VLOOKUP(A532,'Scheme data'!$A$2:$B$538,2,FALSE)</f>
        <v>20.38</v>
      </c>
      <c r="G532" s="20">
        <f t="shared" si="109"/>
        <v>0.54267390231869483</v>
      </c>
      <c r="H532" s="3">
        <f t="shared" si="110"/>
        <v>0</v>
      </c>
      <c r="I532" s="3">
        <f t="shared" si="111"/>
        <v>7</v>
      </c>
      <c r="J532" s="3">
        <f t="shared" si="112"/>
        <v>0</v>
      </c>
      <c r="K532" s="3">
        <f t="shared" si="113"/>
        <v>9775.2557708655568</v>
      </c>
      <c r="L532" s="3">
        <f t="shared" si="114"/>
        <v>14.090050275012839</v>
      </c>
      <c r="M532" s="3">
        <f t="shared" si="106"/>
        <v>199219.71261024004</v>
      </c>
      <c r="N532" s="3">
        <f t="shared" si="107"/>
        <v>207175.16772619254</v>
      </c>
      <c r="O532" s="20">
        <f t="shared" si="115"/>
        <v>134.5925241051381</v>
      </c>
      <c r="P532" s="20">
        <f t="shared" si="116"/>
        <v>130.73513590411582</v>
      </c>
      <c r="Q532" s="3">
        <f>(O532-MAX(O$8:O532))/MAX(O$8:O532)</f>
        <v>-9.6551112687294258E-2</v>
      </c>
      <c r="R532" s="3">
        <f>(P532-MAX(P$8:P532))/MAX(P$8:P532)</f>
        <v>-8.538345266012734E-2</v>
      </c>
      <c r="S532" s="3"/>
    </row>
    <row r="533" spans="1:19" x14ac:dyDescent="0.2">
      <c r="A533" s="18">
        <v>42704</v>
      </c>
      <c r="B533" s="18" t="str">
        <f t="shared" si="105"/>
        <v>Nov-2016</v>
      </c>
      <c r="C533" s="2">
        <v>14907.1</v>
      </c>
      <c r="D533" s="25">
        <f t="shared" si="104"/>
        <v>1.3836700411122458</v>
      </c>
      <c r="E533" s="20">
        <f t="shared" si="108"/>
        <v>-1.3836700411122458</v>
      </c>
      <c r="F533" s="3">
        <f>VLOOKUP(A533,'Scheme data'!$A$2:$B$538,2,FALSE)</f>
        <v>20.716999999999999</v>
      </c>
      <c r="G533" s="20">
        <f t="shared" si="109"/>
        <v>1.6535819430814513</v>
      </c>
      <c r="H533" s="3">
        <f t="shared" si="110"/>
        <v>0</v>
      </c>
      <c r="I533" s="3">
        <f t="shared" si="111"/>
        <v>7</v>
      </c>
      <c r="J533" s="3">
        <f t="shared" si="112"/>
        <v>0</v>
      </c>
      <c r="K533" s="3">
        <f t="shared" si="113"/>
        <v>9775.2557708655568</v>
      </c>
      <c r="L533" s="3">
        <f t="shared" si="114"/>
        <v>14.090050275012839</v>
      </c>
      <c r="M533" s="3">
        <f t="shared" si="106"/>
        <v>202513.97380502173</v>
      </c>
      <c r="N533" s="3">
        <f t="shared" si="107"/>
        <v>210041.78845464389</v>
      </c>
      <c r="O533" s="20">
        <f t="shared" si="115"/>
        <v>136.81812178047821</v>
      </c>
      <c r="P533" s="20">
        <f t="shared" si="116"/>
        <v>132.54407881282845</v>
      </c>
      <c r="Q533" s="3">
        <f>(O533-MAX(O$8:O533))/MAX(O$8:O533)</f>
        <v>-8.1611845021721072E-2</v>
      </c>
      <c r="R533" s="3">
        <f>(P533-MAX(P$8:P533))/MAX(P$8:P533)</f>
        <v>-7.2728177503530361E-2</v>
      </c>
      <c r="S533" s="3"/>
    </row>
    <row r="534" spans="1:19" x14ac:dyDescent="0.2">
      <c r="A534" s="18">
        <v>42705</v>
      </c>
      <c r="B534" s="18" t="str">
        <f t="shared" si="105"/>
        <v>Dec-2016</v>
      </c>
      <c r="C534" s="2">
        <v>14726.4</v>
      </c>
      <c r="D534" s="25">
        <f t="shared" si="104"/>
        <v>-1.2121740647074262</v>
      </c>
      <c r="E534" s="20">
        <f t="shared" si="108"/>
        <v>1.2121740647074262</v>
      </c>
      <c r="F534" s="3">
        <f>VLOOKUP(A534,'Scheme data'!$A$2:$B$538,2,FALSE)</f>
        <v>20.510999999999999</v>
      </c>
      <c r="G534" s="20">
        <f t="shared" si="109"/>
        <v>-0.99435246415986633</v>
      </c>
      <c r="H534" s="3">
        <f t="shared" si="110"/>
        <v>3000</v>
      </c>
      <c r="I534" s="3">
        <f t="shared" si="111"/>
        <v>1</v>
      </c>
      <c r="J534" s="3">
        <f t="shared" si="112"/>
        <v>3000</v>
      </c>
      <c r="K534" s="3">
        <f t="shared" si="113"/>
        <v>9921.5187517051054</v>
      </c>
      <c r="L534" s="3">
        <f t="shared" si="114"/>
        <v>14.293766050762512</v>
      </c>
      <c r="M534" s="3">
        <f t="shared" si="106"/>
        <v>203500.27111622342</v>
      </c>
      <c r="N534" s="3">
        <f t="shared" si="107"/>
        <v>210495.71636994905</v>
      </c>
      <c r="O534" s="20">
        <f t="shared" si="115"/>
        <v>135.45766741513677</v>
      </c>
      <c r="P534" s="20">
        <f t="shared" si="116"/>
        <v>130.93741386515396</v>
      </c>
      <c r="Q534" s="3">
        <f>(O534-MAX(O$8:O534))/MAX(O$8:O534)</f>
        <v>-9.0743860271299978E-2</v>
      </c>
      <c r="R534" s="3">
        <f>(P534-MAX(P$8:P534))/MAX(P$8:P534)</f>
        <v>-8.3968326045172528E-2</v>
      </c>
      <c r="S534" s="3"/>
    </row>
    <row r="535" spans="1:19" x14ac:dyDescent="0.2">
      <c r="A535" s="18">
        <v>42706</v>
      </c>
      <c r="B535" s="18" t="str">
        <f t="shared" si="105"/>
        <v>Dec-2016</v>
      </c>
      <c r="C535" s="2">
        <v>14514.85</v>
      </c>
      <c r="D535" s="25">
        <f t="shared" si="104"/>
        <v>-1.4365357453281133</v>
      </c>
      <c r="E535" s="20">
        <f t="shared" si="108"/>
        <v>1.4365357453281133</v>
      </c>
      <c r="F535" s="3">
        <f>VLOOKUP(A535,'Scheme data'!$A$2:$B$538,2,FALSE)</f>
        <v>20.209</v>
      </c>
      <c r="G535" s="20">
        <f t="shared" si="109"/>
        <v>-1.4723806737847966</v>
      </c>
      <c r="H535" s="3">
        <f t="shared" si="110"/>
        <v>3000</v>
      </c>
      <c r="I535" s="3">
        <f t="shared" si="111"/>
        <v>2</v>
      </c>
      <c r="J535" s="3">
        <f t="shared" si="112"/>
        <v>3000</v>
      </c>
      <c r="K535" s="3">
        <f t="shared" si="113"/>
        <v>10069.967462675466</v>
      </c>
      <c r="L535" s="3">
        <f t="shared" si="114"/>
        <v>14.500450928663421</v>
      </c>
      <c r="M535" s="3">
        <f t="shared" si="106"/>
        <v>203503.97245320849</v>
      </c>
      <c r="N535" s="3">
        <f t="shared" si="107"/>
        <v>210471.87016191025</v>
      </c>
      <c r="O535" s="20">
        <f t="shared" si="115"/>
        <v>133.46321489895661</v>
      </c>
      <c r="P535" s="20">
        <f t="shared" si="116"/>
        <v>129.0564511109728</v>
      </c>
      <c r="Q535" s="3">
        <f>(O535-MAX(O$8:O535))/MAX(O$8:O535)</f>
        <v>-0.10413157194786705</v>
      </c>
      <c r="R535" s="3">
        <f>(P535-MAX(P$8:P535))/MAX(P$8:P535)</f>
        <v>-9.7127448480061163E-2</v>
      </c>
      <c r="S535" s="3"/>
    </row>
    <row r="536" spans="1:19" x14ac:dyDescent="0.2">
      <c r="A536" s="18">
        <v>42709</v>
      </c>
      <c r="B536" s="18" t="str">
        <f t="shared" si="105"/>
        <v>Dec-2016</v>
      </c>
      <c r="C536" s="2">
        <v>14608.7</v>
      </c>
      <c r="D536" s="25">
        <f t="shared" si="104"/>
        <v>0.64657919303334421</v>
      </c>
      <c r="E536" s="20">
        <f t="shared" si="108"/>
        <v>-0.64657919303334421</v>
      </c>
      <c r="F536" s="3">
        <f>VLOOKUP(A536,'Scheme data'!$A$2:$B$538,2,FALSE)</f>
        <v>20.260999999999999</v>
      </c>
      <c r="G536" s="20">
        <f t="shared" si="109"/>
        <v>0.25731109901528826</v>
      </c>
      <c r="H536" s="3">
        <f t="shared" si="110"/>
        <v>0</v>
      </c>
      <c r="I536" s="3">
        <f t="shared" si="111"/>
        <v>2</v>
      </c>
      <c r="J536" s="3">
        <f t="shared" si="112"/>
        <v>0</v>
      </c>
      <c r="K536" s="3">
        <f t="shared" si="113"/>
        <v>10069.967462675466</v>
      </c>
      <c r="L536" s="3">
        <f t="shared" si="114"/>
        <v>14.500450928663421</v>
      </c>
      <c r="M536" s="3">
        <f t="shared" si="106"/>
        <v>204027.6107612676</v>
      </c>
      <c r="N536" s="3">
        <f t="shared" si="107"/>
        <v>211832.73748156533</v>
      </c>
      <c r="O536" s="20">
        <f t="shared" si="115"/>
        <v>133.80663056399425</v>
      </c>
      <c r="P536" s="20">
        <f t="shared" si="116"/>
        <v>129.89090327112362</v>
      </c>
      <c r="Q536" s="3">
        <f>(O536-MAX(O$8:O536))/MAX(O$8:O536)</f>
        <v>-0.10182640304991514</v>
      </c>
      <c r="R536" s="3">
        <f>(P536-MAX(P$8:P536))/MAX(P$8:P536)</f>
        <v>-9.1289662422323864E-2</v>
      </c>
      <c r="S536" s="3"/>
    </row>
    <row r="537" spans="1:19" x14ac:dyDescent="0.2">
      <c r="A537" s="18">
        <v>42710</v>
      </c>
      <c r="B537" s="18" t="str">
        <f t="shared" si="105"/>
        <v>Dec-2016</v>
      </c>
      <c r="C537" s="2">
        <v>14684.35</v>
      </c>
      <c r="D537" s="25">
        <f t="shared" si="104"/>
        <v>0.51784210778508444</v>
      </c>
      <c r="E537" s="20">
        <f t="shared" si="108"/>
        <v>-0.51784210778508444</v>
      </c>
      <c r="F537" s="3">
        <f>VLOOKUP(A537,'Scheme data'!$A$2:$B$538,2,FALSE)</f>
        <v>20.327999999999999</v>
      </c>
      <c r="G537" s="20">
        <f t="shared" si="109"/>
        <v>0.33068456640837163</v>
      </c>
      <c r="H537" s="3">
        <f t="shared" si="110"/>
        <v>0</v>
      </c>
      <c r="I537" s="3">
        <f t="shared" si="111"/>
        <v>2</v>
      </c>
      <c r="J537" s="3">
        <f t="shared" si="112"/>
        <v>0</v>
      </c>
      <c r="K537" s="3">
        <f t="shared" si="113"/>
        <v>10069.967462675466</v>
      </c>
      <c r="L537" s="3">
        <f t="shared" si="114"/>
        <v>14.500450928663421</v>
      </c>
      <c r="M537" s="3">
        <f t="shared" si="106"/>
        <v>204702.29858126686</v>
      </c>
      <c r="N537" s="3">
        <f t="shared" si="107"/>
        <v>212929.6965943187</v>
      </c>
      <c r="O537" s="20">
        <f t="shared" si="115"/>
        <v>134.24910844010043</v>
      </c>
      <c r="P537" s="20">
        <f t="shared" si="116"/>
        <v>130.5635330624439</v>
      </c>
      <c r="Q537" s="3">
        <f>(O537-MAX(O$8:O537))/MAX(O$8:O537)</f>
        <v>-9.8856281585246369E-2</v>
      </c>
      <c r="R537" s="3">
        <f>(P537-MAX(P$8:P537))/MAX(P$8:P537)</f>
        <v>-8.658397765655064E-2</v>
      </c>
      <c r="S537" s="3"/>
    </row>
    <row r="538" spans="1:19" x14ac:dyDescent="0.2">
      <c r="A538" s="18">
        <v>42711</v>
      </c>
      <c r="B538" s="18" t="str">
        <f t="shared" si="105"/>
        <v>Dec-2016</v>
      </c>
      <c r="C538" s="2">
        <v>14621.75</v>
      </c>
      <c r="D538" s="25">
        <f t="shared" si="104"/>
        <v>-0.4263041946017383</v>
      </c>
      <c r="E538" s="20">
        <f t="shared" si="108"/>
        <v>0.4263041946017383</v>
      </c>
      <c r="F538" s="3">
        <f>VLOOKUP(A538,'Scheme data'!$A$2:$B$538,2,FALSE)</f>
        <v>20.238</v>
      </c>
      <c r="G538" s="20">
        <f t="shared" si="109"/>
        <v>-0.44273907910271482</v>
      </c>
      <c r="H538" s="3">
        <f t="shared" si="110"/>
        <v>0</v>
      </c>
      <c r="I538" s="3">
        <f t="shared" si="111"/>
        <v>2</v>
      </c>
      <c r="J538" s="3">
        <f t="shared" si="112"/>
        <v>0</v>
      </c>
      <c r="K538" s="3">
        <f t="shared" si="113"/>
        <v>10069.967462675466</v>
      </c>
      <c r="L538" s="3">
        <f t="shared" si="114"/>
        <v>14.500450928663421</v>
      </c>
      <c r="M538" s="3">
        <f t="shared" si="106"/>
        <v>203796.00150962608</v>
      </c>
      <c r="N538" s="3">
        <f t="shared" si="107"/>
        <v>212021.96836618436</v>
      </c>
      <c r="O538" s="20">
        <f t="shared" si="115"/>
        <v>133.65473517368912</v>
      </c>
      <c r="P538" s="20">
        <f t="shared" si="116"/>
        <v>130.00693524437847</v>
      </c>
      <c r="Q538" s="3">
        <f>(O538-MAX(O$8:O538))/MAX(O$8:O538)</f>
        <v>-0.10284599698554783</v>
      </c>
      <c r="R538" s="3">
        <f>(P538-MAX(P$8:P538))/MAX(P$8:P538)</f>
        <v>-9.0477908473965127E-2</v>
      </c>
      <c r="S538" s="3"/>
    </row>
    <row r="539" spans="1:19" x14ac:dyDescent="0.2">
      <c r="A539" s="18">
        <v>42712</v>
      </c>
      <c r="B539" s="18" t="str">
        <f t="shared" si="105"/>
        <v>Dec-2016</v>
      </c>
      <c r="C539" s="2">
        <v>14848.35</v>
      </c>
      <c r="D539" s="25">
        <f t="shared" si="104"/>
        <v>1.5497460974233614</v>
      </c>
      <c r="E539" s="20">
        <f t="shared" si="108"/>
        <v>-1.5497460974233614</v>
      </c>
      <c r="F539" s="3">
        <f>VLOOKUP(A539,'Scheme data'!$A$2:$B$538,2,FALSE)</f>
        <v>20.495000000000001</v>
      </c>
      <c r="G539" s="20">
        <f t="shared" si="109"/>
        <v>1.2698883288862608</v>
      </c>
      <c r="H539" s="3">
        <f t="shared" si="110"/>
        <v>0</v>
      </c>
      <c r="I539" s="3">
        <f t="shared" si="111"/>
        <v>2</v>
      </c>
      <c r="J539" s="3">
        <f t="shared" si="112"/>
        <v>0</v>
      </c>
      <c r="K539" s="3">
        <f t="shared" si="113"/>
        <v>10069.967462675466</v>
      </c>
      <c r="L539" s="3">
        <f t="shared" si="114"/>
        <v>14.500450928663421</v>
      </c>
      <c r="M539" s="3">
        <f t="shared" si="106"/>
        <v>206383.98314753367</v>
      </c>
      <c r="N539" s="3">
        <f t="shared" si="107"/>
        <v>215307.77054661952</v>
      </c>
      <c r="O539" s="20">
        <f t="shared" si="115"/>
        <v>135.35200105666362</v>
      </c>
      <c r="P539" s="20">
        <f t="shared" si="116"/>
        <v>132.02171264970792</v>
      </c>
      <c r="Q539" s="3">
        <f>(O539-MAX(O$8:O539))/MAX(O$8:O539)</f>
        <v>-9.1453143009131502E-2</v>
      </c>
      <c r="R539" s="3">
        <f>(P539-MAX(P$8:P539))/MAX(P$8:P539)</f>
        <v>-7.6382625355337186E-2</v>
      </c>
      <c r="S539" s="3"/>
    </row>
    <row r="540" spans="1:19" x14ac:dyDescent="0.2">
      <c r="A540" s="18">
        <v>42713</v>
      </c>
      <c r="B540" s="18" t="str">
        <f t="shared" si="105"/>
        <v>Dec-2016</v>
      </c>
      <c r="C540" s="2">
        <v>14931.4</v>
      </c>
      <c r="D540" s="25">
        <f t="shared" si="104"/>
        <v>0.55932140608215242</v>
      </c>
      <c r="E540" s="20">
        <f t="shared" si="108"/>
        <v>-0.55932140608215242</v>
      </c>
      <c r="F540" s="3">
        <f>VLOOKUP(A540,'Scheme data'!$A$2:$B$538,2,FALSE)</f>
        <v>20.548999999999999</v>
      </c>
      <c r="G540" s="20">
        <f t="shared" si="109"/>
        <v>0.26347889729201512</v>
      </c>
      <c r="H540" s="3">
        <f t="shared" si="110"/>
        <v>0</v>
      </c>
      <c r="I540" s="3">
        <f t="shared" si="111"/>
        <v>2</v>
      </c>
      <c r="J540" s="3">
        <f t="shared" si="112"/>
        <v>0</v>
      </c>
      <c r="K540" s="3">
        <f t="shared" si="113"/>
        <v>10069.967462675466</v>
      </c>
      <c r="L540" s="3">
        <f t="shared" si="114"/>
        <v>14.500450928663421</v>
      </c>
      <c r="M540" s="3">
        <f t="shared" si="106"/>
        <v>206927.76139051814</v>
      </c>
      <c r="N540" s="3">
        <f t="shared" si="107"/>
        <v>216512.03299624499</v>
      </c>
      <c r="O540" s="20">
        <f t="shared" si="115"/>
        <v>135.70862501651038</v>
      </c>
      <c r="P540" s="20">
        <f t="shared" si="116"/>
        <v>132.76013834923401</v>
      </c>
      <c r="Q540" s="3">
        <f>(O540-MAX(O$8:O540))/MAX(O$8:O540)</f>
        <v>-8.9059313768950807E-2</v>
      </c>
      <c r="R540" s="3">
        <f>(P540-MAX(P$8:P540))/MAX(P$8:P540)</f>
        <v>-7.1216635668655562E-2</v>
      </c>
      <c r="S540" s="3"/>
    </row>
    <row r="541" spans="1:19" x14ac:dyDescent="0.2">
      <c r="A541" s="18">
        <v>42716</v>
      </c>
      <c r="B541" s="18" t="str">
        <f t="shared" si="105"/>
        <v>Dec-2016</v>
      </c>
      <c r="C541" s="2">
        <v>14759.35</v>
      </c>
      <c r="D541" s="25">
        <f t="shared" si="104"/>
        <v>-1.152269713489688</v>
      </c>
      <c r="E541" s="20">
        <f t="shared" si="108"/>
        <v>1.152269713489688</v>
      </c>
      <c r="F541" s="3">
        <f>VLOOKUP(A541,'Scheme data'!$A$2:$B$538,2,FALSE)</f>
        <v>20.381</v>
      </c>
      <c r="G541" s="20">
        <f t="shared" si="109"/>
        <v>-0.8175580320210194</v>
      </c>
      <c r="H541" s="3">
        <f t="shared" si="110"/>
        <v>3000</v>
      </c>
      <c r="I541" s="3">
        <f t="shared" si="111"/>
        <v>3</v>
      </c>
      <c r="J541" s="3">
        <f t="shared" si="112"/>
        <v>0</v>
      </c>
      <c r="K541" s="3">
        <f t="shared" si="113"/>
        <v>10069.967462675466</v>
      </c>
      <c r="L541" s="3">
        <f t="shared" si="114"/>
        <v>14.500450928663421</v>
      </c>
      <c r="M541" s="3">
        <f t="shared" si="106"/>
        <v>205236.00685678868</v>
      </c>
      <c r="N541" s="3">
        <f t="shared" si="107"/>
        <v>214017.23041396847</v>
      </c>
      <c r="O541" s="20">
        <f t="shared" si="115"/>
        <v>134.59912825254261</v>
      </c>
      <c r="P541" s="20">
        <f t="shared" si="116"/>
        <v>131.23038348344878</v>
      </c>
      <c r="Q541" s="3">
        <f>(O541-MAX(O$8:O541))/MAX(O$8:O541)</f>
        <v>-9.6506782516180153E-2</v>
      </c>
      <c r="R541" s="3">
        <f>(P541-MAX(P$8:P541))/MAX(P$8:P541)</f>
        <v>-8.1918725079776267E-2</v>
      </c>
      <c r="S541" s="3"/>
    </row>
    <row r="542" spans="1:19" x14ac:dyDescent="0.2">
      <c r="A542" s="18">
        <v>42717</v>
      </c>
      <c r="B542" s="18" t="str">
        <f t="shared" si="105"/>
        <v>Dec-2016</v>
      </c>
      <c r="C542" s="2">
        <v>14712.5</v>
      </c>
      <c r="D542" s="25">
        <f t="shared" si="104"/>
        <v>-0.31742590290223055</v>
      </c>
      <c r="E542" s="20">
        <f t="shared" si="108"/>
        <v>0.31742590290223055</v>
      </c>
      <c r="F542" s="3">
        <f>VLOOKUP(A542,'Scheme data'!$A$2:$B$538,2,FALSE)</f>
        <v>20.335000000000001</v>
      </c>
      <c r="G542" s="20">
        <f t="shared" si="109"/>
        <v>-0.22570040724203608</v>
      </c>
      <c r="H542" s="3">
        <f t="shared" si="110"/>
        <v>0</v>
      </c>
      <c r="I542" s="3">
        <f t="shared" si="111"/>
        <v>3</v>
      </c>
      <c r="J542" s="3">
        <f t="shared" si="112"/>
        <v>0</v>
      </c>
      <c r="K542" s="3">
        <f t="shared" si="113"/>
        <v>10069.967462675466</v>
      </c>
      <c r="L542" s="3">
        <f t="shared" si="114"/>
        <v>14.500450928663421</v>
      </c>
      <c r="M542" s="3">
        <f t="shared" si="106"/>
        <v>204772.7883535056</v>
      </c>
      <c r="N542" s="3">
        <f t="shared" si="107"/>
        <v>213337.88428796057</v>
      </c>
      <c r="O542" s="20">
        <f t="shared" si="115"/>
        <v>134.29533747193238</v>
      </c>
      <c r="P542" s="20">
        <f t="shared" si="116"/>
        <v>130.81382425379437</v>
      </c>
      <c r="Q542" s="3">
        <f>(O542-MAX(O$8:O542))/MAX(O$8:O542)</f>
        <v>-9.8545970387445378E-2</v>
      </c>
      <c r="R542" s="3">
        <f>(P542-MAX(P$8:P542))/MAX(P$8:P542)</f>
        <v>-8.4832952856068178E-2</v>
      </c>
      <c r="S542" s="3"/>
    </row>
    <row r="543" spans="1:19" x14ac:dyDescent="0.2">
      <c r="A543" s="18">
        <v>42718</v>
      </c>
      <c r="B543" s="18" t="str">
        <f t="shared" si="105"/>
        <v>Dec-2016</v>
      </c>
      <c r="C543" s="2">
        <v>14622.9</v>
      </c>
      <c r="D543" s="25">
        <f t="shared" si="104"/>
        <v>-0.60900594732370672</v>
      </c>
      <c r="E543" s="20">
        <f t="shared" si="108"/>
        <v>0.60900594732370672</v>
      </c>
      <c r="F543" s="3">
        <f>VLOOKUP(A543,'Scheme data'!$A$2:$B$538,2,FALSE)</f>
        <v>20.178000000000001</v>
      </c>
      <c r="G543" s="20">
        <f t="shared" si="109"/>
        <v>-0.77206786328989441</v>
      </c>
      <c r="H543" s="3">
        <f t="shared" si="110"/>
        <v>2000</v>
      </c>
      <c r="I543" s="3">
        <f t="shared" si="111"/>
        <v>4</v>
      </c>
      <c r="J543" s="3">
        <f t="shared" si="112"/>
        <v>0</v>
      </c>
      <c r="K543" s="3">
        <f t="shared" si="113"/>
        <v>10069.967462675466</v>
      </c>
      <c r="L543" s="3">
        <f t="shared" si="114"/>
        <v>14.500450928663421</v>
      </c>
      <c r="M543" s="3">
        <f t="shared" si="106"/>
        <v>203191.80346186555</v>
      </c>
      <c r="N543" s="3">
        <f t="shared" si="107"/>
        <v>212038.64388475232</v>
      </c>
      <c r="O543" s="20">
        <f t="shared" si="115"/>
        <v>133.25848632941489</v>
      </c>
      <c r="P543" s="20">
        <f t="shared" si="116"/>
        <v>130.01716028416718</v>
      </c>
      <c r="Q543" s="3">
        <f>(O543-MAX(O$8:O543))/MAX(O$8:O543)</f>
        <v>-0.10550580725241561</v>
      </c>
      <c r="R543" s="3">
        <f>(P543-MAX(P$8:P543))/MAX(P$8:P543)</f>
        <v>-9.0406374601121484E-2</v>
      </c>
    </row>
    <row r="544" spans="1:19" x14ac:dyDescent="0.2">
      <c r="A544" s="18">
        <v>42719</v>
      </c>
      <c r="B544" s="18" t="str">
        <f t="shared" si="105"/>
        <v>Dec-2016</v>
      </c>
      <c r="C544" s="2">
        <v>14679.55</v>
      </c>
      <c r="D544" s="25">
        <f t="shared" si="104"/>
        <v>0.38740605488651114</v>
      </c>
      <c r="E544" s="20">
        <f t="shared" si="108"/>
        <v>-0.38740605488651114</v>
      </c>
      <c r="F544" s="3">
        <f>VLOOKUP(A544,'Scheme data'!$A$2:$B$538,2,FALSE)</f>
        <v>20.242999999999999</v>
      </c>
      <c r="G544" s="20">
        <f t="shared" si="109"/>
        <v>0.32213301615619844</v>
      </c>
      <c r="H544" s="3">
        <f t="shared" si="110"/>
        <v>0</v>
      </c>
      <c r="I544" s="3">
        <f t="shared" si="111"/>
        <v>4</v>
      </c>
      <c r="J544" s="3">
        <f t="shared" si="112"/>
        <v>0</v>
      </c>
      <c r="K544" s="3">
        <f t="shared" si="113"/>
        <v>10069.967462675466</v>
      </c>
      <c r="L544" s="3">
        <f t="shared" si="114"/>
        <v>14.500450928663421</v>
      </c>
      <c r="M544" s="3">
        <f t="shared" si="106"/>
        <v>203846.35134693945</v>
      </c>
      <c r="N544" s="3">
        <f t="shared" si="107"/>
        <v>212860.09442986111</v>
      </c>
      <c r="O544" s="20">
        <f t="shared" si="115"/>
        <v>133.68775591071193</v>
      </c>
      <c r="P544" s="20">
        <f t="shared" si="116"/>
        <v>130.52085463549955</v>
      </c>
      <c r="Q544" s="3">
        <f>(O544-MAX(O$8:O544))/MAX(O$8:O544)</f>
        <v>-0.10262434612997581</v>
      </c>
      <c r="R544" s="3">
        <f>(P544-MAX(P$8:P544))/MAX(P$8:P544)</f>
        <v>-8.6882553821464453E-2</v>
      </c>
    </row>
  </sheetData>
  <autoFilter ref="A7:V544"/>
  <mergeCells count="2">
    <mergeCell ref="A6:K6"/>
    <mergeCell ref="B1:F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1"/>
  <sheetViews>
    <sheetView topLeftCell="A1789" workbookViewId="0">
      <selection activeCell="G9" sqref="G9"/>
    </sheetView>
  </sheetViews>
  <sheetFormatPr defaultRowHeight="15" x14ac:dyDescent="0.25"/>
  <cols>
    <col min="1" max="1" width="10.7109375" style="22" bestFit="1" customWidth="1"/>
  </cols>
  <sheetData>
    <row r="1" spans="1:2" x14ac:dyDescent="0.25">
      <c r="A1" s="22" t="s">
        <v>24</v>
      </c>
      <c r="B1" t="s">
        <v>25</v>
      </c>
    </row>
    <row r="2" spans="1:2" x14ac:dyDescent="0.25">
      <c r="A2" s="22">
        <v>40046</v>
      </c>
      <c r="B2">
        <v>10.01</v>
      </c>
    </row>
    <row r="3" spans="1:2" x14ac:dyDescent="0.25">
      <c r="A3" s="22">
        <v>40049</v>
      </c>
      <c r="B3">
        <v>10.01</v>
      </c>
    </row>
    <row r="4" spans="1:2" x14ac:dyDescent="0.25">
      <c r="A4" s="22">
        <v>40050</v>
      </c>
      <c r="B4">
        <v>10.01</v>
      </c>
    </row>
    <row r="5" spans="1:2" x14ac:dyDescent="0.25">
      <c r="A5" s="22">
        <v>40051</v>
      </c>
      <c r="B5">
        <v>10.01</v>
      </c>
    </row>
    <row r="6" spans="1:2" x14ac:dyDescent="0.25">
      <c r="A6" s="22">
        <v>40052</v>
      </c>
      <c r="B6">
        <v>10</v>
      </c>
    </row>
    <row r="7" spans="1:2" x14ac:dyDescent="0.25">
      <c r="A7" s="22">
        <v>40053</v>
      </c>
      <c r="B7">
        <v>10.01</v>
      </c>
    </row>
    <row r="8" spans="1:2" x14ac:dyDescent="0.25">
      <c r="A8" s="22">
        <v>40056</v>
      </c>
      <c r="B8">
        <v>10.01</v>
      </c>
    </row>
    <row r="9" spans="1:2" x14ac:dyDescent="0.25">
      <c r="A9" s="22">
        <v>40057</v>
      </c>
      <c r="B9">
        <v>10.01</v>
      </c>
    </row>
    <row r="10" spans="1:2" x14ac:dyDescent="0.25">
      <c r="A10" s="22">
        <v>40058</v>
      </c>
      <c r="B10">
        <v>10.01</v>
      </c>
    </row>
    <row r="11" spans="1:2" x14ac:dyDescent="0.25">
      <c r="A11" s="22">
        <v>40059</v>
      </c>
      <c r="B11">
        <v>10.02</v>
      </c>
    </row>
    <row r="12" spans="1:2" x14ac:dyDescent="0.25">
      <c r="A12" s="22">
        <v>40060</v>
      </c>
      <c r="B12">
        <v>10</v>
      </c>
    </row>
    <row r="13" spans="1:2" x14ac:dyDescent="0.25">
      <c r="A13" s="22">
        <v>40063</v>
      </c>
      <c r="B13">
        <v>10.01</v>
      </c>
    </row>
    <row r="14" spans="1:2" x14ac:dyDescent="0.25">
      <c r="A14" s="22">
        <v>40064</v>
      </c>
      <c r="B14">
        <v>10.01</v>
      </c>
    </row>
    <row r="15" spans="1:2" x14ac:dyDescent="0.25">
      <c r="A15" s="22">
        <v>40065</v>
      </c>
      <c r="B15">
        <v>9.99</v>
      </c>
    </row>
    <row r="16" spans="1:2" x14ac:dyDescent="0.25">
      <c r="A16" s="22">
        <v>40066</v>
      </c>
      <c r="B16">
        <v>9.99</v>
      </c>
    </row>
    <row r="17" spans="1:2" x14ac:dyDescent="0.25">
      <c r="A17" s="22">
        <v>40067</v>
      </c>
      <c r="B17">
        <v>9.9700000000000006</v>
      </c>
    </row>
    <row r="18" spans="1:2" x14ac:dyDescent="0.25">
      <c r="A18" s="22">
        <v>40070</v>
      </c>
      <c r="B18">
        <v>9.9700000000000006</v>
      </c>
    </row>
    <row r="19" spans="1:2" x14ac:dyDescent="0.25">
      <c r="A19" s="22">
        <v>40071</v>
      </c>
      <c r="B19">
        <v>10</v>
      </c>
    </row>
    <row r="20" spans="1:2" x14ac:dyDescent="0.25">
      <c r="A20" s="22">
        <v>40072</v>
      </c>
      <c r="B20">
        <v>10.029999999999999</v>
      </c>
    </row>
    <row r="21" spans="1:2" x14ac:dyDescent="0.25">
      <c r="A21" s="22">
        <v>40073</v>
      </c>
      <c r="B21">
        <v>10.029999999999999</v>
      </c>
    </row>
    <row r="22" spans="1:2" x14ac:dyDescent="0.25">
      <c r="A22" s="22">
        <v>40074</v>
      </c>
      <c r="B22">
        <v>10.039999999999999</v>
      </c>
    </row>
    <row r="23" spans="1:2" x14ac:dyDescent="0.25">
      <c r="A23" s="22">
        <v>40078</v>
      </c>
      <c r="B23">
        <v>10.050000000000001</v>
      </c>
    </row>
    <row r="24" spans="1:2" x14ac:dyDescent="0.25">
      <c r="A24" s="22">
        <v>40079</v>
      </c>
      <c r="B24">
        <v>10.039999999999999</v>
      </c>
    </row>
    <row r="25" spans="1:2" x14ac:dyDescent="0.25">
      <c r="A25" s="22">
        <v>40080</v>
      </c>
      <c r="B25">
        <v>10.029999999999999</v>
      </c>
    </row>
    <row r="26" spans="1:2" x14ac:dyDescent="0.25">
      <c r="A26" s="22">
        <v>40081</v>
      </c>
      <c r="B26">
        <v>10.039999999999999</v>
      </c>
    </row>
    <row r="27" spans="1:2" x14ac:dyDescent="0.25">
      <c r="A27" s="22">
        <v>40085</v>
      </c>
      <c r="B27">
        <v>10.07</v>
      </c>
    </row>
    <row r="28" spans="1:2" x14ac:dyDescent="0.25">
      <c r="A28" s="22">
        <v>40086</v>
      </c>
      <c r="B28">
        <v>10.11</v>
      </c>
    </row>
    <row r="29" spans="1:2" x14ac:dyDescent="0.25">
      <c r="A29" s="22">
        <v>40087</v>
      </c>
      <c r="B29">
        <v>10.1</v>
      </c>
    </row>
    <row r="30" spans="1:2" x14ac:dyDescent="0.25">
      <c r="A30" s="22">
        <v>40091</v>
      </c>
      <c r="B30">
        <v>10.06</v>
      </c>
    </row>
    <row r="31" spans="1:2" x14ac:dyDescent="0.25">
      <c r="A31" s="22">
        <v>40092</v>
      </c>
      <c r="B31">
        <v>10.06</v>
      </c>
    </row>
    <row r="32" spans="1:2" x14ac:dyDescent="0.25">
      <c r="A32" s="22">
        <v>40093</v>
      </c>
      <c r="B32">
        <v>10.050000000000001</v>
      </c>
    </row>
    <row r="33" spans="1:2" x14ac:dyDescent="0.25">
      <c r="A33" s="22">
        <v>40094</v>
      </c>
      <c r="B33">
        <v>10.029999999999999</v>
      </c>
    </row>
    <row r="34" spans="1:2" x14ac:dyDescent="0.25">
      <c r="A34" s="22">
        <v>40095</v>
      </c>
      <c r="B34">
        <v>10.01</v>
      </c>
    </row>
    <row r="35" spans="1:2" x14ac:dyDescent="0.25">
      <c r="A35" s="22">
        <v>40098</v>
      </c>
      <c r="B35">
        <v>10.050000000000001</v>
      </c>
    </row>
    <row r="36" spans="1:2" x14ac:dyDescent="0.25">
      <c r="A36" s="22">
        <v>40100</v>
      </c>
      <c r="B36">
        <v>10.07</v>
      </c>
    </row>
    <row r="37" spans="1:2" x14ac:dyDescent="0.25">
      <c r="A37" s="22">
        <v>40101</v>
      </c>
      <c r="B37">
        <v>10.07</v>
      </c>
    </row>
    <row r="38" spans="1:2" x14ac:dyDescent="0.25">
      <c r="A38" s="22">
        <v>40102</v>
      </c>
      <c r="B38">
        <v>10.08</v>
      </c>
    </row>
    <row r="39" spans="1:2" x14ac:dyDescent="0.25">
      <c r="A39" s="22">
        <v>40106</v>
      </c>
      <c r="B39">
        <v>10.09</v>
      </c>
    </row>
    <row r="40" spans="1:2" x14ac:dyDescent="0.25">
      <c r="A40" s="22">
        <v>40107</v>
      </c>
      <c r="B40">
        <v>10.07</v>
      </c>
    </row>
    <row r="41" spans="1:2" x14ac:dyDescent="0.25">
      <c r="A41" s="22">
        <v>40108</v>
      </c>
      <c r="B41">
        <v>10.029999999999999</v>
      </c>
    </row>
    <row r="42" spans="1:2" x14ac:dyDescent="0.25">
      <c r="A42" s="22">
        <v>40109</v>
      </c>
      <c r="B42">
        <v>10.050000000000001</v>
      </c>
    </row>
    <row r="43" spans="1:2" x14ac:dyDescent="0.25">
      <c r="A43" s="22">
        <v>40112</v>
      </c>
      <c r="B43">
        <v>10.050000000000001</v>
      </c>
    </row>
    <row r="44" spans="1:2" x14ac:dyDescent="0.25">
      <c r="A44" s="22">
        <v>40113</v>
      </c>
      <c r="B44">
        <v>10.01</v>
      </c>
    </row>
    <row r="45" spans="1:2" x14ac:dyDescent="0.25">
      <c r="A45" s="22">
        <v>40114</v>
      </c>
      <c r="B45">
        <v>10</v>
      </c>
    </row>
    <row r="46" spans="1:2" x14ac:dyDescent="0.25">
      <c r="A46" s="22">
        <v>40115</v>
      </c>
      <c r="B46">
        <v>9.9600000000000009</v>
      </c>
    </row>
    <row r="47" spans="1:2" x14ac:dyDescent="0.25">
      <c r="A47" s="22">
        <v>40116</v>
      </c>
      <c r="B47">
        <v>9.9</v>
      </c>
    </row>
    <row r="48" spans="1:2" x14ac:dyDescent="0.25">
      <c r="A48" s="22">
        <v>40120</v>
      </c>
      <c r="B48">
        <v>9.8699999999999992</v>
      </c>
    </row>
    <row r="49" spans="1:2" x14ac:dyDescent="0.25">
      <c r="A49" s="22">
        <v>40121</v>
      </c>
      <c r="B49">
        <v>9.85</v>
      </c>
    </row>
    <row r="50" spans="1:2" x14ac:dyDescent="0.25">
      <c r="A50" s="22">
        <v>40122</v>
      </c>
      <c r="B50">
        <v>9.8699999999999992</v>
      </c>
    </row>
    <row r="51" spans="1:2" x14ac:dyDescent="0.25">
      <c r="A51" s="22">
        <v>40123</v>
      </c>
      <c r="B51">
        <v>9.91</v>
      </c>
    </row>
    <row r="52" spans="1:2" x14ac:dyDescent="0.25">
      <c r="A52" s="22">
        <v>40126</v>
      </c>
      <c r="B52">
        <v>9.92</v>
      </c>
    </row>
    <row r="53" spans="1:2" x14ac:dyDescent="0.25">
      <c r="A53" s="22">
        <v>40127</v>
      </c>
      <c r="B53">
        <v>9.94</v>
      </c>
    </row>
    <row r="54" spans="1:2" x14ac:dyDescent="0.25">
      <c r="A54" s="22">
        <v>40128</v>
      </c>
      <c r="B54">
        <v>9.98</v>
      </c>
    </row>
    <row r="55" spans="1:2" x14ac:dyDescent="0.25">
      <c r="A55" s="22">
        <v>40129</v>
      </c>
      <c r="B55">
        <v>9.9600000000000009</v>
      </c>
    </row>
    <row r="56" spans="1:2" x14ac:dyDescent="0.25">
      <c r="A56" s="22">
        <v>40130</v>
      </c>
      <c r="B56">
        <v>9.98</v>
      </c>
    </row>
    <row r="57" spans="1:2" x14ac:dyDescent="0.25">
      <c r="A57" s="22">
        <v>40133</v>
      </c>
      <c r="B57">
        <v>10.02</v>
      </c>
    </row>
    <row r="58" spans="1:2" x14ac:dyDescent="0.25">
      <c r="A58" s="22">
        <v>40134</v>
      </c>
      <c r="B58">
        <v>10.01</v>
      </c>
    </row>
    <row r="59" spans="1:2" x14ac:dyDescent="0.25">
      <c r="A59" s="22">
        <v>40135</v>
      </c>
      <c r="B59">
        <v>10.02</v>
      </c>
    </row>
    <row r="60" spans="1:2" x14ac:dyDescent="0.25">
      <c r="A60" s="22">
        <v>40136</v>
      </c>
      <c r="B60">
        <v>10</v>
      </c>
    </row>
    <row r="61" spans="1:2" x14ac:dyDescent="0.25">
      <c r="A61" s="22">
        <v>40137</v>
      </c>
      <c r="B61">
        <v>10.01</v>
      </c>
    </row>
    <row r="62" spans="1:2" x14ac:dyDescent="0.25">
      <c r="A62" s="22">
        <v>40140</v>
      </c>
      <c r="B62">
        <v>10.02</v>
      </c>
    </row>
    <row r="63" spans="1:2" x14ac:dyDescent="0.25">
      <c r="A63" s="22">
        <v>40141</v>
      </c>
      <c r="B63">
        <v>10.029999999999999</v>
      </c>
    </row>
    <row r="64" spans="1:2" x14ac:dyDescent="0.25">
      <c r="A64" s="22">
        <v>40142</v>
      </c>
      <c r="B64">
        <v>10.029999999999999</v>
      </c>
    </row>
    <row r="65" spans="1:2" x14ac:dyDescent="0.25">
      <c r="A65" s="22">
        <v>40143</v>
      </c>
      <c r="B65">
        <v>10.02</v>
      </c>
    </row>
    <row r="66" spans="1:2" x14ac:dyDescent="0.25">
      <c r="A66" s="22">
        <v>40144</v>
      </c>
      <c r="B66">
        <v>10</v>
      </c>
    </row>
    <row r="67" spans="1:2" x14ac:dyDescent="0.25">
      <c r="A67" s="22">
        <v>40147</v>
      </c>
      <c r="B67">
        <v>10.029999999999999</v>
      </c>
    </row>
    <row r="68" spans="1:2" x14ac:dyDescent="0.25">
      <c r="A68" s="22">
        <v>40148</v>
      </c>
      <c r="B68">
        <v>10.039999999999999</v>
      </c>
    </row>
    <row r="69" spans="1:2" x14ac:dyDescent="0.25">
      <c r="A69" s="22">
        <v>40149</v>
      </c>
      <c r="B69">
        <v>10.050000000000001</v>
      </c>
    </row>
    <row r="70" spans="1:2" x14ac:dyDescent="0.25">
      <c r="A70" s="22">
        <v>40150</v>
      </c>
      <c r="B70">
        <v>10.06</v>
      </c>
    </row>
    <row r="71" spans="1:2" x14ac:dyDescent="0.25">
      <c r="A71" s="22">
        <v>40151</v>
      </c>
      <c r="B71">
        <v>10.06</v>
      </c>
    </row>
    <row r="72" spans="1:2" x14ac:dyDescent="0.25">
      <c r="A72" s="22">
        <v>40154</v>
      </c>
      <c r="B72">
        <v>10.01</v>
      </c>
    </row>
    <row r="73" spans="1:2" x14ac:dyDescent="0.25">
      <c r="A73" s="22">
        <v>40155</v>
      </c>
      <c r="B73">
        <v>10.039999999999999</v>
      </c>
    </row>
    <row r="74" spans="1:2" x14ac:dyDescent="0.25">
      <c r="A74" s="22">
        <v>40156</v>
      </c>
      <c r="B74">
        <v>10.029999999999999</v>
      </c>
    </row>
    <row r="75" spans="1:2" x14ac:dyDescent="0.25">
      <c r="A75" s="22">
        <v>40157</v>
      </c>
      <c r="B75">
        <v>10.06</v>
      </c>
    </row>
    <row r="76" spans="1:2" x14ac:dyDescent="0.25">
      <c r="A76" s="22">
        <v>40158</v>
      </c>
      <c r="B76">
        <v>10.119999999999999</v>
      </c>
    </row>
    <row r="77" spans="1:2" x14ac:dyDescent="0.25">
      <c r="A77" s="22">
        <v>40161</v>
      </c>
      <c r="B77">
        <v>10.1</v>
      </c>
    </row>
    <row r="78" spans="1:2" x14ac:dyDescent="0.25">
      <c r="A78" s="22">
        <v>40162</v>
      </c>
      <c r="B78">
        <v>10.039999999999999</v>
      </c>
    </row>
    <row r="79" spans="1:2" x14ac:dyDescent="0.25">
      <c r="A79" s="22">
        <v>40163</v>
      </c>
      <c r="B79">
        <v>10.050000000000001</v>
      </c>
    </row>
    <row r="80" spans="1:2" x14ac:dyDescent="0.25">
      <c r="A80" s="22">
        <v>40164</v>
      </c>
      <c r="B80">
        <v>10.050000000000001</v>
      </c>
    </row>
    <row r="81" spans="1:2" x14ac:dyDescent="0.25">
      <c r="A81" s="22">
        <v>40165</v>
      </c>
      <c r="B81">
        <v>10.039999999999999</v>
      </c>
    </row>
    <row r="82" spans="1:2" x14ac:dyDescent="0.25">
      <c r="A82" s="22">
        <v>40168</v>
      </c>
      <c r="B82">
        <v>10</v>
      </c>
    </row>
    <row r="83" spans="1:2" x14ac:dyDescent="0.25">
      <c r="A83" s="22">
        <v>40169</v>
      </c>
      <c r="B83">
        <v>10</v>
      </c>
    </row>
    <row r="84" spans="1:2" x14ac:dyDescent="0.25">
      <c r="A84" s="22">
        <v>40170</v>
      </c>
      <c r="B84">
        <v>10.06</v>
      </c>
    </row>
    <row r="85" spans="1:2" x14ac:dyDescent="0.25">
      <c r="A85" s="22">
        <v>40171</v>
      </c>
      <c r="B85">
        <v>10.119999999999999</v>
      </c>
    </row>
    <row r="86" spans="1:2" x14ac:dyDescent="0.25">
      <c r="A86" s="22">
        <v>40176</v>
      </c>
      <c r="B86">
        <v>10.15</v>
      </c>
    </row>
    <row r="87" spans="1:2" x14ac:dyDescent="0.25">
      <c r="A87" s="22">
        <v>40177</v>
      </c>
      <c r="B87">
        <v>10.15</v>
      </c>
    </row>
    <row r="88" spans="1:2" x14ac:dyDescent="0.25">
      <c r="A88" s="22">
        <v>40178</v>
      </c>
      <c r="B88">
        <v>10.130000000000001</v>
      </c>
    </row>
    <row r="89" spans="1:2" x14ac:dyDescent="0.25">
      <c r="A89" s="22">
        <v>40182</v>
      </c>
      <c r="B89">
        <v>10.199999999999999</v>
      </c>
    </row>
    <row r="90" spans="1:2" x14ac:dyDescent="0.25">
      <c r="A90" s="22">
        <v>40183</v>
      </c>
      <c r="B90">
        <v>10.26</v>
      </c>
    </row>
    <row r="91" spans="1:2" x14ac:dyDescent="0.25">
      <c r="A91" s="22">
        <v>40184</v>
      </c>
      <c r="B91">
        <v>10.27</v>
      </c>
    </row>
    <row r="92" spans="1:2" x14ac:dyDescent="0.25">
      <c r="A92" s="22">
        <v>40185</v>
      </c>
      <c r="B92">
        <v>10.26</v>
      </c>
    </row>
    <row r="93" spans="1:2" x14ac:dyDescent="0.25">
      <c r="A93" s="22">
        <v>40186</v>
      </c>
      <c r="B93">
        <v>10.25</v>
      </c>
    </row>
    <row r="94" spans="1:2" x14ac:dyDescent="0.25">
      <c r="A94" s="22">
        <v>40189</v>
      </c>
      <c r="B94">
        <v>10.27</v>
      </c>
    </row>
    <row r="95" spans="1:2" x14ac:dyDescent="0.25">
      <c r="A95" s="22">
        <v>40190</v>
      </c>
      <c r="B95">
        <v>10.220000000000001</v>
      </c>
    </row>
    <row r="96" spans="1:2" x14ac:dyDescent="0.25">
      <c r="A96" s="22">
        <v>40191</v>
      </c>
      <c r="B96">
        <v>10.210000000000001</v>
      </c>
    </row>
    <row r="97" spans="1:2" x14ac:dyDescent="0.25">
      <c r="A97" s="22">
        <v>40192</v>
      </c>
      <c r="B97">
        <v>10.23</v>
      </c>
    </row>
    <row r="98" spans="1:2" x14ac:dyDescent="0.25">
      <c r="A98" s="22">
        <v>40193</v>
      </c>
      <c r="B98">
        <v>10.220000000000001</v>
      </c>
    </row>
    <row r="99" spans="1:2" x14ac:dyDescent="0.25">
      <c r="A99" s="22">
        <v>40196</v>
      </c>
      <c r="B99">
        <v>10.25</v>
      </c>
    </row>
    <row r="100" spans="1:2" x14ac:dyDescent="0.25">
      <c r="A100" s="22">
        <v>40197</v>
      </c>
      <c r="B100">
        <v>10.220000000000001</v>
      </c>
    </row>
    <row r="101" spans="1:2" x14ac:dyDescent="0.25">
      <c r="A101" s="22">
        <v>40198</v>
      </c>
      <c r="B101">
        <v>10.220000000000001</v>
      </c>
    </row>
    <row r="102" spans="1:2" x14ac:dyDescent="0.25">
      <c r="A102" s="22">
        <v>40199</v>
      </c>
      <c r="B102">
        <v>10.17</v>
      </c>
    </row>
    <row r="103" spans="1:2" x14ac:dyDescent="0.25">
      <c r="A103" s="22">
        <v>40200</v>
      </c>
      <c r="B103">
        <v>10.18</v>
      </c>
    </row>
    <row r="104" spans="1:2" x14ac:dyDescent="0.25">
      <c r="A104" s="22">
        <v>40203</v>
      </c>
      <c r="B104">
        <v>10.15</v>
      </c>
    </row>
    <row r="105" spans="1:2" x14ac:dyDescent="0.25">
      <c r="A105" s="22">
        <v>40205</v>
      </c>
      <c r="B105">
        <v>10.06</v>
      </c>
    </row>
    <row r="106" spans="1:2" x14ac:dyDescent="0.25">
      <c r="A106" s="22">
        <v>40206</v>
      </c>
      <c r="B106">
        <v>10.039999999999999</v>
      </c>
    </row>
    <row r="107" spans="1:2" x14ac:dyDescent="0.25">
      <c r="A107" s="22">
        <v>40207</v>
      </c>
      <c r="B107">
        <v>10.06</v>
      </c>
    </row>
    <row r="108" spans="1:2" x14ac:dyDescent="0.25">
      <c r="A108" s="22">
        <v>40210</v>
      </c>
      <c r="B108">
        <v>10.1</v>
      </c>
    </row>
    <row r="109" spans="1:2" x14ac:dyDescent="0.25">
      <c r="A109" s="22">
        <v>40211</v>
      </c>
      <c r="B109">
        <v>10.1</v>
      </c>
    </row>
    <row r="110" spans="1:2" x14ac:dyDescent="0.25">
      <c r="A110" s="22">
        <v>40212</v>
      </c>
      <c r="B110">
        <v>10.14</v>
      </c>
    </row>
    <row r="111" spans="1:2" x14ac:dyDescent="0.25">
      <c r="A111" s="22">
        <v>40213</v>
      </c>
      <c r="B111">
        <v>10.11</v>
      </c>
    </row>
    <row r="112" spans="1:2" x14ac:dyDescent="0.25">
      <c r="A112" s="22">
        <v>40214</v>
      </c>
      <c r="B112">
        <v>10.07</v>
      </c>
    </row>
    <row r="113" spans="1:2" x14ac:dyDescent="0.25">
      <c r="A113" s="22">
        <v>40217</v>
      </c>
      <c r="B113">
        <v>10.14</v>
      </c>
    </row>
    <row r="114" spans="1:2" x14ac:dyDescent="0.25">
      <c r="A114" s="22">
        <v>40218</v>
      </c>
      <c r="B114">
        <v>10.15</v>
      </c>
    </row>
    <row r="115" spans="1:2" x14ac:dyDescent="0.25">
      <c r="A115" s="22">
        <v>40219</v>
      </c>
      <c r="B115">
        <v>10.15</v>
      </c>
    </row>
    <row r="116" spans="1:2" x14ac:dyDescent="0.25">
      <c r="A116" s="22">
        <v>40220</v>
      </c>
      <c r="B116">
        <v>10.16</v>
      </c>
    </row>
    <row r="117" spans="1:2" x14ac:dyDescent="0.25">
      <c r="A117" s="22">
        <v>40224</v>
      </c>
      <c r="B117">
        <v>10.16</v>
      </c>
    </row>
    <row r="118" spans="1:2" x14ac:dyDescent="0.25">
      <c r="A118" s="22">
        <v>40225</v>
      </c>
      <c r="B118">
        <v>10.15</v>
      </c>
    </row>
    <row r="119" spans="1:2" x14ac:dyDescent="0.25">
      <c r="A119" s="22">
        <v>40226</v>
      </c>
      <c r="B119">
        <v>10.17</v>
      </c>
    </row>
    <row r="120" spans="1:2" x14ac:dyDescent="0.25">
      <c r="A120" s="22">
        <v>40227</v>
      </c>
      <c r="B120">
        <v>10.17</v>
      </c>
    </row>
    <row r="121" spans="1:2" x14ac:dyDescent="0.25">
      <c r="A121" s="22">
        <v>40228</v>
      </c>
      <c r="B121">
        <v>10.15</v>
      </c>
    </row>
    <row r="122" spans="1:2" x14ac:dyDescent="0.25">
      <c r="A122" s="22">
        <v>40231</v>
      </c>
      <c r="B122">
        <v>10.16</v>
      </c>
    </row>
    <row r="123" spans="1:2" x14ac:dyDescent="0.25">
      <c r="A123" s="22">
        <v>40232</v>
      </c>
      <c r="B123">
        <v>10.16</v>
      </c>
    </row>
    <row r="124" spans="1:2" x14ac:dyDescent="0.25">
      <c r="A124" s="22">
        <v>40233</v>
      </c>
      <c r="B124">
        <v>10.16</v>
      </c>
    </row>
    <row r="125" spans="1:2" x14ac:dyDescent="0.25">
      <c r="A125" s="22">
        <v>40234</v>
      </c>
      <c r="B125">
        <v>10.15</v>
      </c>
    </row>
    <row r="126" spans="1:2" x14ac:dyDescent="0.25">
      <c r="A126" s="22">
        <v>40235</v>
      </c>
      <c r="B126">
        <v>10.17</v>
      </c>
    </row>
    <row r="127" spans="1:2" x14ac:dyDescent="0.25">
      <c r="A127" s="22">
        <v>40239</v>
      </c>
      <c r="B127">
        <v>10.19</v>
      </c>
    </row>
    <row r="128" spans="1:2" x14ac:dyDescent="0.25">
      <c r="A128" s="22">
        <v>40240</v>
      </c>
      <c r="B128">
        <v>10.25</v>
      </c>
    </row>
    <row r="129" spans="1:2" x14ac:dyDescent="0.25">
      <c r="A129" s="22">
        <v>40241</v>
      </c>
      <c r="B129">
        <v>10.25</v>
      </c>
    </row>
    <row r="130" spans="1:2" x14ac:dyDescent="0.25">
      <c r="A130" s="22">
        <v>40242</v>
      </c>
      <c r="B130">
        <v>10.26</v>
      </c>
    </row>
    <row r="131" spans="1:2" x14ac:dyDescent="0.25">
      <c r="A131" s="22">
        <v>40245</v>
      </c>
      <c r="B131">
        <v>10.28</v>
      </c>
    </row>
    <row r="132" spans="1:2" x14ac:dyDescent="0.25">
      <c r="A132" s="22">
        <v>40246</v>
      </c>
      <c r="B132">
        <v>10.25</v>
      </c>
    </row>
    <row r="133" spans="1:2" x14ac:dyDescent="0.25">
      <c r="A133" s="22">
        <v>40247</v>
      </c>
      <c r="B133">
        <v>10.24</v>
      </c>
    </row>
    <row r="134" spans="1:2" x14ac:dyDescent="0.25">
      <c r="A134" s="22">
        <v>40248</v>
      </c>
      <c r="B134">
        <v>10.27</v>
      </c>
    </row>
    <row r="135" spans="1:2" x14ac:dyDescent="0.25">
      <c r="A135" s="22">
        <v>40249</v>
      </c>
      <c r="B135">
        <v>10.26</v>
      </c>
    </row>
    <row r="136" spans="1:2" x14ac:dyDescent="0.25">
      <c r="A136" s="22">
        <v>40252</v>
      </c>
      <c r="B136">
        <v>10.25</v>
      </c>
    </row>
    <row r="137" spans="1:2" x14ac:dyDescent="0.25">
      <c r="A137" s="22">
        <v>40253</v>
      </c>
      <c r="B137">
        <v>10.28</v>
      </c>
    </row>
    <row r="138" spans="1:2" x14ac:dyDescent="0.25">
      <c r="A138" s="22">
        <v>40254</v>
      </c>
      <c r="B138">
        <v>10.3</v>
      </c>
    </row>
    <row r="139" spans="1:2" x14ac:dyDescent="0.25">
      <c r="A139" s="22">
        <v>40255</v>
      </c>
      <c r="B139">
        <v>10.33</v>
      </c>
    </row>
    <row r="140" spans="1:2" x14ac:dyDescent="0.25">
      <c r="A140" s="22">
        <v>40256</v>
      </c>
      <c r="B140">
        <v>10.36</v>
      </c>
    </row>
    <row r="141" spans="1:2" x14ac:dyDescent="0.25">
      <c r="A141" s="22">
        <v>40259</v>
      </c>
      <c r="B141">
        <v>10.34</v>
      </c>
    </row>
    <row r="142" spans="1:2" x14ac:dyDescent="0.25">
      <c r="A142" s="22">
        <v>40260</v>
      </c>
      <c r="B142">
        <v>10.33</v>
      </c>
    </row>
    <row r="143" spans="1:2" x14ac:dyDescent="0.25">
      <c r="A143" s="22">
        <v>40262</v>
      </c>
      <c r="B143">
        <v>10.33</v>
      </c>
    </row>
    <row r="144" spans="1:2" x14ac:dyDescent="0.25">
      <c r="A144" s="22">
        <v>40263</v>
      </c>
      <c r="B144">
        <v>10.38</v>
      </c>
    </row>
    <row r="145" spans="1:2" x14ac:dyDescent="0.25">
      <c r="A145" s="22">
        <v>40266</v>
      </c>
      <c r="B145">
        <v>10.48</v>
      </c>
    </row>
    <row r="146" spans="1:2" x14ac:dyDescent="0.25">
      <c r="A146" s="22">
        <v>40267</v>
      </c>
      <c r="B146">
        <v>10.47</v>
      </c>
    </row>
    <row r="147" spans="1:2" x14ac:dyDescent="0.25">
      <c r="A147" s="22">
        <v>40268</v>
      </c>
      <c r="B147">
        <v>10.49</v>
      </c>
    </row>
    <row r="148" spans="1:2" x14ac:dyDescent="0.25">
      <c r="A148" s="22">
        <v>40269</v>
      </c>
      <c r="B148">
        <v>10.49</v>
      </c>
    </row>
    <row r="149" spans="1:2" x14ac:dyDescent="0.25">
      <c r="A149" s="22">
        <v>40273</v>
      </c>
      <c r="B149">
        <v>10.54</v>
      </c>
    </row>
    <row r="150" spans="1:2" x14ac:dyDescent="0.25">
      <c r="A150" s="22">
        <v>40274</v>
      </c>
      <c r="B150">
        <v>10.53</v>
      </c>
    </row>
    <row r="151" spans="1:2" x14ac:dyDescent="0.25">
      <c r="A151" s="22">
        <v>40275</v>
      </c>
      <c r="B151">
        <v>10.55</v>
      </c>
    </row>
    <row r="152" spans="1:2" x14ac:dyDescent="0.25">
      <c r="A152" s="22">
        <v>40276</v>
      </c>
      <c r="B152">
        <v>10.53</v>
      </c>
    </row>
    <row r="153" spans="1:2" x14ac:dyDescent="0.25">
      <c r="A153" s="22">
        <v>40277</v>
      </c>
      <c r="B153">
        <v>10.53</v>
      </c>
    </row>
    <row r="154" spans="1:2" x14ac:dyDescent="0.25">
      <c r="A154" s="22">
        <v>40280</v>
      </c>
      <c r="B154">
        <v>10.52</v>
      </c>
    </row>
    <row r="155" spans="1:2" x14ac:dyDescent="0.25">
      <c r="A155" s="22">
        <v>40281</v>
      </c>
      <c r="B155">
        <v>10.51</v>
      </c>
    </row>
    <row r="156" spans="1:2" x14ac:dyDescent="0.25">
      <c r="A156" s="22">
        <v>40283</v>
      </c>
      <c r="B156">
        <v>10.53</v>
      </c>
    </row>
    <row r="157" spans="1:2" x14ac:dyDescent="0.25">
      <c r="A157" s="22">
        <v>40284</v>
      </c>
      <c r="B157">
        <v>10.52</v>
      </c>
    </row>
    <row r="158" spans="1:2" x14ac:dyDescent="0.25">
      <c r="A158" s="22">
        <v>40287</v>
      </c>
      <c r="B158">
        <v>10.47</v>
      </c>
    </row>
    <row r="159" spans="1:2" x14ac:dyDescent="0.25">
      <c r="A159" s="22">
        <v>40288</v>
      </c>
      <c r="B159">
        <v>10.52</v>
      </c>
    </row>
    <row r="160" spans="1:2" x14ac:dyDescent="0.25">
      <c r="A160" s="22">
        <v>40289</v>
      </c>
      <c r="B160">
        <v>10.54</v>
      </c>
    </row>
    <row r="161" spans="1:2" x14ac:dyDescent="0.25">
      <c r="A161" s="22">
        <v>40290</v>
      </c>
      <c r="B161">
        <v>10.55</v>
      </c>
    </row>
    <row r="162" spans="1:2" x14ac:dyDescent="0.25">
      <c r="A162" s="22">
        <v>40291</v>
      </c>
      <c r="B162">
        <v>10.52</v>
      </c>
    </row>
    <row r="163" spans="1:2" x14ac:dyDescent="0.25">
      <c r="A163" s="22">
        <v>40294</v>
      </c>
      <c r="B163">
        <v>10.53</v>
      </c>
    </row>
    <row r="164" spans="1:2" x14ac:dyDescent="0.25">
      <c r="A164" s="22">
        <v>40295</v>
      </c>
      <c r="B164">
        <v>10.53</v>
      </c>
    </row>
    <row r="165" spans="1:2" x14ac:dyDescent="0.25">
      <c r="A165" s="22">
        <v>40296</v>
      </c>
      <c r="B165">
        <v>10.53</v>
      </c>
    </row>
    <row r="166" spans="1:2" x14ac:dyDescent="0.25">
      <c r="A166" s="22">
        <v>40297</v>
      </c>
      <c r="B166">
        <v>10.48</v>
      </c>
    </row>
    <row r="167" spans="1:2" x14ac:dyDescent="0.25">
      <c r="A167" s="22">
        <v>40298</v>
      </c>
      <c r="B167">
        <v>10.54</v>
      </c>
    </row>
    <row r="168" spans="1:2" x14ac:dyDescent="0.25">
      <c r="A168" s="22">
        <v>40301</v>
      </c>
      <c r="B168">
        <v>10.55</v>
      </c>
    </row>
    <row r="169" spans="1:2" x14ac:dyDescent="0.25">
      <c r="A169" s="22">
        <v>40302</v>
      </c>
      <c r="B169">
        <v>10.51</v>
      </c>
    </row>
    <row r="170" spans="1:2" x14ac:dyDescent="0.25">
      <c r="A170" s="22">
        <v>40303</v>
      </c>
      <c r="B170">
        <v>10.53</v>
      </c>
    </row>
    <row r="171" spans="1:2" x14ac:dyDescent="0.25">
      <c r="A171" s="22">
        <v>40304</v>
      </c>
      <c r="B171">
        <v>10.58</v>
      </c>
    </row>
    <row r="172" spans="1:2" x14ac:dyDescent="0.25">
      <c r="A172" s="22">
        <v>40305</v>
      </c>
      <c r="B172">
        <v>10.5</v>
      </c>
    </row>
    <row r="173" spans="1:2" x14ac:dyDescent="0.25">
      <c r="A173" s="22">
        <v>40308</v>
      </c>
      <c r="B173">
        <v>10.49</v>
      </c>
    </row>
    <row r="174" spans="1:2" x14ac:dyDescent="0.25">
      <c r="A174" s="22">
        <v>40309</v>
      </c>
      <c r="B174">
        <v>10.46</v>
      </c>
    </row>
    <row r="175" spans="1:2" x14ac:dyDescent="0.25">
      <c r="A175" s="22">
        <v>40310</v>
      </c>
      <c r="B175">
        <v>10.48</v>
      </c>
    </row>
    <row r="176" spans="1:2" x14ac:dyDescent="0.25">
      <c r="A176" s="22">
        <v>40311</v>
      </c>
      <c r="B176">
        <v>10.54</v>
      </c>
    </row>
    <row r="177" spans="1:2" x14ac:dyDescent="0.25">
      <c r="A177" s="22">
        <v>40312</v>
      </c>
      <c r="B177">
        <v>10.57</v>
      </c>
    </row>
    <row r="178" spans="1:2" x14ac:dyDescent="0.25">
      <c r="A178" s="22">
        <v>40315</v>
      </c>
      <c r="B178">
        <v>10.57</v>
      </c>
    </row>
    <row r="179" spans="1:2" x14ac:dyDescent="0.25">
      <c r="A179" s="22">
        <v>40316</v>
      </c>
      <c r="B179">
        <v>10.57</v>
      </c>
    </row>
    <row r="180" spans="1:2" x14ac:dyDescent="0.25">
      <c r="A180" s="22">
        <v>40317</v>
      </c>
      <c r="B180">
        <v>10.53</v>
      </c>
    </row>
    <row r="181" spans="1:2" x14ac:dyDescent="0.25">
      <c r="A181" s="22">
        <v>40318</v>
      </c>
      <c r="B181">
        <v>10.53</v>
      </c>
    </row>
    <row r="182" spans="1:2" x14ac:dyDescent="0.25">
      <c r="A182" s="22">
        <v>40319</v>
      </c>
      <c r="B182">
        <v>10.47</v>
      </c>
    </row>
    <row r="183" spans="1:2" x14ac:dyDescent="0.25">
      <c r="A183" s="22">
        <v>40322</v>
      </c>
      <c r="B183">
        <v>10.46</v>
      </c>
    </row>
    <row r="184" spans="1:2" x14ac:dyDescent="0.25">
      <c r="A184" s="22">
        <v>40323</v>
      </c>
      <c r="B184">
        <v>10.46</v>
      </c>
    </row>
    <row r="185" spans="1:2" x14ac:dyDescent="0.25">
      <c r="A185" s="22">
        <v>40324</v>
      </c>
      <c r="B185">
        <v>10.49</v>
      </c>
    </row>
    <row r="186" spans="1:2" x14ac:dyDescent="0.25">
      <c r="A186" s="22">
        <v>40325</v>
      </c>
      <c r="B186">
        <v>10.49</v>
      </c>
    </row>
    <row r="187" spans="1:2" x14ac:dyDescent="0.25">
      <c r="A187" s="22">
        <v>40326</v>
      </c>
      <c r="B187">
        <v>10.52</v>
      </c>
    </row>
    <row r="188" spans="1:2" x14ac:dyDescent="0.25">
      <c r="A188" s="22">
        <v>40329</v>
      </c>
      <c r="B188">
        <v>10.59</v>
      </c>
    </row>
    <row r="189" spans="1:2" x14ac:dyDescent="0.25">
      <c r="A189" s="22">
        <v>40330</v>
      </c>
      <c r="B189">
        <v>10.57</v>
      </c>
    </row>
    <row r="190" spans="1:2" x14ac:dyDescent="0.25">
      <c r="A190" s="22">
        <v>40331</v>
      </c>
      <c r="B190">
        <v>10.57</v>
      </c>
    </row>
    <row r="191" spans="1:2" x14ac:dyDescent="0.25">
      <c r="A191" s="22">
        <v>40332</v>
      </c>
      <c r="B191">
        <v>10.59</v>
      </c>
    </row>
    <row r="192" spans="1:2" x14ac:dyDescent="0.25">
      <c r="A192" s="22">
        <v>40333</v>
      </c>
      <c r="B192">
        <v>10.61</v>
      </c>
    </row>
    <row r="193" spans="1:2" x14ac:dyDescent="0.25">
      <c r="A193" s="22">
        <v>40336</v>
      </c>
      <c r="B193">
        <v>10.57</v>
      </c>
    </row>
    <row r="194" spans="1:2" x14ac:dyDescent="0.25">
      <c r="A194" s="22">
        <v>40337</v>
      </c>
      <c r="B194">
        <v>10.6</v>
      </c>
    </row>
    <row r="195" spans="1:2" x14ac:dyDescent="0.25">
      <c r="A195" s="22">
        <v>40338</v>
      </c>
      <c r="B195">
        <v>10.62</v>
      </c>
    </row>
    <row r="196" spans="1:2" x14ac:dyDescent="0.25">
      <c r="A196" s="22">
        <v>40339</v>
      </c>
      <c r="B196">
        <v>10.66</v>
      </c>
    </row>
    <row r="197" spans="1:2" x14ac:dyDescent="0.25">
      <c r="A197" s="22">
        <v>40340</v>
      </c>
      <c r="B197">
        <v>10.69</v>
      </c>
    </row>
    <row r="198" spans="1:2" x14ac:dyDescent="0.25">
      <c r="A198" s="22">
        <v>40343</v>
      </c>
      <c r="B198">
        <v>10.67</v>
      </c>
    </row>
    <row r="199" spans="1:2" x14ac:dyDescent="0.25">
      <c r="A199" s="22">
        <v>40344</v>
      </c>
      <c r="B199">
        <v>10.69</v>
      </c>
    </row>
    <row r="200" spans="1:2" x14ac:dyDescent="0.25">
      <c r="A200" s="22">
        <v>40345</v>
      </c>
      <c r="B200">
        <v>10.71</v>
      </c>
    </row>
    <row r="201" spans="1:2" x14ac:dyDescent="0.25">
      <c r="A201" s="22">
        <v>40346</v>
      </c>
      <c r="B201">
        <v>10.73</v>
      </c>
    </row>
    <row r="202" spans="1:2" x14ac:dyDescent="0.25">
      <c r="A202" s="22">
        <v>40347</v>
      </c>
      <c r="B202">
        <v>10.72</v>
      </c>
    </row>
    <row r="203" spans="1:2" x14ac:dyDescent="0.25">
      <c r="A203" s="22">
        <v>40350</v>
      </c>
      <c r="B203">
        <v>10.77</v>
      </c>
    </row>
    <row r="204" spans="1:2" x14ac:dyDescent="0.25">
      <c r="A204" s="22">
        <v>40351</v>
      </c>
      <c r="B204">
        <v>10.78</v>
      </c>
    </row>
    <row r="205" spans="1:2" x14ac:dyDescent="0.25">
      <c r="A205" s="22">
        <v>40352</v>
      </c>
      <c r="B205">
        <v>10.81</v>
      </c>
    </row>
    <row r="206" spans="1:2" x14ac:dyDescent="0.25">
      <c r="A206" s="22">
        <v>40353</v>
      </c>
      <c r="B206">
        <v>10.83</v>
      </c>
    </row>
    <row r="207" spans="1:2" x14ac:dyDescent="0.25">
      <c r="A207" s="22">
        <v>40354</v>
      </c>
      <c r="B207">
        <v>10.8</v>
      </c>
    </row>
    <row r="208" spans="1:2" x14ac:dyDescent="0.25">
      <c r="A208" s="22">
        <v>40357</v>
      </c>
      <c r="B208">
        <v>10.82</v>
      </c>
    </row>
    <row r="209" spans="1:2" x14ac:dyDescent="0.25">
      <c r="A209" s="22">
        <v>40358</v>
      </c>
      <c r="B209">
        <v>10.8</v>
      </c>
    </row>
    <row r="210" spans="1:2" x14ac:dyDescent="0.25">
      <c r="A210" s="22">
        <v>40359</v>
      </c>
      <c r="B210">
        <v>10.83</v>
      </c>
    </row>
    <row r="211" spans="1:2" x14ac:dyDescent="0.25">
      <c r="A211" s="22">
        <v>40360</v>
      </c>
      <c r="B211">
        <v>10.82</v>
      </c>
    </row>
    <row r="212" spans="1:2" x14ac:dyDescent="0.25">
      <c r="A212" s="22">
        <v>40361</v>
      </c>
      <c r="B212">
        <v>10.81</v>
      </c>
    </row>
    <row r="213" spans="1:2" x14ac:dyDescent="0.25">
      <c r="A213" s="22">
        <v>40364</v>
      </c>
      <c r="B213">
        <v>10.81</v>
      </c>
    </row>
    <row r="214" spans="1:2" x14ac:dyDescent="0.25">
      <c r="A214" s="22">
        <v>40365</v>
      </c>
      <c r="B214">
        <v>10.8</v>
      </c>
    </row>
    <row r="215" spans="1:2" x14ac:dyDescent="0.25">
      <c r="A215" s="22">
        <v>40366</v>
      </c>
      <c r="B215">
        <v>10.81</v>
      </c>
    </row>
    <row r="216" spans="1:2" x14ac:dyDescent="0.25">
      <c r="A216" s="22">
        <v>40367</v>
      </c>
      <c r="B216">
        <v>10.86</v>
      </c>
    </row>
    <row r="217" spans="1:2" x14ac:dyDescent="0.25">
      <c r="A217" s="22">
        <v>40368</v>
      </c>
      <c r="B217">
        <v>10.85</v>
      </c>
    </row>
    <row r="218" spans="1:2" x14ac:dyDescent="0.25">
      <c r="A218" s="22">
        <v>40371</v>
      </c>
      <c r="B218">
        <v>10.84</v>
      </c>
    </row>
    <row r="219" spans="1:2" x14ac:dyDescent="0.25">
      <c r="A219" s="22">
        <v>40372</v>
      </c>
      <c r="B219">
        <v>10.85</v>
      </c>
    </row>
    <row r="220" spans="1:2" x14ac:dyDescent="0.25">
      <c r="A220" s="22">
        <v>40373</v>
      </c>
      <c r="B220">
        <v>10.85</v>
      </c>
    </row>
    <row r="221" spans="1:2" x14ac:dyDescent="0.25">
      <c r="A221" s="22">
        <v>40374</v>
      </c>
      <c r="B221">
        <v>10.85</v>
      </c>
    </row>
    <row r="222" spans="1:2" x14ac:dyDescent="0.25">
      <c r="A222" s="22">
        <v>40375</v>
      </c>
      <c r="B222">
        <v>10.87</v>
      </c>
    </row>
    <row r="223" spans="1:2" x14ac:dyDescent="0.25">
      <c r="A223" s="22">
        <v>40378</v>
      </c>
      <c r="B223">
        <v>10.87</v>
      </c>
    </row>
    <row r="224" spans="1:2" x14ac:dyDescent="0.25">
      <c r="A224" s="22">
        <v>40379</v>
      </c>
      <c r="B224">
        <v>10.86</v>
      </c>
    </row>
    <row r="225" spans="1:2" x14ac:dyDescent="0.25">
      <c r="A225" s="22">
        <v>40380</v>
      </c>
      <c r="B225">
        <v>10.85</v>
      </c>
    </row>
    <row r="226" spans="1:2" x14ac:dyDescent="0.25">
      <c r="A226" s="22">
        <v>40381</v>
      </c>
      <c r="B226">
        <v>10.89</v>
      </c>
    </row>
    <row r="227" spans="1:2" x14ac:dyDescent="0.25">
      <c r="A227" s="22">
        <v>40382</v>
      </c>
      <c r="B227">
        <v>10.9</v>
      </c>
    </row>
    <row r="228" spans="1:2" x14ac:dyDescent="0.25">
      <c r="A228" s="22">
        <v>40385</v>
      </c>
      <c r="B228">
        <v>10.87</v>
      </c>
    </row>
    <row r="229" spans="1:2" x14ac:dyDescent="0.25">
      <c r="A229" s="22">
        <v>40386</v>
      </c>
      <c r="B229">
        <v>10.86</v>
      </c>
    </row>
    <row r="230" spans="1:2" x14ac:dyDescent="0.25">
      <c r="A230" s="22">
        <v>40387</v>
      </c>
      <c r="B230">
        <v>10.92</v>
      </c>
    </row>
    <row r="231" spans="1:2" x14ac:dyDescent="0.25">
      <c r="A231" s="22">
        <v>40388</v>
      </c>
      <c r="B231">
        <v>10.91</v>
      </c>
    </row>
    <row r="232" spans="1:2" x14ac:dyDescent="0.25">
      <c r="A232" s="22">
        <v>40389</v>
      </c>
      <c r="B232">
        <v>10.9</v>
      </c>
    </row>
    <row r="233" spans="1:2" x14ac:dyDescent="0.25">
      <c r="A233" s="22">
        <v>40392</v>
      </c>
      <c r="B233">
        <v>10.92</v>
      </c>
    </row>
    <row r="234" spans="1:2" x14ac:dyDescent="0.25">
      <c r="A234" s="22">
        <v>40393</v>
      </c>
      <c r="B234">
        <v>10.92</v>
      </c>
    </row>
    <row r="235" spans="1:2" x14ac:dyDescent="0.25">
      <c r="A235" s="22">
        <v>40394</v>
      </c>
      <c r="B235">
        <v>10.91</v>
      </c>
    </row>
    <row r="236" spans="1:2" x14ac:dyDescent="0.25">
      <c r="A236" s="22">
        <v>40395</v>
      </c>
      <c r="B236">
        <v>10.93</v>
      </c>
    </row>
    <row r="237" spans="1:2" x14ac:dyDescent="0.25">
      <c r="A237" s="22">
        <v>40396</v>
      </c>
      <c r="B237">
        <v>10.95</v>
      </c>
    </row>
    <row r="238" spans="1:2" x14ac:dyDescent="0.25">
      <c r="A238" s="22">
        <v>40399</v>
      </c>
      <c r="B238">
        <v>11.04</v>
      </c>
    </row>
    <row r="239" spans="1:2" x14ac:dyDescent="0.25">
      <c r="A239" s="22">
        <v>40400</v>
      </c>
      <c r="B239">
        <v>11.01</v>
      </c>
    </row>
    <row r="240" spans="1:2" x14ac:dyDescent="0.25">
      <c r="A240" s="22">
        <v>40401</v>
      </c>
      <c r="B240">
        <v>10.99</v>
      </c>
    </row>
    <row r="241" spans="1:2" x14ac:dyDescent="0.25">
      <c r="A241" s="22">
        <v>40402</v>
      </c>
      <c r="B241">
        <v>11.02</v>
      </c>
    </row>
    <row r="242" spans="1:2" x14ac:dyDescent="0.25">
      <c r="A242" s="22">
        <v>40403</v>
      </c>
      <c r="B242">
        <v>11.08</v>
      </c>
    </row>
    <row r="243" spans="1:2" x14ac:dyDescent="0.25">
      <c r="A243" s="22">
        <v>40406</v>
      </c>
      <c r="B243">
        <v>11.09</v>
      </c>
    </row>
    <row r="244" spans="1:2" x14ac:dyDescent="0.25">
      <c r="A244" s="22">
        <v>40407</v>
      </c>
      <c r="B244">
        <v>11.11</v>
      </c>
    </row>
    <row r="245" spans="1:2" x14ac:dyDescent="0.25">
      <c r="A245" s="22">
        <v>40408</v>
      </c>
      <c r="B245">
        <v>11.12</v>
      </c>
    </row>
    <row r="246" spans="1:2" x14ac:dyDescent="0.25">
      <c r="A246" s="22">
        <v>40409</v>
      </c>
      <c r="B246">
        <v>11.15</v>
      </c>
    </row>
    <row r="247" spans="1:2" x14ac:dyDescent="0.25">
      <c r="A247" s="22">
        <v>40410</v>
      </c>
      <c r="B247">
        <v>11.18</v>
      </c>
    </row>
    <row r="248" spans="1:2" x14ac:dyDescent="0.25">
      <c r="A248" s="22">
        <v>40413</v>
      </c>
      <c r="B248">
        <v>11.22</v>
      </c>
    </row>
    <row r="249" spans="1:2" x14ac:dyDescent="0.25">
      <c r="A249" s="22">
        <v>40414</v>
      </c>
      <c r="B249">
        <v>11.21</v>
      </c>
    </row>
    <row r="250" spans="1:2" x14ac:dyDescent="0.25">
      <c r="A250" s="22">
        <v>40415</v>
      </c>
      <c r="B250">
        <v>11.15</v>
      </c>
    </row>
    <row r="251" spans="1:2" x14ac:dyDescent="0.25">
      <c r="A251" s="22">
        <v>40416</v>
      </c>
      <c r="B251">
        <v>11.14</v>
      </c>
    </row>
    <row r="252" spans="1:2" x14ac:dyDescent="0.25">
      <c r="A252" s="22">
        <v>40417</v>
      </c>
      <c r="B252">
        <v>11.13</v>
      </c>
    </row>
    <row r="253" spans="1:2" x14ac:dyDescent="0.25">
      <c r="A253" s="22">
        <v>40420</v>
      </c>
      <c r="B253">
        <v>11.12</v>
      </c>
    </row>
    <row r="254" spans="1:2" x14ac:dyDescent="0.25">
      <c r="A254" s="22">
        <v>40421</v>
      </c>
      <c r="B254">
        <v>11.12</v>
      </c>
    </row>
    <row r="255" spans="1:2" x14ac:dyDescent="0.25">
      <c r="A255" s="22">
        <v>40422</v>
      </c>
      <c r="B255">
        <v>11.16</v>
      </c>
    </row>
    <row r="256" spans="1:2" x14ac:dyDescent="0.25">
      <c r="A256" s="22">
        <v>40423</v>
      </c>
      <c r="B256">
        <v>11.2</v>
      </c>
    </row>
    <row r="257" spans="1:2" x14ac:dyDescent="0.25">
      <c r="A257" s="22">
        <v>40424</v>
      </c>
      <c r="B257">
        <v>11.21</v>
      </c>
    </row>
    <row r="258" spans="1:2" x14ac:dyDescent="0.25">
      <c r="A258" s="22">
        <v>40427</v>
      </c>
      <c r="B258">
        <v>11.27</v>
      </c>
    </row>
    <row r="259" spans="1:2" x14ac:dyDescent="0.25">
      <c r="A259" s="22">
        <v>40428</v>
      </c>
      <c r="B259">
        <v>11.26</v>
      </c>
    </row>
    <row r="260" spans="1:2" x14ac:dyDescent="0.25">
      <c r="A260" s="22">
        <v>40429</v>
      </c>
      <c r="B260">
        <v>11.27</v>
      </c>
    </row>
    <row r="261" spans="1:2" x14ac:dyDescent="0.25">
      <c r="A261" s="22">
        <v>40430</v>
      </c>
      <c r="B261">
        <v>11.32</v>
      </c>
    </row>
    <row r="262" spans="1:2" x14ac:dyDescent="0.25">
      <c r="A262" s="22">
        <v>40434</v>
      </c>
      <c r="B262">
        <v>11.39</v>
      </c>
    </row>
    <row r="263" spans="1:2" x14ac:dyDescent="0.25">
      <c r="A263" s="22">
        <v>40435</v>
      </c>
      <c r="B263">
        <v>11.41</v>
      </c>
    </row>
    <row r="264" spans="1:2" x14ac:dyDescent="0.25">
      <c r="A264" s="22">
        <v>40436</v>
      </c>
      <c r="B264">
        <v>11.43</v>
      </c>
    </row>
    <row r="265" spans="1:2" x14ac:dyDescent="0.25">
      <c r="A265" s="22">
        <v>40437</v>
      </c>
      <c r="B265">
        <v>11.4</v>
      </c>
    </row>
    <row r="266" spans="1:2" x14ac:dyDescent="0.25">
      <c r="A266" s="22">
        <v>40438</v>
      </c>
      <c r="B266">
        <v>11.46</v>
      </c>
    </row>
    <row r="267" spans="1:2" x14ac:dyDescent="0.25">
      <c r="A267" s="22">
        <v>40441</v>
      </c>
      <c r="B267">
        <v>11.51</v>
      </c>
    </row>
    <row r="268" spans="1:2" x14ac:dyDescent="0.25">
      <c r="A268" s="22">
        <v>40442</v>
      </c>
      <c r="B268">
        <v>11.47</v>
      </c>
    </row>
    <row r="269" spans="1:2" x14ac:dyDescent="0.25">
      <c r="A269" s="22">
        <v>40443</v>
      </c>
      <c r="B269">
        <v>11.43</v>
      </c>
    </row>
    <row r="270" spans="1:2" x14ac:dyDescent="0.25">
      <c r="A270" s="22">
        <v>40444</v>
      </c>
      <c r="B270">
        <v>11.42</v>
      </c>
    </row>
    <row r="271" spans="1:2" x14ac:dyDescent="0.25">
      <c r="A271" s="22">
        <v>40445</v>
      </c>
      <c r="B271">
        <v>11.48</v>
      </c>
    </row>
    <row r="272" spans="1:2" x14ac:dyDescent="0.25">
      <c r="A272" s="22">
        <v>40448</v>
      </c>
      <c r="B272">
        <v>11.5</v>
      </c>
    </row>
    <row r="273" spans="1:2" x14ac:dyDescent="0.25">
      <c r="A273" s="22">
        <v>40449</v>
      </c>
      <c r="B273">
        <v>11.5</v>
      </c>
    </row>
    <row r="274" spans="1:2" x14ac:dyDescent="0.25">
      <c r="A274" s="22">
        <v>40450</v>
      </c>
      <c r="B274">
        <v>11.47</v>
      </c>
    </row>
    <row r="275" spans="1:2" x14ac:dyDescent="0.25">
      <c r="A275" s="22">
        <v>40451</v>
      </c>
      <c r="B275">
        <v>11.45</v>
      </c>
    </row>
    <row r="276" spans="1:2" x14ac:dyDescent="0.25">
      <c r="A276" s="22">
        <v>40452</v>
      </c>
      <c r="B276">
        <v>11.54</v>
      </c>
    </row>
    <row r="277" spans="1:2" x14ac:dyDescent="0.25">
      <c r="A277" s="22">
        <v>40455</v>
      </c>
      <c r="B277">
        <v>11.57</v>
      </c>
    </row>
    <row r="278" spans="1:2" x14ac:dyDescent="0.25">
      <c r="A278" s="22">
        <v>40456</v>
      </c>
      <c r="B278">
        <v>11.61</v>
      </c>
    </row>
    <row r="279" spans="1:2" x14ac:dyDescent="0.25">
      <c r="A279" s="22">
        <v>40457</v>
      </c>
      <c r="B279">
        <v>11.67</v>
      </c>
    </row>
    <row r="280" spans="1:2" x14ac:dyDescent="0.25">
      <c r="A280" s="22">
        <v>40458</v>
      </c>
      <c r="B280">
        <v>11.64</v>
      </c>
    </row>
    <row r="281" spans="1:2" x14ac:dyDescent="0.25">
      <c r="A281" s="22">
        <v>40459</v>
      </c>
      <c r="B281">
        <v>11.56</v>
      </c>
    </row>
    <row r="282" spans="1:2" x14ac:dyDescent="0.25">
      <c r="A282" s="22">
        <v>40462</v>
      </c>
      <c r="B282">
        <v>11.63</v>
      </c>
    </row>
    <row r="283" spans="1:2" x14ac:dyDescent="0.25">
      <c r="A283" s="22">
        <v>40463</v>
      </c>
      <c r="B283">
        <v>11.58</v>
      </c>
    </row>
    <row r="284" spans="1:2" x14ac:dyDescent="0.25">
      <c r="A284" s="22">
        <v>40464</v>
      </c>
      <c r="B284">
        <v>11.6</v>
      </c>
    </row>
    <row r="285" spans="1:2" x14ac:dyDescent="0.25">
      <c r="A285" s="22">
        <v>40465</v>
      </c>
      <c r="B285">
        <v>11.57</v>
      </c>
    </row>
    <row r="286" spans="1:2" x14ac:dyDescent="0.25">
      <c r="A286" s="22">
        <v>40466</v>
      </c>
      <c r="B286">
        <v>11.49</v>
      </c>
    </row>
    <row r="287" spans="1:2" x14ac:dyDescent="0.25">
      <c r="A287" s="22">
        <v>40469</v>
      </c>
      <c r="B287">
        <v>11.43</v>
      </c>
    </row>
    <row r="288" spans="1:2" x14ac:dyDescent="0.25">
      <c r="A288" s="22">
        <v>40470</v>
      </c>
      <c r="B288">
        <v>11.46</v>
      </c>
    </row>
    <row r="289" spans="1:2" x14ac:dyDescent="0.25">
      <c r="A289" s="22">
        <v>40471</v>
      </c>
      <c r="B289">
        <v>11.48</v>
      </c>
    </row>
    <row r="290" spans="1:2" x14ac:dyDescent="0.25">
      <c r="A290" s="22">
        <v>40472</v>
      </c>
      <c r="B290">
        <v>11.49</v>
      </c>
    </row>
    <row r="291" spans="1:2" x14ac:dyDescent="0.25">
      <c r="A291" s="22">
        <v>40473</v>
      </c>
      <c r="B291">
        <v>11.51</v>
      </c>
    </row>
    <row r="292" spans="1:2" x14ac:dyDescent="0.25">
      <c r="A292" s="22">
        <v>40476</v>
      </c>
      <c r="B292">
        <v>11.54</v>
      </c>
    </row>
    <row r="293" spans="1:2" x14ac:dyDescent="0.25">
      <c r="A293" s="22">
        <v>40477</v>
      </c>
      <c r="B293">
        <v>11.56</v>
      </c>
    </row>
    <row r="294" spans="1:2" x14ac:dyDescent="0.25">
      <c r="A294" s="22">
        <v>40478</v>
      </c>
      <c r="B294">
        <v>11.6</v>
      </c>
    </row>
    <row r="295" spans="1:2" x14ac:dyDescent="0.25">
      <c r="A295" s="22">
        <v>40479</v>
      </c>
      <c r="B295">
        <v>11.56</v>
      </c>
    </row>
    <row r="296" spans="1:2" x14ac:dyDescent="0.25">
      <c r="A296" s="22">
        <v>40480</v>
      </c>
      <c r="B296">
        <v>11.6</v>
      </c>
    </row>
    <row r="297" spans="1:2" x14ac:dyDescent="0.25">
      <c r="A297" s="22">
        <v>40483</v>
      </c>
      <c r="B297">
        <v>11.62</v>
      </c>
    </row>
    <row r="298" spans="1:2" x14ac:dyDescent="0.25">
      <c r="A298" s="22">
        <v>40484</v>
      </c>
      <c r="B298">
        <v>11.62</v>
      </c>
    </row>
    <row r="299" spans="1:2" x14ac:dyDescent="0.25">
      <c r="A299" s="22">
        <v>40485</v>
      </c>
      <c r="B299">
        <v>11.64</v>
      </c>
    </row>
    <row r="300" spans="1:2" x14ac:dyDescent="0.25">
      <c r="A300" s="22">
        <v>40486</v>
      </c>
      <c r="B300">
        <v>11.71</v>
      </c>
    </row>
    <row r="301" spans="1:2" x14ac:dyDescent="0.25">
      <c r="A301" s="22">
        <v>40490</v>
      </c>
      <c r="B301">
        <v>11.77</v>
      </c>
    </row>
    <row r="302" spans="1:2" x14ac:dyDescent="0.25">
      <c r="A302" s="22">
        <v>40491</v>
      </c>
      <c r="B302">
        <v>11.79</v>
      </c>
    </row>
    <row r="303" spans="1:2" x14ac:dyDescent="0.25">
      <c r="A303" s="22">
        <v>40492</v>
      </c>
      <c r="B303">
        <v>11.8</v>
      </c>
    </row>
    <row r="304" spans="1:2" x14ac:dyDescent="0.25">
      <c r="A304" s="22">
        <v>40493</v>
      </c>
      <c r="B304">
        <v>11.73</v>
      </c>
    </row>
    <row r="305" spans="1:2" x14ac:dyDescent="0.25">
      <c r="A305" s="22">
        <v>40494</v>
      </c>
      <c r="B305">
        <v>11.66</v>
      </c>
    </row>
    <row r="306" spans="1:2" x14ac:dyDescent="0.25">
      <c r="A306" s="22">
        <v>40497</v>
      </c>
      <c r="B306">
        <v>11.67</v>
      </c>
    </row>
    <row r="307" spans="1:2" x14ac:dyDescent="0.25">
      <c r="A307" s="22">
        <v>40498</v>
      </c>
      <c r="B307">
        <v>11.66</v>
      </c>
    </row>
    <row r="308" spans="1:2" x14ac:dyDescent="0.25">
      <c r="A308" s="22">
        <v>40500</v>
      </c>
      <c r="B308">
        <v>11.63</v>
      </c>
    </row>
    <row r="309" spans="1:2" x14ac:dyDescent="0.25">
      <c r="A309" s="22">
        <v>40501</v>
      </c>
      <c r="B309">
        <v>11.62</v>
      </c>
    </row>
    <row r="310" spans="1:2" x14ac:dyDescent="0.25">
      <c r="A310" s="22">
        <v>40504</v>
      </c>
      <c r="B310">
        <v>11.64</v>
      </c>
    </row>
    <row r="311" spans="1:2" x14ac:dyDescent="0.25">
      <c r="A311" s="22">
        <v>40505</v>
      </c>
      <c r="B311">
        <v>11.6</v>
      </c>
    </row>
    <row r="312" spans="1:2" x14ac:dyDescent="0.25">
      <c r="A312" s="22">
        <v>40506</v>
      </c>
      <c r="B312">
        <v>11.61</v>
      </c>
    </row>
    <row r="313" spans="1:2" x14ac:dyDescent="0.25">
      <c r="A313" s="22">
        <v>40507</v>
      </c>
      <c r="B313">
        <v>11.51</v>
      </c>
    </row>
    <row r="314" spans="1:2" x14ac:dyDescent="0.25">
      <c r="A314" s="22">
        <v>40508</v>
      </c>
      <c r="B314">
        <v>11.48</v>
      </c>
    </row>
    <row r="315" spans="1:2" x14ac:dyDescent="0.25">
      <c r="A315" s="22">
        <v>40511</v>
      </c>
      <c r="B315">
        <v>11.48</v>
      </c>
    </row>
    <row r="316" spans="1:2" x14ac:dyDescent="0.25">
      <c r="A316" s="22">
        <v>40512</v>
      </c>
      <c r="B316">
        <v>11.52</v>
      </c>
    </row>
    <row r="317" spans="1:2" x14ac:dyDescent="0.25">
      <c r="A317" s="22">
        <v>40513</v>
      </c>
      <c r="B317">
        <v>11.56</v>
      </c>
    </row>
    <row r="318" spans="1:2" x14ac:dyDescent="0.25">
      <c r="A318" s="22">
        <v>40514</v>
      </c>
      <c r="B318">
        <v>11.6</v>
      </c>
    </row>
    <row r="319" spans="1:2" x14ac:dyDescent="0.25">
      <c r="A319" s="22">
        <v>40515</v>
      </c>
      <c r="B319">
        <v>11.55</v>
      </c>
    </row>
    <row r="320" spans="1:2" x14ac:dyDescent="0.25">
      <c r="A320" s="22">
        <v>40518</v>
      </c>
      <c r="B320">
        <v>11.54</v>
      </c>
    </row>
    <row r="321" spans="1:2" x14ac:dyDescent="0.25">
      <c r="A321" s="22">
        <v>40519</v>
      </c>
      <c r="B321">
        <v>11.44</v>
      </c>
    </row>
    <row r="322" spans="1:2" x14ac:dyDescent="0.25">
      <c r="A322" s="22">
        <v>40520</v>
      </c>
      <c r="B322">
        <v>11.41</v>
      </c>
    </row>
    <row r="323" spans="1:2" x14ac:dyDescent="0.25">
      <c r="A323" s="22">
        <v>40521</v>
      </c>
      <c r="B323">
        <v>11.35</v>
      </c>
    </row>
    <row r="324" spans="1:2" x14ac:dyDescent="0.25">
      <c r="A324" s="22">
        <v>40522</v>
      </c>
      <c r="B324">
        <v>11.34</v>
      </c>
    </row>
    <row r="325" spans="1:2" x14ac:dyDescent="0.25">
      <c r="A325" s="22">
        <v>40525</v>
      </c>
      <c r="B325">
        <v>11.35</v>
      </c>
    </row>
    <row r="326" spans="1:2" x14ac:dyDescent="0.25">
      <c r="A326" s="22">
        <v>40526</v>
      </c>
      <c r="B326">
        <v>11.38</v>
      </c>
    </row>
    <row r="327" spans="1:2" x14ac:dyDescent="0.25">
      <c r="A327" s="22">
        <v>40527</v>
      </c>
      <c r="B327">
        <v>11.38</v>
      </c>
    </row>
    <row r="328" spans="1:2" x14ac:dyDescent="0.25">
      <c r="A328" s="22">
        <v>40528</v>
      </c>
      <c r="B328">
        <v>11.36</v>
      </c>
    </row>
    <row r="329" spans="1:2" x14ac:dyDescent="0.25">
      <c r="A329" s="22">
        <v>40532</v>
      </c>
      <c r="B329">
        <v>11.36</v>
      </c>
    </row>
    <row r="330" spans="1:2" x14ac:dyDescent="0.25">
      <c r="A330" s="22">
        <v>40533</v>
      </c>
      <c r="B330">
        <v>11.39</v>
      </c>
    </row>
    <row r="331" spans="1:2" x14ac:dyDescent="0.25">
      <c r="A331" s="22">
        <v>40534</v>
      </c>
      <c r="B331">
        <v>11.37</v>
      </c>
    </row>
    <row r="332" spans="1:2" x14ac:dyDescent="0.25">
      <c r="A332" s="22">
        <v>40535</v>
      </c>
      <c r="B332">
        <v>11.37</v>
      </c>
    </row>
    <row r="333" spans="1:2" x14ac:dyDescent="0.25">
      <c r="A333" s="22">
        <v>40536</v>
      </c>
      <c r="B333">
        <v>11.38</v>
      </c>
    </row>
    <row r="334" spans="1:2" x14ac:dyDescent="0.25">
      <c r="A334" s="22">
        <v>40539</v>
      </c>
      <c r="B334">
        <v>11.39</v>
      </c>
    </row>
    <row r="335" spans="1:2" x14ac:dyDescent="0.25">
      <c r="A335" s="22">
        <v>40540</v>
      </c>
      <c r="B335">
        <v>11.39</v>
      </c>
    </row>
    <row r="336" spans="1:2" x14ac:dyDescent="0.25">
      <c r="A336" s="22">
        <v>40541</v>
      </c>
      <c r="B336">
        <v>11.42</v>
      </c>
    </row>
    <row r="337" spans="1:2" x14ac:dyDescent="0.25">
      <c r="A337" s="22">
        <v>40542</v>
      </c>
      <c r="B337">
        <v>11.44</v>
      </c>
    </row>
    <row r="338" spans="1:2" x14ac:dyDescent="0.25">
      <c r="A338" s="22">
        <v>40543</v>
      </c>
      <c r="B338">
        <v>11.48</v>
      </c>
    </row>
    <row r="339" spans="1:2" x14ac:dyDescent="0.25">
      <c r="A339" s="22">
        <v>40546</v>
      </c>
      <c r="B339">
        <v>11.49</v>
      </c>
    </row>
    <row r="340" spans="1:2" x14ac:dyDescent="0.25">
      <c r="A340" s="22">
        <v>40547</v>
      </c>
      <c r="B340">
        <v>11.46</v>
      </c>
    </row>
    <row r="341" spans="1:2" x14ac:dyDescent="0.25">
      <c r="A341" s="22">
        <v>40548</v>
      </c>
      <c r="B341">
        <v>11.42</v>
      </c>
    </row>
    <row r="342" spans="1:2" x14ac:dyDescent="0.25">
      <c r="A342" s="22">
        <v>40549</v>
      </c>
      <c r="B342">
        <v>11.38</v>
      </c>
    </row>
    <row r="343" spans="1:2" x14ac:dyDescent="0.25">
      <c r="A343" s="22">
        <v>40550</v>
      </c>
      <c r="B343">
        <v>11.31</v>
      </c>
    </row>
    <row r="344" spans="1:2" x14ac:dyDescent="0.25">
      <c r="A344" s="22">
        <v>40553</v>
      </c>
      <c r="B344">
        <v>11.31</v>
      </c>
    </row>
    <row r="345" spans="1:2" x14ac:dyDescent="0.25">
      <c r="A345" s="22">
        <v>40554</v>
      </c>
      <c r="B345">
        <v>11.28</v>
      </c>
    </row>
    <row r="346" spans="1:2" x14ac:dyDescent="0.25">
      <c r="A346" s="22">
        <v>40555</v>
      </c>
      <c r="B346">
        <v>11.29</v>
      </c>
    </row>
    <row r="347" spans="1:2" x14ac:dyDescent="0.25">
      <c r="A347" s="22">
        <v>40556</v>
      </c>
      <c r="B347">
        <v>11.28</v>
      </c>
    </row>
    <row r="348" spans="1:2" x14ac:dyDescent="0.25">
      <c r="A348" s="22">
        <v>40557</v>
      </c>
      <c r="B348">
        <v>11.25</v>
      </c>
    </row>
    <row r="349" spans="1:2" x14ac:dyDescent="0.25">
      <c r="A349" s="22">
        <v>40560</v>
      </c>
      <c r="B349">
        <v>11.23</v>
      </c>
    </row>
    <row r="350" spans="1:2" x14ac:dyDescent="0.25">
      <c r="A350" s="22">
        <v>40561</v>
      </c>
      <c r="B350">
        <v>11.28</v>
      </c>
    </row>
    <row r="351" spans="1:2" x14ac:dyDescent="0.25">
      <c r="A351" s="22">
        <v>40562</v>
      </c>
      <c r="B351">
        <v>11.29</v>
      </c>
    </row>
    <row r="352" spans="1:2" x14ac:dyDescent="0.25">
      <c r="A352" s="22">
        <v>40563</v>
      </c>
      <c r="B352">
        <v>11.31</v>
      </c>
    </row>
    <row r="353" spans="1:2" x14ac:dyDescent="0.25">
      <c r="A353" s="22">
        <v>40564</v>
      </c>
      <c r="B353">
        <v>11.3</v>
      </c>
    </row>
    <row r="354" spans="1:2" x14ac:dyDescent="0.25">
      <c r="A354" s="22">
        <v>40567</v>
      </c>
      <c r="B354">
        <v>11.34</v>
      </c>
    </row>
    <row r="355" spans="1:2" x14ac:dyDescent="0.25">
      <c r="A355" s="22">
        <v>40568</v>
      </c>
      <c r="B355">
        <v>11.28</v>
      </c>
    </row>
    <row r="356" spans="1:2" x14ac:dyDescent="0.25">
      <c r="A356" s="22">
        <v>40570</v>
      </c>
      <c r="B356">
        <v>11.24</v>
      </c>
    </row>
    <row r="357" spans="1:2" x14ac:dyDescent="0.25">
      <c r="A357" s="22">
        <v>40571</v>
      </c>
      <c r="B357">
        <v>11.2</v>
      </c>
    </row>
    <row r="358" spans="1:2" x14ac:dyDescent="0.25">
      <c r="A358" s="22">
        <v>40574</v>
      </c>
      <c r="B358">
        <v>11.2</v>
      </c>
    </row>
    <row r="359" spans="1:2" x14ac:dyDescent="0.25">
      <c r="A359" s="22">
        <v>40575</v>
      </c>
      <c r="B359">
        <v>11.14</v>
      </c>
    </row>
    <row r="360" spans="1:2" x14ac:dyDescent="0.25">
      <c r="A360" s="22">
        <v>40576</v>
      </c>
      <c r="B360">
        <v>11.16</v>
      </c>
    </row>
    <row r="361" spans="1:2" x14ac:dyDescent="0.25">
      <c r="A361" s="22">
        <v>40577</v>
      </c>
      <c r="B361">
        <v>11.17</v>
      </c>
    </row>
    <row r="362" spans="1:2" x14ac:dyDescent="0.25">
      <c r="A362" s="22">
        <v>40578</v>
      </c>
      <c r="B362">
        <v>11.16</v>
      </c>
    </row>
    <row r="363" spans="1:2" x14ac:dyDescent="0.25">
      <c r="A363" s="22">
        <v>40581</v>
      </c>
      <c r="B363">
        <v>11.14</v>
      </c>
    </row>
    <row r="364" spans="1:2" x14ac:dyDescent="0.25">
      <c r="A364" s="22">
        <v>40582</v>
      </c>
      <c r="B364">
        <v>11.12</v>
      </c>
    </row>
    <row r="365" spans="1:2" x14ac:dyDescent="0.25">
      <c r="A365" s="22">
        <v>40583</v>
      </c>
      <c r="B365">
        <v>11.08</v>
      </c>
    </row>
    <row r="366" spans="1:2" x14ac:dyDescent="0.25">
      <c r="A366" s="22">
        <v>40584</v>
      </c>
      <c r="B366">
        <v>11.06</v>
      </c>
    </row>
    <row r="367" spans="1:2" x14ac:dyDescent="0.25">
      <c r="A367" s="22">
        <v>40585</v>
      </c>
      <c r="B367">
        <v>11.09</v>
      </c>
    </row>
    <row r="368" spans="1:2" x14ac:dyDescent="0.25">
      <c r="A368" s="22">
        <v>40588</v>
      </c>
      <c r="B368">
        <v>11.13</v>
      </c>
    </row>
    <row r="369" spans="1:2" x14ac:dyDescent="0.25">
      <c r="A369" s="22">
        <v>40589</v>
      </c>
      <c r="B369">
        <v>11.13</v>
      </c>
    </row>
    <row r="370" spans="1:2" x14ac:dyDescent="0.25">
      <c r="A370" s="22">
        <v>40590</v>
      </c>
      <c r="B370">
        <v>11.11</v>
      </c>
    </row>
    <row r="371" spans="1:2" x14ac:dyDescent="0.25">
      <c r="A371" s="22">
        <v>40591</v>
      </c>
      <c r="B371">
        <v>11.14</v>
      </c>
    </row>
    <row r="372" spans="1:2" x14ac:dyDescent="0.25">
      <c r="A372" s="22">
        <v>40592</v>
      </c>
      <c r="B372">
        <v>11.09</v>
      </c>
    </row>
    <row r="373" spans="1:2" x14ac:dyDescent="0.25">
      <c r="A373" s="22">
        <v>40595</v>
      </c>
      <c r="B373">
        <v>11.11</v>
      </c>
    </row>
    <row r="374" spans="1:2" x14ac:dyDescent="0.25">
      <c r="A374" s="22">
        <v>40596</v>
      </c>
      <c r="B374">
        <v>11.08</v>
      </c>
    </row>
    <row r="375" spans="1:2" x14ac:dyDescent="0.25">
      <c r="A375" s="22">
        <v>40597</v>
      </c>
      <c r="B375">
        <v>11.07</v>
      </c>
    </row>
    <row r="376" spans="1:2" x14ac:dyDescent="0.25">
      <c r="A376" s="22">
        <v>40598</v>
      </c>
      <c r="B376">
        <v>11.02</v>
      </c>
    </row>
    <row r="377" spans="1:2" x14ac:dyDescent="0.25">
      <c r="A377" s="22">
        <v>40599</v>
      </c>
      <c r="B377">
        <v>11.02</v>
      </c>
    </row>
    <row r="378" spans="1:2" x14ac:dyDescent="0.25">
      <c r="A378" s="22">
        <v>40602</v>
      </c>
      <c r="B378">
        <v>11.02</v>
      </c>
    </row>
    <row r="379" spans="1:2" x14ac:dyDescent="0.25">
      <c r="A379" s="22">
        <v>40603</v>
      </c>
      <c r="B379">
        <v>10.99</v>
      </c>
    </row>
    <row r="380" spans="1:2" x14ac:dyDescent="0.25">
      <c r="A380" s="22">
        <v>40605</v>
      </c>
      <c r="B380">
        <v>11.02</v>
      </c>
    </row>
    <row r="381" spans="1:2" x14ac:dyDescent="0.25">
      <c r="A381" s="22">
        <v>40606</v>
      </c>
      <c r="B381">
        <v>11.03</v>
      </c>
    </row>
    <row r="382" spans="1:2" x14ac:dyDescent="0.25">
      <c r="A382" s="22">
        <v>40609</v>
      </c>
      <c r="B382">
        <v>10.99</v>
      </c>
    </row>
    <row r="383" spans="1:2" x14ac:dyDescent="0.25">
      <c r="A383" s="22">
        <v>40610</v>
      </c>
      <c r="B383">
        <v>11.01</v>
      </c>
    </row>
    <row r="384" spans="1:2" x14ac:dyDescent="0.25">
      <c r="A384" s="22">
        <v>40611</v>
      </c>
      <c r="B384">
        <v>11.01</v>
      </c>
    </row>
    <row r="385" spans="1:2" x14ac:dyDescent="0.25">
      <c r="A385" s="22">
        <v>40612</v>
      </c>
      <c r="B385">
        <v>11</v>
      </c>
    </row>
    <row r="386" spans="1:2" x14ac:dyDescent="0.25">
      <c r="A386" s="22">
        <v>40613</v>
      </c>
      <c r="B386">
        <v>10.99</v>
      </c>
    </row>
    <row r="387" spans="1:2" x14ac:dyDescent="0.25">
      <c r="A387" s="22">
        <v>40616</v>
      </c>
      <c r="B387">
        <v>10.99</v>
      </c>
    </row>
    <row r="388" spans="1:2" x14ac:dyDescent="0.25">
      <c r="A388" s="22">
        <v>40617</v>
      </c>
      <c r="B388">
        <v>10.96</v>
      </c>
    </row>
    <row r="389" spans="1:2" x14ac:dyDescent="0.25">
      <c r="A389" s="22">
        <v>40618</v>
      </c>
      <c r="B389">
        <v>10.96</v>
      </c>
    </row>
    <row r="390" spans="1:2" x14ac:dyDescent="0.25">
      <c r="A390" s="22">
        <v>40619</v>
      </c>
      <c r="B390">
        <v>10.94</v>
      </c>
    </row>
    <row r="391" spans="1:2" x14ac:dyDescent="0.25">
      <c r="A391" s="22">
        <v>40620</v>
      </c>
      <c r="B391">
        <v>10.93</v>
      </c>
    </row>
    <row r="392" spans="1:2" x14ac:dyDescent="0.25">
      <c r="A392" s="22">
        <v>40623</v>
      </c>
      <c r="B392">
        <v>10.93</v>
      </c>
    </row>
    <row r="393" spans="1:2" x14ac:dyDescent="0.25">
      <c r="A393" s="22">
        <v>40624</v>
      </c>
      <c r="B393">
        <v>10.94</v>
      </c>
    </row>
    <row r="394" spans="1:2" x14ac:dyDescent="0.25">
      <c r="A394" s="22">
        <v>40625</v>
      </c>
      <c r="B394">
        <v>10.92</v>
      </c>
    </row>
    <row r="395" spans="1:2" x14ac:dyDescent="0.25">
      <c r="A395" s="22">
        <v>40626</v>
      </c>
      <c r="B395">
        <v>10.95</v>
      </c>
    </row>
    <row r="396" spans="1:2" x14ac:dyDescent="0.25">
      <c r="A396" s="22">
        <v>40627</v>
      </c>
      <c r="B396">
        <v>11.02</v>
      </c>
    </row>
    <row r="397" spans="1:2" x14ac:dyDescent="0.25">
      <c r="A397" s="22">
        <v>40630</v>
      </c>
      <c r="B397">
        <v>11.06</v>
      </c>
    </row>
    <row r="398" spans="1:2" x14ac:dyDescent="0.25">
      <c r="A398" s="22">
        <v>40631</v>
      </c>
      <c r="B398">
        <v>11.12</v>
      </c>
    </row>
    <row r="399" spans="1:2" x14ac:dyDescent="0.25">
      <c r="A399" s="22">
        <v>40632</v>
      </c>
      <c r="B399">
        <v>11.15</v>
      </c>
    </row>
    <row r="400" spans="1:2" x14ac:dyDescent="0.25">
      <c r="A400" s="22">
        <v>40633</v>
      </c>
      <c r="B400">
        <v>11.2</v>
      </c>
    </row>
    <row r="401" spans="1:2" x14ac:dyDescent="0.25">
      <c r="A401" s="22">
        <v>40634</v>
      </c>
      <c r="B401">
        <v>11.22</v>
      </c>
    </row>
    <row r="402" spans="1:2" x14ac:dyDescent="0.25">
      <c r="A402" s="22">
        <v>40637</v>
      </c>
      <c r="B402">
        <v>11.29</v>
      </c>
    </row>
    <row r="403" spans="1:2" x14ac:dyDescent="0.25">
      <c r="A403" s="22">
        <v>40638</v>
      </c>
      <c r="B403">
        <v>11.3</v>
      </c>
    </row>
    <row r="404" spans="1:2" x14ac:dyDescent="0.25">
      <c r="A404" s="22">
        <v>40639</v>
      </c>
      <c r="B404">
        <v>11.29</v>
      </c>
    </row>
    <row r="405" spans="1:2" x14ac:dyDescent="0.25">
      <c r="A405" s="22">
        <v>40640</v>
      </c>
      <c r="B405">
        <v>11.3</v>
      </c>
    </row>
    <row r="406" spans="1:2" x14ac:dyDescent="0.25">
      <c r="A406" s="22">
        <v>40641</v>
      </c>
      <c r="B406">
        <v>11.26</v>
      </c>
    </row>
    <row r="407" spans="1:2" x14ac:dyDescent="0.25">
      <c r="A407" s="22">
        <v>40644</v>
      </c>
      <c r="B407">
        <v>11.2</v>
      </c>
    </row>
    <row r="408" spans="1:2" x14ac:dyDescent="0.25">
      <c r="A408" s="22">
        <v>40646</v>
      </c>
      <c r="B408">
        <v>11.28</v>
      </c>
    </row>
    <row r="409" spans="1:2" x14ac:dyDescent="0.25">
      <c r="A409" s="22">
        <v>40648</v>
      </c>
      <c r="B409">
        <v>11.22</v>
      </c>
    </row>
    <row r="410" spans="1:2" x14ac:dyDescent="0.25">
      <c r="A410" s="22">
        <v>40651</v>
      </c>
      <c r="B410">
        <v>11.19</v>
      </c>
    </row>
    <row r="411" spans="1:2" x14ac:dyDescent="0.25">
      <c r="A411" s="22">
        <v>40652</v>
      </c>
      <c r="B411">
        <v>11.19</v>
      </c>
    </row>
    <row r="412" spans="1:2" x14ac:dyDescent="0.25">
      <c r="A412" s="22">
        <v>40653</v>
      </c>
      <c r="B412">
        <v>11.28</v>
      </c>
    </row>
    <row r="413" spans="1:2" x14ac:dyDescent="0.25">
      <c r="A413" s="22">
        <v>40654</v>
      </c>
      <c r="B413">
        <v>11.28</v>
      </c>
    </row>
    <row r="414" spans="1:2" x14ac:dyDescent="0.25">
      <c r="A414" s="22">
        <v>40658</v>
      </c>
      <c r="B414">
        <v>11.29</v>
      </c>
    </row>
    <row r="415" spans="1:2" x14ac:dyDescent="0.25">
      <c r="A415" s="22">
        <v>40659</v>
      </c>
      <c r="B415">
        <v>11.28</v>
      </c>
    </row>
    <row r="416" spans="1:2" x14ac:dyDescent="0.25">
      <c r="A416" s="22">
        <v>40660</v>
      </c>
      <c r="B416">
        <v>11.3</v>
      </c>
    </row>
    <row r="417" spans="1:2" x14ac:dyDescent="0.25">
      <c r="A417" s="22">
        <v>40661</v>
      </c>
      <c r="B417">
        <v>11.26</v>
      </c>
    </row>
    <row r="418" spans="1:2" x14ac:dyDescent="0.25">
      <c r="A418" s="22">
        <v>40662</v>
      </c>
      <c r="B418">
        <v>11.26</v>
      </c>
    </row>
    <row r="419" spans="1:2" x14ac:dyDescent="0.25">
      <c r="A419" s="22">
        <v>40665</v>
      </c>
      <c r="B419">
        <v>11.24</v>
      </c>
    </row>
    <row r="420" spans="1:2" x14ac:dyDescent="0.25">
      <c r="A420" s="22">
        <v>40666</v>
      </c>
      <c r="B420">
        <v>11.26</v>
      </c>
    </row>
    <row r="421" spans="1:2" x14ac:dyDescent="0.25">
      <c r="A421" s="22">
        <v>40667</v>
      </c>
      <c r="B421">
        <v>11.27</v>
      </c>
    </row>
    <row r="422" spans="1:2" x14ac:dyDescent="0.25">
      <c r="A422" s="22">
        <v>40668</v>
      </c>
      <c r="B422">
        <v>11.24</v>
      </c>
    </row>
    <row r="423" spans="1:2" x14ac:dyDescent="0.25">
      <c r="A423" s="22">
        <v>40669</v>
      </c>
      <c r="B423">
        <v>11.26</v>
      </c>
    </row>
    <row r="424" spans="1:2" x14ac:dyDescent="0.25">
      <c r="A424" s="22">
        <v>40672</v>
      </c>
      <c r="B424">
        <v>11.27</v>
      </c>
    </row>
    <row r="425" spans="1:2" x14ac:dyDescent="0.25">
      <c r="A425" s="22">
        <v>40673</v>
      </c>
      <c r="B425">
        <v>11.27</v>
      </c>
    </row>
    <row r="426" spans="1:2" x14ac:dyDescent="0.25">
      <c r="A426" s="22">
        <v>40674</v>
      </c>
      <c r="B426">
        <v>11.28</v>
      </c>
    </row>
    <row r="427" spans="1:2" x14ac:dyDescent="0.25">
      <c r="A427" s="22">
        <v>40675</v>
      </c>
      <c r="B427">
        <v>11.26</v>
      </c>
    </row>
    <row r="428" spans="1:2" x14ac:dyDescent="0.25">
      <c r="A428" s="22">
        <v>40676</v>
      </c>
      <c r="B428">
        <v>11.3</v>
      </c>
    </row>
    <row r="429" spans="1:2" x14ac:dyDescent="0.25">
      <c r="A429" s="22">
        <v>40679</v>
      </c>
      <c r="B429">
        <v>11.31</v>
      </c>
    </row>
    <row r="430" spans="1:2" x14ac:dyDescent="0.25">
      <c r="A430" s="22">
        <v>40680</v>
      </c>
      <c r="B430">
        <v>11.33</v>
      </c>
    </row>
    <row r="431" spans="1:2" x14ac:dyDescent="0.25">
      <c r="A431" s="22">
        <v>40681</v>
      </c>
      <c r="B431">
        <v>11.35</v>
      </c>
    </row>
    <row r="432" spans="1:2" x14ac:dyDescent="0.25">
      <c r="A432" s="22">
        <v>40682</v>
      </c>
      <c r="B432">
        <v>11.35</v>
      </c>
    </row>
    <row r="433" spans="1:2" x14ac:dyDescent="0.25">
      <c r="A433" s="22">
        <v>40683</v>
      </c>
      <c r="B433">
        <v>11.36</v>
      </c>
    </row>
    <row r="434" spans="1:2" x14ac:dyDescent="0.25">
      <c r="A434" s="22">
        <v>40686</v>
      </c>
      <c r="B434">
        <v>11.34</v>
      </c>
    </row>
    <row r="435" spans="1:2" x14ac:dyDescent="0.25">
      <c r="A435" s="22">
        <v>40687</v>
      </c>
      <c r="B435">
        <v>11.34</v>
      </c>
    </row>
    <row r="436" spans="1:2" x14ac:dyDescent="0.25">
      <c r="A436" s="22">
        <v>40688</v>
      </c>
      <c r="B436">
        <v>11.35</v>
      </c>
    </row>
    <row r="437" spans="1:2" x14ac:dyDescent="0.25">
      <c r="A437" s="22">
        <v>40689</v>
      </c>
      <c r="B437">
        <v>11.34</v>
      </c>
    </row>
    <row r="438" spans="1:2" x14ac:dyDescent="0.25">
      <c r="A438" s="22">
        <v>40690</v>
      </c>
      <c r="B438">
        <v>11.34</v>
      </c>
    </row>
    <row r="439" spans="1:2" x14ac:dyDescent="0.25">
      <c r="A439" s="22">
        <v>40693</v>
      </c>
      <c r="B439">
        <v>11.36</v>
      </c>
    </row>
    <row r="440" spans="1:2" x14ac:dyDescent="0.25">
      <c r="A440" s="22">
        <v>40694</v>
      </c>
      <c r="B440">
        <v>11.43</v>
      </c>
    </row>
    <row r="441" spans="1:2" x14ac:dyDescent="0.25">
      <c r="A441" s="22">
        <v>40695</v>
      </c>
      <c r="B441">
        <v>11.44</v>
      </c>
    </row>
    <row r="442" spans="1:2" x14ac:dyDescent="0.25">
      <c r="A442" s="22">
        <v>40696</v>
      </c>
      <c r="B442">
        <v>11.39</v>
      </c>
    </row>
    <row r="443" spans="1:2" x14ac:dyDescent="0.25">
      <c r="A443" s="22">
        <v>40697</v>
      </c>
      <c r="B443">
        <v>11.36</v>
      </c>
    </row>
    <row r="444" spans="1:2" x14ac:dyDescent="0.25">
      <c r="A444" s="22">
        <v>40700</v>
      </c>
      <c r="B444">
        <v>11.36</v>
      </c>
    </row>
    <row r="445" spans="1:2" x14ac:dyDescent="0.25">
      <c r="A445" s="22">
        <v>40701</v>
      </c>
      <c r="B445">
        <v>11.4</v>
      </c>
    </row>
    <row r="446" spans="1:2" x14ac:dyDescent="0.25">
      <c r="A446" s="22">
        <v>40702</v>
      </c>
      <c r="B446">
        <v>11.39</v>
      </c>
    </row>
    <row r="447" spans="1:2" x14ac:dyDescent="0.25">
      <c r="A447" s="22">
        <v>40703</v>
      </c>
      <c r="B447">
        <v>11.39</v>
      </c>
    </row>
    <row r="448" spans="1:2" x14ac:dyDescent="0.25">
      <c r="A448" s="22">
        <v>40704</v>
      </c>
      <c r="B448">
        <v>11.39</v>
      </c>
    </row>
    <row r="449" spans="1:2" x14ac:dyDescent="0.25">
      <c r="A449" s="22">
        <v>40707</v>
      </c>
      <c r="B449">
        <v>11.37</v>
      </c>
    </row>
    <row r="450" spans="1:2" x14ac:dyDescent="0.25">
      <c r="A450" s="22">
        <v>40708</v>
      </c>
      <c r="B450">
        <v>11.39</v>
      </c>
    </row>
    <row r="451" spans="1:2" x14ac:dyDescent="0.25">
      <c r="A451" s="22">
        <v>40709</v>
      </c>
      <c r="B451">
        <v>11.41</v>
      </c>
    </row>
    <row r="452" spans="1:2" x14ac:dyDescent="0.25">
      <c r="A452" s="22">
        <v>40710</v>
      </c>
      <c r="B452">
        <v>11.4</v>
      </c>
    </row>
    <row r="453" spans="1:2" x14ac:dyDescent="0.25">
      <c r="A453" s="22">
        <v>40711</v>
      </c>
      <c r="B453">
        <v>11.36</v>
      </c>
    </row>
    <row r="454" spans="1:2" x14ac:dyDescent="0.25">
      <c r="A454" s="22">
        <v>40714</v>
      </c>
      <c r="B454">
        <v>11.37</v>
      </c>
    </row>
    <row r="455" spans="1:2" x14ac:dyDescent="0.25">
      <c r="A455" s="22">
        <v>40715</v>
      </c>
      <c r="B455">
        <v>11.38</v>
      </c>
    </row>
    <row r="456" spans="1:2" x14ac:dyDescent="0.25">
      <c r="A456" s="22">
        <v>40716</v>
      </c>
      <c r="B456">
        <v>11.34</v>
      </c>
    </row>
    <row r="457" spans="1:2" x14ac:dyDescent="0.25">
      <c r="A457" s="22">
        <v>40717</v>
      </c>
      <c r="B457">
        <v>11.35</v>
      </c>
    </row>
    <row r="458" spans="1:2" x14ac:dyDescent="0.25">
      <c r="A458" s="22">
        <v>40718</v>
      </c>
      <c r="B458">
        <v>11.35</v>
      </c>
    </row>
    <row r="459" spans="1:2" x14ac:dyDescent="0.25">
      <c r="A459" s="22">
        <v>40721</v>
      </c>
      <c r="B459">
        <v>11.38</v>
      </c>
    </row>
    <row r="460" spans="1:2" x14ac:dyDescent="0.25">
      <c r="A460" s="22">
        <v>40722</v>
      </c>
      <c r="B460">
        <v>11.39</v>
      </c>
    </row>
    <row r="461" spans="1:2" x14ac:dyDescent="0.25">
      <c r="A461" s="22">
        <v>40723</v>
      </c>
      <c r="B461">
        <v>11.46</v>
      </c>
    </row>
    <row r="462" spans="1:2" x14ac:dyDescent="0.25">
      <c r="A462" s="22">
        <v>40724</v>
      </c>
      <c r="B462">
        <v>11.5</v>
      </c>
    </row>
    <row r="463" spans="1:2" x14ac:dyDescent="0.25">
      <c r="A463" s="22">
        <v>40725</v>
      </c>
      <c r="B463">
        <v>11.49</v>
      </c>
    </row>
    <row r="464" spans="1:2" x14ac:dyDescent="0.25">
      <c r="A464" s="22">
        <v>40728</v>
      </c>
      <c r="B464">
        <v>11.51</v>
      </c>
    </row>
    <row r="465" spans="1:2" x14ac:dyDescent="0.25">
      <c r="A465" s="22">
        <v>40729</v>
      </c>
      <c r="B465">
        <v>11.48</v>
      </c>
    </row>
    <row r="466" spans="1:2" x14ac:dyDescent="0.25">
      <c r="A466" s="22">
        <v>40730</v>
      </c>
      <c r="B466">
        <v>11.48</v>
      </c>
    </row>
    <row r="467" spans="1:2" x14ac:dyDescent="0.25">
      <c r="A467" s="22">
        <v>40731</v>
      </c>
      <c r="B467">
        <v>11.56</v>
      </c>
    </row>
    <row r="468" spans="1:2" x14ac:dyDescent="0.25">
      <c r="A468" s="22">
        <v>40732</v>
      </c>
      <c r="B468">
        <v>11.48</v>
      </c>
    </row>
    <row r="469" spans="1:2" x14ac:dyDescent="0.25">
      <c r="A469" s="22">
        <v>40735</v>
      </c>
      <c r="B469">
        <v>11.45</v>
      </c>
    </row>
    <row r="470" spans="1:2" x14ac:dyDescent="0.25">
      <c r="A470" s="22">
        <v>40736</v>
      </c>
      <c r="B470">
        <v>11.39</v>
      </c>
    </row>
    <row r="471" spans="1:2" x14ac:dyDescent="0.25">
      <c r="A471" s="22">
        <v>40737</v>
      </c>
      <c r="B471">
        <v>11.43</v>
      </c>
    </row>
    <row r="472" spans="1:2" x14ac:dyDescent="0.25">
      <c r="A472" s="22">
        <v>40738</v>
      </c>
      <c r="B472">
        <v>11.45</v>
      </c>
    </row>
    <row r="473" spans="1:2" x14ac:dyDescent="0.25">
      <c r="A473" s="22">
        <v>40739</v>
      </c>
      <c r="B473">
        <v>11.43</v>
      </c>
    </row>
    <row r="474" spans="1:2" x14ac:dyDescent="0.25">
      <c r="A474" s="22">
        <v>40742</v>
      </c>
      <c r="B474">
        <v>11.42</v>
      </c>
    </row>
    <row r="475" spans="1:2" x14ac:dyDescent="0.25">
      <c r="A475" s="22">
        <v>40743</v>
      </c>
      <c r="B475">
        <v>11.43</v>
      </c>
    </row>
    <row r="476" spans="1:2" x14ac:dyDescent="0.25">
      <c r="A476" s="22">
        <v>40744</v>
      </c>
      <c r="B476">
        <v>11.4</v>
      </c>
    </row>
    <row r="477" spans="1:2" x14ac:dyDescent="0.25">
      <c r="A477" s="22">
        <v>40745</v>
      </c>
      <c r="B477">
        <v>11.4</v>
      </c>
    </row>
    <row r="478" spans="1:2" x14ac:dyDescent="0.25">
      <c r="A478" s="22">
        <v>40746</v>
      </c>
      <c r="B478">
        <v>11.43</v>
      </c>
    </row>
    <row r="479" spans="1:2" x14ac:dyDescent="0.25">
      <c r="A479" s="22">
        <v>40749</v>
      </c>
      <c r="B479">
        <v>11.46</v>
      </c>
    </row>
    <row r="480" spans="1:2" x14ac:dyDescent="0.25">
      <c r="A480" s="22">
        <v>40750</v>
      </c>
      <c r="B480">
        <v>11.39</v>
      </c>
    </row>
    <row r="481" spans="1:2" x14ac:dyDescent="0.25">
      <c r="A481" s="22">
        <v>40751</v>
      </c>
      <c r="B481">
        <v>11.41</v>
      </c>
    </row>
    <row r="482" spans="1:2" x14ac:dyDescent="0.25">
      <c r="A482" s="22">
        <v>40752</v>
      </c>
      <c r="B482">
        <v>11.4</v>
      </c>
    </row>
    <row r="483" spans="1:2" x14ac:dyDescent="0.25">
      <c r="A483" s="22">
        <v>40753</v>
      </c>
      <c r="B483">
        <v>11.4</v>
      </c>
    </row>
    <row r="484" spans="1:2" x14ac:dyDescent="0.25">
      <c r="A484" s="22">
        <v>40756</v>
      </c>
      <c r="B484">
        <v>11.37</v>
      </c>
    </row>
    <row r="485" spans="1:2" x14ac:dyDescent="0.25">
      <c r="A485" s="22">
        <v>40757</v>
      </c>
      <c r="B485">
        <v>11.36</v>
      </c>
    </row>
    <row r="486" spans="1:2" x14ac:dyDescent="0.25">
      <c r="A486" s="22">
        <v>40758</v>
      </c>
      <c r="B486">
        <v>11.35</v>
      </c>
    </row>
    <row r="487" spans="1:2" x14ac:dyDescent="0.25">
      <c r="A487" s="22">
        <v>40759</v>
      </c>
      <c r="B487">
        <v>11.36</v>
      </c>
    </row>
    <row r="488" spans="1:2" x14ac:dyDescent="0.25">
      <c r="A488" s="22">
        <v>40760</v>
      </c>
      <c r="B488">
        <v>11.38</v>
      </c>
    </row>
    <row r="489" spans="1:2" x14ac:dyDescent="0.25">
      <c r="A489" s="22">
        <v>40763</v>
      </c>
      <c r="B489">
        <v>11.37</v>
      </c>
    </row>
    <row r="490" spans="1:2" x14ac:dyDescent="0.25">
      <c r="A490" s="22">
        <v>40764</v>
      </c>
      <c r="B490">
        <v>11.36</v>
      </c>
    </row>
    <row r="491" spans="1:2" x14ac:dyDescent="0.25">
      <c r="A491" s="22">
        <v>40765</v>
      </c>
      <c r="B491">
        <v>11.4</v>
      </c>
    </row>
    <row r="492" spans="1:2" x14ac:dyDescent="0.25">
      <c r="A492" s="22">
        <v>40766</v>
      </c>
      <c r="B492">
        <v>11.41</v>
      </c>
    </row>
    <row r="493" spans="1:2" x14ac:dyDescent="0.25">
      <c r="A493" s="22">
        <v>40767</v>
      </c>
      <c r="B493">
        <v>11.41</v>
      </c>
    </row>
    <row r="494" spans="1:2" x14ac:dyDescent="0.25">
      <c r="A494" s="22">
        <v>40771</v>
      </c>
      <c r="B494">
        <v>11.43</v>
      </c>
    </row>
    <row r="495" spans="1:2" x14ac:dyDescent="0.25">
      <c r="A495" s="22">
        <v>40772</v>
      </c>
      <c r="B495">
        <v>11.4</v>
      </c>
    </row>
    <row r="496" spans="1:2" x14ac:dyDescent="0.25">
      <c r="A496" s="22">
        <v>40773</v>
      </c>
      <c r="B496">
        <v>11.41</v>
      </c>
    </row>
    <row r="497" spans="1:2" x14ac:dyDescent="0.25">
      <c r="A497" s="22">
        <v>40774</v>
      </c>
      <c r="B497">
        <v>11.38</v>
      </c>
    </row>
    <row r="498" spans="1:2" x14ac:dyDescent="0.25">
      <c r="A498" s="22">
        <v>40777</v>
      </c>
      <c r="B498">
        <v>11.41</v>
      </c>
    </row>
    <row r="499" spans="1:2" x14ac:dyDescent="0.25">
      <c r="A499" s="22">
        <v>40778</v>
      </c>
      <c r="B499">
        <v>11.47</v>
      </c>
    </row>
    <row r="500" spans="1:2" x14ac:dyDescent="0.25">
      <c r="A500" s="22">
        <v>40779</v>
      </c>
      <c r="B500">
        <v>11.43</v>
      </c>
    </row>
    <row r="501" spans="1:2" x14ac:dyDescent="0.25">
      <c r="A501" s="22">
        <v>40780</v>
      </c>
      <c r="B501">
        <v>11.39</v>
      </c>
    </row>
    <row r="502" spans="1:2" x14ac:dyDescent="0.25">
      <c r="A502" s="22">
        <v>40781</v>
      </c>
      <c r="B502">
        <v>11.35</v>
      </c>
    </row>
    <row r="503" spans="1:2" x14ac:dyDescent="0.25">
      <c r="A503" s="22">
        <v>40784</v>
      </c>
      <c r="B503">
        <v>11.38</v>
      </c>
    </row>
    <row r="504" spans="1:2" x14ac:dyDescent="0.25">
      <c r="A504" s="22">
        <v>40785</v>
      </c>
      <c r="B504">
        <v>11.4</v>
      </c>
    </row>
    <row r="505" spans="1:2" x14ac:dyDescent="0.25">
      <c r="A505" s="22">
        <v>40788</v>
      </c>
      <c r="B505">
        <v>11.4</v>
      </c>
    </row>
    <row r="506" spans="1:2" x14ac:dyDescent="0.25">
      <c r="A506" s="22">
        <v>40791</v>
      </c>
      <c r="B506">
        <v>11.41</v>
      </c>
    </row>
    <row r="507" spans="1:2" x14ac:dyDescent="0.25">
      <c r="A507" s="22">
        <v>40792</v>
      </c>
      <c r="B507">
        <v>11.43</v>
      </c>
    </row>
    <row r="508" spans="1:2" x14ac:dyDescent="0.25">
      <c r="A508" s="22">
        <v>40793</v>
      </c>
      <c r="B508">
        <v>11.45</v>
      </c>
    </row>
    <row r="509" spans="1:2" x14ac:dyDescent="0.25">
      <c r="A509" s="22">
        <v>40794</v>
      </c>
      <c r="B509">
        <v>11.43</v>
      </c>
    </row>
    <row r="510" spans="1:2" x14ac:dyDescent="0.25">
      <c r="A510" s="22">
        <v>40795</v>
      </c>
      <c r="B510">
        <v>11.41</v>
      </c>
    </row>
    <row r="511" spans="1:2" x14ac:dyDescent="0.25">
      <c r="A511" s="22">
        <v>40798</v>
      </c>
      <c r="B511">
        <v>11.37</v>
      </c>
    </row>
    <row r="512" spans="1:2" x14ac:dyDescent="0.25">
      <c r="A512" s="22">
        <v>40799</v>
      </c>
      <c r="B512">
        <v>11.36</v>
      </c>
    </row>
    <row r="513" spans="1:2" x14ac:dyDescent="0.25">
      <c r="A513" s="22">
        <v>40800</v>
      </c>
      <c r="B513">
        <v>11.35</v>
      </c>
    </row>
    <row r="514" spans="1:2" x14ac:dyDescent="0.25">
      <c r="A514" s="22">
        <v>40801</v>
      </c>
      <c r="B514">
        <v>11.37</v>
      </c>
    </row>
    <row r="515" spans="1:2" x14ac:dyDescent="0.25">
      <c r="A515" s="22">
        <v>40802</v>
      </c>
      <c r="B515">
        <v>11.38</v>
      </c>
    </row>
    <row r="516" spans="1:2" x14ac:dyDescent="0.25">
      <c r="A516" s="22">
        <v>40805</v>
      </c>
      <c r="B516">
        <v>11.35</v>
      </c>
    </row>
    <row r="517" spans="1:2" x14ac:dyDescent="0.25">
      <c r="A517" s="22">
        <v>40806</v>
      </c>
      <c r="B517">
        <v>11.37</v>
      </c>
    </row>
    <row r="518" spans="1:2" x14ac:dyDescent="0.25">
      <c r="A518" s="22">
        <v>40807</v>
      </c>
      <c r="B518">
        <v>11.37</v>
      </c>
    </row>
    <row r="519" spans="1:2" x14ac:dyDescent="0.25">
      <c r="A519" s="22">
        <v>40808</v>
      </c>
      <c r="B519">
        <v>11.25</v>
      </c>
    </row>
    <row r="520" spans="1:2" x14ac:dyDescent="0.25">
      <c r="A520" s="22">
        <v>40809</v>
      </c>
      <c r="B520">
        <v>11.21</v>
      </c>
    </row>
    <row r="521" spans="1:2" x14ac:dyDescent="0.25">
      <c r="A521" s="22">
        <v>40812</v>
      </c>
      <c r="B521">
        <v>11.15</v>
      </c>
    </row>
    <row r="522" spans="1:2" x14ac:dyDescent="0.25">
      <c r="A522" s="22">
        <v>40813</v>
      </c>
      <c r="B522">
        <v>11.21</v>
      </c>
    </row>
    <row r="523" spans="1:2" x14ac:dyDescent="0.25">
      <c r="A523" s="22">
        <v>40814</v>
      </c>
      <c r="B523">
        <v>11.23</v>
      </c>
    </row>
    <row r="524" spans="1:2" x14ac:dyDescent="0.25">
      <c r="A524" s="22">
        <v>40815</v>
      </c>
      <c r="B524">
        <v>11.22</v>
      </c>
    </row>
    <row r="525" spans="1:2" x14ac:dyDescent="0.25">
      <c r="A525" s="22">
        <v>40816</v>
      </c>
      <c r="B525">
        <v>11.22</v>
      </c>
    </row>
    <row r="526" spans="1:2" x14ac:dyDescent="0.25">
      <c r="A526" s="22">
        <v>40819</v>
      </c>
      <c r="B526">
        <v>11.18</v>
      </c>
    </row>
    <row r="527" spans="1:2" x14ac:dyDescent="0.25">
      <c r="A527" s="22">
        <v>40820</v>
      </c>
      <c r="B527">
        <v>11.17</v>
      </c>
    </row>
    <row r="528" spans="1:2" x14ac:dyDescent="0.25">
      <c r="A528" s="22">
        <v>40821</v>
      </c>
      <c r="B528">
        <v>11.14</v>
      </c>
    </row>
    <row r="529" spans="1:2" x14ac:dyDescent="0.25">
      <c r="A529" s="22">
        <v>40823</v>
      </c>
      <c r="B529">
        <v>11.13</v>
      </c>
    </row>
    <row r="530" spans="1:2" x14ac:dyDescent="0.25">
      <c r="A530" s="22">
        <v>40826</v>
      </c>
      <c r="B530">
        <v>11.18</v>
      </c>
    </row>
    <row r="531" spans="1:2" x14ac:dyDescent="0.25">
      <c r="A531" s="22">
        <v>40827</v>
      </c>
      <c r="B531">
        <v>11.19</v>
      </c>
    </row>
    <row r="532" spans="1:2" x14ac:dyDescent="0.25">
      <c r="A532" s="22">
        <v>40828</v>
      </c>
      <c r="B532">
        <v>11.24</v>
      </c>
    </row>
    <row r="533" spans="1:2" x14ac:dyDescent="0.25">
      <c r="A533" s="22">
        <v>40829</v>
      </c>
      <c r="B533">
        <v>11.25</v>
      </c>
    </row>
    <row r="534" spans="1:2" x14ac:dyDescent="0.25">
      <c r="A534" s="22">
        <v>40830</v>
      </c>
      <c r="B534">
        <v>11.29</v>
      </c>
    </row>
    <row r="535" spans="1:2" x14ac:dyDescent="0.25">
      <c r="A535" s="22">
        <v>40833</v>
      </c>
      <c r="B535">
        <v>11.3</v>
      </c>
    </row>
    <row r="536" spans="1:2" x14ac:dyDescent="0.25">
      <c r="A536" s="22">
        <v>40834</v>
      </c>
      <c r="B536">
        <v>11.22</v>
      </c>
    </row>
    <row r="537" spans="1:2" x14ac:dyDescent="0.25">
      <c r="A537" s="22">
        <v>40835</v>
      </c>
      <c r="B537">
        <v>11.27</v>
      </c>
    </row>
    <row r="538" spans="1:2" x14ac:dyDescent="0.25">
      <c r="A538" s="22">
        <v>40836</v>
      </c>
      <c r="B538">
        <v>11.24</v>
      </c>
    </row>
    <row r="539" spans="1:2" x14ac:dyDescent="0.25">
      <c r="A539" s="22">
        <v>40837</v>
      </c>
      <c r="B539">
        <v>11.22</v>
      </c>
    </row>
    <row r="540" spans="1:2" x14ac:dyDescent="0.25">
      <c r="A540" s="22">
        <v>40840</v>
      </c>
      <c r="B540">
        <v>11.27</v>
      </c>
    </row>
    <row r="541" spans="1:2" x14ac:dyDescent="0.25">
      <c r="A541" s="22">
        <v>40841</v>
      </c>
      <c r="B541">
        <v>11.3</v>
      </c>
    </row>
    <row r="542" spans="1:2" x14ac:dyDescent="0.25">
      <c r="A542" s="22">
        <v>40844</v>
      </c>
      <c r="B542">
        <v>11.41</v>
      </c>
    </row>
    <row r="543" spans="1:2" x14ac:dyDescent="0.25">
      <c r="A543" s="22">
        <v>40847</v>
      </c>
      <c r="B543">
        <v>11.42</v>
      </c>
    </row>
    <row r="544" spans="1:2" x14ac:dyDescent="0.25">
      <c r="A544" s="22">
        <v>40848</v>
      </c>
      <c r="B544">
        <v>11.36</v>
      </c>
    </row>
    <row r="545" spans="1:2" x14ac:dyDescent="0.25">
      <c r="A545" s="22">
        <v>40849</v>
      </c>
      <c r="B545">
        <v>11.36</v>
      </c>
    </row>
    <row r="546" spans="1:2" x14ac:dyDescent="0.25">
      <c r="A546" s="22">
        <v>40850</v>
      </c>
      <c r="B546">
        <v>11.35</v>
      </c>
    </row>
    <row r="547" spans="1:2" x14ac:dyDescent="0.25">
      <c r="A547" s="22">
        <v>40851</v>
      </c>
      <c r="B547">
        <v>11.38</v>
      </c>
    </row>
    <row r="548" spans="1:2" x14ac:dyDescent="0.25">
      <c r="A548" s="22">
        <v>40855</v>
      </c>
      <c r="B548">
        <v>11.39</v>
      </c>
    </row>
    <row r="549" spans="1:2" x14ac:dyDescent="0.25">
      <c r="A549" s="22">
        <v>40856</v>
      </c>
      <c r="B549">
        <v>11.33</v>
      </c>
    </row>
    <row r="550" spans="1:2" x14ac:dyDescent="0.25">
      <c r="A550" s="22">
        <v>40858</v>
      </c>
      <c r="B550">
        <v>11.28</v>
      </c>
    </row>
    <row r="551" spans="1:2" x14ac:dyDescent="0.25">
      <c r="A551" s="22">
        <v>40861</v>
      </c>
      <c r="B551">
        <v>11.29</v>
      </c>
    </row>
    <row r="552" spans="1:2" x14ac:dyDescent="0.25">
      <c r="A552" s="22">
        <v>40862</v>
      </c>
      <c r="B552">
        <v>11.23</v>
      </c>
    </row>
    <row r="553" spans="1:2" x14ac:dyDescent="0.25">
      <c r="A553" s="22">
        <v>40863</v>
      </c>
      <c r="B553">
        <v>11.22</v>
      </c>
    </row>
    <row r="554" spans="1:2" x14ac:dyDescent="0.25">
      <c r="A554" s="22">
        <v>40864</v>
      </c>
      <c r="B554">
        <v>11.24</v>
      </c>
    </row>
    <row r="555" spans="1:2" x14ac:dyDescent="0.25">
      <c r="A555" s="22">
        <v>40865</v>
      </c>
      <c r="B555">
        <v>11.21</v>
      </c>
    </row>
    <row r="556" spans="1:2" x14ac:dyDescent="0.25">
      <c r="A556" s="22">
        <v>40868</v>
      </c>
      <c r="B556">
        <v>11.22</v>
      </c>
    </row>
    <row r="557" spans="1:2" x14ac:dyDescent="0.25">
      <c r="A557" s="22">
        <v>40869</v>
      </c>
      <c r="B557">
        <v>11.22</v>
      </c>
    </row>
    <row r="558" spans="1:2" x14ac:dyDescent="0.25">
      <c r="A558" s="22">
        <v>40870</v>
      </c>
      <c r="B558">
        <v>11.22</v>
      </c>
    </row>
    <row r="559" spans="1:2" x14ac:dyDescent="0.25">
      <c r="A559" s="22">
        <v>40871</v>
      </c>
      <c r="B559">
        <v>11.22</v>
      </c>
    </row>
    <row r="560" spans="1:2" x14ac:dyDescent="0.25">
      <c r="A560" s="22">
        <v>40872</v>
      </c>
      <c r="B560">
        <v>11.25</v>
      </c>
    </row>
    <row r="561" spans="1:2" x14ac:dyDescent="0.25">
      <c r="A561" s="22">
        <v>40875</v>
      </c>
      <c r="B561">
        <v>11.21</v>
      </c>
    </row>
    <row r="562" spans="1:2" x14ac:dyDescent="0.25">
      <c r="A562" s="22">
        <v>40876</v>
      </c>
      <c r="B562">
        <v>11.22</v>
      </c>
    </row>
    <row r="563" spans="1:2" x14ac:dyDescent="0.25">
      <c r="A563" s="22">
        <v>40877</v>
      </c>
      <c r="B563">
        <v>11.23</v>
      </c>
    </row>
    <row r="564" spans="1:2" x14ac:dyDescent="0.25">
      <c r="A564" s="22">
        <v>40878</v>
      </c>
      <c r="B564">
        <v>11.21</v>
      </c>
    </row>
    <row r="565" spans="1:2" x14ac:dyDescent="0.25">
      <c r="A565" s="22">
        <v>40879</v>
      </c>
      <c r="B565">
        <v>11.29</v>
      </c>
    </row>
    <row r="566" spans="1:2" x14ac:dyDescent="0.25">
      <c r="A566" s="22">
        <v>40882</v>
      </c>
      <c r="B566">
        <v>11.28</v>
      </c>
    </row>
    <row r="567" spans="1:2" x14ac:dyDescent="0.25">
      <c r="A567" s="22">
        <v>40884</v>
      </c>
      <c r="B567">
        <v>11.28</v>
      </c>
    </row>
    <row r="568" spans="1:2" x14ac:dyDescent="0.25">
      <c r="A568" s="22">
        <v>40885</v>
      </c>
      <c r="B568">
        <v>11.2</v>
      </c>
    </row>
    <row r="569" spans="1:2" x14ac:dyDescent="0.25">
      <c r="A569" s="22">
        <v>40886</v>
      </c>
      <c r="B569">
        <v>11.15</v>
      </c>
    </row>
    <row r="570" spans="1:2" x14ac:dyDescent="0.25">
      <c r="A570" s="22">
        <v>40889</v>
      </c>
      <c r="B570">
        <v>11.16</v>
      </c>
    </row>
    <row r="571" spans="1:2" x14ac:dyDescent="0.25">
      <c r="A571" s="22">
        <v>40890</v>
      </c>
      <c r="B571">
        <v>11.15</v>
      </c>
    </row>
    <row r="572" spans="1:2" x14ac:dyDescent="0.25">
      <c r="A572" s="22">
        <v>40891</v>
      </c>
      <c r="B572">
        <v>11.15</v>
      </c>
    </row>
    <row r="573" spans="1:2" x14ac:dyDescent="0.25">
      <c r="A573" s="22">
        <v>40892</v>
      </c>
      <c r="B573">
        <v>11.17</v>
      </c>
    </row>
    <row r="574" spans="1:2" x14ac:dyDescent="0.25">
      <c r="A574" s="22">
        <v>40893</v>
      </c>
      <c r="B574">
        <v>11.17</v>
      </c>
    </row>
    <row r="575" spans="1:2" x14ac:dyDescent="0.25">
      <c r="A575" s="22">
        <v>40896</v>
      </c>
      <c r="B575">
        <v>11.14</v>
      </c>
    </row>
    <row r="576" spans="1:2" x14ac:dyDescent="0.25">
      <c r="A576" s="22">
        <v>40897</v>
      </c>
      <c r="B576">
        <v>11.15</v>
      </c>
    </row>
    <row r="577" spans="1:2" x14ac:dyDescent="0.25">
      <c r="A577" s="22">
        <v>40898</v>
      </c>
      <c r="B577">
        <v>11.16</v>
      </c>
    </row>
    <row r="578" spans="1:2" x14ac:dyDescent="0.25">
      <c r="A578" s="22">
        <v>40899</v>
      </c>
      <c r="B578">
        <v>11.18</v>
      </c>
    </row>
    <row r="579" spans="1:2" x14ac:dyDescent="0.25">
      <c r="A579" s="22">
        <v>40900</v>
      </c>
      <c r="B579">
        <v>11.19</v>
      </c>
    </row>
    <row r="580" spans="1:2" x14ac:dyDescent="0.25">
      <c r="A580" s="22">
        <v>40903</v>
      </c>
      <c r="B580">
        <v>11.19</v>
      </c>
    </row>
    <row r="581" spans="1:2" x14ac:dyDescent="0.25">
      <c r="A581" s="22">
        <v>40904</v>
      </c>
      <c r="B581">
        <v>11.19</v>
      </c>
    </row>
    <row r="582" spans="1:2" x14ac:dyDescent="0.25">
      <c r="A582" s="22">
        <v>40905</v>
      </c>
      <c r="B582">
        <v>11.17</v>
      </c>
    </row>
    <row r="583" spans="1:2" x14ac:dyDescent="0.25">
      <c r="A583" s="22">
        <v>40906</v>
      </c>
      <c r="B583">
        <v>11.21</v>
      </c>
    </row>
    <row r="584" spans="1:2" x14ac:dyDescent="0.25">
      <c r="A584" s="22">
        <v>40907</v>
      </c>
      <c r="B584">
        <v>11.22</v>
      </c>
    </row>
    <row r="585" spans="1:2" x14ac:dyDescent="0.25">
      <c r="A585" s="22">
        <v>40910</v>
      </c>
      <c r="B585">
        <v>11.19</v>
      </c>
    </row>
    <row r="586" spans="1:2" x14ac:dyDescent="0.25">
      <c r="A586" s="22">
        <v>40911</v>
      </c>
      <c r="B586">
        <v>11.2</v>
      </c>
    </row>
    <row r="587" spans="1:2" x14ac:dyDescent="0.25">
      <c r="A587" s="22">
        <v>40912</v>
      </c>
      <c r="B587">
        <v>11.19</v>
      </c>
    </row>
    <row r="588" spans="1:2" x14ac:dyDescent="0.25">
      <c r="A588" s="22">
        <v>40913</v>
      </c>
      <c r="B588">
        <v>11.19</v>
      </c>
    </row>
    <row r="589" spans="1:2" x14ac:dyDescent="0.25">
      <c r="A589" s="22">
        <v>40914</v>
      </c>
      <c r="B589">
        <v>11.18</v>
      </c>
    </row>
    <row r="590" spans="1:2" x14ac:dyDescent="0.25">
      <c r="A590" s="22">
        <v>40917</v>
      </c>
      <c r="B590">
        <v>11.23</v>
      </c>
    </row>
    <row r="591" spans="1:2" x14ac:dyDescent="0.25">
      <c r="A591" s="22">
        <v>40918</v>
      </c>
      <c r="B591">
        <v>11.3</v>
      </c>
    </row>
    <row r="592" spans="1:2" x14ac:dyDescent="0.25">
      <c r="A592" s="22">
        <v>40919</v>
      </c>
      <c r="B592">
        <v>11.3</v>
      </c>
    </row>
    <row r="593" spans="1:2" x14ac:dyDescent="0.25">
      <c r="A593" s="22">
        <v>40920</v>
      </c>
      <c r="B593">
        <v>11.3</v>
      </c>
    </row>
    <row r="594" spans="1:2" x14ac:dyDescent="0.25">
      <c r="A594" s="22">
        <v>40921</v>
      </c>
      <c r="B594">
        <v>11.29</v>
      </c>
    </row>
    <row r="595" spans="1:2" x14ac:dyDescent="0.25">
      <c r="A595" s="22">
        <v>40924</v>
      </c>
      <c r="B595">
        <v>11.29</v>
      </c>
    </row>
    <row r="596" spans="1:2" x14ac:dyDescent="0.25">
      <c r="A596" s="22">
        <v>40925</v>
      </c>
      <c r="B596">
        <v>11.37</v>
      </c>
    </row>
    <row r="597" spans="1:2" x14ac:dyDescent="0.25">
      <c r="A597" s="22">
        <v>40926</v>
      </c>
      <c r="B597">
        <v>11.33</v>
      </c>
    </row>
    <row r="598" spans="1:2" x14ac:dyDescent="0.25">
      <c r="A598" s="22">
        <v>40927</v>
      </c>
      <c r="B598">
        <v>11.4</v>
      </c>
    </row>
    <row r="599" spans="1:2" x14ac:dyDescent="0.25">
      <c r="A599" s="22">
        <v>40928</v>
      </c>
      <c r="B599">
        <v>11.45</v>
      </c>
    </row>
    <row r="600" spans="1:2" x14ac:dyDescent="0.25">
      <c r="A600" s="22">
        <v>40931</v>
      </c>
      <c r="B600">
        <v>11.47</v>
      </c>
    </row>
    <row r="601" spans="1:2" x14ac:dyDescent="0.25">
      <c r="A601" s="22">
        <v>40932</v>
      </c>
      <c r="B601">
        <v>11.55</v>
      </c>
    </row>
    <row r="602" spans="1:2" x14ac:dyDescent="0.25">
      <c r="A602" s="22">
        <v>40933</v>
      </c>
      <c r="B602">
        <v>11.61</v>
      </c>
    </row>
    <row r="603" spans="1:2" x14ac:dyDescent="0.25">
      <c r="A603" s="22">
        <v>40935</v>
      </c>
      <c r="B603">
        <v>11.64</v>
      </c>
    </row>
    <row r="604" spans="1:2" x14ac:dyDescent="0.25">
      <c r="A604" s="22">
        <v>40938</v>
      </c>
      <c r="B604">
        <v>11.54</v>
      </c>
    </row>
    <row r="605" spans="1:2" x14ac:dyDescent="0.25">
      <c r="A605" s="22">
        <v>40939</v>
      </c>
      <c r="B605">
        <v>11.65</v>
      </c>
    </row>
    <row r="606" spans="1:2" x14ac:dyDescent="0.25">
      <c r="A606" s="22">
        <v>40940</v>
      </c>
      <c r="B606">
        <v>11.68</v>
      </c>
    </row>
    <row r="607" spans="1:2" x14ac:dyDescent="0.25">
      <c r="A607" s="22">
        <v>40941</v>
      </c>
      <c r="B607">
        <v>11.73</v>
      </c>
    </row>
    <row r="608" spans="1:2" x14ac:dyDescent="0.25">
      <c r="A608" s="22">
        <v>40942</v>
      </c>
      <c r="B608">
        <v>11.78</v>
      </c>
    </row>
    <row r="609" spans="1:2" x14ac:dyDescent="0.25">
      <c r="A609" s="22">
        <v>40945</v>
      </c>
      <c r="B609">
        <v>11.82</v>
      </c>
    </row>
    <row r="610" spans="1:2" x14ac:dyDescent="0.25">
      <c r="A610" s="22">
        <v>40946</v>
      </c>
      <c r="B610">
        <v>11.79</v>
      </c>
    </row>
    <row r="611" spans="1:2" x14ac:dyDescent="0.25">
      <c r="A611" s="22">
        <v>40947</v>
      </c>
      <c r="B611">
        <v>11.84</v>
      </c>
    </row>
    <row r="612" spans="1:2" x14ac:dyDescent="0.25">
      <c r="A612" s="22">
        <v>40948</v>
      </c>
      <c r="B612">
        <v>11.88</v>
      </c>
    </row>
    <row r="613" spans="1:2" x14ac:dyDescent="0.25">
      <c r="A613" s="22">
        <v>40949</v>
      </c>
      <c r="B613">
        <v>11.87</v>
      </c>
    </row>
    <row r="614" spans="1:2" x14ac:dyDescent="0.25">
      <c r="A614" s="22">
        <v>40952</v>
      </c>
      <c r="B614">
        <v>11.88</v>
      </c>
    </row>
    <row r="615" spans="1:2" x14ac:dyDescent="0.25">
      <c r="A615" s="22">
        <v>40953</v>
      </c>
      <c r="B615">
        <v>11.89</v>
      </c>
    </row>
    <row r="616" spans="1:2" x14ac:dyDescent="0.25">
      <c r="A616" s="22">
        <v>40954</v>
      </c>
      <c r="B616">
        <v>12.02</v>
      </c>
    </row>
    <row r="617" spans="1:2" x14ac:dyDescent="0.25">
      <c r="A617" s="22">
        <v>40955</v>
      </c>
      <c r="B617">
        <v>12</v>
      </c>
    </row>
    <row r="618" spans="1:2" x14ac:dyDescent="0.25">
      <c r="A618" s="22">
        <v>40956</v>
      </c>
      <c r="B618">
        <v>12.06</v>
      </c>
    </row>
    <row r="619" spans="1:2" x14ac:dyDescent="0.25">
      <c r="A619" s="22">
        <v>40960</v>
      </c>
      <c r="B619">
        <v>12.11</v>
      </c>
    </row>
    <row r="620" spans="1:2" x14ac:dyDescent="0.25">
      <c r="A620" s="22">
        <v>40961</v>
      </c>
      <c r="B620">
        <v>11.94</v>
      </c>
    </row>
    <row r="621" spans="1:2" x14ac:dyDescent="0.25">
      <c r="A621" s="22">
        <v>40962</v>
      </c>
      <c r="B621">
        <v>11.9</v>
      </c>
    </row>
    <row r="622" spans="1:2" x14ac:dyDescent="0.25">
      <c r="A622" s="22">
        <v>40963</v>
      </c>
      <c r="B622">
        <v>11.84</v>
      </c>
    </row>
    <row r="623" spans="1:2" x14ac:dyDescent="0.25">
      <c r="A623" s="22">
        <v>40966</v>
      </c>
      <c r="B623">
        <v>11.7</v>
      </c>
    </row>
    <row r="624" spans="1:2" x14ac:dyDescent="0.25">
      <c r="A624" s="22">
        <v>40967</v>
      </c>
      <c r="B624">
        <v>11.72</v>
      </c>
    </row>
    <row r="625" spans="1:2" x14ac:dyDescent="0.25">
      <c r="A625" s="22">
        <v>40968</v>
      </c>
      <c r="B625">
        <v>11.74</v>
      </c>
    </row>
    <row r="626" spans="1:2" x14ac:dyDescent="0.25">
      <c r="A626" s="22">
        <v>40969</v>
      </c>
      <c r="B626">
        <v>11.73</v>
      </c>
    </row>
    <row r="627" spans="1:2" x14ac:dyDescent="0.25">
      <c r="A627" s="22">
        <v>40970</v>
      </c>
      <c r="B627">
        <v>11.73</v>
      </c>
    </row>
    <row r="628" spans="1:2" x14ac:dyDescent="0.25">
      <c r="A628" s="22">
        <v>40973</v>
      </c>
      <c r="B628">
        <v>11.74</v>
      </c>
    </row>
    <row r="629" spans="1:2" x14ac:dyDescent="0.25">
      <c r="A629" s="22">
        <v>40974</v>
      </c>
      <c r="B629">
        <v>11.76</v>
      </c>
    </row>
    <row r="630" spans="1:2" x14ac:dyDescent="0.25">
      <c r="A630" s="22">
        <v>40975</v>
      </c>
      <c r="B630">
        <v>11.74</v>
      </c>
    </row>
    <row r="631" spans="1:2" x14ac:dyDescent="0.25">
      <c r="A631" s="22">
        <v>40977</v>
      </c>
      <c r="B631">
        <v>11.77</v>
      </c>
    </row>
    <row r="632" spans="1:2" x14ac:dyDescent="0.25">
      <c r="A632" s="22">
        <v>40980</v>
      </c>
      <c r="B632">
        <v>11.78</v>
      </c>
    </row>
    <row r="633" spans="1:2" x14ac:dyDescent="0.25">
      <c r="A633" s="22">
        <v>40981</v>
      </c>
      <c r="B633">
        <v>11.77</v>
      </c>
    </row>
    <row r="634" spans="1:2" x14ac:dyDescent="0.25">
      <c r="A634" s="22">
        <v>40982</v>
      </c>
      <c r="B634">
        <v>11.8</v>
      </c>
    </row>
    <row r="635" spans="1:2" x14ac:dyDescent="0.25">
      <c r="A635" s="22">
        <v>40983</v>
      </c>
      <c r="B635">
        <v>11.73</v>
      </c>
    </row>
    <row r="636" spans="1:2" x14ac:dyDescent="0.25">
      <c r="A636" s="22">
        <v>40984</v>
      </c>
      <c r="B636">
        <v>11.71</v>
      </c>
    </row>
    <row r="637" spans="1:2" x14ac:dyDescent="0.25">
      <c r="A637" s="22">
        <v>40987</v>
      </c>
      <c r="B637">
        <v>11.71</v>
      </c>
    </row>
    <row r="638" spans="1:2" x14ac:dyDescent="0.25">
      <c r="A638" s="22">
        <v>40988</v>
      </c>
      <c r="B638">
        <v>11.71</v>
      </c>
    </row>
    <row r="639" spans="1:2" x14ac:dyDescent="0.25">
      <c r="A639" s="22">
        <v>40989</v>
      </c>
      <c r="B639">
        <v>11.74</v>
      </c>
    </row>
    <row r="640" spans="1:2" x14ac:dyDescent="0.25">
      <c r="A640" s="22">
        <v>40990</v>
      </c>
      <c r="B640">
        <v>11.71</v>
      </c>
    </row>
    <row r="641" spans="1:2" x14ac:dyDescent="0.25">
      <c r="A641" s="22">
        <v>40991</v>
      </c>
      <c r="B641">
        <v>11.7</v>
      </c>
    </row>
    <row r="642" spans="1:2" x14ac:dyDescent="0.25">
      <c r="A642" s="22">
        <v>40994</v>
      </c>
      <c r="B642">
        <v>11.72</v>
      </c>
    </row>
    <row r="643" spans="1:2" x14ac:dyDescent="0.25">
      <c r="A643" s="22">
        <v>40995</v>
      </c>
      <c r="B643">
        <v>11.71</v>
      </c>
    </row>
    <row r="644" spans="1:2" x14ac:dyDescent="0.25">
      <c r="A644" s="22">
        <v>40996</v>
      </c>
      <c r="B644">
        <v>11.73</v>
      </c>
    </row>
    <row r="645" spans="1:2" x14ac:dyDescent="0.25">
      <c r="A645" s="22">
        <v>40997</v>
      </c>
      <c r="B645">
        <v>11.72</v>
      </c>
    </row>
    <row r="646" spans="1:2" x14ac:dyDescent="0.25">
      <c r="A646" s="22">
        <v>40998</v>
      </c>
      <c r="B646">
        <v>11.76</v>
      </c>
    </row>
    <row r="647" spans="1:2" x14ac:dyDescent="0.25">
      <c r="A647" s="22">
        <v>41001</v>
      </c>
      <c r="B647">
        <v>11.79</v>
      </c>
    </row>
    <row r="648" spans="1:2" x14ac:dyDescent="0.25">
      <c r="A648" s="22">
        <v>41002</v>
      </c>
      <c r="B648">
        <v>11.79</v>
      </c>
    </row>
    <row r="649" spans="1:2" x14ac:dyDescent="0.25">
      <c r="A649" s="22">
        <v>41003</v>
      </c>
      <c r="B649">
        <v>11.78</v>
      </c>
    </row>
    <row r="650" spans="1:2" x14ac:dyDescent="0.25">
      <c r="A650" s="22">
        <v>41008</v>
      </c>
      <c r="B650">
        <v>11.79</v>
      </c>
    </row>
    <row r="651" spans="1:2" x14ac:dyDescent="0.25">
      <c r="A651" s="22">
        <v>41009</v>
      </c>
      <c r="B651">
        <v>11.78</v>
      </c>
    </row>
    <row r="652" spans="1:2" x14ac:dyDescent="0.25">
      <c r="A652" s="22">
        <v>41010</v>
      </c>
      <c r="B652">
        <v>11.78</v>
      </c>
    </row>
    <row r="653" spans="1:2" x14ac:dyDescent="0.25">
      <c r="A653" s="22">
        <v>41011</v>
      </c>
      <c r="B653">
        <v>11.78</v>
      </c>
    </row>
    <row r="654" spans="1:2" x14ac:dyDescent="0.25">
      <c r="A654" s="22">
        <v>41012</v>
      </c>
      <c r="B654">
        <v>11.72</v>
      </c>
    </row>
    <row r="655" spans="1:2" x14ac:dyDescent="0.25">
      <c r="A655" s="22">
        <v>41015</v>
      </c>
      <c r="B655">
        <v>11.71</v>
      </c>
    </row>
    <row r="656" spans="1:2" x14ac:dyDescent="0.25">
      <c r="A656" s="22">
        <v>41016</v>
      </c>
      <c r="B656">
        <v>11.72</v>
      </c>
    </row>
    <row r="657" spans="1:2" x14ac:dyDescent="0.25">
      <c r="A657" s="22">
        <v>41017</v>
      </c>
      <c r="B657">
        <v>11.75</v>
      </c>
    </row>
    <row r="658" spans="1:2" x14ac:dyDescent="0.25">
      <c r="A658" s="22">
        <v>41018</v>
      </c>
      <c r="B658">
        <v>11.77</v>
      </c>
    </row>
    <row r="659" spans="1:2" x14ac:dyDescent="0.25">
      <c r="A659" s="22">
        <v>41019</v>
      </c>
      <c r="B659">
        <v>11.76</v>
      </c>
    </row>
    <row r="660" spans="1:2" x14ac:dyDescent="0.25">
      <c r="A660" s="22">
        <v>41022</v>
      </c>
      <c r="B660">
        <v>11.72</v>
      </c>
    </row>
    <row r="661" spans="1:2" x14ac:dyDescent="0.25">
      <c r="A661" s="22">
        <v>41023</v>
      </c>
      <c r="B661">
        <v>11.72</v>
      </c>
    </row>
    <row r="662" spans="1:2" x14ac:dyDescent="0.25">
      <c r="A662" s="22">
        <v>41024</v>
      </c>
      <c r="B662">
        <v>11.73</v>
      </c>
    </row>
    <row r="663" spans="1:2" x14ac:dyDescent="0.25">
      <c r="A663" s="22">
        <v>41025</v>
      </c>
      <c r="B663">
        <v>11.73</v>
      </c>
    </row>
    <row r="664" spans="1:2" x14ac:dyDescent="0.25">
      <c r="A664" s="22">
        <v>41026</v>
      </c>
      <c r="B664">
        <v>11.75</v>
      </c>
    </row>
    <row r="665" spans="1:2" x14ac:dyDescent="0.25">
      <c r="A665" s="22">
        <v>41029</v>
      </c>
      <c r="B665">
        <v>11.74</v>
      </c>
    </row>
    <row r="666" spans="1:2" x14ac:dyDescent="0.25">
      <c r="A666" s="22">
        <v>41031</v>
      </c>
      <c r="B666">
        <v>11.76</v>
      </c>
    </row>
    <row r="667" spans="1:2" x14ac:dyDescent="0.25">
      <c r="A667" s="22">
        <v>41032</v>
      </c>
      <c r="B667">
        <v>11.77</v>
      </c>
    </row>
    <row r="668" spans="1:2" x14ac:dyDescent="0.25">
      <c r="A668" s="22">
        <v>41033</v>
      </c>
      <c r="B668">
        <v>11.78</v>
      </c>
    </row>
    <row r="669" spans="1:2" x14ac:dyDescent="0.25">
      <c r="A669" s="22">
        <v>41036</v>
      </c>
      <c r="B669">
        <v>11.75</v>
      </c>
    </row>
    <row r="670" spans="1:2" x14ac:dyDescent="0.25">
      <c r="A670" s="22">
        <v>41037</v>
      </c>
      <c r="B670">
        <v>11.79</v>
      </c>
    </row>
    <row r="671" spans="1:2" x14ac:dyDescent="0.25">
      <c r="A671" s="22">
        <v>41038</v>
      </c>
      <c r="B671">
        <v>11.79</v>
      </c>
    </row>
    <row r="672" spans="1:2" x14ac:dyDescent="0.25">
      <c r="A672" s="22">
        <v>41039</v>
      </c>
      <c r="B672">
        <v>11.82</v>
      </c>
    </row>
    <row r="673" spans="1:2" x14ac:dyDescent="0.25">
      <c r="A673" s="22">
        <v>41040</v>
      </c>
      <c r="B673">
        <v>11.81</v>
      </c>
    </row>
    <row r="674" spans="1:2" x14ac:dyDescent="0.25">
      <c r="A674" s="22">
        <v>41043</v>
      </c>
      <c r="B674">
        <v>11.85</v>
      </c>
    </row>
    <row r="675" spans="1:2" x14ac:dyDescent="0.25">
      <c r="A675" s="22">
        <v>41044</v>
      </c>
      <c r="B675">
        <v>11.82</v>
      </c>
    </row>
    <row r="676" spans="1:2" x14ac:dyDescent="0.25">
      <c r="A676" s="22">
        <v>41045</v>
      </c>
      <c r="B676">
        <v>11.86</v>
      </c>
    </row>
    <row r="677" spans="1:2" x14ac:dyDescent="0.25">
      <c r="A677" s="22">
        <v>41046</v>
      </c>
      <c r="B677">
        <v>11.88</v>
      </c>
    </row>
    <row r="678" spans="1:2" x14ac:dyDescent="0.25">
      <c r="A678" s="22">
        <v>41047</v>
      </c>
      <c r="B678">
        <v>11.83</v>
      </c>
    </row>
    <row r="679" spans="1:2" x14ac:dyDescent="0.25">
      <c r="A679" s="22">
        <v>41050</v>
      </c>
      <c r="B679">
        <v>11.84</v>
      </c>
    </row>
    <row r="680" spans="1:2" x14ac:dyDescent="0.25">
      <c r="A680" s="22">
        <v>41051</v>
      </c>
      <c r="B680">
        <v>11.86</v>
      </c>
    </row>
    <row r="681" spans="1:2" x14ac:dyDescent="0.25">
      <c r="A681" s="22">
        <v>41052</v>
      </c>
      <c r="B681">
        <v>11.86</v>
      </c>
    </row>
    <row r="682" spans="1:2" x14ac:dyDescent="0.25">
      <c r="A682" s="22">
        <v>41053</v>
      </c>
      <c r="B682">
        <v>11.83</v>
      </c>
    </row>
    <row r="683" spans="1:2" x14ac:dyDescent="0.25">
      <c r="A683" s="22">
        <v>41054</v>
      </c>
      <c r="B683">
        <v>11.82</v>
      </c>
    </row>
    <row r="684" spans="1:2" x14ac:dyDescent="0.25">
      <c r="A684" s="22">
        <v>41057</v>
      </c>
      <c r="B684">
        <v>11.84</v>
      </c>
    </row>
    <row r="685" spans="1:2" x14ac:dyDescent="0.25">
      <c r="A685" s="22">
        <v>41058</v>
      </c>
      <c r="B685">
        <v>11.84</v>
      </c>
    </row>
    <row r="686" spans="1:2" x14ac:dyDescent="0.25">
      <c r="A686" s="22">
        <v>41059</v>
      </c>
      <c r="B686">
        <v>11.83</v>
      </c>
    </row>
    <row r="687" spans="1:2" x14ac:dyDescent="0.25">
      <c r="A687" s="22">
        <v>41060</v>
      </c>
      <c r="B687">
        <v>11.81</v>
      </c>
    </row>
    <row r="688" spans="1:2" x14ac:dyDescent="0.25">
      <c r="A688" s="22">
        <v>41061</v>
      </c>
      <c r="B688">
        <v>11.79</v>
      </c>
    </row>
    <row r="689" spans="1:2" x14ac:dyDescent="0.25">
      <c r="A689" s="22">
        <v>41064</v>
      </c>
      <c r="B689">
        <v>11.75</v>
      </c>
    </row>
    <row r="690" spans="1:2" x14ac:dyDescent="0.25">
      <c r="A690" s="22">
        <v>41065</v>
      </c>
      <c r="B690">
        <v>11.77</v>
      </c>
    </row>
    <row r="691" spans="1:2" x14ac:dyDescent="0.25">
      <c r="A691" s="22">
        <v>41066</v>
      </c>
      <c r="B691">
        <v>11.74</v>
      </c>
    </row>
    <row r="692" spans="1:2" x14ac:dyDescent="0.25">
      <c r="A692" s="22">
        <v>41067</v>
      </c>
      <c r="B692">
        <v>11.8</v>
      </c>
    </row>
    <row r="693" spans="1:2" x14ac:dyDescent="0.25">
      <c r="A693" s="22">
        <v>41068</v>
      </c>
      <c r="B693">
        <v>11.8</v>
      </c>
    </row>
    <row r="694" spans="1:2" x14ac:dyDescent="0.25">
      <c r="A694" s="22">
        <v>41071</v>
      </c>
      <c r="B694">
        <v>11.79</v>
      </c>
    </row>
    <row r="695" spans="1:2" x14ac:dyDescent="0.25">
      <c r="A695" s="22">
        <v>41072</v>
      </c>
      <c r="B695">
        <v>11.84</v>
      </c>
    </row>
    <row r="696" spans="1:2" x14ac:dyDescent="0.25">
      <c r="A696" s="22">
        <v>41073</v>
      </c>
      <c r="B696">
        <v>11.85</v>
      </c>
    </row>
    <row r="697" spans="1:2" x14ac:dyDescent="0.25">
      <c r="A697" s="22">
        <v>41074</v>
      </c>
      <c r="B697">
        <v>11.78</v>
      </c>
    </row>
    <row r="698" spans="1:2" x14ac:dyDescent="0.25">
      <c r="A698" s="22">
        <v>41075</v>
      </c>
      <c r="B698">
        <v>11.84</v>
      </c>
    </row>
    <row r="699" spans="1:2" x14ac:dyDescent="0.25">
      <c r="A699" s="22">
        <v>41078</v>
      </c>
      <c r="B699">
        <v>11.74</v>
      </c>
    </row>
    <row r="700" spans="1:2" x14ac:dyDescent="0.25">
      <c r="A700" s="22">
        <v>41079</v>
      </c>
      <c r="B700">
        <v>11.78</v>
      </c>
    </row>
    <row r="701" spans="1:2" x14ac:dyDescent="0.25">
      <c r="A701" s="22">
        <v>41080</v>
      </c>
      <c r="B701">
        <v>11.81</v>
      </c>
    </row>
    <row r="702" spans="1:2" x14ac:dyDescent="0.25">
      <c r="A702" s="22">
        <v>41081</v>
      </c>
      <c r="B702">
        <v>11.87</v>
      </c>
    </row>
    <row r="703" spans="1:2" x14ac:dyDescent="0.25">
      <c r="A703" s="22">
        <v>41082</v>
      </c>
      <c r="B703">
        <v>11.86</v>
      </c>
    </row>
    <row r="704" spans="1:2" x14ac:dyDescent="0.25">
      <c r="A704" s="22">
        <v>41085</v>
      </c>
      <c r="B704">
        <v>11.82</v>
      </c>
    </row>
    <row r="705" spans="1:2" x14ac:dyDescent="0.25">
      <c r="A705" s="22">
        <v>41086</v>
      </c>
      <c r="B705">
        <v>11.84</v>
      </c>
    </row>
    <row r="706" spans="1:2" x14ac:dyDescent="0.25">
      <c r="A706" s="22">
        <v>41087</v>
      </c>
      <c r="B706">
        <v>11.86</v>
      </c>
    </row>
    <row r="707" spans="1:2" x14ac:dyDescent="0.25">
      <c r="A707" s="22">
        <v>41088</v>
      </c>
      <c r="B707">
        <v>11.87</v>
      </c>
    </row>
    <row r="708" spans="1:2" x14ac:dyDescent="0.25">
      <c r="A708" s="22">
        <v>41089</v>
      </c>
      <c r="B708">
        <v>12.03</v>
      </c>
    </row>
    <row r="709" spans="1:2" x14ac:dyDescent="0.25">
      <c r="A709" s="22">
        <v>41092</v>
      </c>
      <c r="B709">
        <v>12.02</v>
      </c>
    </row>
    <row r="710" spans="1:2" x14ac:dyDescent="0.25">
      <c r="A710" s="22">
        <v>41093</v>
      </c>
      <c r="B710">
        <v>12.03</v>
      </c>
    </row>
    <row r="711" spans="1:2" x14ac:dyDescent="0.25">
      <c r="A711" s="22">
        <v>41094</v>
      </c>
      <c r="B711">
        <v>12.03</v>
      </c>
    </row>
    <row r="712" spans="1:2" x14ac:dyDescent="0.25">
      <c r="A712" s="22">
        <v>41095</v>
      </c>
      <c r="B712">
        <v>12.05</v>
      </c>
    </row>
    <row r="713" spans="1:2" x14ac:dyDescent="0.25">
      <c r="A713" s="22">
        <v>41096</v>
      </c>
      <c r="B713">
        <v>12.04</v>
      </c>
    </row>
    <row r="714" spans="1:2" x14ac:dyDescent="0.25">
      <c r="A714" s="22">
        <v>41099</v>
      </c>
      <c r="B714">
        <v>12</v>
      </c>
    </row>
    <row r="715" spans="1:2" x14ac:dyDescent="0.25">
      <c r="A715" s="22">
        <v>41100</v>
      </c>
      <c r="B715">
        <v>12.07</v>
      </c>
    </row>
    <row r="716" spans="1:2" x14ac:dyDescent="0.25">
      <c r="A716" s="22">
        <v>41101</v>
      </c>
      <c r="B716">
        <v>12.04</v>
      </c>
    </row>
    <row r="717" spans="1:2" x14ac:dyDescent="0.25">
      <c r="A717" s="22">
        <v>41102</v>
      </c>
      <c r="B717">
        <v>11.97</v>
      </c>
    </row>
    <row r="718" spans="1:2" x14ac:dyDescent="0.25">
      <c r="A718" s="22">
        <v>41103</v>
      </c>
      <c r="B718">
        <v>11.97</v>
      </c>
    </row>
    <row r="719" spans="1:2" x14ac:dyDescent="0.25">
      <c r="A719" s="22">
        <v>41106</v>
      </c>
      <c r="B719">
        <v>11.96</v>
      </c>
    </row>
    <row r="720" spans="1:2" x14ac:dyDescent="0.25">
      <c r="A720" s="22">
        <v>41107</v>
      </c>
      <c r="B720">
        <v>11.96</v>
      </c>
    </row>
    <row r="721" spans="1:2" x14ac:dyDescent="0.25">
      <c r="A721" s="22">
        <v>41108</v>
      </c>
      <c r="B721">
        <v>11.98</v>
      </c>
    </row>
    <row r="722" spans="1:2" x14ac:dyDescent="0.25">
      <c r="A722" s="22">
        <v>41109</v>
      </c>
      <c r="B722">
        <v>11.98</v>
      </c>
    </row>
    <row r="723" spans="1:2" x14ac:dyDescent="0.25">
      <c r="A723" s="22">
        <v>41110</v>
      </c>
      <c r="B723">
        <v>11.98</v>
      </c>
    </row>
    <row r="724" spans="1:2" x14ac:dyDescent="0.25">
      <c r="A724" s="22">
        <v>41113</v>
      </c>
      <c r="B724">
        <v>11.99</v>
      </c>
    </row>
    <row r="725" spans="1:2" x14ac:dyDescent="0.25">
      <c r="A725" s="22">
        <v>41114</v>
      </c>
      <c r="B725">
        <v>12</v>
      </c>
    </row>
    <row r="726" spans="1:2" x14ac:dyDescent="0.25">
      <c r="A726" s="22">
        <v>41115</v>
      </c>
      <c r="B726">
        <v>12</v>
      </c>
    </row>
    <row r="727" spans="1:2" x14ac:dyDescent="0.25">
      <c r="A727" s="22">
        <v>41116</v>
      </c>
      <c r="B727">
        <v>11.98</v>
      </c>
    </row>
    <row r="728" spans="1:2" x14ac:dyDescent="0.25">
      <c r="A728" s="22">
        <v>41117</v>
      </c>
      <c r="B728">
        <v>11.99</v>
      </c>
    </row>
    <row r="729" spans="1:2" x14ac:dyDescent="0.25">
      <c r="A729" s="22">
        <v>41120</v>
      </c>
      <c r="B729">
        <v>11.98</v>
      </c>
    </row>
    <row r="730" spans="1:2" x14ac:dyDescent="0.25">
      <c r="A730" s="22">
        <v>41121</v>
      </c>
      <c r="B730">
        <v>12.01</v>
      </c>
    </row>
    <row r="731" spans="1:2" x14ac:dyDescent="0.25">
      <c r="A731" s="22">
        <v>41122</v>
      </c>
      <c r="B731">
        <v>12.01</v>
      </c>
    </row>
    <row r="732" spans="1:2" x14ac:dyDescent="0.25">
      <c r="A732" s="22">
        <v>41123</v>
      </c>
      <c r="B732">
        <v>12.01</v>
      </c>
    </row>
    <row r="733" spans="1:2" x14ac:dyDescent="0.25">
      <c r="A733" s="22">
        <v>41124</v>
      </c>
      <c r="B733">
        <v>12.02</v>
      </c>
    </row>
    <row r="734" spans="1:2" x14ac:dyDescent="0.25">
      <c r="A734" s="22">
        <v>41127</v>
      </c>
      <c r="B734">
        <v>12.04</v>
      </c>
    </row>
    <row r="735" spans="1:2" x14ac:dyDescent="0.25">
      <c r="A735" s="22">
        <v>41128</v>
      </c>
      <c r="B735">
        <v>12.08</v>
      </c>
    </row>
    <row r="736" spans="1:2" x14ac:dyDescent="0.25">
      <c r="A736" s="22">
        <v>41129</v>
      </c>
      <c r="B736">
        <v>12.1</v>
      </c>
    </row>
    <row r="737" spans="1:2" x14ac:dyDescent="0.25">
      <c r="A737" s="22">
        <v>41130</v>
      </c>
      <c r="B737">
        <v>12.1</v>
      </c>
    </row>
    <row r="738" spans="1:2" x14ac:dyDescent="0.25">
      <c r="A738" s="22">
        <v>41131</v>
      </c>
      <c r="B738">
        <v>12.09</v>
      </c>
    </row>
    <row r="739" spans="1:2" x14ac:dyDescent="0.25">
      <c r="A739" s="22">
        <v>41134</v>
      </c>
      <c r="B739">
        <v>12.13</v>
      </c>
    </row>
    <row r="740" spans="1:2" x14ac:dyDescent="0.25">
      <c r="A740" s="22">
        <v>41135</v>
      </c>
      <c r="B740">
        <v>12.17</v>
      </c>
    </row>
    <row r="741" spans="1:2" x14ac:dyDescent="0.25">
      <c r="A741" s="22">
        <v>41137</v>
      </c>
      <c r="B741">
        <v>12.15</v>
      </c>
    </row>
    <row r="742" spans="1:2" x14ac:dyDescent="0.25">
      <c r="A742" s="22">
        <v>41138</v>
      </c>
      <c r="B742">
        <v>12.16</v>
      </c>
    </row>
    <row r="743" spans="1:2" x14ac:dyDescent="0.25">
      <c r="A743" s="22">
        <v>41142</v>
      </c>
      <c r="B743">
        <v>12.22</v>
      </c>
    </row>
    <row r="744" spans="1:2" x14ac:dyDescent="0.25">
      <c r="A744" s="22">
        <v>41143</v>
      </c>
      <c r="B744">
        <v>12.23</v>
      </c>
    </row>
    <row r="745" spans="1:2" x14ac:dyDescent="0.25">
      <c r="A745" s="22">
        <v>41144</v>
      </c>
      <c r="B745">
        <v>12.24</v>
      </c>
    </row>
    <row r="746" spans="1:2" x14ac:dyDescent="0.25">
      <c r="A746" s="22">
        <v>41145</v>
      </c>
      <c r="B746">
        <v>12.22</v>
      </c>
    </row>
    <row r="747" spans="1:2" x14ac:dyDescent="0.25">
      <c r="A747" s="22">
        <v>41148</v>
      </c>
      <c r="B747">
        <v>12.18</v>
      </c>
    </row>
    <row r="748" spans="1:2" x14ac:dyDescent="0.25">
      <c r="A748" s="22">
        <v>41149</v>
      </c>
      <c r="B748">
        <v>12.17</v>
      </c>
    </row>
    <row r="749" spans="1:2" x14ac:dyDescent="0.25">
      <c r="A749" s="22">
        <v>41150</v>
      </c>
      <c r="B749">
        <v>12.15</v>
      </c>
    </row>
    <row r="750" spans="1:2" x14ac:dyDescent="0.25">
      <c r="A750" s="22">
        <v>41151</v>
      </c>
      <c r="B750">
        <v>12.17</v>
      </c>
    </row>
    <row r="751" spans="1:2" x14ac:dyDescent="0.25">
      <c r="A751" s="22">
        <v>41152</v>
      </c>
      <c r="B751">
        <v>12.17</v>
      </c>
    </row>
    <row r="752" spans="1:2" x14ac:dyDescent="0.25">
      <c r="A752" s="22">
        <v>41155</v>
      </c>
      <c r="B752">
        <v>12.17</v>
      </c>
    </row>
    <row r="753" spans="1:2" x14ac:dyDescent="0.25">
      <c r="A753" s="22">
        <v>41156</v>
      </c>
      <c r="B753">
        <v>12.16</v>
      </c>
    </row>
    <row r="754" spans="1:2" x14ac:dyDescent="0.25">
      <c r="A754" s="22">
        <v>41157</v>
      </c>
      <c r="B754">
        <v>12.17</v>
      </c>
    </row>
    <row r="755" spans="1:2" x14ac:dyDescent="0.25">
      <c r="A755" s="22">
        <v>41158</v>
      </c>
      <c r="B755">
        <v>12.18</v>
      </c>
    </row>
    <row r="756" spans="1:2" x14ac:dyDescent="0.25">
      <c r="A756" s="22">
        <v>41159</v>
      </c>
      <c r="B756">
        <v>12.16</v>
      </c>
    </row>
    <row r="757" spans="1:2" x14ac:dyDescent="0.25">
      <c r="A757" s="22">
        <v>41162</v>
      </c>
      <c r="B757">
        <v>12.19</v>
      </c>
    </row>
    <row r="758" spans="1:2" x14ac:dyDescent="0.25">
      <c r="A758" s="22">
        <v>41163</v>
      </c>
      <c r="B758">
        <v>12.23</v>
      </c>
    </row>
    <row r="759" spans="1:2" x14ac:dyDescent="0.25">
      <c r="A759" s="22">
        <v>41164</v>
      </c>
      <c r="B759">
        <v>12.27</v>
      </c>
    </row>
    <row r="760" spans="1:2" x14ac:dyDescent="0.25">
      <c r="A760" s="22">
        <v>41165</v>
      </c>
      <c r="B760">
        <v>12.27</v>
      </c>
    </row>
    <row r="761" spans="1:2" x14ac:dyDescent="0.25">
      <c r="A761" s="22">
        <v>41166</v>
      </c>
      <c r="B761">
        <v>12.38</v>
      </c>
    </row>
    <row r="762" spans="1:2" x14ac:dyDescent="0.25">
      <c r="A762" s="22">
        <v>41169</v>
      </c>
      <c r="B762">
        <v>12.37</v>
      </c>
    </row>
    <row r="763" spans="1:2" x14ac:dyDescent="0.25">
      <c r="A763" s="22">
        <v>41170</v>
      </c>
      <c r="B763">
        <v>12.39</v>
      </c>
    </row>
    <row r="764" spans="1:2" x14ac:dyDescent="0.25">
      <c r="A764" s="22">
        <v>41172</v>
      </c>
      <c r="B764">
        <v>12.35</v>
      </c>
    </row>
    <row r="765" spans="1:2" x14ac:dyDescent="0.25">
      <c r="A765" s="22">
        <v>41173</v>
      </c>
      <c r="B765">
        <v>12.48</v>
      </c>
    </row>
    <row r="766" spans="1:2" x14ac:dyDescent="0.25">
      <c r="A766" s="22">
        <v>41176</v>
      </c>
      <c r="B766">
        <v>12.45</v>
      </c>
    </row>
    <row r="767" spans="1:2" x14ac:dyDescent="0.25">
      <c r="A767" s="22">
        <v>41177</v>
      </c>
      <c r="B767">
        <v>12.48</v>
      </c>
    </row>
    <row r="768" spans="1:2" x14ac:dyDescent="0.25">
      <c r="A768" s="22">
        <v>41178</v>
      </c>
      <c r="B768">
        <v>12.49</v>
      </c>
    </row>
    <row r="769" spans="1:2" x14ac:dyDescent="0.25">
      <c r="A769" s="22">
        <v>41179</v>
      </c>
      <c r="B769">
        <v>12.5</v>
      </c>
    </row>
    <row r="770" spans="1:2" x14ac:dyDescent="0.25">
      <c r="A770" s="22">
        <v>41180</v>
      </c>
      <c r="B770">
        <v>12.57</v>
      </c>
    </row>
    <row r="771" spans="1:2" x14ac:dyDescent="0.25">
      <c r="A771" s="22">
        <v>41183</v>
      </c>
      <c r="B771">
        <v>12.59</v>
      </c>
    </row>
    <row r="772" spans="1:2" x14ac:dyDescent="0.25">
      <c r="A772" s="22">
        <v>41185</v>
      </c>
      <c r="B772">
        <v>12.63</v>
      </c>
    </row>
    <row r="773" spans="1:2" x14ac:dyDescent="0.25">
      <c r="A773" s="22">
        <v>41186</v>
      </c>
      <c r="B773">
        <v>12.68</v>
      </c>
    </row>
    <row r="774" spans="1:2" x14ac:dyDescent="0.25">
      <c r="A774" s="22">
        <v>41187</v>
      </c>
      <c r="B774">
        <v>12.64</v>
      </c>
    </row>
    <row r="775" spans="1:2" x14ac:dyDescent="0.25">
      <c r="A775" s="22">
        <v>41190</v>
      </c>
      <c r="B775">
        <v>12.56</v>
      </c>
    </row>
    <row r="776" spans="1:2" x14ac:dyDescent="0.25">
      <c r="A776" s="22">
        <v>41191</v>
      </c>
      <c r="B776">
        <v>12.6</v>
      </c>
    </row>
    <row r="777" spans="1:2" x14ac:dyDescent="0.25">
      <c r="A777" s="22">
        <v>41192</v>
      </c>
      <c r="B777">
        <v>12.53</v>
      </c>
    </row>
    <row r="778" spans="1:2" x14ac:dyDescent="0.25">
      <c r="A778" s="22">
        <v>41193</v>
      </c>
      <c r="B778">
        <v>12.56</v>
      </c>
    </row>
    <row r="779" spans="1:2" x14ac:dyDescent="0.25">
      <c r="A779" s="22">
        <v>41194</v>
      </c>
      <c r="B779">
        <v>12.52</v>
      </c>
    </row>
    <row r="780" spans="1:2" x14ac:dyDescent="0.25">
      <c r="A780" s="22">
        <v>41197</v>
      </c>
      <c r="B780">
        <v>12.53</v>
      </c>
    </row>
    <row r="781" spans="1:2" x14ac:dyDescent="0.25">
      <c r="A781" s="22">
        <v>41198</v>
      </c>
      <c r="B781">
        <v>12.5</v>
      </c>
    </row>
    <row r="782" spans="1:2" x14ac:dyDescent="0.25">
      <c r="A782" s="22">
        <v>41199</v>
      </c>
      <c r="B782">
        <v>12.5</v>
      </c>
    </row>
    <row r="783" spans="1:2" x14ac:dyDescent="0.25">
      <c r="A783" s="22">
        <v>41200</v>
      </c>
      <c r="B783">
        <v>12.52</v>
      </c>
    </row>
    <row r="784" spans="1:2" x14ac:dyDescent="0.25">
      <c r="A784" s="22">
        <v>41201</v>
      </c>
      <c r="B784">
        <v>12.48</v>
      </c>
    </row>
    <row r="785" spans="1:2" x14ac:dyDescent="0.25">
      <c r="A785" s="22">
        <v>41204</v>
      </c>
      <c r="B785">
        <v>12.48</v>
      </c>
    </row>
    <row r="786" spans="1:2" x14ac:dyDescent="0.25">
      <c r="A786" s="22">
        <v>41205</v>
      </c>
      <c r="B786">
        <v>12.45</v>
      </c>
    </row>
    <row r="787" spans="1:2" x14ac:dyDescent="0.25">
      <c r="A787" s="22">
        <v>41207</v>
      </c>
      <c r="B787">
        <v>12.45</v>
      </c>
    </row>
    <row r="788" spans="1:2" x14ac:dyDescent="0.25">
      <c r="A788" s="22">
        <v>41208</v>
      </c>
      <c r="B788">
        <v>12.41</v>
      </c>
    </row>
    <row r="789" spans="1:2" x14ac:dyDescent="0.25">
      <c r="A789" s="22">
        <v>41211</v>
      </c>
      <c r="B789">
        <v>12.4</v>
      </c>
    </row>
    <row r="790" spans="1:2" x14ac:dyDescent="0.25">
      <c r="A790" s="22">
        <v>41212</v>
      </c>
      <c r="B790">
        <v>12.39</v>
      </c>
    </row>
    <row r="791" spans="1:2" x14ac:dyDescent="0.25">
      <c r="A791" s="22">
        <v>41213</v>
      </c>
      <c r="B791">
        <v>12.4</v>
      </c>
    </row>
    <row r="792" spans="1:2" x14ac:dyDescent="0.25">
      <c r="A792" s="22">
        <v>41214</v>
      </c>
      <c r="B792">
        <v>12.4</v>
      </c>
    </row>
    <row r="793" spans="1:2" x14ac:dyDescent="0.25">
      <c r="A793" s="22">
        <v>41215</v>
      </c>
      <c r="B793">
        <v>12.4</v>
      </c>
    </row>
    <row r="794" spans="1:2" x14ac:dyDescent="0.25">
      <c r="A794" s="22">
        <v>41218</v>
      </c>
      <c r="B794">
        <v>12.41</v>
      </c>
    </row>
    <row r="795" spans="1:2" x14ac:dyDescent="0.25">
      <c r="A795" s="22">
        <v>41219</v>
      </c>
      <c r="B795">
        <v>12.42</v>
      </c>
    </row>
    <row r="796" spans="1:2" x14ac:dyDescent="0.25">
      <c r="A796" s="22">
        <v>41220</v>
      </c>
      <c r="B796">
        <v>12.45</v>
      </c>
    </row>
    <row r="797" spans="1:2" x14ac:dyDescent="0.25">
      <c r="A797" s="22">
        <v>41221</v>
      </c>
      <c r="B797">
        <v>12.46</v>
      </c>
    </row>
    <row r="798" spans="1:2" x14ac:dyDescent="0.25">
      <c r="A798" s="22">
        <v>41222</v>
      </c>
      <c r="B798">
        <v>12.4</v>
      </c>
    </row>
    <row r="799" spans="1:2" x14ac:dyDescent="0.25">
      <c r="A799" s="22">
        <v>41225</v>
      </c>
      <c r="B799">
        <v>12.42</v>
      </c>
    </row>
    <row r="800" spans="1:2" x14ac:dyDescent="0.25">
      <c r="A800" s="22">
        <v>41228</v>
      </c>
      <c r="B800">
        <v>12.42</v>
      </c>
    </row>
    <row r="801" spans="1:2" x14ac:dyDescent="0.25">
      <c r="A801" s="22">
        <v>41229</v>
      </c>
      <c r="B801">
        <v>12.41</v>
      </c>
    </row>
    <row r="802" spans="1:2" x14ac:dyDescent="0.25">
      <c r="A802" s="22">
        <v>41232</v>
      </c>
      <c r="B802">
        <v>12.36</v>
      </c>
    </row>
    <row r="803" spans="1:2" x14ac:dyDescent="0.25">
      <c r="A803" s="22">
        <v>41233</v>
      </c>
      <c r="B803">
        <v>12.38</v>
      </c>
    </row>
    <row r="804" spans="1:2" x14ac:dyDescent="0.25">
      <c r="A804" s="22">
        <v>41234</v>
      </c>
      <c r="B804">
        <v>12.38</v>
      </c>
    </row>
    <row r="805" spans="1:2" x14ac:dyDescent="0.25">
      <c r="A805" s="22">
        <v>41235</v>
      </c>
      <c r="B805">
        <v>12.4</v>
      </c>
    </row>
    <row r="806" spans="1:2" x14ac:dyDescent="0.25">
      <c r="A806" s="22">
        <v>41236</v>
      </c>
      <c r="B806">
        <v>12.42</v>
      </c>
    </row>
    <row r="807" spans="1:2" x14ac:dyDescent="0.25">
      <c r="A807" s="22">
        <v>41239</v>
      </c>
      <c r="B807">
        <v>12.45</v>
      </c>
    </row>
    <row r="808" spans="1:2" x14ac:dyDescent="0.25">
      <c r="A808" s="22">
        <v>41240</v>
      </c>
      <c r="B808">
        <v>12.45</v>
      </c>
    </row>
    <row r="809" spans="1:2" x14ac:dyDescent="0.25">
      <c r="A809" s="22">
        <v>41242</v>
      </c>
      <c r="B809">
        <v>12.57</v>
      </c>
    </row>
    <row r="810" spans="1:2" x14ac:dyDescent="0.25">
      <c r="A810" s="22">
        <v>41243</v>
      </c>
      <c r="B810">
        <v>12.62</v>
      </c>
    </row>
    <row r="811" spans="1:2" x14ac:dyDescent="0.25">
      <c r="A811" s="22">
        <v>41246</v>
      </c>
      <c r="B811">
        <v>12.63</v>
      </c>
    </row>
    <row r="812" spans="1:2" x14ac:dyDescent="0.25">
      <c r="A812" s="22">
        <v>41247</v>
      </c>
      <c r="B812">
        <v>12.62</v>
      </c>
    </row>
    <row r="813" spans="1:2" x14ac:dyDescent="0.25">
      <c r="A813" s="22">
        <v>41248</v>
      </c>
      <c r="B813">
        <v>12.63</v>
      </c>
    </row>
    <row r="814" spans="1:2" x14ac:dyDescent="0.25">
      <c r="A814" s="22">
        <v>41249</v>
      </c>
      <c r="B814">
        <v>12.66</v>
      </c>
    </row>
    <row r="815" spans="1:2" x14ac:dyDescent="0.25">
      <c r="A815" s="22">
        <v>41250</v>
      </c>
      <c r="B815">
        <v>12.63</v>
      </c>
    </row>
    <row r="816" spans="1:2" x14ac:dyDescent="0.25">
      <c r="A816" s="22">
        <v>41253</v>
      </c>
      <c r="B816">
        <v>12.67</v>
      </c>
    </row>
    <row r="817" spans="1:2" x14ac:dyDescent="0.25">
      <c r="A817" s="22">
        <v>41254</v>
      </c>
      <c r="B817">
        <v>12.66</v>
      </c>
    </row>
    <row r="818" spans="1:2" x14ac:dyDescent="0.25">
      <c r="A818" s="22">
        <v>41255</v>
      </c>
      <c r="B818">
        <v>12.64</v>
      </c>
    </row>
    <row r="819" spans="1:2" x14ac:dyDescent="0.25">
      <c r="A819" s="22">
        <v>41256</v>
      </c>
      <c r="B819">
        <v>12.58</v>
      </c>
    </row>
    <row r="820" spans="1:2" x14ac:dyDescent="0.25">
      <c r="A820" s="22">
        <v>41257</v>
      </c>
      <c r="B820">
        <v>12.61</v>
      </c>
    </row>
    <row r="821" spans="1:2" x14ac:dyDescent="0.25">
      <c r="A821" s="22">
        <v>41260</v>
      </c>
      <c r="B821">
        <v>12.59</v>
      </c>
    </row>
    <row r="822" spans="1:2" x14ac:dyDescent="0.25">
      <c r="A822" s="22">
        <v>41261</v>
      </c>
      <c r="B822">
        <v>12.6</v>
      </c>
    </row>
    <row r="823" spans="1:2" x14ac:dyDescent="0.25">
      <c r="A823" s="22">
        <v>41262</v>
      </c>
      <c r="B823">
        <v>12.64</v>
      </c>
    </row>
    <row r="824" spans="1:2" x14ac:dyDescent="0.25">
      <c r="A824" s="22">
        <v>41263</v>
      </c>
      <c r="B824">
        <v>12.63</v>
      </c>
    </row>
    <row r="825" spans="1:2" x14ac:dyDescent="0.25">
      <c r="A825" s="22">
        <v>41264</v>
      </c>
      <c r="B825">
        <v>12.56</v>
      </c>
    </row>
    <row r="826" spans="1:2" x14ac:dyDescent="0.25">
      <c r="A826" s="22">
        <v>41267</v>
      </c>
      <c r="B826">
        <v>12.56</v>
      </c>
    </row>
    <row r="827" spans="1:2" x14ac:dyDescent="0.25">
      <c r="A827" s="22">
        <v>41269</v>
      </c>
      <c r="B827">
        <v>12.59</v>
      </c>
    </row>
    <row r="828" spans="1:2" x14ac:dyDescent="0.25">
      <c r="A828" s="22">
        <v>41270</v>
      </c>
      <c r="B828">
        <v>12.55</v>
      </c>
    </row>
    <row r="829" spans="1:2" x14ac:dyDescent="0.25">
      <c r="A829" s="22">
        <v>41271</v>
      </c>
      <c r="B829">
        <v>12.58</v>
      </c>
    </row>
    <row r="830" spans="1:2" x14ac:dyDescent="0.25">
      <c r="A830" s="22">
        <v>41274</v>
      </c>
      <c r="B830">
        <v>12.57</v>
      </c>
    </row>
    <row r="831" spans="1:2" x14ac:dyDescent="0.25">
      <c r="A831" s="22">
        <v>41275</v>
      </c>
      <c r="B831">
        <v>12.63</v>
      </c>
    </row>
    <row r="832" spans="1:2" x14ac:dyDescent="0.25">
      <c r="A832" s="22">
        <v>41276</v>
      </c>
      <c r="B832">
        <v>12.67</v>
      </c>
    </row>
    <row r="833" spans="1:2" x14ac:dyDescent="0.25">
      <c r="A833" s="22">
        <v>41277</v>
      </c>
      <c r="B833">
        <v>12.72</v>
      </c>
    </row>
    <row r="834" spans="1:2" x14ac:dyDescent="0.25">
      <c r="A834" s="22">
        <v>41278</v>
      </c>
      <c r="B834">
        <v>12.75</v>
      </c>
    </row>
    <row r="835" spans="1:2" x14ac:dyDescent="0.25">
      <c r="A835" s="22">
        <v>41281</v>
      </c>
      <c r="B835">
        <v>12.73</v>
      </c>
    </row>
    <row r="836" spans="1:2" x14ac:dyDescent="0.25">
      <c r="A836" s="22">
        <v>41282</v>
      </c>
      <c r="B836">
        <v>12.76</v>
      </c>
    </row>
    <row r="837" spans="1:2" x14ac:dyDescent="0.25">
      <c r="A837" s="22">
        <v>41283</v>
      </c>
      <c r="B837">
        <v>12.72</v>
      </c>
    </row>
    <row r="838" spans="1:2" x14ac:dyDescent="0.25">
      <c r="A838" s="22">
        <v>41284</v>
      </c>
      <c r="B838">
        <v>12.72</v>
      </c>
    </row>
    <row r="839" spans="1:2" x14ac:dyDescent="0.25">
      <c r="A839" s="22">
        <v>41285</v>
      </c>
      <c r="B839">
        <v>12.65</v>
      </c>
    </row>
    <row r="840" spans="1:2" x14ac:dyDescent="0.25">
      <c r="A840" s="22">
        <v>41288</v>
      </c>
      <c r="B840">
        <v>12.73</v>
      </c>
    </row>
    <row r="841" spans="1:2" x14ac:dyDescent="0.25">
      <c r="A841" s="22">
        <v>41289</v>
      </c>
      <c r="B841">
        <v>12.76</v>
      </c>
    </row>
    <row r="842" spans="1:2" x14ac:dyDescent="0.25">
      <c r="A842" s="22">
        <v>41290</v>
      </c>
      <c r="B842">
        <v>12.68</v>
      </c>
    </row>
    <row r="843" spans="1:2" x14ac:dyDescent="0.25">
      <c r="A843" s="22">
        <v>41291</v>
      </c>
      <c r="B843">
        <v>12.73</v>
      </c>
    </row>
    <row r="844" spans="1:2" x14ac:dyDescent="0.25">
      <c r="A844" s="22">
        <v>41292</v>
      </c>
      <c r="B844">
        <v>12.75</v>
      </c>
    </row>
    <row r="845" spans="1:2" x14ac:dyDescent="0.25">
      <c r="A845" s="22">
        <v>41295</v>
      </c>
      <c r="B845">
        <v>12.77</v>
      </c>
    </row>
    <row r="846" spans="1:2" x14ac:dyDescent="0.25">
      <c r="A846" s="22">
        <v>41296</v>
      </c>
      <c r="B846">
        <v>12.72</v>
      </c>
    </row>
    <row r="847" spans="1:2" x14ac:dyDescent="0.25">
      <c r="A847" s="22">
        <v>41297</v>
      </c>
      <c r="B847">
        <v>12.66</v>
      </c>
    </row>
    <row r="848" spans="1:2" x14ac:dyDescent="0.25">
      <c r="A848" s="22">
        <v>41298</v>
      </c>
      <c r="B848">
        <v>12.63</v>
      </c>
    </row>
    <row r="849" spans="1:2" x14ac:dyDescent="0.25">
      <c r="A849" s="22">
        <v>41299</v>
      </c>
      <c r="B849">
        <v>12.71</v>
      </c>
    </row>
    <row r="850" spans="1:2" x14ac:dyDescent="0.25">
      <c r="A850" s="22">
        <v>41302</v>
      </c>
      <c r="B850">
        <v>12.71</v>
      </c>
    </row>
    <row r="851" spans="1:2" x14ac:dyDescent="0.25">
      <c r="A851" s="22">
        <v>41303</v>
      </c>
      <c r="B851">
        <v>12.69</v>
      </c>
    </row>
    <row r="852" spans="1:2" x14ac:dyDescent="0.25">
      <c r="A852" s="22">
        <v>41304</v>
      </c>
      <c r="B852">
        <v>12.68</v>
      </c>
    </row>
    <row r="853" spans="1:2" x14ac:dyDescent="0.25">
      <c r="A853" s="22">
        <v>41305</v>
      </c>
      <c r="B853">
        <v>12.68</v>
      </c>
    </row>
    <row r="854" spans="1:2" x14ac:dyDescent="0.25">
      <c r="A854" s="22">
        <v>41306</v>
      </c>
      <c r="B854">
        <v>12.65</v>
      </c>
    </row>
    <row r="855" spans="1:2" x14ac:dyDescent="0.25">
      <c r="A855" s="22">
        <v>41309</v>
      </c>
      <c r="B855">
        <v>12.65</v>
      </c>
    </row>
    <row r="856" spans="1:2" x14ac:dyDescent="0.25">
      <c r="A856" s="22">
        <v>41310</v>
      </c>
      <c r="B856">
        <v>12.62</v>
      </c>
    </row>
    <row r="857" spans="1:2" x14ac:dyDescent="0.25">
      <c r="A857" s="22">
        <v>41311</v>
      </c>
      <c r="B857">
        <v>12.63</v>
      </c>
    </row>
    <row r="858" spans="1:2" x14ac:dyDescent="0.25">
      <c r="A858" s="22">
        <v>41312</v>
      </c>
      <c r="B858">
        <v>12.63</v>
      </c>
    </row>
    <row r="859" spans="1:2" x14ac:dyDescent="0.25">
      <c r="A859" s="22">
        <v>41313</v>
      </c>
      <c r="B859">
        <v>12.64</v>
      </c>
    </row>
    <row r="860" spans="1:2" x14ac:dyDescent="0.25">
      <c r="A860" s="22">
        <v>41316</v>
      </c>
      <c r="B860">
        <v>12.59</v>
      </c>
    </row>
    <row r="861" spans="1:2" x14ac:dyDescent="0.25">
      <c r="A861" s="22">
        <v>41317</v>
      </c>
      <c r="B861">
        <v>12.63</v>
      </c>
    </row>
    <row r="862" spans="1:2" x14ac:dyDescent="0.25">
      <c r="A862" s="22">
        <v>41318</v>
      </c>
      <c r="B862">
        <v>12.66</v>
      </c>
    </row>
    <row r="863" spans="1:2" x14ac:dyDescent="0.25">
      <c r="A863" s="22">
        <v>41319</v>
      </c>
      <c r="B863">
        <v>12.63</v>
      </c>
    </row>
    <row r="864" spans="1:2" x14ac:dyDescent="0.25">
      <c r="A864" s="22">
        <v>41320</v>
      </c>
      <c r="B864">
        <v>12.63</v>
      </c>
    </row>
    <row r="865" spans="1:2" x14ac:dyDescent="0.25">
      <c r="A865" s="22">
        <v>41323</v>
      </c>
      <c r="B865">
        <v>12.61</v>
      </c>
    </row>
    <row r="866" spans="1:2" x14ac:dyDescent="0.25">
      <c r="A866" s="22">
        <v>41324</v>
      </c>
      <c r="B866">
        <v>12.63</v>
      </c>
    </row>
    <row r="867" spans="1:2" x14ac:dyDescent="0.25">
      <c r="A867" s="22">
        <v>41325</v>
      </c>
      <c r="B867">
        <v>12.64</v>
      </c>
    </row>
    <row r="868" spans="1:2" x14ac:dyDescent="0.25">
      <c r="A868" s="22">
        <v>41326</v>
      </c>
      <c r="B868">
        <v>12.63</v>
      </c>
    </row>
    <row r="869" spans="1:2" x14ac:dyDescent="0.25">
      <c r="A869" s="22">
        <v>41327</v>
      </c>
      <c r="B869">
        <v>12.68</v>
      </c>
    </row>
    <row r="870" spans="1:2" x14ac:dyDescent="0.25">
      <c r="A870" s="22">
        <v>41330</v>
      </c>
      <c r="B870">
        <v>12.73</v>
      </c>
    </row>
    <row r="871" spans="1:2" x14ac:dyDescent="0.25">
      <c r="A871" s="22">
        <v>41331</v>
      </c>
      <c r="B871">
        <v>12.72</v>
      </c>
    </row>
    <row r="872" spans="1:2" x14ac:dyDescent="0.25">
      <c r="A872" s="22">
        <v>41332</v>
      </c>
      <c r="B872">
        <v>12.74</v>
      </c>
    </row>
    <row r="873" spans="1:2" x14ac:dyDescent="0.25">
      <c r="A873" s="22">
        <v>41333</v>
      </c>
      <c r="B873">
        <v>12.61</v>
      </c>
    </row>
    <row r="874" spans="1:2" x14ac:dyDescent="0.25">
      <c r="A874" s="22">
        <v>41334</v>
      </c>
      <c r="B874">
        <v>12.63</v>
      </c>
    </row>
    <row r="875" spans="1:2" x14ac:dyDescent="0.25">
      <c r="A875" s="22">
        <v>41337</v>
      </c>
      <c r="B875">
        <v>12.6</v>
      </c>
    </row>
    <row r="876" spans="1:2" x14ac:dyDescent="0.25">
      <c r="A876" s="22">
        <v>41338</v>
      </c>
      <c r="B876">
        <v>12.65</v>
      </c>
    </row>
    <row r="877" spans="1:2" x14ac:dyDescent="0.25">
      <c r="A877" s="22">
        <v>41339</v>
      </c>
      <c r="B877">
        <v>12.64</v>
      </c>
    </row>
    <row r="878" spans="1:2" x14ac:dyDescent="0.25">
      <c r="A878" s="22">
        <v>41340</v>
      </c>
      <c r="B878">
        <v>12.66</v>
      </c>
    </row>
    <row r="879" spans="1:2" x14ac:dyDescent="0.25">
      <c r="A879" s="22">
        <v>41341</v>
      </c>
      <c r="B879">
        <v>12.75</v>
      </c>
    </row>
    <row r="880" spans="1:2" x14ac:dyDescent="0.25">
      <c r="A880" s="22">
        <v>41344</v>
      </c>
      <c r="B880">
        <v>12.77</v>
      </c>
    </row>
    <row r="881" spans="1:2" x14ac:dyDescent="0.25">
      <c r="A881" s="22">
        <v>41345</v>
      </c>
      <c r="B881">
        <v>12.74</v>
      </c>
    </row>
    <row r="882" spans="1:2" x14ac:dyDescent="0.25">
      <c r="A882" s="22">
        <v>41346</v>
      </c>
      <c r="B882">
        <v>12.64</v>
      </c>
    </row>
    <row r="883" spans="1:2" x14ac:dyDescent="0.25">
      <c r="A883" s="22">
        <v>41347</v>
      </c>
      <c r="B883">
        <v>12.65</v>
      </c>
    </row>
    <row r="884" spans="1:2" x14ac:dyDescent="0.25">
      <c r="A884" s="22">
        <v>41348</v>
      </c>
      <c r="B884">
        <v>12.65</v>
      </c>
    </row>
    <row r="885" spans="1:2" x14ac:dyDescent="0.25">
      <c r="A885" s="22">
        <v>41351</v>
      </c>
      <c r="B885">
        <v>12.61</v>
      </c>
    </row>
    <row r="886" spans="1:2" x14ac:dyDescent="0.25">
      <c r="A886" s="22">
        <v>41352</v>
      </c>
      <c r="B886">
        <v>12.59</v>
      </c>
    </row>
    <row r="887" spans="1:2" x14ac:dyDescent="0.25">
      <c r="A887" s="22">
        <v>41353</v>
      </c>
      <c r="B887">
        <v>12.54</v>
      </c>
    </row>
    <row r="888" spans="1:2" x14ac:dyDescent="0.25">
      <c r="A888" s="22">
        <v>41354</v>
      </c>
      <c r="B888">
        <v>12.59</v>
      </c>
    </row>
    <row r="889" spans="1:2" x14ac:dyDescent="0.25">
      <c r="A889" s="22">
        <v>41355</v>
      </c>
      <c r="B889">
        <v>12.55</v>
      </c>
    </row>
    <row r="890" spans="1:2" x14ac:dyDescent="0.25">
      <c r="A890" s="22">
        <v>41358</v>
      </c>
      <c r="B890">
        <v>12.53</v>
      </c>
    </row>
    <row r="891" spans="1:2" x14ac:dyDescent="0.25">
      <c r="A891" s="22">
        <v>41359</v>
      </c>
      <c r="B891">
        <v>12.56</v>
      </c>
    </row>
    <row r="892" spans="1:2" x14ac:dyDescent="0.25">
      <c r="A892" s="22">
        <v>41361</v>
      </c>
      <c r="B892">
        <v>12.6</v>
      </c>
    </row>
    <row r="893" spans="1:2" x14ac:dyDescent="0.25">
      <c r="A893" s="22">
        <v>41365</v>
      </c>
      <c r="B893">
        <v>12.6</v>
      </c>
    </row>
    <row r="894" spans="1:2" x14ac:dyDescent="0.25">
      <c r="A894" s="22">
        <v>41366</v>
      </c>
      <c r="B894">
        <v>12.62</v>
      </c>
    </row>
    <row r="895" spans="1:2" x14ac:dyDescent="0.25">
      <c r="A895" s="22">
        <v>41367</v>
      </c>
      <c r="B895">
        <v>12.6</v>
      </c>
    </row>
    <row r="896" spans="1:2" x14ac:dyDescent="0.25">
      <c r="A896" s="22">
        <v>41368</v>
      </c>
      <c r="B896">
        <v>12.56</v>
      </c>
    </row>
    <row r="897" spans="1:2" x14ac:dyDescent="0.25">
      <c r="A897" s="22">
        <v>41369</v>
      </c>
      <c r="B897">
        <v>12.54</v>
      </c>
    </row>
    <row r="898" spans="1:2" x14ac:dyDescent="0.25">
      <c r="A898" s="22">
        <v>41372</v>
      </c>
      <c r="B898">
        <v>12.52</v>
      </c>
    </row>
    <row r="899" spans="1:2" x14ac:dyDescent="0.25">
      <c r="A899" s="22">
        <v>41373</v>
      </c>
      <c r="B899">
        <v>12.51</v>
      </c>
    </row>
    <row r="900" spans="1:2" x14ac:dyDescent="0.25">
      <c r="A900" s="22">
        <v>41374</v>
      </c>
      <c r="B900">
        <v>12.5</v>
      </c>
    </row>
    <row r="901" spans="1:2" x14ac:dyDescent="0.25">
      <c r="A901" s="22">
        <v>41375</v>
      </c>
      <c r="B901">
        <v>12.54</v>
      </c>
    </row>
    <row r="902" spans="1:2" x14ac:dyDescent="0.25">
      <c r="A902" s="22">
        <v>41376</v>
      </c>
      <c r="B902">
        <v>12.56</v>
      </c>
    </row>
    <row r="903" spans="1:2" x14ac:dyDescent="0.25">
      <c r="A903" s="22">
        <v>41379</v>
      </c>
      <c r="B903">
        <v>12.56</v>
      </c>
    </row>
    <row r="904" spans="1:2" x14ac:dyDescent="0.25">
      <c r="A904" s="22">
        <v>41380</v>
      </c>
      <c r="B904">
        <v>12.61</v>
      </c>
    </row>
    <row r="905" spans="1:2" x14ac:dyDescent="0.25">
      <c r="A905" s="22">
        <v>41381</v>
      </c>
      <c r="B905">
        <v>12.63</v>
      </c>
    </row>
    <row r="906" spans="1:2" x14ac:dyDescent="0.25">
      <c r="A906" s="22">
        <v>41382</v>
      </c>
      <c r="B906">
        <v>12.67</v>
      </c>
    </row>
    <row r="907" spans="1:2" x14ac:dyDescent="0.25">
      <c r="A907" s="22">
        <v>41386</v>
      </c>
      <c r="B907">
        <v>12.72</v>
      </c>
    </row>
    <row r="908" spans="1:2" x14ac:dyDescent="0.25">
      <c r="A908" s="22">
        <v>41387</v>
      </c>
      <c r="B908">
        <v>12.69</v>
      </c>
    </row>
    <row r="909" spans="1:2" x14ac:dyDescent="0.25">
      <c r="A909" s="22">
        <v>41389</v>
      </c>
      <c r="B909">
        <v>12.8</v>
      </c>
    </row>
    <row r="910" spans="1:2" x14ac:dyDescent="0.25">
      <c r="A910" s="22">
        <v>41390</v>
      </c>
      <c r="B910">
        <v>12.72</v>
      </c>
    </row>
    <row r="911" spans="1:2" x14ac:dyDescent="0.25">
      <c r="A911" s="22">
        <v>41393</v>
      </c>
      <c r="B911">
        <v>12.8</v>
      </c>
    </row>
    <row r="912" spans="1:2" x14ac:dyDescent="0.25">
      <c r="A912" s="22">
        <v>41394</v>
      </c>
      <c r="B912">
        <v>12.93</v>
      </c>
    </row>
    <row r="913" spans="1:2" x14ac:dyDescent="0.25">
      <c r="A913" s="22">
        <v>41396</v>
      </c>
      <c r="B913">
        <v>13.06</v>
      </c>
    </row>
    <row r="914" spans="1:2" x14ac:dyDescent="0.25">
      <c r="A914" s="22">
        <v>41397</v>
      </c>
      <c r="B914">
        <v>12.99</v>
      </c>
    </row>
    <row r="915" spans="1:2" x14ac:dyDescent="0.25">
      <c r="A915" s="22">
        <v>41400</v>
      </c>
      <c r="B915">
        <v>13.01</v>
      </c>
    </row>
    <row r="916" spans="1:2" x14ac:dyDescent="0.25">
      <c r="A916" s="22">
        <v>41401</v>
      </c>
      <c r="B916">
        <v>13.13</v>
      </c>
    </row>
    <row r="917" spans="1:2" x14ac:dyDescent="0.25">
      <c r="A917" s="22">
        <v>41402</v>
      </c>
      <c r="B917">
        <v>13.21</v>
      </c>
    </row>
    <row r="918" spans="1:2" x14ac:dyDescent="0.25">
      <c r="A918" s="22">
        <v>41403</v>
      </c>
      <c r="B918">
        <v>13.18</v>
      </c>
    </row>
    <row r="919" spans="1:2" x14ac:dyDescent="0.25">
      <c r="A919" s="22">
        <v>41404</v>
      </c>
      <c r="B919">
        <v>13.27</v>
      </c>
    </row>
    <row r="920" spans="1:2" x14ac:dyDescent="0.25">
      <c r="A920" s="22">
        <v>41407</v>
      </c>
      <c r="B920">
        <v>13.12</v>
      </c>
    </row>
    <row r="921" spans="1:2" x14ac:dyDescent="0.25">
      <c r="A921" s="22">
        <v>41408</v>
      </c>
      <c r="B921">
        <v>13.14</v>
      </c>
    </row>
    <row r="922" spans="1:2" x14ac:dyDescent="0.25">
      <c r="A922" s="22">
        <v>41409</v>
      </c>
      <c r="B922">
        <v>13.28</v>
      </c>
    </row>
    <row r="923" spans="1:2" x14ac:dyDescent="0.25">
      <c r="A923" s="22">
        <v>41410</v>
      </c>
      <c r="B923">
        <v>13.31</v>
      </c>
    </row>
    <row r="924" spans="1:2" x14ac:dyDescent="0.25">
      <c r="A924" s="22">
        <v>41411</v>
      </c>
      <c r="B924">
        <v>13.29</v>
      </c>
    </row>
    <row r="925" spans="1:2" x14ac:dyDescent="0.25">
      <c r="A925" s="22">
        <v>41414</v>
      </c>
      <c r="B925">
        <v>13.26</v>
      </c>
    </row>
    <row r="926" spans="1:2" x14ac:dyDescent="0.25">
      <c r="A926" s="22">
        <v>41415</v>
      </c>
      <c r="B926">
        <v>13.21</v>
      </c>
    </row>
    <row r="927" spans="1:2" x14ac:dyDescent="0.25">
      <c r="A927" s="22">
        <v>41416</v>
      </c>
      <c r="B927">
        <v>13.23</v>
      </c>
    </row>
    <row r="928" spans="1:2" x14ac:dyDescent="0.25">
      <c r="A928" s="22">
        <v>41417</v>
      </c>
      <c r="B928">
        <v>13.16</v>
      </c>
    </row>
    <row r="929" spans="1:2" x14ac:dyDescent="0.25">
      <c r="A929" s="22">
        <v>41418</v>
      </c>
      <c r="B929">
        <v>13.19</v>
      </c>
    </row>
    <row r="930" spans="1:2" x14ac:dyDescent="0.25">
      <c r="A930" s="22">
        <v>41421</v>
      </c>
      <c r="B930">
        <v>13.24</v>
      </c>
    </row>
    <row r="931" spans="1:2" x14ac:dyDescent="0.25">
      <c r="A931" s="22">
        <v>41422</v>
      </c>
      <c r="B931">
        <v>13.29</v>
      </c>
    </row>
    <row r="932" spans="1:2" x14ac:dyDescent="0.25">
      <c r="A932" s="22">
        <v>41423</v>
      </c>
      <c r="B932">
        <v>13.28</v>
      </c>
    </row>
    <row r="933" spans="1:2" x14ac:dyDescent="0.25">
      <c r="A933" s="22">
        <v>41424</v>
      </c>
      <c r="B933">
        <v>13.32</v>
      </c>
    </row>
    <row r="934" spans="1:2" x14ac:dyDescent="0.25">
      <c r="A934" s="22">
        <v>41425</v>
      </c>
      <c r="B934">
        <v>13.2</v>
      </c>
    </row>
    <row r="935" spans="1:2" x14ac:dyDescent="0.25">
      <c r="A935" s="22">
        <v>41428</v>
      </c>
      <c r="B935">
        <v>13.16</v>
      </c>
    </row>
    <row r="936" spans="1:2" x14ac:dyDescent="0.25">
      <c r="A936" s="22">
        <v>41429</v>
      </c>
      <c r="B936">
        <v>13.15</v>
      </c>
    </row>
    <row r="937" spans="1:2" x14ac:dyDescent="0.25">
      <c r="A937" s="22">
        <v>41430</v>
      </c>
      <c r="B937">
        <v>13.14</v>
      </c>
    </row>
    <row r="938" spans="1:2" x14ac:dyDescent="0.25">
      <c r="A938" s="22">
        <v>41431</v>
      </c>
      <c r="B938">
        <v>13.13</v>
      </c>
    </row>
    <row r="939" spans="1:2" x14ac:dyDescent="0.25">
      <c r="A939" s="22">
        <v>41432</v>
      </c>
      <c r="B939">
        <v>13.14</v>
      </c>
    </row>
    <row r="940" spans="1:2" x14ac:dyDescent="0.25">
      <c r="A940" s="22">
        <v>41435</v>
      </c>
      <c r="B940">
        <v>13.1</v>
      </c>
    </row>
    <row r="941" spans="1:2" x14ac:dyDescent="0.25">
      <c r="A941" s="22">
        <v>41436</v>
      </c>
      <c r="B941">
        <v>13.05</v>
      </c>
    </row>
    <row r="942" spans="1:2" x14ac:dyDescent="0.25">
      <c r="A942" s="22">
        <v>41437</v>
      </c>
      <c r="B942">
        <v>12.91</v>
      </c>
    </row>
    <row r="943" spans="1:2" x14ac:dyDescent="0.25">
      <c r="A943" s="22">
        <v>41438</v>
      </c>
      <c r="B943">
        <v>12.8</v>
      </c>
    </row>
    <row r="944" spans="1:2" x14ac:dyDescent="0.25">
      <c r="A944" s="22">
        <v>41439</v>
      </c>
      <c r="B944">
        <v>12.84</v>
      </c>
    </row>
    <row r="945" spans="1:2" x14ac:dyDescent="0.25">
      <c r="A945" s="22">
        <v>41442</v>
      </c>
      <c r="B945">
        <v>12.85</v>
      </c>
    </row>
    <row r="946" spans="1:2" x14ac:dyDescent="0.25">
      <c r="A946" s="22">
        <v>41443</v>
      </c>
      <c r="B946">
        <v>12.81</v>
      </c>
    </row>
    <row r="947" spans="1:2" x14ac:dyDescent="0.25">
      <c r="A947" s="22">
        <v>41444</v>
      </c>
      <c r="B947">
        <v>12.78</v>
      </c>
    </row>
    <row r="948" spans="1:2" x14ac:dyDescent="0.25">
      <c r="A948" s="22">
        <v>41445</v>
      </c>
      <c r="B948">
        <v>12.72</v>
      </c>
    </row>
    <row r="949" spans="1:2" x14ac:dyDescent="0.25">
      <c r="A949" s="22">
        <v>41446</v>
      </c>
      <c r="B949">
        <v>12.98</v>
      </c>
    </row>
    <row r="950" spans="1:2" x14ac:dyDescent="0.25">
      <c r="A950" s="22">
        <v>41449</v>
      </c>
      <c r="B950">
        <v>12.92</v>
      </c>
    </row>
    <row r="951" spans="1:2" x14ac:dyDescent="0.25">
      <c r="A951" s="22">
        <v>41450</v>
      </c>
      <c r="B951">
        <v>12.92</v>
      </c>
    </row>
    <row r="952" spans="1:2" x14ac:dyDescent="0.25">
      <c r="A952" s="22">
        <v>41451</v>
      </c>
      <c r="B952">
        <v>12.92</v>
      </c>
    </row>
    <row r="953" spans="1:2" x14ac:dyDescent="0.25">
      <c r="A953" s="22">
        <v>41452</v>
      </c>
      <c r="B953">
        <v>12.96</v>
      </c>
    </row>
    <row r="954" spans="1:2" x14ac:dyDescent="0.25">
      <c r="A954" s="22">
        <v>41453</v>
      </c>
      <c r="B954">
        <v>13.03</v>
      </c>
    </row>
    <row r="955" spans="1:2" x14ac:dyDescent="0.25">
      <c r="A955" s="22">
        <v>41456</v>
      </c>
      <c r="B955">
        <v>13.08</v>
      </c>
    </row>
    <row r="956" spans="1:2" x14ac:dyDescent="0.25">
      <c r="A956" s="22">
        <v>41457</v>
      </c>
      <c r="B956">
        <v>13.05</v>
      </c>
    </row>
    <row r="957" spans="1:2" x14ac:dyDescent="0.25">
      <c r="A957" s="22">
        <v>41458</v>
      </c>
      <c r="B957">
        <v>12.98</v>
      </c>
    </row>
    <row r="958" spans="1:2" x14ac:dyDescent="0.25">
      <c r="A958" s="22">
        <v>41459</v>
      </c>
      <c r="B958">
        <v>13.06</v>
      </c>
    </row>
    <row r="959" spans="1:2" x14ac:dyDescent="0.25">
      <c r="A959" s="22">
        <v>41460</v>
      </c>
      <c r="B959">
        <v>13.1</v>
      </c>
    </row>
    <row r="960" spans="1:2" x14ac:dyDescent="0.25">
      <c r="A960" s="22">
        <v>41463</v>
      </c>
      <c r="B960">
        <v>13.05</v>
      </c>
    </row>
    <row r="961" spans="1:2" x14ac:dyDescent="0.25">
      <c r="A961" s="22">
        <v>41464</v>
      </c>
      <c r="B961">
        <v>13.07</v>
      </c>
    </row>
    <row r="962" spans="1:2" x14ac:dyDescent="0.25">
      <c r="A962" s="22">
        <v>41465</v>
      </c>
      <c r="B962">
        <v>13.05</v>
      </c>
    </row>
    <row r="963" spans="1:2" x14ac:dyDescent="0.25">
      <c r="A963" s="22">
        <v>41466</v>
      </c>
      <c r="B963">
        <v>13.13</v>
      </c>
    </row>
    <row r="964" spans="1:2" x14ac:dyDescent="0.25">
      <c r="A964" s="22">
        <v>41467</v>
      </c>
      <c r="B964">
        <v>13.24</v>
      </c>
    </row>
    <row r="965" spans="1:2" x14ac:dyDescent="0.25">
      <c r="A965" s="22">
        <v>41470</v>
      </c>
      <c r="B965">
        <v>13.31</v>
      </c>
    </row>
    <row r="966" spans="1:2" x14ac:dyDescent="0.25">
      <c r="A966" s="22">
        <v>41471</v>
      </c>
      <c r="B966">
        <v>13.2</v>
      </c>
    </row>
    <row r="967" spans="1:2" x14ac:dyDescent="0.25">
      <c r="A967" s="22">
        <v>41472</v>
      </c>
      <c r="B967">
        <v>13.16</v>
      </c>
    </row>
    <row r="968" spans="1:2" x14ac:dyDescent="0.25">
      <c r="A968" s="22">
        <v>41473</v>
      </c>
      <c r="B968">
        <v>13.26</v>
      </c>
    </row>
    <row r="969" spans="1:2" x14ac:dyDescent="0.25">
      <c r="A969" s="22">
        <v>41474</v>
      </c>
      <c r="B969">
        <v>13.25</v>
      </c>
    </row>
    <row r="970" spans="1:2" x14ac:dyDescent="0.25">
      <c r="A970" s="22">
        <v>41477</v>
      </c>
      <c r="B970">
        <v>13.29</v>
      </c>
    </row>
    <row r="971" spans="1:2" x14ac:dyDescent="0.25">
      <c r="A971" s="22">
        <v>41478</v>
      </c>
      <c r="B971">
        <v>13.35</v>
      </c>
    </row>
    <row r="972" spans="1:2" x14ac:dyDescent="0.25">
      <c r="A972" s="22">
        <v>41479</v>
      </c>
      <c r="B972">
        <v>13.18</v>
      </c>
    </row>
    <row r="973" spans="1:2" x14ac:dyDescent="0.25">
      <c r="A973" s="22">
        <v>41480</v>
      </c>
      <c r="B973">
        <v>13.08</v>
      </c>
    </row>
    <row r="974" spans="1:2" x14ac:dyDescent="0.25">
      <c r="A974" s="22">
        <v>41481</v>
      </c>
      <c r="B974">
        <v>13.02</v>
      </c>
    </row>
    <row r="975" spans="1:2" x14ac:dyDescent="0.25">
      <c r="A975" s="22">
        <v>41484</v>
      </c>
      <c r="B975">
        <v>13.02</v>
      </c>
    </row>
    <row r="976" spans="1:2" x14ac:dyDescent="0.25">
      <c r="A976" s="22">
        <v>41485</v>
      </c>
      <c r="B976">
        <v>12.99</v>
      </c>
    </row>
    <row r="977" spans="1:2" x14ac:dyDescent="0.25">
      <c r="A977" s="22">
        <v>41486</v>
      </c>
      <c r="B977">
        <v>12.95</v>
      </c>
    </row>
    <row r="978" spans="1:2" x14ac:dyDescent="0.25">
      <c r="A978" s="22">
        <v>41487</v>
      </c>
      <c r="B978">
        <v>12.97</v>
      </c>
    </row>
    <row r="979" spans="1:2" x14ac:dyDescent="0.25">
      <c r="A979" s="22">
        <v>41488</v>
      </c>
      <c r="B979">
        <v>12.98</v>
      </c>
    </row>
    <row r="980" spans="1:2" x14ac:dyDescent="0.25">
      <c r="A980" s="22">
        <v>41491</v>
      </c>
      <c r="B980">
        <v>13.02</v>
      </c>
    </row>
    <row r="981" spans="1:2" x14ac:dyDescent="0.25">
      <c r="A981" s="22">
        <v>41492</v>
      </c>
      <c r="B981">
        <v>12.94</v>
      </c>
    </row>
    <row r="982" spans="1:2" x14ac:dyDescent="0.25">
      <c r="A982" s="22">
        <v>41493</v>
      </c>
      <c r="B982">
        <v>12.87</v>
      </c>
    </row>
    <row r="983" spans="1:2" x14ac:dyDescent="0.25">
      <c r="A983" s="22">
        <v>41494</v>
      </c>
      <c r="B983">
        <v>12.89</v>
      </c>
    </row>
    <row r="984" spans="1:2" x14ac:dyDescent="0.25">
      <c r="A984" s="22">
        <v>41498</v>
      </c>
      <c r="B984">
        <v>12.94</v>
      </c>
    </row>
    <row r="985" spans="1:2" x14ac:dyDescent="0.25">
      <c r="A985" s="22">
        <v>41499</v>
      </c>
      <c r="B985">
        <v>13.04</v>
      </c>
    </row>
    <row r="986" spans="1:2" x14ac:dyDescent="0.25">
      <c r="A986" s="22">
        <v>41500</v>
      </c>
      <c r="B986">
        <v>13.06</v>
      </c>
    </row>
    <row r="987" spans="1:2" x14ac:dyDescent="0.25">
      <c r="A987" s="22">
        <v>41502</v>
      </c>
      <c r="B987">
        <v>12.94</v>
      </c>
    </row>
    <row r="988" spans="1:2" x14ac:dyDescent="0.25">
      <c r="A988" s="22">
        <v>41505</v>
      </c>
      <c r="B988">
        <v>12.81</v>
      </c>
    </row>
    <row r="989" spans="1:2" x14ac:dyDescent="0.25">
      <c r="A989" s="22">
        <v>41506</v>
      </c>
      <c r="B989">
        <v>12.72</v>
      </c>
    </row>
    <row r="990" spans="1:2" x14ac:dyDescent="0.25">
      <c r="A990" s="22">
        <v>41507</v>
      </c>
      <c r="B990">
        <v>12.73</v>
      </c>
    </row>
    <row r="991" spans="1:2" x14ac:dyDescent="0.25">
      <c r="A991" s="22">
        <v>41508</v>
      </c>
      <c r="B991">
        <v>12.69</v>
      </c>
    </row>
    <row r="992" spans="1:2" x14ac:dyDescent="0.25">
      <c r="A992" s="22">
        <v>41509</v>
      </c>
      <c r="B992">
        <v>12.82</v>
      </c>
    </row>
    <row r="993" spans="1:2" x14ac:dyDescent="0.25">
      <c r="A993" s="22">
        <v>41512</v>
      </c>
      <c r="B993">
        <v>12.87</v>
      </c>
    </row>
    <row r="994" spans="1:2" x14ac:dyDescent="0.25">
      <c r="A994" s="22">
        <v>41513</v>
      </c>
      <c r="B994">
        <v>12.59</v>
      </c>
    </row>
    <row r="995" spans="1:2" x14ac:dyDescent="0.25">
      <c r="A995" s="22">
        <v>41514</v>
      </c>
      <c r="B995">
        <v>12.64</v>
      </c>
    </row>
    <row r="996" spans="1:2" x14ac:dyDescent="0.25">
      <c r="A996" s="22">
        <v>41515</v>
      </c>
      <c r="B996">
        <v>12.74</v>
      </c>
    </row>
    <row r="997" spans="1:2" x14ac:dyDescent="0.25">
      <c r="A997" s="22">
        <v>41516</v>
      </c>
      <c r="B997">
        <v>12.79</v>
      </c>
    </row>
    <row r="998" spans="1:2" x14ac:dyDescent="0.25">
      <c r="A998" s="22">
        <v>41519</v>
      </c>
      <c r="B998">
        <v>12.86</v>
      </c>
    </row>
    <row r="999" spans="1:2" x14ac:dyDescent="0.25">
      <c r="A999" s="22">
        <v>41520</v>
      </c>
      <c r="B999">
        <v>12.66</v>
      </c>
    </row>
    <row r="1000" spans="1:2" x14ac:dyDescent="0.25">
      <c r="A1000" s="22">
        <v>41521</v>
      </c>
      <c r="B1000">
        <v>12.7</v>
      </c>
    </row>
    <row r="1001" spans="1:2" x14ac:dyDescent="0.25">
      <c r="A1001" s="22">
        <v>41522</v>
      </c>
      <c r="B1001">
        <v>12.8</v>
      </c>
    </row>
    <row r="1002" spans="1:2" x14ac:dyDescent="0.25">
      <c r="A1002" s="22">
        <v>41523</v>
      </c>
      <c r="B1002">
        <v>12.83</v>
      </c>
    </row>
    <row r="1003" spans="1:2" x14ac:dyDescent="0.25">
      <c r="A1003" s="22">
        <v>41527</v>
      </c>
      <c r="B1003">
        <v>13.13</v>
      </c>
    </row>
    <row r="1004" spans="1:2" x14ac:dyDescent="0.25">
      <c r="A1004" s="22">
        <v>41528</v>
      </c>
      <c r="B1004">
        <v>13.15</v>
      </c>
    </row>
    <row r="1005" spans="1:2" x14ac:dyDescent="0.25">
      <c r="A1005" s="22">
        <v>41529</v>
      </c>
      <c r="B1005">
        <v>13.07</v>
      </c>
    </row>
    <row r="1006" spans="1:2" x14ac:dyDescent="0.25">
      <c r="A1006" s="22">
        <v>41530</v>
      </c>
      <c r="B1006">
        <v>13.01</v>
      </c>
    </row>
    <row r="1007" spans="1:2" x14ac:dyDescent="0.25">
      <c r="A1007" s="22">
        <v>41533</v>
      </c>
      <c r="B1007">
        <v>12.98</v>
      </c>
    </row>
    <row r="1008" spans="1:2" x14ac:dyDescent="0.25">
      <c r="A1008" s="22">
        <v>41534</v>
      </c>
      <c r="B1008">
        <v>12.97</v>
      </c>
    </row>
    <row r="1009" spans="1:2" x14ac:dyDescent="0.25">
      <c r="A1009" s="22">
        <v>41535</v>
      </c>
      <c r="B1009">
        <v>13.06</v>
      </c>
    </row>
    <row r="1010" spans="1:2" x14ac:dyDescent="0.25">
      <c r="A1010" s="22">
        <v>41536</v>
      </c>
      <c r="B1010">
        <v>13.43</v>
      </c>
    </row>
    <row r="1011" spans="1:2" x14ac:dyDescent="0.25">
      <c r="A1011" s="22">
        <v>41537</v>
      </c>
      <c r="B1011">
        <v>13.23</v>
      </c>
    </row>
    <row r="1012" spans="1:2" x14ac:dyDescent="0.25">
      <c r="A1012" s="22">
        <v>41540</v>
      </c>
      <c r="B1012">
        <v>13.07</v>
      </c>
    </row>
    <row r="1013" spans="1:2" x14ac:dyDescent="0.25">
      <c r="A1013" s="22">
        <v>41541</v>
      </c>
      <c r="B1013">
        <v>13.08</v>
      </c>
    </row>
    <row r="1014" spans="1:2" x14ac:dyDescent="0.25">
      <c r="A1014" s="22">
        <v>41542</v>
      </c>
      <c r="B1014">
        <v>13.08</v>
      </c>
    </row>
    <row r="1015" spans="1:2" x14ac:dyDescent="0.25">
      <c r="A1015" s="22">
        <v>41543</v>
      </c>
      <c r="B1015">
        <v>13.08</v>
      </c>
    </row>
    <row r="1016" spans="1:2" x14ac:dyDescent="0.25">
      <c r="A1016" s="22">
        <v>41544</v>
      </c>
      <c r="B1016">
        <v>13.06</v>
      </c>
    </row>
    <row r="1017" spans="1:2" x14ac:dyDescent="0.25">
      <c r="A1017" s="22">
        <v>41547</v>
      </c>
      <c r="B1017">
        <v>13</v>
      </c>
    </row>
    <row r="1018" spans="1:2" x14ac:dyDescent="0.25">
      <c r="A1018" s="22">
        <v>41548</v>
      </c>
      <c r="B1018">
        <v>13.04</v>
      </c>
    </row>
    <row r="1019" spans="1:2" x14ac:dyDescent="0.25">
      <c r="A1019" s="22">
        <v>41550</v>
      </c>
      <c r="B1019">
        <v>13.12</v>
      </c>
    </row>
    <row r="1020" spans="1:2" x14ac:dyDescent="0.25">
      <c r="A1020" s="22">
        <v>41551</v>
      </c>
      <c r="B1020">
        <v>13.13</v>
      </c>
    </row>
    <row r="1021" spans="1:2" x14ac:dyDescent="0.25">
      <c r="A1021" s="22">
        <v>41554</v>
      </c>
      <c r="B1021">
        <v>13.15</v>
      </c>
    </row>
    <row r="1022" spans="1:2" x14ac:dyDescent="0.25">
      <c r="A1022" s="22">
        <v>41555</v>
      </c>
      <c r="B1022">
        <v>13.15</v>
      </c>
    </row>
    <row r="1023" spans="1:2" x14ac:dyDescent="0.25">
      <c r="A1023" s="22">
        <v>41556</v>
      </c>
      <c r="B1023">
        <v>13.29</v>
      </c>
    </row>
    <row r="1024" spans="1:2" x14ac:dyDescent="0.25">
      <c r="A1024" s="22">
        <v>41557</v>
      </c>
      <c r="B1024">
        <v>13.31</v>
      </c>
    </row>
    <row r="1025" spans="1:2" x14ac:dyDescent="0.25">
      <c r="A1025" s="22">
        <v>41558</v>
      </c>
      <c r="B1025">
        <v>13.39</v>
      </c>
    </row>
    <row r="1026" spans="1:2" x14ac:dyDescent="0.25">
      <c r="A1026" s="22">
        <v>41561</v>
      </c>
      <c r="B1026">
        <v>13.42</v>
      </c>
    </row>
    <row r="1027" spans="1:2" x14ac:dyDescent="0.25">
      <c r="A1027" s="22">
        <v>41562</v>
      </c>
      <c r="B1027">
        <v>13.36</v>
      </c>
    </row>
    <row r="1028" spans="1:2" x14ac:dyDescent="0.25">
      <c r="A1028" s="22">
        <v>41564</v>
      </c>
      <c r="B1028">
        <v>13.25</v>
      </c>
    </row>
    <row r="1029" spans="1:2" x14ac:dyDescent="0.25">
      <c r="A1029" s="22">
        <v>41565</v>
      </c>
      <c r="B1029">
        <v>13.45</v>
      </c>
    </row>
    <row r="1030" spans="1:2" x14ac:dyDescent="0.25">
      <c r="A1030" s="22">
        <v>41568</v>
      </c>
      <c r="B1030">
        <v>13.45</v>
      </c>
    </row>
    <row r="1031" spans="1:2" x14ac:dyDescent="0.25">
      <c r="A1031" s="22">
        <v>41569</v>
      </c>
      <c r="B1031">
        <v>13.53</v>
      </c>
    </row>
    <row r="1032" spans="1:2" x14ac:dyDescent="0.25">
      <c r="A1032" s="22">
        <v>41570</v>
      </c>
      <c r="B1032">
        <v>13.49</v>
      </c>
    </row>
    <row r="1033" spans="1:2" x14ac:dyDescent="0.25">
      <c r="A1033" s="22">
        <v>41571</v>
      </c>
      <c r="B1033">
        <v>13.44</v>
      </c>
    </row>
    <row r="1034" spans="1:2" x14ac:dyDescent="0.25">
      <c r="A1034" s="22">
        <v>41572</v>
      </c>
      <c r="B1034">
        <v>13.45</v>
      </c>
    </row>
    <row r="1035" spans="1:2" x14ac:dyDescent="0.25">
      <c r="A1035" s="22">
        <v>41575</v>
      </c>
      <c r="B1035">
        <v>13.36</v>
      </c>
    </row>
    <row r="1036" spans="1:2" x14ac:dyDescent="0.25">
      <c r="A1036" s="22">
        <v>41576</v>
      </c>
      <c r="B1036">
        <v>13.51</v>
      </c>
    </row>
    <row r="1037" spans="1:2" x14ac:dyDescent="0.25">
      <c r="A1037" s="22">
        <v>41577</v>
      </c>
      <c r="B1037">
        <v>13.58</v>
      </c>
    </row>
    <row r="1038" spans="1:2" x14ac:dyDescent="0.25">
      <c r="A1038" s="22">
        <v>41578</v>
      </c>
      <c r="B1038">
        <v>13.63</v>
      </c>
    </row>
    <row r="1039" spans="1:2" x14ac:dyDescent="0.25">
      <c r="A1039" s="22">
        <v>41579</v>
      </c>
      <c r="B1039">
        <v>13.63</v>
      </c>
    </row>
    <row r="1040" spans="1:2" x14ac:dyDescent="0.25">
      <c r="A1040" s="22">
        <v>41583</v>
      </c>
      <c r="B1040">
        <v>13.58</v>
      </c>
    </row>
    <row r="1041" spans="1:2" x14ac:dyDescent="0.25">
      <c r="A1041" s="22">
        <v>41584</v>
      </c>
      <c r="B1041">
        <v>13.55</v>
      </c>
    </row>
    <row r="1042" spans="1:2" x14ac:dyDescent="0.25">
      <c r="A1042" s="22">
        <v>41585</v>
      </c>
      <c r="B1042">
        <v>13.51</v>
      </c>
    </row>
    <row r="1043" spans="1:2" x14ac:dyDescent="0.25">
      <c r="A1043" s="22">
        <v>41586</v>
      </c>
      <c r="B1043">
        <v>13.48</v>
      </c>
    </row>
    <row r="1044" spans="1:2" x14ac:dyDescent="0.25">
      <c r="A1044" s="22">
        <v>41589</v>
      </c>
      <c r="B1044">
        <v>13.45</v>
      </c>
    </row>
    <row r="1045" spans="1:2" x14ac:dyDescent="0.25">
      <c r="A1045" s="22">
        <v>41590</v>
      </c>
      <c r="B1045">
        <v>13.43</v>
      </c>
    </row>
    <row r="1046" spans="1:2" x14ac:dyDescent="0.25">
      <c r="A1046" s="22">
        <v>41591</v>
      </c>
      <c r="B1046">
        <v>13.42</v>
      </c>
    </row>
    <row r="1047" spans="1:2" x14ac:dyDescent="0.25">
      <c r="A1047" s="22">
        <v>41592</v>
      </c>
      <c r="B1047">
        <v>13.45</v>
      </c>
    </row>
    <row r="1048" spans="1:2" x14ac:dyDescent="0.25">
      <c r="A1048" s="22">
        <v>41596</v>
      </c>
      <c r="B1048">
        <v>13.49</v>
      </c>
    </row>
    <row r="1049" spans="1:2" x14ac:dyDescent="0.25">
      <c r="A1049" s="22">
        <v>41597</v>
      </c>
      <c r="B1049">
        <v>13.5</v>
      </c>
    </row>
    <row r="1050" spans="1:2" x14ac:dyDescent="0.25">
      <c r="A1050" s="22">
        <v>41598</v>
      </c>
      <c r="B1050">
        <v>13.38</v>
      </c>
    </row>
    <row r="1051" spans="1:2" x14ac:dyDescent="0.25">
      <c r="A1051" s="22">
        <v>41599</v>
      </c>
      <c r="B1051">
        <v>13.25</v>
      </c>
    </row>
    <row r="1052" spans="1:2" x14ac:dyDescent="0.25">
      <c r="A1052" s="22">
        <v>41600</v>
      </c>
      <c r="B1052">
        <v>13.24</v>
      </c>
    </row>
    <row r="1053" spans="1:2" x14ac:dyDescent="0.25">
      <c r="A1053" s="22">
        <v>41603</v>
      </c>
      <c r="B1053">
        <v>13.26</v>
      </c>
    </row>
    <row r="1054" spans="1:2" x14ac:dyDescent="0.25">
      <c r="A1054" s="22">
        <v>41604</v>
      </c>
      <c r="B1054">
        <v>13.23</v>
      </c>
    </row>
    <row r="1055" spans="1:2" x14ac:dyDescent="0.25">
      <c r="A1055" s="22">
        <v>41605</v>
      </c>
      <c r="B1055">
        <v>13.23</v>
      </c>
    </row>
    <row r="1056" spans="1:2" x14ac:dyDescent="0.25">
      <c r="A1056" s="22">
        <v>41606</v>
      </c>
      <c r="B1056">
        <v>13.24</v>
      </c>
    </row>
    <row r="1057" spans="1:2" x14ac:dyDescent="0.25">
      <c r="A1057" s="22">
        <v>41607</v>
      </c>
      <c r="B1057">
        <v>13.35</v>
      </c>
    </row>
    <row r="1058" spans="1:2" x14ac:dyDescent="0.25">
      <c r="A1058" s="22">
        <v>41610</v>
      </c>
      <c r="B1058">
        <v>13.45</v>
      </c>
    </row>
    <row r="1059" spans="1:2" x14ac:dyDescent="0.25">
      <c r="A1059" s="22">
        <v>41611</v>
      </c>
      <c r="B1059">
        <v>13.43</v>
      </c>
    </row>
    <row r="1060" spans="1:2" x14ac:dyDescent="0.25">
      <c r="A1060" s="22">
        <v>41612</v>
      </c>
      <c r="B1060">
        <v>13.37</v>
      </c>
    </row>
    <row r="1061" spans="1:2" x14ac:dyDescent="0.25">
      <c r="A1061" s="22">
        <v>41613</v>
      </c>
      <c r="B1061">
        <v>13.45</v>
      </c>
    </row>
    <row r="1062" spans="1:2" x14ac:dyDescent="0.25">
      <c r="A1062" s="22">
        <v>41614</v>
      </c>
      <c r="B1062">
        <v>13.49</v>
      </c>
    </row>
    <row r="1063" spans="1:2" x14ac:dyDescent="0.25">
      <c r="A1063" s="22">
        <v>41617</v>
      </c>
      <c r="B1063">
        <v>13.61</v>
      </c>
    </row>
    <row r="1064" spans="1:2" x14ac:dyDescent="0.25">
      <c r="A1064" s="22">
        <v>41618</v>
      </c>
      <c r="B1064">
        <v>13.56</v>
      </c>
    </row>
    <row r="1065" spans="1:2" x14ac:dyDescent="0.25">
      <c r="A1065" s="22">
        <v>41619</v>
      </c>
      <c r="B1065">
        <v>13.55</v>
      </c>
    </row>
    <row r="1066" spans="1:2" x14ac:dyDescent="0.25">
      <c r="A1066" s="22">
        <v>41620</v>
      </c>
      <c r="B1066">
        <v>13.46</v>
      </c>
    </row>
    <row r="1067" spans="1:2" x14ac:dyDescent="0.25">
      <c r="A1067" s="22">
        <v>41621</v>
      </c>
      <c r="B1067">
        <v>13.35</v>
      </c>
    </row>
    <row r="1068" spans="1:2" x14ac:dyDescent="0.25">
      <c r="A1068" s="22">
        <v>41624</v>
      </c>
      <c r="B1068">
        <v>13.4</v>
      </c>
    </row>
    <row r="1069" spans="1:2" x14ac:dyDescent="0.25">
      <c r="A1069" s="22">
        <v>41625</v>
      </c>
      <c r="B1069">
        <v>13.41</v>
      </c>
    </row>
    <row r="1070" spans="1:2" x14ac:dyDescent="0.25">
      <c r="A1070" s="22">
        <v>41626</v>
      </c>
      <c r="B1070">
        <v>13.5</v>
      </c>
    </row>
    <row r="1071" spans="1:2" x14ac:dyDescent="0.25">
      <c r="A1071" s="22">
        <v>41627</v>
      </c>
      <c r="B1071">
        <v>13.47</v>
      </c>
    </row>
    <row r="1072" spans="1:2" x14ac:dyDescent="0.25">
      <c r="A1072" s="22">
        <v>41628</v>
      </c>
      <c r="B1072">
        <v>13.64</v>
      </c>
    </row>
    <row r="1073" spans="1:2" x14ac:dyDescent="0.25">
      <c r="A1073" s="22">
        <v>41631</v>
      </c>
      <c r="B1073">
        <v>13.68</v>
      </c>
    </row>
    <row r="1074" spans="1:2" x14ac:dyDescent="0.25">
      <c r="A1074" s="22">
        <v>41632</v>
      </c>
      <c r="B1074">
        <v>13.65</v>
      </c>
    </row>
    <row r="1075" spans="1:2" x14ac:dyDescent="0.25">
      <c r="A1075" s="22">
        <v>41634</v>
      </c>
      <c r="B1075">
        <v>13.68</v>
      </c>
    </row>
    <row r="1076" spans="1:2" x14ac:dyDescent="0.25">
      <c r="A1076" s="22">
        <v>41635</v>
      </c>
      <c r="B1076">
        <v>13.75</v>
      </c>
    </row>
    <row r="1077" spans="1:2" x14ac:dyDescent="0.25">
      <c r="A1077" s="22">
        <v>41638</v>
      </c>
      <c r="B1077">
        <v>13.7</v>
      </c>
    </row>
    <row r="1078" spans="1:2" x14ac:dyDescent="0.25">
      <c r="A1078" s="22">
        <v>41639</v>
      </c>
      <c r="B1078">
        <v>13.75</v>
      </c>
    </row>
    <row r="1079" spans="1:2" x14ac:dyDescent="0.25">
      <c r="A1079" s="22">
        <v>41640</v>
      </c>
      <c r="B1079">
        <v>13.74</v>
      </c>
    </row>
    <row r="1080" spans="1:2" x14ac:dyDescent="0.25">
      <c r="A1080" s="22">
        <v>41641</v>
      </c>
      <c r="B1080">
        <v>13.62</v>
      </c>
    </row>
    <row r="1081" spans="1:2" x14ac:dyDescent="0.25">
      <c r="A1081" s="22">
        <v>41642</v>
      </c>
      <c r="B1081">
        <v>13.63</v>
      </c>
    </row>
    <row r="1082" spans="1:2" x14ac:dyDescent="0.25">
      <c r="A1082" s="22">
        <v>41645</v>
      </c>
      <c r="B1082">
        <v>13.62</v>
      </c>
    </row>
    <row r="1083" spans="1:2" x14ac:dyDescent="0.25">
      <c r="A1083" s="22">
        <v>41646</v>
      </c>
      <c r="B1083">
        <v>13.58</v>
      </c>
    </row>
    <row r="1084" spans="1:2" x14ac:dyDescent="0.25">
      <c r="A1084" s="22">
        <v>41647</v>
      </c>
      <c r="B1084">
        <v>13.62</v>
      </c>
    </row>
    <row r="1085" spans="1:2" x14ac:dyDescent="0.25">
      <c r="A1085" s="22">
        <v>41648</v>
      </c>
      <c r="B1085">
        <v>13.6</v>
      </c>
    </row>
    <row r="1086" spans="1:2" x14ac:dyDescent="0.25">
      <c r="A1086" s="22">
        <v>41649</v>
      </c>
      <c r="B1086">
        <v>13.57</v>
      </c>
    </row>
    <row r="1087" spans="1:2" x14ac:dyDescent="0.25">
      <c r="A1087" s="22">
        <v>41652</v>
      </c>
      <c r="B1087">
        <v>13.64</v>
      </c>
    </row>
    <row r="1088" spans="1:2" x14ac:dyDescent="0.25">
      <c r="A1088" s="22">
        <v>41653</v>
      </c>
      <c r="B1088">
        <v>13.6</v>
      </c>
    </row>
    <row r="1089" spans="1:2" x14ac:dyDescent="0.25">
      <c r="A1089" s="22">
        <v>41654</v>
      </c>
      <c r="B1089">
        <v>13.65</v>
      </c>
    </row>
    <row r="1090" spans="1:2" x14ac:dyDescent="0.25">
      <c r="A1090" s="22">
        <v>41655</v>
      </c>
      <c r="B1090">
        <v>13.64</v>
      </c>
    </row>
    <row r="1091" spans="1:2" x14ac:dyDescent="0.25">
      <c r="A1091" s="22">
        <v>41656</v>
      </c>
      <c r="B1091">
        <v>13.51</v>
      </c>
    </row>
    <row r="1092" spans="1:2" x14ac:dyDescent="0.25">
      <c r="A1092" s="22">
        <v>41659</v>
      </c>
      <c r="B1092">
        <v>13.61</v>
      </c>
    </row>
    <row r="1093" spans="1:2" x14ac:dyDescent="0.25">
      <c r="A1093" s="22">
        <v>41660</v>
      </c>
      <c r="B1093">
        <v>13.62</v>
      </c>
    </row>
    <row r="1094" spans="1:2" x14ac:dyDescent="0.25">
      <c r="A1094" s="22">
        <v>41661</v>
      </c>
      <c r="B1094">
        <v>13.63</v>
      </c>
    </row>
    <row r="1095" spans="1:2" x14ac:dyDescent="0.25">
      <c r="A1095" s="22">
        <v>41662</v>
      </c>
      <c r="B1095">
        <v>13.6</v>
      </c>
    </row>
    <row r="1096" spans="1:2" x14ac:dyDescent="0.25">
      <c r="A1096" s="22">
        <v>41663</v>
      </c>
      <c r="B1096">
        <v>13.47</v>
      </c>
    </row>
    <row r="1097" spans="1:2" x14ac:dyDescent="0.25">
      <c r="A1097" s="22">
        <v>41666</v>
      </c>
      <c r="B1097">
        <v>13.27</v>
      </c>
    </row>
    <row r="1098" spans="1:2" x14ac:dyDescent="0.25">
      <c r="A1098" s="22">
        <v>41667</v>
      </c>
      <c r="B1098">
        <v>13.26</v>
      </c>
    </row>
    <row r="1099" spans="1:2" x14ac:dyDescent="0.25">
      <c r="A1099" s="22">
        <v>41668</v>
      </c>
      <c r="B1099">
        <v>13.28</v>
      </c>
    </row>
    <row r="1100" spans="1:2" x14ac:dyDescent="0.25">
      <c r="A1100" s="22">
        <v>41669</v>
      </c>
      <c r="B1100">
        <v>13.24</v>
      </c>
    </row>
    <row r="1101" spans="1:2" x14ac:dyDescent="0.25">
      <c r="A1101" s="22">
        <v>41670</v>
      </c>
      <c r="B1101">
        <v>13.31</v>
      </c>
    </row>
    <row r="1102" spans="1:2" x14ac:dyDescent="0.25">
      <c r="A1102" s="22">
        <v>41673</v>
      </c>
      <c r="B1102">
        <v>13.21</v>
      </c>
    </row>
    <row r="1103" spans="1:2" x14ac:dyDescent="0.25">
      <c r="A1103" s="22">
        <v>41674</v>
      </c>
      <c r="B1103">
        <v>13.2</v>
      </c>
    </row>
    <row r="1104" spans="1:2" x14ac:dyDescent="0.25">
      <c r="A1104" s="22">
        <v>41675</v>
      </c>
      <c r="B1104">
        <v>13.28</v>
      </c>
    </row>
    <row r="1105" spans="1:2" x14ac:dyDescent="0.25">
      <c r="A1105" s="22">
        <v>41676</v>
      </c>
      <c r="B1105">
        <v>13.3</v>
      </c>
    </row>
    <row r="1106" spans="1:2" x14ac:dyDescent="0.25">
      <c r="A1106" s="22">
        <v>41677</v>
      </c>
      <c r="B1106">
        <v>13.32</v>
      </c>
    </row>
    <row r="1107" spans="1:2" x14ac:dyDescent="0.25">
      <c r="A1107" s="22">
        <v>41680</v>
      </c>
      <c r="B1107">
        <v>13.32</v>
      </c>
    </row>
    <row r="1108" spans="1:2" x14ac:dyDescent="0.25">
      <c r="A1108" s="22">
        <v>41681</v>
      </c>
      <c r="B1108">
        <v>13.35</v>
      </c>
    </row>
    <row r="1109" spans="1:2" x14ac:dyDescent="0.25">
      <c r="A1109" s="22">
        <v>41682</v>
      </c>
      <c r="B1109">
        <v>13.36</v>
      </c>
    </row>
    <row r="1110" spans="1:2" x14ac:dyDescent="0.25">
      <c r="A1110" s="22">
        <v>41683</v>
      </c>
      <c r="B1110">
        <v>13.28</v>
      </c>
    </row>
    <row r="1111" spans="1:2" x14ac:dyDescent="0.25">
      <c r="A1111" s="22">
        <v>41684</v>
      </c>
      <c r="B1111">
        <v>13.3</v>
      </c>
    </row>
    <row r="1112" spans="1:2" x14ac:dyDescent="0.25">
      <c r="A1112" s="22">
        <v>41687</v>
      </c>
      <c r="B1112">
        <v>13.3</v>
      </c>
    </row>
    <row r="1113" spans="1:2" x14ac:dyDescent="0.25">
      <c r="A1113" s="22">
        <v>41688</v>
      </c>
      <c r="B1113">
        <v>13.33</v>
      </c>
    </row>
    <row r="1114" spans="1:2" x14ac:dyDescent="0.25">
      <c r="A1114" s="22">
        <v>41689</v>
      </c>
      <c r="B1114">
        <v>13.35</v>
      </c>
    </row>
    <row r="1115" spans="1:2" x14ac:dyDescent="0.25">
      <c r="A1115" s="22">
        <v>41690</v>
      </c>
      <c r="B1115">
        <v>13.32</v>
      </c>
    </row>
    <row r="1116" spans="1:2" x14ac:dyDescent="0.25">
      <c r="A1116" s="22">
        <v>41691</v>
      </c>
      <c r="B1116">
        <v>13.37</v>
      </c>
    </row>
    <row r="1117" spans="1:2" x14ac:dyDescent="0.25">
      <c r="A1117" s="22">
        <v>41694</v>
      </c>
      <c r="B1117">
        <v>13.42</v>
      </c>
    </row>
    <row r="1118" spans="1:2" x14ac:dyDescent="0.25">
      <c r="A1118" s="22">
        <v>41695</v>
      </c>
      <c r="B1118">
        <v>13.46</v>
      </c>
    </row>
    <row r="1119" spans="1:2" x14ac:dyDescent="0.25">
      <c r="A1119" s="22">
        <v>41696</v>
      </c>
      <c r="B1119">
        <v>13.5</v>
      </c>
    </row>
    <row r="1120" spans="1:2" x14ac:dyDescent="0.25">
      <c r="A1120" s="22">
        <v>41698</v>
      </c>
      <c r="B1120">
        <v>13.58</v>
      </c>
    </row>
    <row r="1121" spans="1:2" x14ac:dyDescent="0.25">
      <c r="A1121" s="22">
        <v>41701</v>
      </c>
      <c r="B1121">
        <v>13.47</v>
      </c>
    </row>
    <row r="1122" spans="1:2" x14ac:dyDescent="0.25">
      <c r="A1122" s="22">
        <v>41702</v>
      </c>
      <c r="B1122">
        <v>13.53</v>
      </c>
    </row>
    <row r="1123" spans="1:2" x14ac:dyDescent="0.25">
      <c r="A1123" s="22">
        <v>41703</v>
      </c>
      <c r="B1123">
        <v>13.5</v>
      </c>
    </row>
    <row r="1124" spans="1:2" x14ac:dyDescent="0.25">
      <c r="A1124" s="22">
        <v>41704</v>
      </c>
      <c r="B1124">
        <v>13.54</v>
      </c>
    </row>
    <row r="1125" spans="1:2" x14ac:dyDescent="0.25">
      <c r="A1125" s="22">
        <v>41705</v>
      </c>
      <c r="B1125">
        <v>13.56</v>
      </c>
    </row>
    <row r="1126" spans="1:2" x14ac:dyDescent="0.25">
      <c r="A1126" s="22">
        <v>41708</v>
      </c>
      <c r="B1126">
        <v>13.68</v>
      </c>
    </row>
    <row r="1127" spans="1:2" x14ac:dyDescent="0.25">
      <c r="A1127" s="22">
        <v>41709</v>
      </c>
      <c r="B1127">
        <v>13.65</v>
      </c>
    </row>
    <row r="1128" spans="1:2" x14ac:dyDescent="0.25">
      <c r="A1128" s="22">
        <v>41710</v>
      </c>
      <c r="B1128">
        <v>13.68</v>
      </c>
    </row>
    <row r="1129" spans="1:2" x14ac:dyDescent="0.25">
      <c r="A1129" s="22">
        <v>41711</v>
      </c>
      <c r="B1129">
        <v>13.68</v>
      </c>
    </row>
    <row r="1130" spans="1:2" x14ac:dyDescent="0.25">
      <c r="A1130" s="22">
        <v>41712</v>
      </c>
      <c r="B1130">
        <v>13.63</v>
      </c>
    </row>
    <row r="1131" spans="1:2" x14ac:dyDescent="0.25">
      <c r="A1131" s="22">
        <v>41716</v>
      </c>
      <c r="B1131">
        <v>13.67</v>
      </c>
    </row>
    <row r="1132" spans="1:2" x14ac:dyDescent="0.25">
      <c r="A1132" s="22">
        <v>41717</v>
      </c>
      <c r="B1132">
        <v>13.66</v>
      </c>
    </row>
    <row r="1133" spans="1:2" x14ac:dyDescent="0.25">
      <c r="A1133" s="22">
        <v>41718</v>
      </c>
      <c r="B1133">
        <v>13.67</v>
      </c>
    </row>
    <row r="1134" spans="1:2" x14ac:dyDescent="0.25">
      <c r="A1134" s="22">
        <v>41719</v>
      </c>
      <c r="B1134">
        <v>13.7</v>
      </c>
    </row>
    <row r="1135" spans="1:2" x14ac:dyDescent="0.25">
      <c r="A1135" s="22">
        <v>41722</v>
      </c>
      <c r="B1135">
        <v>13.74</v>
      </c>
    </row>
    <row r="1136" spans="1:2" x14ac:dyDescent="0.25">
      <c r="A1136" s="22">
        <v>41723</v>
      </c>
      <c r="B1136">
        <v>13.74</v>
      </c>
    </row>
    <row r="1137" spans="1:2" x14ac:dyDescent="0.25">
      <c r="A1137" s="22">
        <v>41724</v>
      </c>
      <c r="B1137">
        <v>13.72</v>
      </c>
    </row>
    <row r="1138" spans="1:2" x14ac:dyDescent="0.25">
      <c r="A1138" s="22">
        <v>41725</v>
      </c>
      <c r="B1138">
        <v>13.74</v>
      </c>
    </row>
    <row r="1139" spans="1:2" x14ac:dyDescent="0.25">
      <c r="A1139" s="22">
        <v>41726</v>
      </c>
      <c r="B1139">
        <v>13.83</v>
      </c>
    </row>
    <row r="1140" spans="1:2" x14ac:dyDescent="0.25">
      <c r="A1140" s="22">
        <v>41729</v>
      </c>
      <c r="B1140">
        <v>13.85</v>
      </c>
    </row>
    <row r="1141" spans="1:2" x14ac:dyDescent="0.25">
      <c r="A1141" s="22">
        <v>41730</v>
      </c>
      <c r="B1141">
        <v>13.88</v>
      </c>
    </row>
    <row r="1142" spans="1:2" x14ac:dyDescent="0.25">
      <c r="A1142" s="22">
        <v>41731</v>
      </c>
      <c r="B1142">
        <v>13.94</v>
      </c>
    </row>
    <row r="1143" spans="1:2" x14ac:dyDescent="0.25">
      <c r="A1143" s="22">
        <v>41732</v>
      </c>
      <c r="B1143">
        <v>13.89</v>
      </c>
    </row>
    <row r="1144" spans="1:2" x14ac:dyDescent="0.25">
      <c r="A1144" s="22">
        <v>41733</v>
      </c>
      <c r="B1144">
        <v>13.84</v>
      </c>
    </row>
    <row r="1145" spans="1:2" x14ac:dyDescent="0.25">
      <c r="A1145" s="22">
        <v>41736</v>
      </c>
      <c r="B1145">
        <v>13.83</v>
      </c>
    </row>
    <row r="1146" spans="1:2" x14ac:dyDescent="0.25">
      <c r="A1146" s="22">
        <v>41738</v>
      </c>
      <c r="B1146">
        <v>13.93</v>
      </c>
    </row>
    <row r="1147" spans="1:2" x14ac:dyDescent="0.25">
      <c r="A1147" s="22">
        <v>41739</v>
      </c>
      <c r="B1147">
        <v>13.95</v>
      </c>
    </row>
    <row r="1148" spans="1:2" x14ac:dyDescent="0.25">
      <c r="A1148" s="22">
        <v>41740</v>
      </c>
      <c r="B1148">
        <v>13.96</v>
      </c>
    </row>
    <row r="1149" spans="1:2" x14ac:dyDescent="0.25">
      <c r="A1149" s="22">
        <v>41744</v>
      </c>
      <c r="B1149">
        <v>13.94</v>
      </c>
    </row>
    <row r="1150" spans="1:2" x14ac:dyDescent="0.25">
      <c r="A1150" s="22">
        <v>41745</v>
      </c>
      <c r="B1150">
        <v>13.85</v>
      </c>
    </row>
    <row r="1151" spans="1:2" x14ac:dyDescent="0.25">
      <c r="A1151" s="22">
        <v>41746</v>
      </c>
      <c r="B1151">
        <v>13.94</v>
      </c>
    </row>
    <row r="1152" spans="1:2" x14ac:dyDescent="0.25">
      <c r="A1152" s="22">
        <v>41750</v>
      </c>
      <c r="B1152">
        <v>13.96</v>
      </c>
    </row>
    <row r="1153" spans="1:2" x14ac:dyDescent="0.25">
      <c r="A1153" s="22">
        <v>41751</v>
      </c>
      <c r="B1153">
        <v>13.97</v>
      </c>
    </row>
    <row r="1154" spans="1:2" x14ac:dyDescent="0.25">
      <c r="A1154" s="22">
        <v>41752</v>
      </c>
      <c r="B1154">
        <v>13.96</v>
      </c>
    </row>
    <row r="1155" spans="1:2" x14ac:dyDescent="0.25">
      <c r="A1155" s="22">
        <v>41754</v>
      </c>
      <c r="B1155">
        <v>13.96</v>
      </c>
    </row>
    <row r="1156" spans="1:2" x14ac:dyDescent="0.25">
      <c r="A1156" s="22">
        <v>41757</v>
      </c>
      <c r="B1156">
        <v>13.97</v>
      </c>
    </row>
    <row r="1157" spans="1:2" x14ac:dyDescent="0.25">
      <c r="A1157" s="22">
        <v>41758</v>
      </c>
      <c r="B1157">
        <v>13.92</v>
      </c>
    </row>
    <row r="1158" spans="1:2" x14ac:dyDescent="0.25">
      <c r="A1158" s="22">
        <v>41759</v>
      </c>
      <c r="B1158">
        <v>13.91</v>
      </c>
    </row>
    <row r="1159" spans="1:2" x14ac:dyDescent="0.25">
      <c r="A1159" s="22">
        <v>41761</v>
      </c>
      <c r="B1159">
        <v>13.95</v>
      </c>
    </row>
    <row r="1160" spans="1:2" x14ac:dyDescent="0.25">
      <c r="A1160" s="22">
        <v>41764</v>
      </c>
      <c r="B1160">
        <v>13.92</v>
      </c>
    </row>
    <row r="1161" spans="1:2" x14ac:dyDescent="0.25">
      <c r="A1161" s="22">
        <v>41765</v>
      </c>
      <c r="B1161">
        <v>13.95</v>
      </c>
    </row>
    <row r="1162" spans="1:2" x14ac:dyDescent="0.25">
      <c r="A1162" s="22">
        <v>41766</v>
      </c>
      <c r="B1162">
        <v>13.88</v>
      </c>
    </row>
    <row r="1163" spans="1:2" x14ac:dyDescent="0.25">
      <c r="A1163" s="22">
        <v>41767</v>
      </c>
      <c r="B1163">
        <v>13.89</v>
      </c>
    </row>
    <row r="1164" spans="1:2" x14ac:dyDescent="0.25">
      <c r="A1164" s="22">
        <v>41768</v>
      </c>
      <c r="B1164">
        <v>14.14</v>
      </c>
    </row>
    <row r="1165" spans="1:2" x14ac:dyDescent="0.25">
      <c r="A1165" s="22">
        <v>41771</v>
      </c>
      <c r="B1165">
        <v>14.35</v>
      </c>
    </row>
    <row r="1166" spans="1:2" x14ac:dyDescent="0.25">
      <c r="A1166" s="22">
        <v>41772</v>
      </c>
      <c r="B1166">
        <v>14.46</v>
      </c>
    </row>
    <row r="1167" spans="1:2" x14ac:dyDescent="0.25">
      <c r="A1167" s="22">
        <v>41773</v>
      </c>
      <c r="B1167">
        <v>14.5</v>
      </c>
    </row>
    <row r="1168" spans="1:2" x14ac:dyDescent="0.25">
      <c r="A1168" s="22">
        <v>41774</v>
      </c>
      <c r="B1168">
        <v>14.49</v>
      </c>
    </row>
    <row r="1169" spans="1:2" x14ac:dyDescent="0.25">
      <c r="A1169" s="22">
        <v>41775</v>
      </c>
      <c r="B1169">
        <v>14.7</v>
      </c>
    </row>
    <row r="1170" spans="1:2" x14ac:dyDescent="0.25">
      <c r="A1170" s="22">
        <v>41778</v>
      </c>
      <c r="B1170">
        <v>14.9</v>
      </c>
    </row>
    <row r="1171" spans="1:2" x14ac:dyDescent="0.25">
      <c r="A1171" s="22">
        <v>41779</v>
      </c>
      <c r="B1171">
        <v>14.92</v>
      </c>
    </row>
    <row r="1172" spans="1:2" x14ac:dyDescent="0.25">
      <c r="A1172" s="22">
        <v>41780</v>
      </c>
      <c r="B1172">
        <v>14.94</v>
      </c>
    </row>
    <row r="1173" spans="1:2" x14ac:dyDescent="0.25">
      <c r="A1173" s="22">
        <v>41781</v>
      </c>
      <c r="B1173">
        <v>15</v>
      </c>
    </row>
    <row r="1174" spans="1:2" x14ac:dyDescent="0.25">
      <c r="A1174" s="22">
        <v>41782</v>
      </c>
      <c r="B1174">
        <v>15.16</v>
      </c>
    </row>
    <row r="1175" spans="1:2" x14ac:dyDescent="0.25">
      <c r="A1175" s="22">
        <v>41785</v>
      </c>
      <c r="B1175">
        <v>15.16</v>
      </c>
    </row>
    <row r="1176" spans="1:2" x14ac:dyDescent="0.25">
      <c r="A1176" s="22">
        <v>41786</v>
      </c>
      <c r="B1176">
        <v>15.1</v>
      </c>
    </row>
    <row r="1177" spans="1:2" x14ac:dyDescent="0.25">
      <c r="A1177" s="22">
        <v>41787</v>
      </c>
      <c r="B1177">
        <v>15.15</v>
      </c>
    </row>
    <row r="1178" spans="1:2" x14ac:dyDescent="0.25">
      <c r="A1178" s="22">
        <v>41788</v>
      </c>
      <c r="B1178">
        <v>15</v>
      </c>
    </row>
    <row r="1179" spans="1:2" x14ac:dyDescent="0.25">
      <c r="A1179" s="22">
        <v>41789</v>
      </c>
      <c r="B1179">
        <v>14.97</v>
      </c>
    </row>
    <row r="1180" spans="1:2" x14ac:dyDescent="0.25">
      <c r="A1180" s="22">
        <v>41792</v>
      </c>
      <c r="B1180">
        <v>15.16</v>
      </c>
    </row>
    <row r="1181" spans="1:2" x14ac:dyDescent="0.25">
      <c r="A1181" s="22">
        <v>41793</v>
      </c>
      <c r="B1181">
        <v>15.23</v>
      </c>
    </row>
    <row r="1182" spans="1:2" x14ac:dyDescent="0.25">
      <c r="A1182" s="22">
        <v>41794</v>
      </c>
      <c r="B1182">
        <v>15.2</v>
      </c>
    </row>
    <row r="1183" spans="1:2" x14ac:dyDescent="0.25">
      <c r="A1183" s="22">
        <v>41795</v>
      </c>
      <c r="B1183">
        <v>15.33</v>
      </c>
    </row>
    <row r="1184" spans="1:2" x14ac:dyDescent="0.25">
      <c r="A1184" s="22">
        <v>41796</v>
      </c>
      <c r="B1184">
        <v>15.52</v>
      </c>
    </row>
    <row r="1185" spans="1:2" x14ac:dyDescent="0.25">
      <c r="A1185" s="22">
        <v>41799</v>
      </c>
      <c r="B1185">
        <v>15.63</v>
      </c>
    </row>
    <row r="1186" spans="1:2" x14ac:dyDescent="0.25">
      <c r="A1186" s="22">
        <v>41800</v>
      </c>
      <c r="B1186">
        <v>15.6</v>
      </c>
    </row>
    <row r="1187" spans="1:2" x14ac:dyDescent="0.25">
      <c r="A1187" s="22">
        <v>41801</v>
      </c>
      <c r="B1187">
        <v>15.56</v>
      </c>
    </row>
    <row r="1188" spans="1:2" x14ac:dyDescent="0.25">
      <c r="A1188" s="22">
        <v>41802</v>
      </c>
      <c r="B1188">
        <v>15.58</v>
      </c>
    </row>
    <row r="1189" spans="1:2" x14ac:dyDescent="0.25">
      <c r="A1189" s="22">
        <v>41803</v>
      </c>
      <c r="B1189">
        <v>15.43</v>
      </c>
    </row>
    <row r="1190" spans="1:2" x14ac:dyDescent="0.25">
      <c r="A1190" s="22">
        <v>41806</v>
      </c>
      <c r="B1190">
        <v>15.42</v>
      </c>
    </row>
    <row r="1191" spans="1:2" x14ac:dyDescent="0.25">
      <c r="A1191" s="22">
        <v>41807</v>
      </c>
      <c r="B1191">
        <v>15.58</v>
      </c>
    </row>
    <row r="1192" spans="1:2" x14ac:dyDescent="0.25">
      <c r="A1192" s="22">
        <v>41808</v>
      </c>
      <c r="B1192">
        <v>15.51</v>
      </c>
    </row>
    <row r="1193" spans="1:2" x14ac:dyDescent="0.25">
      <c r="A1193" s="22">
        <v>41809</v>
      </c>
      <c r="B1193">
        <v>15.44</v>
      </c>
    </row>
    <row r="1194" spans="1:2" x14ac:dyDescent="0.25">
      <c r="A1194" s="22">
        <v>41810</v>
      </c>
      <c r="B1194">
        <v>15.44</v>
      </c>
    </row>
    <row r="1195" spans="1:2" x14ac:dyDescent="0.25">
      <c r="A1195" s="22">
        <v>41813</v>
      </c>
      <c r="B1195">
        <v>15.42</v>
      </c>
    </row>
    <row r="1196" spans="1:2" x14ac:dyDescent="0.25">
      <c r="A1196" s="22">
        <v>41814</v>
      </c>
      <c r="B1196">
        <v>15.49</v>
      </c>
    </row>
    <row r="1197" spans="1:2" x14ac:dyDescent="0.25">
      <c r="A1197" s="22">
        <v>41815</v>
      </c>
      <c r="B1197">
        <v>15.51</v>
      </c>
    </row>
    <row r="1198" spans="1:2" x14ac:dyDescent="0.25">
      <c r="A1198" s="22">
        <v>41816</v>
      </c>
      <c r="B1198">
        <v>15.44</v>
      </c>
    </row>
    <row r="1199" spans="1:2" x14ac:dyDescent="0.25">
      <c r="A1199" s="22">
        <v>41817</v>
      </c>
      <c r="B1199">
        <v>15.49</v>
      </c>
    </row>
    <row r="1200" spans="1:2" x14ac:dyDescent="0.25">
      <c r="A1200" s="22">
        <v>41820</v>
      </c>
      <c r="B1200">
        <v>15.57</v>
      </c>
    </row>
    <row r="1201" spans="1:2" x14ac:dyDescent="0.25">
      <c r="A1201" s="22">
        <v>41821</v>
      </c>
      <c r="B1201">
        <v>15.59</v>
      </c>
    </row>
    <row r="1202" spans="1:2" x14ac:dyDescent="0.25">
      <c r="A1202" s="22">
        <v>41822</v>
      </c>
      <c r="B1202">
        <v>15.89</v>
      </c>
    </row>
    <row r="1203" spans="1:2" x14ac:dyDescent="0.25">
      <c r="A1203" s="22">
        <v>41823</v>
      </c>
      <c r="B1203">
        <v>15.94</v>
      </c>
    </row>
    <row r="1204" spans="1:2" x14ac:dyDescent="0.25">
      <c r="A1204" s="22">
        <v>41824</v>
      </c>
      <c r="B1204">
        <v>16.03</v>
      </c>
    </row>
    <row r="1205" spans="1:2" x14ac:dyDescent="0.25">
      <c r="A1205" s="22">
        <v>41827</v>
      </c>
      <c r="B1205">
        <v>16.079999999999998</v>
      </c>
    </row>
    <row r="1206" spans="1:2" x14ac:dyDescent="0.25">
      <c r="A1206" s="22">
        <v>41828</v>
      </c>
      <c r="B1206">
        <v>15.82</v>
      </c>
    </row>
    <row r="1207" spans="1:2" x14ac:dyDescent="0.25">
      <c r="A1207" s="22">
        <v>41829</v>
      </c>
      <c r="B1207">
        <v>15.73</v>
      </c>
    </row>
    <row r="1208" spans="1:2" x14ac:dyDescent="0.25">
      <c r="A1208" s="22">
        <v>41830</v>
      </c>
      <c r="B1208">
        <v>15.72</v>
      </c>
    </row>
    <row r="1209" spans="1:2" x14ac:dyDescent="0.25">
      <c r="A1209" s="22">
        <v>41831</v>
      </c>
      <c r="B1209">
        <v>15.65</v>
      </c>
    </row>
    <row r="1210" spans="1:2" x14ac:dyDescent="0.25">
      <c r="A1210" s="22">
        <v>41834</v>
      </c>
      <c r="B1210">
        <v>15.62</v>
      </c>
    </row>
    <row r="1211" spans="1:2" x14ac:dyDescent="0.25">
      <c r="A1211" s="22">
        <v>41835</v>
      </c>
      <c r="B1211">
        <v>15.73</v>
      </c>
    </row>
    <row r="1212" spans="1:2" x14ac:dyDescent="0.25">
      <c r="A1212" s="22">
        <v>41836</v>
      </c>
      <c r="B1212">
        <v>15.83</v>
      </c>
    </row>
    <row r="1213" spans="1:2" x14ac:dyDescent="0.25">
      <c r="A1213" s="22">
        <v>41837</v>
      </c>
      <c r="B1213">
        <v>15.88</v>
      </c>
    </row>
    <row r="1214" spans="1:2" x14ac:dyDescent="0.25">
      <c r="A1214" s="22">
        <v>41838</v>
      </c>
      <c r="B1214">
        <v>15.92</v>
      </c>
    </row>
    <row r="1215" spans="1:2" x14ac:dyDescent="0.25">
      <c r="A1215" s="22">
        <v>41841</v>
      </c>
      <c r="B1215">
        <v>15.98</v>
      </c>
    </row>
    <row r="1216" spans="1:2" x14ac:dyDescent="0.25">
      <c r="A1216" s="22">
        <v>41842</v>
      </c>
      <c r="B1216">
        <v>16.09</v>
      </c>
    </row>
    <row r="1217" spans="1:2" x14ac:dyDescent="0.25">
      <c r="A1217" s="22">
        <v>41843</v>
      </c>
      <c r="B1217">
        <v>16.12</v>
      </c>
    </row>
    <row r="1218" spans="1:2" x14ac:dyDescent="0.25">
      <c r="A1218" s="22">
        <v>41844</v>
      </c>
      <c r="B1218">
        <v>16.170000000000002</v>
      </c>
    </row>
    <row r="1219" spans="1:2" x14ac:dyDescent="0.25">
      <c r="A1219" s="22">
        <v>41845</v>
      </c>
      <c r="B1219">
        <v>16.13</v>
      </c>
    </row>
    <row r="1220" spans="1:2" x14ac:dyDescent="0.25">
      <c r="A1220" s="22">
        <v>41848</v>
      </c>
      <c r="B1220">
        <v>16.079999999999998</v>
      </c>
    </row>
    <row r="1221" spans="1:2" x14ac:dyDescent="0.25">
      <c r="A1221" s="22">
        <v>41850</v>
      </c>
      <c r="B1221">
        <v>16.190000000000001</v>
      </c>
    </row>
    <row r="1222" spans="1:2" x14ac:dyDescent="0.25">
      <c r="A1222" s="22">
        <v>41851</v>
      </c>
      <c r="B1222">
        <v>16.12</v>
      </c>
    </row>
    <row r="1223" spans="1:2" x14ac:dyDescent="0.25">
      <c r="A1223" s="22">
        <v>41852</v>
      </c>
      <c r="B1223">
        <v>15.93</v>
      </c>
    </row>
    <row r="1224" spans="1:2" x14ac:dyDescent="0.25">
      <c r="A1224" s="22">
        <v>41855</v>
      </c>
      <c r="B1224">
        <v>15.99</v>
      </c>
    </row>
    <row r="1225" spans="1:2" x14ac:dyDescent="0.25">
      <c r="A1225" s="22">
        <v>41856</v>
      </c>
      <c r="B1225">
        <v>16.059999999999999</v>
      </c>
    </row>
    <row r="1226" spans="1:2" x14ac:dyDescent="0.25">
      <c r="A1226" s="22">
        <v>41857</v>
      </c>
      <c r="B1226">
        <v>15.96</v>
      </c>
    </row>
    <row r="1227" spans="1:2" x14ac:dyDescent="0.25">
      <c r="A1227" s="22">
        <v>41858</v>
      </c>
      <c r="B1227">
        <v>15.92</v>
      </c>
    </row>
    <row r="1228" spans="1:2" x14ac:dyDescent="0.25">
      <c r="A1228" s="22">
        <v>41859</v>
      </c>
      <c r="B1228">
        <v>15.84</v>
      </c>
    </row>
    <row r="1229" spans="1:2" x14ac:dyDescent="0.25">
      <c r="A1229" s="22">
        <v>41862</v>
      </c>
      <c r="B1229">
        <v>15.89</v>
      </c>
    </row>
    <row r="1230" spans="1:2" x14ac:dyDescent="0.25">
      <c r="A1230" s="22">
        <v>41863</v>
      </c>
      <c r="B1230">
        <v>15.95</v>
      </c>
    </row>
    <row r="1231" spans="1:2" x14ac:dyDescent="0.25">
      <c r="A1231" s="22">
        <v>41864</v>
      </c>
      <c r="B1231">
        <v>15.98</v>
      </c>
    </row>
    <row r="1232" spans="1:2" x14ac:dyDescent="0.25">
      <c r="A1232" s="22">
        <v>41865</v>
      </c>
      <c r="B1232">
        <v>16.05</v>
      </c>
    </row>
    <row r="1233" spans="1:2" x14ac:dyDescent="0.25">
      <c r="A1233" s="22">
        <v>41869</v>
      </c>
      <c r="B1233">
        <v>16.190000000000001</v>
      </c>
    </row>
    <row r="1234" spans="1:2" x14ac:dyDescent="0.25">
      <c r="A1234" s="22">
        <v>41870</v>
      </c>
      <c r="B1234">
        <v>16.23</v>
      </c>
    </row>
    <row r="1235" spans="1:2" x14ac:dyDescent="0.25">
      <c r="A1235" s="22">
        <v>41871</v>
      </c>
      <c r="B1235">
        <v>16.21</v>
      </c>
    </row>
    <row r="1236" spans="1:2" x14ac:dyDescent="0.25">
      <c r="A1236" s="22">
        <v>41872</v>
      </c>
      <c r="B1236">
        <v>16.27</v>
      </c>
    </row>
    <row r="1237" spans="1:2" x14ac:dyDescent="0.25">
      <c r="A1237" s="22">
        <v>41873</v>
      </c>
      <c r="B1237">
        <v>16.32</v>
      </c>
    </row>
    <row r="1238" spans="1:2" x14ac:dyDescent="0.25">
      <c r="A1238" s="22">
        <v>41876</v>
      </c>
      <c r="B1238">
        <v>16.29</v>
      </c>
    </row>
    <row r="1239" spans="1:2" x14ac:dyDescent="0.25">
      <c r="A1239" s="22">
        <v>41877</v>
      </c>
      <c r="B1239">
        <v>16.350000000000001</v>
      </c>
    </row>
    <row r="1240" spans="1:2" x14ac:dyDescent="0.25">
      <c r="A1240" s="22">
        <v>41878</v>
      </c>
      <c r="B1240">
        <v>16.440000000000001</v>
      </c>
    </row>
    <row r="1241" spans="1:2" x14ac:dyDescent="0.25">
      <c r="A1241" s="22">
        <v>41879</v>
      </c>
      <c r="B1241">
        <v>16.440000000000001</v>
      </c>
    </row>
    <row r="1242" spans="1:2" x14ac:dyDescent="0.25">
      <c r="A1242" s="22">
        <v>41883</v>
      </c>
      <c r="B1242">
        <v>16.54</v>
      </c>
    </row>
    <row r="1243" spans="1:2" x14ac:dyDescent="0.25">
      <c r="A1243" s="22">
        <v>41884</v>
      </c>
      <c r="B1243">
        <v>16.63</v>
      </c>
    </row>
    <row r="1244" spans="1:2" x14ac:dyDescent="0.25">
      <c r="A1244" s="22">
        <v>41885</v>
      </c>
      <c r="B1244">
        <v>16.77</v>
      </c>
    </row>
    <row r="1245" spans="1:2" x14ac:dyDescent="0.25">
      <c r="A1245" s="22">
        <v>41886</v>
      </c>
      <c r="B1245">
        <v>16.77</v>
      </c>
    </row>
    <row r="1246" spans="1:2" x14ac:dyDescent="0.25">
      <c r="A1246" s="22">
        <v>41887</v>
      </c>
      <c r="B1246">
        <v>16.79</v>
      </c>
    </row>
    <row r="1247" spans="1:2" x14ac:dyDescent="0.25">
      <c r="A1247" s="22">
        <v>41890</v>
      </c>
      <c r="B1247">
        <v>16.940000000000001</v>
      </c>
    </row>
    <row r="1248" spans="1:2" x14ac:dyDescent="0.25">
      <c r="A1248" s="22">
        <v>41891</v>
      </c>
      <c r="B1248">
        <v>16.95</v>
      </c>
    </row>
    <row r="1249" spans="1:2" x14ac:dyDescent="0.25">
      <c r="A1249" s="22">
        <v>41892</v>
      </c>
      <c r="B1249">
        <v>16.88</v>
      </c>
    </row>
    <row r="1250" spans="1:2" x14ac:dyDescent="0.25">
      <c r="A1250" s="22">
        <v>41893</v>
      </c>
      <c r="B1250">
        <v>16.93</v>
      </c>
    </row>
    <row r="1251" spans="1:2" x14ac:dyDescent="0.25">
      <c r="A1251" s="22">
        <v>41894</v>
      </c>
      <c r="B1251">
        <v>17.05</v>
      </c>
    </row>
    <row r="1252" spans="1:2" x14ac:dyDescent="0.25">
      <c r="A1252" s="22">
        <v>41897</v>
      </c>
      <c r="B1252">
        <v>17</v>
      </c>
    </row>
    <row r="1253" spans="1:2" x14ac:dyDescent="0.25">
      <c r="A1253" s="22">
        <v>41898</v>
      </c>
      <c r="B1253">
        <v>16.78</v>
      </c>
    </row>
    <row r="1254" spans="1:2" x14ac:dyDescent="0.25">
      <c r="A1254" s="22">
        <v>41899</v>
      </c>
      <c r="B1254">
        <v>16.79</v>
      </c>
    </row>
    <row r="1255" spans="1:2" x14ac:dyDescent="0.25">
      <c r="A1255" s="22">
        <v>41900</v>
      </c>
      <c r="B1255">
        <v>16.93</v>
      </c>
    </row>
    <row r="1256" spans="1:2" x14ac:dyDescent="0.25">
      <c r="A1256" s="22">
        <v>41901</v>
      </c>
      <c r="B1256">
        <v>16.97</v>
      </c>
    </row>
    <row r="1257" spans="1:2" x14ac:dyDescent="0.25">
      <c r="A1257" s="22">
        <v>41904</v>
      </c>
      <c r="B1257">
        <v>16.98</v>
      </c>
    </row>
    <row r="1258" spans="1:2" x14ac:dyDescent="0.25">
      <c r="A1258" s="22">
        <v>41905</v>
      </c>
      <c r="B1258">
        <v>16.82</v>
      </c>
    </row>
    <row r="1259" spans="1:2" x14ac:dyDescent="0.25">
      <c r="A1259" s="22">
        <v>41906</v>
      </c>
      <c r="B1259">
        <v>16.77</v>
      </c>
    </row>
    <row r="1260" spans="1:2" x14ac:dyDescent="0.25">
      <c r="A1260" s="22">
        <v>41907</v>
      </c>
      <c r="B1260">
        <v>16.72</v>
      </c>
    </row>
    <row r="1261" spans="1:2" x14ac:dyDescent="0.25">
      <c r="A1261" s="22">
        <v>41908</v>
      </c>
      <c r="B1261">
        <v>16.8</v>
      </c>
    </row>
    <row r="1262" spans="1:2" x14ac:dyDescent="0.25">
      <c r="A1262" s="22">
        <v>41911</v>
      </c>
      <c r="B1262">
        <v>16.86</v>
      </c>
    </row>
    <row r="1263" spans="1:2" x14ac:dyDescent="0.25">
      <c r="A1263" s="22">
        <v>41912</v>
      </c>
      <c r="B1263">
        <v>16.89</v>
      </c>
    </row>
    <row r="1264" spans="1:2" x14ac:dyDescent="0.25">
      <c r="A1264" s="22">
        <v>41913</v>
      </c>
      <c r="B1264">
        <v>16.86</v>
      </c>
    </row>
    <row r="1265" spans="1:2" x14ac:dyDescent="0.25">
      <c r="A1265" s="22">
        <v>41919</v>
      </c>
      <c r="B1265">
        <v>16.77</v>
      </c>
    </row>
    <row r="1266" spans="1:2" x14ac:dyDescent="0.25">
      <c r="A1266" s="22">
        <v>41920</v>
      </c>
      <c r="B1266">
        <v>16.670000000000002</v>
      </c>
    </row>
    <row r="1267" spans="1:2" x14ac:dyDescent="0.25">
      <c r="A1267" s="22">
        <v>41921</v>
      </c>
      <c r="B1267">
        <v>16.760000000000002</v>
      </c>
    </row>
    <row r="1268" spans="1:2" x14ac:dyDescent="0.25">
      <c r="A1268" s="22">
        <v>41922</v>
      </c>
      <c r="B1268">
        <v>16.600000000000001</v>
      </c>
    </row>
    <row r="1269" spans="1:2" x14ac:dyDescent="0.25">
      <c r="A1269" s="22">
        <v>41925</v>
      </c>
      <c r="B1269">
        <v>16.670000000000002</v>
      </c>
    </row>
    <row r="1270" spans="1:2" x14ac:dyDescent="0.25">
      <c r="A1270" s="22">
        <v>41926</v>
      </c>
      <c r="B1270">
        <v>16.649999999999999</v>
      </c>
    </row>
    <row r="1271" spans="1:2" x14ac:dyDescent="0.25">
      <c r="A1271" s="22">
        <v>41928</v>
      </c>
      <c r="B1271">
        <v>16.52</v>
      </c>
    </row>
    <row r="1272" spans="1:2" x14ac:dyDescent="0.25">
      <c r="A1272" s="22">
        <v>41929</v>
      </c>
      <c r="B1272">
        <v>16.47</v>
      </c>
    </row>
    <row r="1273" spans="1:2" x14ac:dyDescent="0.25">
      <c r="A1273" s="22">
        <v>41932</v>
      </c>
      <c r="B1273">
        <v>16.57</v>
      </c>
    </row>
    <row r="1274" spans="1:2" x14ac:dyDescent="0.25">
      <c r="A1274" s="22">
        <v>41933</v>
      </c>
      <c r="B1274">
        <v>16.66</v>
      </c>
    </row>
    <row r="1275" spans="1:2" x14ac:dyDescent="0.25">
      <c r="A1275" s="22">
        <v>41934</v>
      </c>
      <c r="B1275">
        <v>16.73</v>
      </c>
    </row>
    <row r="1276" spans="1:2" x14ac:dyDescent="0.25">
      <c r="A1276" s="22">
        <v>41939</v>
      </c>
      <c r="B1276">
        <v>16.690000000000001</v>
      </c>
    </row>
    <row r="1277" spans="1:2" x14ac:dyDescent="0.25">
      <c r="A1277" s="22">
        <v>41940</v>
      </c>
      <c r="B1277">
        <v>16.739999999999998</v>
      </c>
    </row>
    <row r="1278" spans="1:2" x14ac:dyDescent="0.25">
      <c r="A1278" s="22">
        <v>41941</v>
      </c>
      <c r="B1278">
        <v>16.82</v>
      </c>
    </row>
    <row r="1279" spans="1:2" x14ac:dyDescent="0.25">
      <c r="A1279" s="22">
        <v>41942</v>
      </c>
      <c r="B1279">
        <v>16.95</v>
      </c>
    </row>
    <row r="1280" spans="1:2" x14ac:dyDescent="0.25">
      <c r="A1280" s="22">
        <v>41943</v>
      </c>
      <c r="B1280">
        <v>17.190000000000001</v>
      </c>
    </row>
    <row r="1281" spans="1:2" x14ac:dyDescent="0.25">
      <c r="A1281" s="22">
        <v>41946</v>
      </c>
      <c r="B1281">
        <v>17.239999999999998</v>
      </c>
    </row>
    <row r="1282" spans="1:2" x14ac:dyDescent="0.25">
      <c r="A1282" s="22">
        <v>41948</v>
      </c>
      <c r="B1282">
        <v>17.28</v>
      </c>
    </row>
    <row r="1283" spans="1:2" x14ac:dyDescent="0.25">
      <c r="A1283" s="22">
        <v>41950</v>
      </c>
      <c r="B1283">
        <v>17.34</v>
      </c>
    </row>
    <row r="1284" spans="1:2" x14ac:dyDescent="0.25">
      <c r="A1284" s="22">
        <v>41953</v>
      </c>
      <c r="B1284">
        <v>17.38</v>
      </c>
    </row>
    <row r="1285" spans="1:2" x14ac:dyDescent="0.25">
      <c r="A1285" s="22">
        <v>41954</v>
      </c>
      <c r="B1285">
        <v>17.43</v>
      </c>
    </row>
    <row r="1286" spans="1:2" x14ac:dyDescent="0.25">
      <c r="A1286" s="22">
        <v>41955</v>
      </c>
      <c r="B1286">
        <v>17.510000000000002</v>
      </c>
    </row>
    <row r="1287" spans="1:2" x14ac:dyDescent="0.25">
      <c r="A1287" s="22">
        <v>41956</v>
      </c>
      <c r="B1287">
        <v>17.52</v>
      </c>
    </row>
    <row r="1288" spans="1:2" x14ac:dyDescent="0.25">
      <c r="A1288" s="22">
        <v>41957</v>
      </c>
      <c r="B1288">
        <v>17.559999999999999</v>
      </c>
    </row>
    <row r="1289" spans="1:2" x14ac:dyDescent="0.25">
      <c r="A1289" s="22">
        <v>41960</v>
      </c>
      <c r="B1289">
        <v>17.649999999999999</v>
      </c>
    </row>
    <row r="1290" spans="1:2" x14ac:dyDescent="0.25">
      <c r="A1290" s="22">
        <v>41961</v>
      </c>
      <c r="B1290">
        <v>17.68</v>
      </c>
    </row>
    <row r="1291" spans="1:2" x14ac:dyDescent="0.25">
      <c r="A1291" s="22">
        <v>41962</v>
      </c>
      <c r="B1291">
        <v>17.66</v>
      </c>
    </row>
    <row r="1292" spans="1:2" x14ac:dyDescent="0.25">
      <c r="A1292" s="22">
        <v>41963</v>
      </c>
      <c r="B1292">
        <v>17.68</v>
      </c>
    </row>
    <row r="1293" spans="1:2" x14ac:dyDescent="0.25">
      <c r="A1293" s="22">
        <v>41964</v>
      </c>
      <c r="B1293">
        <v>17.739999999999998</v>
      </c>
    </row>
    <row r="1294" spans="1:2" x14ac:dyDescent="0.25">
      <c r="A1294" s="22">
        <v>41967</v>
      </c>
      <c r="B1294">
        <v>17.8</v>
      </c>
    </row>
    <row r="1295" spans="1:2" x14ac:dyDescent="0.25">
      <c r="A1295" s="22">
        <v>41968</v>
      </c>
      <c r="B1295">
        <v>17.7</v>
      </c>
    </row>
    <row r="1296" spans="1:2" x14ac:dyDescent="0.25">
      <c r="A1296" s="22">
        <v>41969</v>
      </c>
      <c r="B1296">
        <v>17.68</v>
      </c>
    </row>
    <row r="1297" spans="1:2" x14ac:dyDescent="0.25">
      <c r="A1297" s="22">
        <v>41970</v>
      </c>
      <c r="B1297">
        <v>17.73</v>
      </c>
    </row>
    <row r="1298" spans="1:2" x14ac:dyDescent="0.25">
      <c r="A1298" s="22">
        <v>41971</v>
      </c>
      <c r="B1298">
        <v>17.82</v>
      </c>
    </row>
    <row r="1299" spans="1:2" x14ac:dyDescent="0.25">
      <c r="A1299" s="22">
        <v>41974</v>
      </c>
      <c r="B1299">
        <v>17.829999999999998</v>
      </c>
    </row>
    <row r="1300" spans="1:2" x14ac:dyDescent="0.25">
      <c r="A1300" s="22">
        <v>41975</v>
      </c>
      <c r="B1300">
        <v>17.84</v>
      </c>
    </row>
    <row r="1301" spans="1:2" x14ac:dyDescent="0.25">
      <c r="A1301" s="22">
        <v>41976</v>
      </c>
      <c r="B1301">
        <v>17.88</v>
      </c>
    </row>
    <row r="1302" spans="1:2" x14ac:dyDescent="0.25">
      <c r="A1302" s="22">
        <v>41977</v>
      </c>
      <c r="B1302">
        <v>17.899999999999999</v>
      </c>
    </row>
    <row r="1303" spans="1:2" x14ac:dyDescent="0.25">
      <c r="A1303" s="22">
        <v>41978</v>
      </c>
      <c r="B1303">
        <v>17.82</v>
      </c>
    </row>
    <row r="1304" spans="1:2" x14ac:dyDescent="0.25">
      <c r="A1304" s="22">
        <v>41981</v>
      </c>
      <c r="B1304">
        <v>17.66</v>
      </c>
    </row>
    <row r="1305" spans="1:2" x14ac:dyDescent="0.25">
      <c r="A1305" s="22">
        <v>41982</v>
      </c>
      <c r="B1305">
        <v>17.55</v>
      </c>
    </row>
    <row r="1306" spans="1:2" x14ac:dyDescent="0.25">
      <c r="A1306" s="22">
        <v>41983</v>
      </c>
      <c r="B1306">
        <v>17.61</v>
      </c>
    </row>
    <row r="1307" spans="1:2" x14ac:dyDescent="0.25">
      <c r="A1307" s="22">
        <v>41984</v>
      </c>
      <c r="B1307">
        <v>17.55</v>
      </c>
    </row>
    <row r="1308" spans="1:2" x14ac:dyDescent="0.25">
      <c r="A1308" s="22">
        <v>41985</v>
      </c>
      <c r="B1308">
        <v>17.54</v>
      </c>
    </row>
    <row r="1309" spans="1:2" x14ac:dyDescent="0.25">
      <c r="A1309" s="22">
        <v>41988</v>
      </c>
      <c r="B1309">
        <v>17.53</v>
      </c>
    </row>
    <row r="1310" spans="1:2" x14ac:dyDescent="0.25">
      <c r="A1310" s="22">
        <v>41989</v>
      </c>
      <c r="B1310">
        <v>17.350000000000001</v>
      </c>
    </row>
    <row r="1311" spans="1:2" x14ac:dyDescent="0.25">
      <c r="A1311" s="22">
        <v>41990</v>
      </c>
      <c r="B1311">
        <v>17.3</v>
      </c>
    </row>
    <row r="1312" spans="1:2" x14ac:dyDescent="0.25">
      <c r="A1312" s="22">
        <v>41991</v>
      </c>
      <c r="B1312">
        <v>17.489999999999998</v>
      </c>
    </row>
    <row r="1313" spans="1:2" x14ac:dyDescent="0.25">
      <c r="A1313" s="22">
        <v>41992</v>
      </c>
      <c r="B1313">
        <v>17.53</v>
      </c>
    </row>
    <row r="1314" spans="1:2" x14ac:dyDescent="0.25">
      <c r="A1314" s="22">
        <v>41995</v>
      </c>
      <c r="B1314">
        <v>17.64</v>
      </c>
    </row>
    <row r="1315" spans="1:2" x14ac:dyDescent="0.25">
      <c r="A1315" s="22">
        <v>41996</v>
      </c>
      <c r="B1315">
        <v>17.600000000000001</v>
      </c>
    </row>
    <row r="1316" spans="1:2" x14ac:dyDescent="0.25">
      <c r="A1316" s="22">
        <v>41997</v>
      </c>
      <c r="B1316">
        <v>17.5</v>
      </c>
    </row>
    <row r="1317" spans="1:2" x14ac:dyDescent="0.25">
      <c r="A1317" s="22">
        <v>41999</v>
      </c>
      <c r="B1317">
        <v>17.559999999999999</v>
      </c>
    </row>
    <row r="1318" spans="1:2" x14ac:dyDescent="0.25">
      <c r="A1318" s="22">
        <v>42002</v>
      </c>
      <c r="B1318">
        <v>17.61</v>
      </c>
    </row>
    <row r="1319" spans="1:2" x14ac:dyDescent="0.25">
      <c r="A1319" s="22">
        <v>42003</v>
      </c>
      <c r="B1319">
        <v>17.649999999999999</v>
      </c>
    </row>
    <row r="1320" spans="1:2" x14ac:dyDescent="0.25">
      <c r="A1320" s="22">
        <v>42004</v>
      </c>
      <c r="B1320">
        <v>17.739999999999998</v>
      </c>
    </row>
    <row r="1321" spans="1:2" x14ac:dyDescent="0.25">
      <c r="A1321" s="22">
        <v>42005</v>
      </c>
      <c r="B1321">
        <v>17.760000000000002</v>
      </c>
    </row>
    <row r="1322" spans="1:2" x14ac:dyDescent="0.25">
      <c r="A1322" s="22">
        <v>42006</v>
      </c>
      <c r="B1322">
        <v>17.88</v>
      </c>
    </row>
    <row r="1323" spans="1:2" x14ac:dyDescent="0.25">
      <c r="A1323" s="22">
        <v>42009</v>
      </c>
      <c r="B1323">
        <v>17.829999999999998</v>
      </c>
    </row>
    <row r="1324" spans="1:2" x14ac:dyDescent="0.25">
      <c r="A1324" s="22">
        <v>42010</v>
      </c>
      <c r="B1324">
        <v>17.440000000000001</v>
      </c>
    </row>
    <row r="1325" spans="1:2" x14ac:dyDescent="0.25">
      <c r="A1325" s="22">
        <v>42011</v>
      </c>
      <c r="B1325">
        <v>17.45</v>
      </c>
    </row>
    <row r="1326" spans="1:2" x14ac:dyDescent="0.25">
      <c r="A1326" s="22">
        <v>42012</v>
      </c>
      <c r="B1326">
        <v>17.54</v>
      </c>
    </row>
    <row r="1327" spans="1:2" x14ac:dyDescent="0.25">
      <c r="A1327" s="22">
        <v>42013</v>
      </c>
      <c r="B1327">
        <v>17.600000000000001</v>
      </c>
    </row>
    <row r="1328" spans="1:2" x14ac:dyDescent="0.25">
      <c r="A1328" s="22">
        <v>42016</v>
      </c>
      <c r="B1328">
        <v>17.73</v>
      </c>
    </row>
    <row r="1329" spans="1:2" x14ac:dyDescent="0.25">
      <c r="A1329" s="22">
        <v>42017</v>
      </c>
      <c r="B1329">
        <v>17.739999999999998</v>
      </c>
    </row>
    <row r="1330" spans="1:2" x14ac:dyDescent="0.25">
      <c r="A1330" s="22">
        <v>42018</v>
      </c>
      <c r="B1330">
        <v>17.79</v>
      </c>
    </row>
    <row r="1331" spans="1:2" x14ac:dyDescent="0.25">
      <c r="A1331" s="22">
        <v>42019</v>
      </c>
      <c r="B1331">
        <v>17.96</v>
      </c>
    </row>
    <row r="1332" spans="1:2" x14ac:dyDescent="0.25">
      <c r="A1332" s="22">
        <v>42020</v>
      </c>
      <c r="B1332">
        <v>18.03</v>
      </c>
    </row>
    <row r="1333" spans="1:2" x14ac:dyDescent="0.25">
      <c r="A1333" s="22">
        <v>42023</v>
      </c>
      <c r="B1333">
        <v>18.100000000000001</v>
      </c>
    </row>
    <row r="1334" spans="1:2" x14ac:dyDescent="0.25">
      <c r="A1334" s="22">
        <v>42024</v>
      </c>
      <c r="B1334">
        <v>18.260000000000002</v>
      </c>
    </row>
    <row r="1335" spans="1:2" x14ac:dyDescent="0.25">
      <c r="A1335" s="22">
        <v>42025</v>
      </c>
      <c r="B1335">
        <v>18.34</v>
      </c>
    </row>
    <row r="1336" spans="1:2" x14ac:dyDescent="0.25">
      <c r="A1336" s="22">
        <v>42026</v>
      </c>
      <c r="B1336">
        <v>18.37</v>
      </c>
    </row>
    <row r="1337" spans="1:2" x14ac:dyDescent="0.25">
      <c r="A1337" s="22">
        <v>42027</v>
      </c>
      <c r="B1337">
        <v>18.47</v>
      </c>
    </row>
    <row r="1338" spans="1:2" x14ac:dyDescent="0.25">
      <c r="A1338" s="22">
        <v>42031</v>
      </c>
      <c r="B1338">
        <v>18.600000000000001</v>
      </c>
    </row>
    <row r="1339" spans="1:2" x14ac:dyDescent="0.25">
      <c r="A1339" s="22">
        <v>42032</v>
      </c>
      <c r="B1339">
        <v>18.670000000000002</v>
      </c>
    </row>
    <row r="1340" spans="1:2" x14ac:dyDescent="0.25">
      <c r="A1340" s="22">
        <v>42033</v>
      </c>
      <c r="B1340">
        <v>18.7</v>
      </c>
    </row>
    <row r="1341" spans="1:2" x14ac:dyDescent="0.25">
      <c r="A1341" s="22">
        <v>42034</v>
      </c>
      <c r="B1341">
        <v>18.53</v>
      </c>
    </row>
    <row r="1342" spans="1:2" x14ac:dyDescent="0.25">
      <c r="A1342" s="22">
        <v>42037</v>
      </c>
      <c r="B1342">
        <v>18.59</v>
      </c>
    </row>
    <row r="1343" spans="1:2" x14ac:dyDescent="0.25">
      <c r="A1343" s="22">
        <v>42038</v>
      </c>
      <c r="B1343">
        <v>18.54</v>
      </c>
    </row>
    <row r="1344" spans="1:2" x14ac:dyDescent="0.25">
      <c r="A1344" s="22">
        <v>42039</v>
      </c>
      <c r="B1344">
        <v>18.46</v>
      </c>
    </row>
    <row r="1345" spans="1:2" x14ac:dyDescent="0.25">
      <c r="A1345" s="22">
        <v>42040</v>
      </c>
      <c r="B1345">
        <v>18.440000000000001</v>
      </c>
    </row>
    <row r="1346" spans="1:2" x14ac:dyDescent="0.25">
      <c r="A1346" s="22">
        <v>42041</v>
      </c>
      <c r="B1346">
        <v>18.38</v>
      </c>
    </row>
    <row r="1347" spans="1:2" x14ac:dyDescent="0.25">
      <c r="A1347" s="22">
        <v>42044</v>
      </c>
      <c r="B1347">
        <v>18.21</v>
      </c>
    </row>
    <row r="1348" spans="1:2" x14ac:dyDescent="0.25">
      <c r="A1348" s="22">
        <v>42045</v>
      </c>
      <c r="B1348">
        <v>18.28</v>
      </c>
    </row>
    <row r="1349" spans="1:2" x14ac:dyDescent="0.25">
      <c r="A1349" s="22">
        <v>42046</v>
      </c>
      <c r="B1349">
        <v>18.41</v>
      </c>
    </row>
    <row r="1350" spans="1:2" x14ac:dyDescent="0.25">
      <c r="A1350" s="22">
        <v>42047</v>
      </c>
      <c r="B1350">
        <v>18.53</v>
      </c>
    </row>
    <row r="1351" spans="1:2" x14ac:dyDescent="0.25">
      <c r="A1351" s="22">
        <v>42048</v>
      </c>
      <c r="B1351">
        <v>18.63</v>
      </c>
    </row>
    <row r="1352" spans="1:2" x14ac:dyDescent="0.25">
      <c r="A1352" s="22">
        <v>42051</v>
      </c>
      <c r="B1352">
        <v>18.64</v>
      </c>
    </row>
    <row r="1353" spans="1:2" x14ac:dyDescent="0.25">
      <c r="A1353" s="22">
        <v>42053</v>
      </c>
      <c r="B1353">
        <v>18.739999999999998</v>
      </c>
    </row>
    <row r="1354" spans="1:2" x14ac:dyDescent="0.25">
      <c r="A1354" s="22">
        <v>42054</v>
      </c>
      <c r="B1354">
        <v>18.73</v>
      </c>
    </row>
    <row r="1355" spans="1:2" x14ac:dyDescent="0.25">
      <c r="A1355" s="22">
        <v>42055</v>
      </c>
      <c r="B1355">
        <v>18.66</v>
      </c>
    </row>
    <row r="1356" spans="1:2" x14ac:dyDescent="0.25">
      <c r="A1356" s="22">
        <v>42058</v>
      </c>
      <c r="B1356">
        <v>18.510000000000002</v>
      </c>
    </row>
    <row r="1357" spans="1:2" x14ac:dyDescent="0.25">
      <c r="A1357" s="22">
        <v>42059</v>
      </c>
      <c r="B1357">
        <v>18.510000000000002</v>
      </c>
    </row>
    <row r="1358" spans="1:2" x14ac:dyDescent="0.25">
      <c r="A1358" s="22">
        <v>42060</v>
      </c>
      <c r="B1358">
        <v>18.52</v>
      </c>
    </row>
    <row r="1359" spans="1:2" x14ac:dyDescent="0.25">
      <c r="A1359" s="22">
        <v>42061</v>
      </c>
      <c r="B1359">
        <v>18.39</v>
      </c>
    </row>
    <row r="1360" spans="1:2" x14ac:dyDescent="0.25">
      <c r="A1360" s="22">
        <v>42062</v>
      </c>
      <c r="B1360">
        <v>18.53</v>
      </c>
    </row>
    <row r="1361" spans="1:2" x14ac:dyDescent="0.25">
      <c r="A1361" s="22">
        <v>42065</v>
      </c>
      <c r="B1361">
        <v>18.84</v>
      </c>
    </row>
    <row r="1362" spans="1:2" x14ac:dyDescent="0.25">
      <c r="A1362" s="22">
        <v>42066</v>
      </c>
      <c r="B1362">
        <v>18.920000000000002</v>
      </c>
    </row>
    <row r="1363" spans="1:2" x14ac:dyDescent="0.25">
      <c r="A1363" s="22">
        <v>42067</v>
      </c>
      <c r="B1363">
        <v>18.87</v>
      </c>
    </row>
    <row r="1364" spans="1:2" x14ac:dyDescent="0.25">
      <c r="A1364" s="22">
        <v>42068</v>
      </c>
      <c r="B1364">
        <v>18.96</v>
      </c>
    </row>
    <row r="1365" spans="1:2" x14ac:dyDescent="0.25">
      <c r="A1365" s="22">
        <v>42072</v>
      </c>
      <c r="B1365">
        <v>18.739999999999998</v>
      </c>
    </row>
    <row r="1366" spans="1:2" x14ac:dyDescent="0.25">
      <c r="A1366" s="22">
        <v>42073</v>
      </c>
      <c r="B1366">
        <v>18.71</v>
      </c>
    </row>
    <row r="1367" spans="1:2" x14ac:dyDescent="0.25">
      <c r="A1367" s="22">
        <v>42074</v>
      </c>
      <c r="B1367">
        <v>18.71</v>
      </c>
    </row>
    <row r="1368" spans="1:2" x14ac:dyDescent="0.25">
      <c r="A1368" s="22">
        <v>42075</v>
      </c>
      <c r="B1368">
        <v>18.84</v>
      </c>
    </row>
    <row r="1369" spans="1:2" x14ac:dyDescent="0.25">
      <c r="A1369" s="22">
        <v>42076</v>
      </c>
      <c r="B1369">
        <v>18.690000000000001</v>
      </c>
    </row>
    <row r="1370" spans="1:2" x14ac:dyDescent="0.25">
      <c r="A1370" s="22">
        <v>42079</v>
      </c>
      <c r="B1370">
        <v>18.71</v>
      </c>
    </row>
    <row r="1371" spans="1:2" x14ac:dyDescent="0.25">
      <c r="A1371" s="22">
        <v>42080</v>
      </c>
      <c r="B1371">
        <v>18.829999999999998</v>
      </c>
    </row>
    <row r="1372" spans="1:2" x14ac:dyDescent="0.25">
      <c r="A1372" s="22">
        <v>42081</v>
      </c>
      <c r="B1372">
        <v>18.79</v>
      </c>
    </row>
    <row r="1373" spans="1:2" x14ac:dyDescent="0.25">
      <c r="A1373" s="22">
        <v>42082</v>
      </c>
      <c r="B1373">
        <v>18.72</v>
      </c>
    </row>
    <row r="1374" spans="1:2" x14ac:dyDescent="0.25">
      <c r="A1374" s="22">
        <v>42083</v>
      </c>
      <c r="B1374">
        <v>18.64</v>
      </c>
    </row>
    <row r="1375" spans="1:2" x14ac:dyDescent="0.25">
      <c r="A1375" s="22">
        <v>42086</v>
      </c>
      <c r="B1375">
        <v>18.600000000000001</v>
      </c>
    </row>
    <row r="1376" spans="1:2" x14ac:dyDescent="0.25">
      <c r="A1376" s="22">
        <v>42087</v>
      </c>
      <c r="B1376">
        <v>18.600000000000001</v>
      </c>
    </row>
    <row r="1377" spans="1:2" x14ac:dyDescent="0.25">
      <c r="A1377" s="22">
        <v>42088</v>
      </c>
      <c r="B1377">
        <v>18.64</v>
      </c>
    </row>
    <row r="1378" spans="1:2" x14ac:dyDescent="0.25">
      <c r="A1378" s="22">
        <v>42089</v>
      </c>
      <c r="B1378">
        <v>18.54</v>
      </c>
    </row>
    <row r="1379" spans="1:2" x14ac:dyDescent="0.25">
      <c r="A1379" s="22">
        <v>42090</v>
      </c>
      <c r="B1379">
        <v>18.579999999999998</v>
      </c>
    </row>
    <row r="1380" spans="1:2" x14ac:dyDescent="0.25">
      <c r="A1380" s="22">
        <v>42093</v>
      </c>
      <c r="B1380">
        <v>18.73</v>
      </c>
    </row>
    <row r="1381" spans="1:2" x14ac:dyDescent="0.25">
      <c r="A1381" s="22">
        <v>42094</v>
      </c>
      <c r="B1381">
        <v>18.77</v>
      </c>
    </row>
    <row r="1382" spans="1:2" x14ac:dyDescent="0.25">
      <c r="A1382" s="22">
        <v>42095</v>
      </c>
      <c r="B1382">
        <v>18.920000000000002</v>
      </c>
    </row>
    <row r="1383" spans="1:2" x14ac:dyDescent="0.25">
      <c r="A1383" s="22">
        <v>42100</v>
      </c>
      <c r="B1383">
        <v>19.03</v>
      </c>
    </row>
    <row r="1384" spans="1:2" x14ac:dyDescent="0.25">
      <c r="A1384" s="22">
        <v>42101</v>
      </c>
      <c r="B1384">
        <v>19.02</v>
      </c>
    </row>
    <row r="1385" spans="1:2" x14ac:dyDescent="0.25">
      <c r="A1385" s="22">
        <v>42102</v>
      </c>
      <c r="B1385">
        <v>19.07</v>
      </c>
    </row>
    <row r="1386" spans="1:2" x14ac:dyDescent="0.25">
      <c r="A1386" s="22">
        <v>42103</v>
      </c>
      <c r="B1386">
        <v>19.170000000000002</v>
      </c>
    </row>
    <row r="1387" spans="1:2" x14ac:dyDescent="0.25">
      <c r="A1387" s="22">
        <v>42104</v>
      </c>
      <c r="B1387">
        <v>19.16</v>
      </c>
    </row>
    <row r="1388" spans="1:2" x14ac:dyDescent="0.25">
      <c r="A1388" s="22">
        <v>42107</v>
      </c>
      <c r="B1388">
        <v>19.21</v>
      </c>
    </row>
    <row r="1389" spans="1:2" x14ac:dyDescent="0.25">
      <c r="A1389" s="22">
        <v>42109</v>
      </c>
      <c r="B1389">
        <v>19.11</v>
      </c>
    </row>
    <row r="1390" spans="1:2" x14ac:dyDescent="0.25">
      <c r="A1390" s="22">
        <v>42110</v>
      </c>
      <c r="B1390">
        <v>19.079999999999998</v>
      </c>
    </row>
    <row r="1391" spans="1:2" x14ac:dyDescent="0.25">
      <c r="A1391" s="22">
        <v>42111</v>
      </c>
      <c r="B1391">
        <v>18.82</v>
      </c>
    </row>
    <row r="1392" spans="1:2" x14ac:dyDescent="0.25">
      <c r="A1392" s="22">
        <v>42114</v>
      </c>
      <c r="B1392">
        <v>18.7</v>
      </c>
    </row>
    <row r="1393" spans="1:2" x14ac:dyDescent="0.25">
      <c r="A1393" s="22">
        <v>42115</v>
      </c>
      <c r="B1393">
        <v>18.690000000000001</v>
      </c>
    </row>
    <row r="1394" spans="1:2" x14ac:dyDescent="0.25">
      <c r="A1394" s="22">
        <v>42116</v>
      </c>
      <c r="B1394">
        <v>18.64</v>
      </c>
    </row>
    <row r="1395" spans="1:2" x14ac:dyDescent="0.25">
      <c r="A1395" s="22">
        <v>42117</v>
      </c>
      <c r="B1395">
        <v>18.670000000000002</v>
      </c>
    </row>
    <row r="1396" spans="1:2" x14ac:dyDescent="0.25">
      <c r="A1396" s="22">
        <v>42118</v>
      </c>
      <c r="B1396">
        <v>18.55</v>
      </c>
    </row>
    <row r="1397" spans="1:2" x14ac:dyDescent="0.25">
      <c r="A1397" s="22">
        <v>42121</v>
      </c>
      <c r="B1397">
        <v>18.43</v>
      </c>
    </row>
    <row r="1398" spans="1:2" x14ac:dyDescent="0.25">
      <c r="A1398" s="22">
        <v>42122</v>
      </c>
      <c r="B1398">
        <v>18.53</v>
      </c>
    </row>
    <row r="1399" spans="1:2" x14ac:dyDescent="0.25">
      <c r="A1399" s="22">
        <v>42123</v>
      </c>
      <c r="B1399">
        <v>18.61</v>
      </c>
    </row>
    <row r="1400" spans="1:2" x14ac:dyDescent="0.25">
      <c r="A1400" s="22">
        <v>42124</v>
      </c>
      <c r="B1400">
        <v>18.63</v>
      </c>
    </row>
    <row r="1401" spans="1:2" x14ac:dyDescent="0.25">
      <c r="A1401" s="22">
        <v>42128</v>
      </c>
      <c r="B1401">
        <v>18.72</v>
      </c>
    </row>
    <row r="1402" spans="1:2" x14ac:dyDescent="0.25">
      <c r="A1402" s="22">
        <v>42129</v>
      </c>
      <c r="B1402">
        <v>18.73</v>
      </c>
    </row>
    <row r="1403" spans="1:2" x14ac:dyDescent="0.25">
      <c r="A1403" s="22">
        <v>42130</v>
      </c>
      <c r="B1403">
        <v>18.54</v>
      </c>
    </row>
    <row r="1404" spans="1:2" x14ac:dyDescent="0.25">
      <c r="A1404" s="22">
        <v>42131</v>
      </c>
      <c r="B1404">
        <v>18.440000000000001</v>
      </c>
    </row>
    <row r="1405" spans="1:2" x14ac:dyDescent="0.25">
      <c r="A1405" s="22">
        <v>42132</v>
      </c>
      <c r="B1405">
        <v>18.559999999999999</v>
      </c>
    </row>
    <row r="1406" spans="1:2" x14ac:dyDescent="0.25">
      <c r="A1406" s="22">
        <v>42135</v>
      </c>
      <c r="B1406">
        <v>18.64</v>
      </c>
    </row>
    <row r="1407" spans="1:2" x14ac:dyDescent="0.25">
      <c r="A1407" s="22">
        <v>42136</v>
      </c>
      <c r="B1407">
        <v>18.5</v>
      </c>
    </row>
    <row r="1408" spans="1:2" x14ac:dyDescent="0.25">
      <c r="A1408" s="22">
        <v>42137</v>
      </c>
      <c r="B1408">
        <v>18.579999999999998</v>
      </c>
    </row>
    <row r="1409" spans="1:2" x14ac:dyDescent="0.25">
      <c r="A1409" s="22">
        <v>42138</v>
      </c>
      <c r="B1409">
        <v>18.62</v>
      </c>
    </row>
    <row r="1410" spans="1:2" x14ac:dyDescent="0.25">
      <c r="A1410" s="22">
        <v>42139</v>
      </c>
      <c r="B1410">
        <v>18.68</v>
      </c>
    </row>
    <row r="1411" spans="1:2" x14ac:dyDescent="0.25">
      <c r="A1411" s="22">
        <v>42142</v>
      </c>
      <c r="B1411">
        <v>18.809999999999999</v>
      </c>
    </row>
    <row r="1412" spans="1:2" x14ac:dyDescent="0.25">
      <c r="A1412" s="22">
        <v>42143</v>
      </c>
      <c r="B1412">
        <v>18.82</v>
      </c>
    </row>
    <row r="1413" spans="1:2" x14ac:dyDescent="0.25">
      <c r="A1413" s="22">
        <v>42144</v>
      </c>
      <c r="B1413">
        <v>18.899999999999999</v>
      </c>
    </row>
    <row r="1414" spans="1:2" x14ac:dyDescent="0.25">
      <c r="A1414" s="22">
        <v>42145</v>
      </c>
      <c r="B1414">
        <v>18.87</v>
      </c>
    </row>
    <row r="1415" spans="1:2" x14ac:dyDescent="0.25">
      <c r="A1415" s="22">
        <v>42146</v>
      </c>
      <c r="B1415">
        <v>18.93</v>
      </c>
    </row>
    <row r="1416" spans="1:2" x14ac:dyDescent="0.25">
      <c r="A1416" s="22">
        <v>42149</v>
      </c>
      <c r="B1416">
        <v>18.89</v>
      </c>
    </row>
    <row r="1417" spans="1:2" x14ac:dyDescent="0.25">
      <c r="A1417" s="22">
        <v>42150</v>
      </c>
      <c r="B1417">
        <v>18.91</v>
      </c>
    </row>
    <row r="1418" spans="1:2" x14ac:dyDescent="0.25">
      <c r="A1418" s="22">
        <v>42151</v>
      </c>
      <c r="B1418">
        <v>18.97</v>
      </c>
    </row>
    <row r="1419" spans="1:2" x14ac:dyDescent="0.25">
      <c r="A1419" s="22">
        <v>42152</v>
      </c>
      <c r="B1419">
        <v>18.96</v>
      </c>
    </row>
    <row r="1420" spans="1:2" x14ac:dyDescent="0.25">
      <c r="A1420" s="22">
        <v>42153</v>
      </c>
      <c r="B1420">
        <v>19.11</v>
      </c>
    </row>
    <row r="1421" spans="1:2" x14ac:dyDescent="0.25">
      <c r="A1421" s="22">
        <v>42156</v>
      </c>
      <c r="B1421">
        <v>19.09</v>
      </c>
    </row>
    <row r="1422" spans="1:2" x14ac:dyDescent="0.25">
      <c r="A1422" s="22">
        <v>42157</v>
      </c>
      <c r="B1422">
        <v>18.79</v>
      </c>
    </row>
    <row r="1423" spans="1:2" x14ac:dyDescent="0.25">
      <c r="A1423" s="22">
        <v>42158</v>
      </c>
      <c r="B1423">
        <v>18.72</v>
      </c>
    </row>
    <row r="1424" spans="1:2" x14ac:dyDescent="0.25">
      <c r="A1424" s="22">
        <v>42159</v>
      </c>
      <c r="B1424">
        <v>18.71</v>
      </c>
    </row>
    <row r="1425" spans="1:2" x14ac:dyDescent="0.25">
      <c r="A1425" s="22">
        <v>42160</v>
      </c>
      <c r="B1425">
        <v>18.72</v>
      </c>
    </row>
    <row r="1426" spans="1:2" x14ac:dyDescent="0.25">
      <c r="A1426" s="22">
        <v>42163</v>
      </c>
      <c r="B1426">
        <v>18.61</v>
      </c>
    </row>
    <row r="1427" spans="1:2" x14ac:dyDescent="0.25">
      <c r="A1427" s="22">
        <v>42164</v>
      </c>
      <c r="B1427">
        <v>18.600000000000001</v>
      </c>
    </row>
    <row r="1428" spans="1:2" x14ac:dyDescent="0.25">
      <c r="A1428" s="22">
        <v>42165</v>
      </c>
      <c r="B1428">
        <v>18.68</v>
      </c>
    </row>
    <row r="1429" spans="1:2" x14ac:dyDescent="0.25">
      <c r="A1429" s="22">
        <v>42166</v>
      </c>
      <c r="B1429">
        <v>18.52</v>
      </c>
    </row>
    <row r="1430" spans="1:2" x14ac:dyDescent="0.25">
      <c r="A1430" s="22">
        <v>42167</v>
      </c>
      <c r="B1430">
        <v>18.489999999999998</v>
      </c>
    </row>
    <row r="1431" spans="1:2" x14ac:dyDescent="0.25">
      <c r="A1431" s="22">
        <v>42170</v>
      </c>
      <c r="B1431">
        <v>18.510000000000002</v>
      </c>
    </row>
    <row r="1432" spans="1:2" x14ac:dyDescent="0.25">
      <c r="A1432" s="22">
        <v>42171</v>
      </c>
      <c r="B1432">
        <v>18.510000000000002</v>
      </c>
    </row>
    <row r="1433" spans="1:2" x14ac:dyDescent="0.25">
      <c r="A1433" s="22">
        <v>42172</v>
      </c>
      <c r="B1433">
        <v>18.64</v>
      </c>
    </row>
    <row r="1434" spans="1:2" x14ac:dyDescent="0.25">
      <c r="A1434" s="22">
        <v>42173</v>
      </c>
      <c r="B1434">
        <v>18.73</v>
      </c>
    </row>
    <row r="1435" spans="1:2" x14ac:dyDescent="0.25">
      <c r="A1435" s="22">
        <v>42174</v>
      </c>
      <c r="B1435">
        <v>18.8</v>
      </c>
    </row>
    <row r="1436" spans="1:2" x14ac:dyDescent="0.25">
      <c r="A1436" s="22">
        <v>42177</v>
      </c>
      <c r="B1436">
        <v>18.98</v>
      </c>
    </row>
    <row r="1437" spans="1:2" x14ac:dyDescent="0.25">
      <c r="A1437" s="22">
        <v>42178</v>
      </c>
      <c r="B1437">
        <v>18.989999999999998</v>
      </c>
    </row>
    <row r="1438" spans="1:2" x14ac:dyDescent="0.25">
      <c r="A1438" s="22">
        <v>42179</v>
      </c>
      <c r="B1438">
        <v>18.98</v>
      </c>
    </row>
    <row r="1439" spans="1:2" x14ac:dyDescent="0.25">
      <c r="A1439" s="22">
        <v>42180</v>
      </c>
      <c r="B1439">
        <v>19.010000000000002</v>
      </c>
    </row>
    <row r="1440" spans="1:2" x14ac:dyDescent="0.25">
      <c r="A1440" s="22">
        <v>42181</v>
      </c>
      <c r="B1440">
        <v>19.04</v>
      </c>
    </row>
    <row r="1441" spans="1:2" x14ac:dyDescent="0.25">
      <c r="A1441" s="22">
        <v>42184</v>
      </c>
      <c r="B1441">
        <v>18.91</v>
      </c>
    </row>
    <row r="1442" spans="1:2" x14ac:dyDescent="0.25">
      <c r="A1442" s="22">
        <v>42185</v>
      </c>
      <c r="B1442">
        <v>19.04</v>
      </c>
    </row>
    <row r="1443" spans="1:2" x14ac:dyDescent="0.25">
      <c r="A1443" s="22">
        <v>42186</v>
      </c>
      <c r="B1443">
        <v>19.16</v>
      </c>
    </row>
    <row r="1444" spans="1:2" x14ac:dyDescent="0.25">
      <c r="A1444" s="22">
        <v>42187</v>
      </c>
      <c r="B1444">
        <v>19.21</v>
      </c>
    </row>
    <row r="1445" spans="1:2" x14ac:dyDescent="0.25">
      <c r="A1445" s="22">
        <v>42188</v>
      </c>
      <c r="B1445">
        <v>19.25</v>
      </c>
    </row>
    <row r="1446" spans="1:2" x14ac:dyDescent="0.25">
      <c r="A1446" s="22">
        <v>42191</v>
      </c>
      <c r="B1446">
        <v>19.3</v>
      </c>
    </row>
    <row r="1447" spans="1:2" x14ac:dyDescent="0.25">
      <c r="A1447" s="22">
        <v>42192</v>
      </c>
      <c r="B1447">
        <v>19.29</v>
      </c>
    </row>
    <row r="1448" spans="1:2" x14ac:dyDescent="0.25">
      <c r="A1448" s="22">
        <v>42193</v>
      </c>
      <c r="B1448">
        <v>19.11</v>
      </c>
    </row>
    <row r="1449" spans="1:2" x14ac:dyDescent="0.25">
      <c r="A1449" s="22">
        <v>42194</v>
      </c>
      <c r="B1449">
        <v>19.04</v>
      </c>
    </row>
    <row r="1450" spans="1:2" x14ac:dyDescent="0.25">
      <c r="A1450" s="22">
        <v>42195</v>
      </c>
      <c r="B1450">
        <v>19.04</v>
      </c>
    </row>
    <row r="1451" spans="1:2" x14ac:dyDescent="0.25">
      <c r="A1451" s="22">
        <v>42198</v>
      </c>
      <c r="B1451">
        <v>19.18</v>
      </c>
    </row>
    <row r="1452" spans="1:2" x14ac:dyDescent="0.25">
      <c r="A1452" s="22">
        <v>42199</v>
      </c>
      <c r="B1452">
        <v>19.190000000000001</v>
      </c>
    </row>
    <row r="1453" spans="1:2" x14ac:dyDescent="0.25">
      <c r="A1453" s="22">
        <v>42200</v>
      </c>
      <c r="B1453">
        <v>19.28</v>
      </c>
    </row>
    <row r="1454" spans="1:2" x14ac:dyDescent="0.25">
      <c r="A1454" s="22">
        <v>42201</v>
      </c>
      <c r="B1454">
        <v>19.440000000000001</v>
      </c>
    </row>
    <row r="1455" spans="1:2" x14ac:dyDescent="0.25">
      <c r="A1455" s="22">
        <v>42202</v>
      </c>
      <c r="B1455">
        <v>19.46</v>
      </c>
    </row>
    <row r="1456" spans="1:2" x14ac:dyDescent="0.25">
      <c r="A1456" s="22">
        <v>42205</v>
      </c>
      <c r="B1456">
        <v>19.47</v>
      </c>
    </row>
    <row r="1457" spans="1:2" x14ac:dyDescent="0.25">
      <c r="A1457" s="22">
        <v>42206</v>
      </c>
      <c r="B1457">
        <v>19.34</v>
      </c>
    </row>
    <row r="1458" spans="1:2" x14ac:dyDescent="0.25">
      <c r="A1458" s="22">
        <v>42207</v>
      </c>
      <c r="B1458">
        <v>19.489999999999998</v>
      </c>
    </row>
    <row r="1459" spans="1:2" x14ac:dyDescent="0.25">
      <c r="A1459" s="22">
        <v>42208</v>
      </c>
      <c r="B1459">
        <v>19.41</v>
      </c>
    </row>
    <row r="1460" spans="1:2" x14ac:dyDescent="0.25">
      <c r="A1460" s="22">
        <v>42209</v>
      </c>
      <c r="B1460">
        <v>19.3</v>
      </c>
    </row>
    <row r="1461" spans="1:2" x14ac:dyDescent="0.25">
      <c r="A1461" s="22">
        <v>42212</v>
      </c>
      <c r="B1461">
        <v>19.11</v>
      </c>
    </row>
    <row r="1462" spans="1:2" x14ac:dyDescent="0.25">
      <c r="A1462" s="22">
        <v>42213</v>
      </c>
      <c r="B1462">
        <v>19.100000000000001</v>
      </c>
    </row>
    <row r="1463" spans="1:2" x14ac:dyDescent="0.25">
      <c r="A1463" s="22">
        <v>42214</v>
      </c>
      <c r="B1463">
        <v>19.149999999999999</v>
      </c>
    </row>
    <row r="1464" spans="1:2" x14ac:dyDescent="0.25">
      <c r="A1464" s="22">
        <v>42215</v>
      </c>
      <c r="B1464">
        <v>19.2</v>
      </c>
    </row>
    <row r="1465" spans="1:2" x14ac:dyDescent="0.25">
      <c r="A1465" s="22">
        <v>42216</v>
      </c>
      <c r="B1465">
        <v>19.309999999999999</v>
      </c>
    </row>
    <row r="1466" spans="1:2" x14ac:dyDescent="0.25">
      <c r="A1466" s="22">
        <v>42219</v>
      </c>
      <c r="B1466">
        <v>19.29</v>
      </c>
    </row>
    <row r="1467" spans="1:2" x14ac:dyDescent="0.25">
      <c r="A1467" s="22">
        <v>42220</v>
      </c>
      <c r="B1467">
        <v>19.32</v>
      </c>
    </row>
    <row r="1468" spans="1:2" x14ac:dyDescent="0.25">
      <c r="A1468" s="22">
        <v>42221</v>
      </c>
      <c r="B1468">
        <v>19.38</v>
      </c>
    </row>
    <row r="1469" spans="1:2" x14ac:dyDescent="0.25">
      <c r="A1469" s="22">
        <v>42222</v>
      </c>
      <c r="B1469">
        <v>19.399999999999999</v>
      </c>
    </row>
    <row r="1470" spans="1:2" x14ac:dyDescent="0.25">
      <c r="A1470" s="22">
        <v>42223</v>
      </c>
      <c r="B1470">
        <v>19.329999999999998</v>
      </c>
    </row>
    <row r="1471" spans="1:2" x14ac:dyDescent="0.25">
      <c r="A1471" s="22">
        <v>42226</v>
      </c>
      <c r="B1471">
        <v>19.28</v>
      </c>
    </row>
    <row r="1472" spans="1:2" x14ac:dyDescent="0.25">
      <c r="A1472" s="22">
        <v>42227</v>
      </c>
      <c r="B1472">
        <v>19.170000000000002</v>
      </c>
    </row>
    <row r="1473" spans="1:2" x14ac:dyDescent="0.25">
      <c r="A1473" s="22">
        <v>42228</v>
      </c>
      <c r="B1473">
        <v>18.97</v>
      </c>
    </row>
    <row r="1474" spans="1:2" x14ac:dyDescent="0.25">
      <c r="A1474" s="22">
        <v>42229</v>
      </c>
      <c r="B1474">
        <v>18.96</v>
      </c>
    </row>
    <row r="1475" spans="1:2" x14ac:dyDescent="0.25">
      <c r="A1475" s="22">
        <v>42230</v>
      </c>
      <c r="B1475">
        <v>19.04</v>
      </c>
    </row>
    <row r="1476" spans="1:2" x14ac:dyDescent="0.25">
      <c r="A1476" s="22">
        <v>42233</v>
      </c>
      <c r="B1476">
        <v>19.079999999999998</v>
      </c>
    </row>
    <row r="1477" spans="1:2" x14ac:dyDescent="0.25">
      <c r="A1477" s="22">
        <v>42234</v>
      </c>
      <c r="B1477">
        <v>19.100000000000001</v>
      </c>
    </row>
    <row r="1478" spans="1:2" x14ac:dyDescent="0.25">
      <c r="A1478" s="22">
        <v>42235</v>
      </c>
      <c r="B1478">
        <v>19.12</v>
      </c>
    </row>
    <row r="1479" spans="1:2" x14ac:dyDescent="0.25">
      <c r="A1479" s="22">
        <v>42236</v>
      </c>
      <c r="B1479">
        <v>18.920000000000002</v>
      </c>
    </row>
    <row r="1480" spans="1:2" x14ac:dyDescent="0.25">
      <c r="A1480" s="22">
        <v>42237</v>
      </c>
      <c r="B1480">
        <v>18.87</v>
      </c>
    </row>
    <row r="1481" spans="1:2" x14ac:dyDescent="0.25">
      <c r="A1481" s="22">
        <v>42240</v>
      </c>
      <c r="B1481">
        <v>18.34</v>
      </c>
    </row>
    <row r="1482" spans="1:2" x14ac:dyDescent="0.25">
      <c r="A1482" s="22">
        <v>42241</v>
      </c>
      <c r="B1482">
        <v>18.43</v>
      </c>
    </row>
    <row r="1483" spans="1:2" x14ac:dyDescent="0.25">
      <c r="A1483" s="22">
        <v>42242</v>
      </c>
      <c r="B1483">
        <v>18.37</v>
      </c>
    </row>
    <row r="1484" spans="1:2" x14ac:dyDescent="0.25">
      <c r="A1484" s="22">
        <v>42243</v>
      </c>
      <c r="B1484">
        <v>18.52</v>
      </c>
    </row>
    <row r="1485" spans="1:2" x14ac:dyDescent="0.25">
      <c r="A1485" s="22">
        <v>42244</v>
      </c>
      <c r="B1485">
        <v>18.55</v>
      </c>
    </row>
    <row r="1486" spans="1:2" x14ac:dyDescent="0.25">
      <c r="A1486" s="22">
        <v>42247</v>
      </c>
      <c r="B1486">
        <v>18.55</v>
      </c>
    </row>
    <row r="1487" spans="1:2" x14ac:dyDescent="0.25">
      <c r="A1487" s="22">
        <v>42248</v>
      </c>
      <c r="B1487">
        <v>18.36</v>
      </c>
    </row>
    <row r="1488" spans="1:2" x14ac:dyDescent="0.25">
      <c r="A1488" s="22">
        <v>42249</v>
      </c>
      <c r="B1488">
        <v>18.34</v>
      </c>
    </row>
    <row r="1489" spans="1:2" x14ac:dyDescent="0.25">
      <c r="A1489" s="22">
        <v>42250</v>
      </c>
      <c r="B1489">
        <v>18.36</v>
      </c>
    </row>
    <row r="1490" spans="1:2" x14ac:dyDescent="0.25">
      <c r="A1490" s="22">
        <v>42251</v>
      </c>
      <c r="B1490">
        <v>18.3</v>
      </c>
    </row>
    <row r="1491" spans="1:2" x14ac:dyDescent="0.25">
      <c r="A1491" s="22">
        <v>42254</v>
      </c>
      <c r="B1491">
        <v>18.18</v>
      </c>
    </row>
    <row r="1492" spans="1:2" x14ac:dyDescent="0.25">
      <c r="A1492" s="22">
        <v>42255</v>
      </c>
      <c r="B1492">
        <v>18.149999999999999</v>
      </c>
    </row>
    <row r="1493" spans="1:2" x14ac:dyDescent="0.25">
      <c r="A1493" s="22">
        <v>42256</v>
      </c>
      <c r="B1493">
        <v>18.29</v>
      </c>
    </row>
    <row r="1494" spans="1:2" x14ac:dyDescent="0.25">
      <c r="A1494" s="22">
        <v>42257</v>
      </c>
      <c r="B1494">
        <v>18.239999999999998</v>
      </c>
    </row>
    <row r="1495" spans="1:2" x14ac:dyDescent="0.25">
      <c r="A1495" s="22">
        <v>42258</v>
      </c>
      <c r="B1495">
        <v>18.28</v>
      </c>
    </row>
    <row r="1496" spans="1:2" x14ac:dyDescent="0.25">
      <c r="A1496" s="22">
        <v>42261</v>
      </c>
      <c r="B1496">
        <v>18.350000000000001</v>
      </c>
    </row>
    <row r="1497" spans="1:2" x14ac:dyDescent="0.25">
      <c r="A1497" s="22">
        <v>42262</v>
      </c>
      <c r="B1497">
        <v>18.329999999999998</v>
      </c>
    </row>
    <row r="1498" spans="1:2" x14ac:dyDescent="0.25">
      <c r="A1498" s="22">
        <v>42263</v>
      </c>
      <c r="B1498">
        <v>18.34</v>
      </c>
    </row>
    <row r="1499" spans="1:2" x14ac:dyDescent="0.25">
      <c r="A1499" s="22">
        <v>42265</v>
      </c>
      <c r="B1499">
        <v>18.43</v>
      </c>
    </row>
    <row r="1500" spans="1:2" x14ac:dyDescent="0.25">
      <c r="A1500" s="22">
        <v>42268</v>
      </c>
      <c r="B1500">
        <v>18.48</v>
      </c>
    </row>
    <row r="1501" spans="1:2" x14ac:dyDescent="0.25">
      <c r="A1501" s="22">
        <v>42269</v>
      </c>
      <c r="B1501">
        <v>18.38</v>
      </c>
    </row>
    <row r="1502" spans="1:2" x14ac:dyDescent="0.25">
      <c r="A1502" s="22">
        <v>42270</v>
      </c>
      <c r="B1502">
        <v>18.38</v>
      </c>
    </row>
    <row r="1503" spans="1:2" x14ac:dyDescent="0.25">
      <c r="A1503" s="22">
        <v>42271</v>
      </c>
      <c r="B1503">
        <v>18.440000000000001</v>
      </c>
    </row>
    <row r="1504" spans="1:2" x14ac:dyDescent="0.25">
      <c r="A1504" s="22">
        <v>42275</v>
      </c>
      <c r="B1504">
        <v>18.43</v>
      </c>
    </row>
    <row r="1505" spans="1:2" x14ac:dyDescent="0.25">
      <c r="A1505" s="22">
        <v>42276</v>
      </c>
      <c r="B1505">
        <v>18.46</v>
      </c>
    </row>
    <row r="1506" spans="1:2" x14ac:dyDescent="0.25">
      <c r="A1506" s="22">
        <v>42277</v>
      </c>
      <c r="B1506">
        <v>18.59</v>
      </c>
    </row>
    <row r="1507" spans="1:2" x14ac:dyDescent="0.25">
      <c r="A1507" s="22">
        <v>42278</v>
      </c>
      <c r="B1507">
        <v>18.57</v>
      </c>
    </row>
    <row r="1508" spans="1:2" x14ac:dyDescent="0.25">
      <c r="A1508" s="22">
        <v>42282</v>
      </c>
      <c r="B1508">
        <v>18.72</v>
      </c>
    </row>
    <row r="1509" spans="1:2" x14ac:dyDescent="0.25">
      <c r="A1509" s="22">
        <v>42283</v>
      </c>
      <c r="B1509">
        <v>18.760000000000002</v>
      </c>
    </row>
    <row r="1510" spans="1:2" x14ac:dyDescent="0.25">
      <c r="A1510" s="22">
        <v>42284</v>
      </c>
      <c r="B1510">
        <v>18.71</v>
      </c>
    </row>
    <row r="1511" spans="1:2" x14ac:dyDescent="0.25">
      <c r="A1511" s="22">
        <v>42285</v>
      </c>
      <c r="B1511">
        <v>18.61</v>
      </c>
    </row>
    <row r="1512" spans="1:2" x14ac:dyDescent="0.25">
      <c r="A1512" s="22">
        <v>42286</v>
      </c>
      <c r="B1512">
        <v>18.61</v>
      </c>
    </row>
    <row r="1513" spans="1:2" x14ac:dyDescent="0.25">
      <c r="A1513" s="22">
        <v>42289</v>
      </c>
      <c r="B1513">
        <v>18.55</v>
      </c>
    </row>
    <row r="1514" spans="1:2" x14ac:dyDescent="0.25">
      <c r="A1514" s="22">
        <v>42290</v>
      </c>
      <c r="B1514">
        <v>18.510000000000002</v>
      </c>
    </row>
    <row r="1515" spans="1:2" x14ac:dyDescent="0.25">
      <c r="A1515" s="22">
        <v>42291</v>
      </c>
      <c r="B1515">
        <v>18.510000000000002</v>
      </c>
    </row>
    <row r="1516" spans="1:2" x14ac:dyDescent="0.25">
      <c r="A1516" s="22">
        <v>42292</v>
      </c>
      <c r="B1516">
        <v>18.52</v>
      </c>
    </row>
    <row r="1517" spans="1:2" x14ac:dyDescent="0.25">
      <c r="A1517" s="22">
        <v>42293</v>
      </c>
      <c r="B1517">
        <v>18.559999999999999</v>
      </c>
    </row>
    <row r="1518" spans="1:2" x14ac:dyDescent="0.25">
      <c r="A1518" s="22">
        <v>42296</v>
      </c>
      <c r="B1518">
        <v>18.68</v>
      </c>
    </row>
    <row r="1519" spans="1:2" x14ac:dyDescent="0.25">
      <c r="A1519" s="22">
        <v>42297</v>
      </c>
      <c r="B1519">
        <v>18.68</v>
      </c>
    </row>
    <row r="1520" spans="1:2" x14ac:dyDescent="0.25">
      <c r="A1520" s="22">
        <v>42298</v>
      </c>
      <c r="B1520">
        <v>18.7</v>
      </c>
    </row>
    <row r="1521" spans="1:2" x14ac:dyDescent="0.25">
      <c r="A1521" s="22">
        <v>42300</v>
      </c>
      <c r="B1521">
        <v>18.7</v>
      </c>
    </row>
    <row r="1522" spans="1:2" x14ac:dyDescent="0.25">
      <c r="A1522" s="22">
        <v>42303</v>
      </c>
      <c r="B1522">
        <v>18.64</v>
      </c>
    </row>
    <row r="1523" spans="1:2" x14ac:dyDescent="0.25">
      <c r="A1523" s="22">
        <v>42304</v>
      </c>
      <c r="B1523">
        <v>18.63</v>
      </c>
    </row>
    <row r="1524" spans="1:2" x14ac:dyDescent="0.25">
      <c r="A1524" s="22">
        <v>42305</v>
      </c>
      <c r="B1524">
        <v>18.559999999999999</v>
      </c>
    </row>
    <row r="1525" spans="1:2" x14ac:dyDescent="0.25">
      <c r="A1525" s="22">
        <v>42306</v>
      </c>
      <c r="B1525">
        <v>18.5</v>
      </c>
    </row>
    <row r="1526" spans="1:2" x14ac:dyDescent="0.25">
      <c r="A1526" s="22">
        <v>42307</v>
      </c>
      <c r="B1526">
        <v>18.489999999999998</v>
      </c>
    </row>
    <row r="1527" spans="1:2" x14ac:dyDescent="0.25">
      <c r="A1527" s="22">
        <v>42310</v>
      </c>
      <c r="B1527">
        <v>18.46</v>
      </c>
    </row>
    <row r="1528" spans="1:2" x14ac:dyDescent="0.25">
      <c r="A1528" s="22">
        <v>42311</v>
      </c>
      <c r="B1528">
        <v>18.5</v>
      </c>
    </row>
    <row r="1529" spans="1:2" x14ac:dyDescent="0.25">
      <c r="A1529" s="22">
        <v>42312</v>
      </c>
      <c r="B1529">
        <v>18.48</v>
      </c>
    </row>
    <row r="1530" spans="1:2" x14ac:dyDescent="0.25">
      <c r="A1530" s="22">
        <v>42313</v>
      </c>
      <c r="B1530">
        <v>18.420000000000002</v>
      </c>
    </row>
    <row r="1531" spans="1:2" x14ac:dyDescent="0.25">
      <c r="A1531" s="22">
        <v>42314</v>
      </c>
      <c r="B1531">
        <v>18.37</v>
      </c>
    </row>
    <row r="1532" spans="1:2" x14ac:dyDescent="0.25">
      <c r="A1532" s="22">
        <v>42317</v>
      </c>
      <c r="B1532">
        <v>18.34</v>
      </c>
    </row>
    <row r="1533" spans="1:2" x14ac:dyDescent="0.25">
      <c r="A1533" s="22">
        <v>42318</v>
      </c>
      <c r="B1533">
        <v>18.27</v>
      </c>
    </row>
    <row r="1534" spans="1:2" x14ac:dyDescent="0.25">
      <c r="A1534" s="22">
        <v>42321</v>
      </c>
      <c r="B1534">
        <v>18.260000000000002</v>
      </c>
    </row>
    <row r="1535" spans="1:2" x14ac:dyDescent="0.25">
      <c r="A1535" s="22">
        <v>42324</v>
      </c>
      <c r="B1535">
        <v>18.22</v>
      </c>
    </row>
    <row r="1536" spans="1:2" x14ac:dyDescent="0.25">
      <c r="A1536" s="22">
        <v>42325</v>
      </c>
      <c r="B1536">
        <v>18.25</v>
      </c>
    </row>
    <row r="1537" spans="1:2" x14ac:dyDescent="0.25">
      <c r="A1537" s="22">
        <v>42326</v>
      </c>
      <c r="B1537">
        <v>18.190000000000001</v>
      </c>
    </row>
    <row r="1538" spans="1:2" x14ac:dyDescent="0.25">
      <c r="A1538" s="22">
        <v>42327</v>
      </c>
      <c r="B1538">
        <v>18.23</v>
      </c>
    </row>
    <row r="1539" spans="1:2" x14ac:dyDescent="0.25">
      <c r="A1539" s="22">
        <v>42328</v>
      </c>
      <c r="B1539">
        <v>18.29</v>
      </c>
    </row>
    <row r="1540" spans="1:2" x14ac:dyDescent="0.25">
      <c r="A1540" s="22">
        <v>42331</v>
      </c>
      <c r="B1540">
        <v>18.27</v>
      </c>
    </row>
    <row r="1541" spans="1:2" x14ac:dyDescent="0.25">
      <c r="A1541" s="22">
        <v>42332</v>
      </c>
      <c r="B1541">
        <v>18.239999999999998</v>
      </c>
    </row>
    <row r="1542" spans="1:2" x14ac:dyDescent="0.25">
      <c r="A1542" s="22">
        <v>42334</v>
      </c>
      <c r="B1542">
        <v>18.260000000000002</v>
      </c>
    </row>
    <row r="1543" spans="1:2" x14ac:dyDescent="0.25">
      <c r="A1543" s="22">
        <v>42335</v>
      </c>
      <c r="B1543">
        <v>18.309999999999999</v>
      </c>
    </row>
    <row r="1544" spans="1:2" x14ac:dyDescent="0.25">
      <c r="A1544" s="22">
        <v>42338</v>
      </c>
      <c r="B1544">
        <v>18.27</v>
      </c>
    </row>
    <row r="1545" spans="1:2" x14ac:dyDescent="0.25">
      <c r="A1545" s="22">
        <v>42339</v>
      </c>
      <c r="B1545">
        <v>18.28</v>
      </c>
    </row>
    <row r="1546" spans="1:2" x14ac:dyDescent="0.25">
      <c r="A1546" s="22">
        <v>42340</v>
      </c>
      <c r="B1546">
        <v>18.260000000000002</v>
      </c>
    </row>
    <row r="1547" spans="1:2" x14ac:dyDescent="0.25">
      <c r="A1547" s="22">
        <v>42341</v>
      </c>
      <c r="B1547">
        <v>18.2</v>
      </c>
    </row>
    <row r="1548" spans="1:2" x14ac:dyDescent="0.25">
      <c r="A1548" s="22">
        <v>42342</v>
      </c>
      <c r="B1548">
        <v>18.13</v>
      </c>
    </row>
    <row r="1549" spans="1:2" x14ac:dyDescent="0.25">
      <c r="A1549" s="22">
        <v>42345</v>
      </c>
      <c r="B1549">
        <v>18.14</v>
      </c>
    </row>
    <row r="1550" spans="1:2" x14ac:dyDescent="0.25">
      <c r="A1550" s="22">
        <v>42346</v>
      </c>
      <c r="B1550">
        <v>18.100000000000001</v>
      </c>
    </row>
    <row r="1551" spans="1:2" x14ac:dyDescent="0.25">
      <c r="A1551" s="22">
        <v>42347</v>
      </c>
      <c r="B1551">
        <v>18.02</v>
      </c>
    </row>
    <row r="1552" spans="1:2" x14ac:dyDescent="0.25">
      <c r="A1552" s="22">
        <v>42348</v>
      </c>
      <c r="B1552">
        <v>18.059999999999999</v>
      </c>
    </row>
    <row r="1553" spans="1:2" x14ac:dyDescent="0.25">
      <c r="A1553" s="22">
        <v>42349</v>
      </c>
      <c r="B1553">
        <v>17.989999999999998</v>
      </c>
    </row>
    <row r="1554" spans="1:2" x14ac:dyDescent="0.25">
      <c r="A1554" s="22">
        <v>42352</v>
      </c>
      <c r="B1554">
        <v>18.010000000000002</v>
      </c>
    </row>
    <row r="1555" spans="1:2" x14ac:dyDescent="0.25">
      <c r="A1555" s="22">
        <v>42353</v>
      </c>
      <c r="B1555">
        <v>18.059999999999999</v>
      </c>
    </row>
    <row r="1556" spans="1:2" x14ac:dyDescent="0.25">
      <c r="A1556" s="22">
        <v>42354</v>
      </c>
      <c r="B1556">
        <v>18.11</v>
      </c>
    </row>
    <row r="1557" spans="1:2" x14ac:dyDescent="0.25">
      <c r="A1557" s="22">
        <v>42355</v>
      </c>
      <c r="B1557">
        <v>18.23</v>
      </c>
    </row>
    <row r="1558" spans="1:2" x14ac:dyDescent="0.25">
      <c r="A1558" s="22">
        <v>42356</v>
      </c>
      <c r="B1558">
        <v>18.149999999999999</v>
      </c>
    </row>
    <row r="1559" spans="1:2" x14ac:dyDescent="0.25">
      <c r="A1559" s="22">
        <v>42359</v>
      </c>
      <c r="B1559">
        <v>18.260000000000002</v>
      </c>
    </row>
    <row r="1560" spans="1:2" x14ac:dyDescent="0.25">
      <c r="A1560" s="22">
        <v>42360</v>
      </c>
      <c r="B1560">
        <v>18.190000000000001</v>
      </c>
    </row>
    <row r="1561" spans="1:2" x14ac:dyDescent="0.25">
      <c r="A1561" s="22">
        <v>42361</v>
      </c>
      <c r="B1561">
        <v>18.3</v>
      </c>
    </row>
    <row r="1562" spans="1:2" x14ac:dyDescent="0.25">
      <c r="A1562" s="22">
        <v>42362</v>
      </c>
      <c r="B1562">
        <v>18.3</v>
      </c>
    </row>
    <row r="1563" spans="1:2" x14ac:dyDescent="0.25">
      <c r="A1563" s="22">
        <v>42366</v>
      </c>
      <c r="B1563">
        <v>18.37</v>
      </c>
    </row>
    <row r="1564" spans="1:2" x14ac:dyDescent="0.25">
      <c r="A1564" s="22">
        <v>42367</v>
      </c>
      <c r="B1564">
        <v>18.36</v>
      </c>
    </row>
    <row r="1565" spans="1:2" x14ac:dyDescent="0.25">
      <c r="A1565" s="22">
        <v>42368</v>
      </c>
      <c r="B1565">
        <v>18.329999999999998</v>
      </c>
    </row>
    <row r="1566" spans="1:2" x14ac:dyDescent="0.25">
      <c r="A1566" s="22">
        <v>42369</v>
      </c>
      <c r="B1566">
        <v>18.399999999999999</v>
      </c>
    </row>
    <row r="1567" spans="1:2" x14ac:dyDescent="0.25">
      <c r="A1567" s="22">
        <v>42370</v>
      </c>
      <c r="B1567">
        <v>18.43</v>
      </c>
    </row>
    <row r="1568" spans="1:2" x14ac:dyDescent="0.25">
      <c r="A1568" s="22">
        <v>42373</v>
      </c>
      <c r="B1568">
        <v>18.28</v>
      </c>
    </row>
    <row r="1569" spans="1:2" x14ac:dyDescent="0.25">
      <c r="A1569" s="22">
        <v>42374</v>
      </c>
      <c r="B1569">
        <v>18.29</v>
      </c>
    </row>
    <row r="1570" spans="1:2" x14ac:dyDescent="0.25">
      <c r="A1570" s="22">
        <v>42375</v>
      </c>
      <c r="B1570">
        <v>18.27</v>
      </c>
    </row>
    <row r="1571" spans="1:2" x14ac:dyDescent="0.25">
      <c r="A1571" s="22">
        <v>42376</v>
      </c>
      <c r="B1571">
        <v>18.07</v>
      </c>
    </row>
    <row r="1572" spans="1:2" x14ac:dyDescent="0.25">
      <c r="A1572" s="22">
        <v>42377</v>
      </c>
      <c r="B1572">
        <v>18.149999999999999</v>
      </c>
    </row>
    <row r="1573" spans="1:2" x14ac:dyDescent="0.25">
      <c r="A1573" s="22">
        <v>42380</v>
      </c>
      <c r="B1573">
        <v>18.079999999999998</v>
      </c>
    </row>
    <row r="1574" spans="1:2" x14ac:dyDescent="0.25">
      <c r="A1574" s="22">
        <v>42381</v>
      </c>
      <c r="B1574">
        <v>18.010000000000002</v>
      </c>
    </row>
    <row r="1575" spans="1:2" x14ac:dyDescent="0.25">
      <c r="A1575" s="22">
        <v>42382</v>
      </c>
      <c r="B1575">
        <v>18.04</v>
      </c>
    </row>
    <row r="1576" spans="1:2" x14ac:dyDescent="0.25">
      <c r="A1576" s="22">
        <v>42383</v>
      </c>
      <c r="B1576">
        <v>17.98</v>
      </c>
    </row>
    <row r="1577" spans="1:2" x14ac:dyDescent="0.25">
      <c r="A1577" s="22">
        <v>42384</v>
      </c>
      <c r="B1577">
        <v>17.850000000000001</v>
      </c>
    </row>
    <row r="1578" spans="1:2" x14ac:dyDescent="0.25">
      <c r="A1578" s="22">
        <v>42387</v>
      </c>
      <c r="B1578">
        <v>17.690000000000001</v>
      </c>
    </row>
    <row r="1579" spans="1:2" x14ac:dyDescent="0.25">
      <c r="A1579" s="22">
        <v>42388</v>
      </c>
      <c r="B1579">
        <v>17.760000000000002</v>
      </c>
    </row>
    <row r="1580" spans="1:2" x14ac:dyDescent="0.25">
      <c r="A1580" s="22">
        <v>42389</v>
      </c>
      <c r="B1580">
        <v>17.670000000000002</v>
      </c>
    </row>
    <row r="1581" spans="1:2" x14ac:dyDescent="0.25">
      <c r="A1581" s="22">
        <v>42390</v>
      </c>
      <c r="B1581">
        <v>17.64</v>
      </c>
    </row>
    <row r="1582" spans="1:2" x14ac:dyDescent="0.25">
      <c r="A1582" s="22">
        <v>42391</v>
      </c>
      <c r="B1582">
        <v>17.739999999999998</v>
      </c>
    </row>
    <row r="1583" spans="1:2" x14ac:dyDescent="0.25">
      <c r="A1583" s="22">
        <v>42394</v>
      </c>
      <c r="B1583">
        <v>17.77</v>
      </c>
    </row>
    <row r="1584" spans="1:2" x14ac:dyDescent="0.25">
      <c r="A1584" s="22">
        <v>42396</v>
      </c>
      <c r="B1584">
        <v>17.82</v>
      </c>
    </row>
    <row r="1585" spans="1:2" x14ac:dyDescent="0.25">
      <c r="A1585" s="22">
        <v>42397</v>
      </c>
      <c r="B1585">
        <v>17.78</v>
      </c>
    </row>
    <row r="1586" spans="1:2" x14ac:dyDescent="0.25">
      <c r="A1586" s="22">
        <v>42398</v>
      </c>
      <c r="B1586">
        <v>17.91</v>
      </c>
    </row>
    <row r="1587" spans="1:2" x14ac:dyDescent="0.25">
      <c r="A1587" s="22">
        <v>42401</v>
      </c>
      <c r="B1587">
        <v>17.899999999999999</v>
      </c>
    </row>
    <row r="1588" spans="1:2" x14ac:dyDescent="0.25">
      <c r="A1588" s="22">
        <v>42402</v>
      </c>
      <c r="B1588">
        <v>17.760000000000002</v>
      </c>
    </row>
    <row r="1589" spans="1:2" x14ac:dyDescent="0.25">
      <c r="A1589" s="22">
        <v>42403</v>
      </c>
      <c r="B1589">
        <v>17.66</v>
      </c>
    </row>
    <row r="1590" spans="1:2" x14ac:dyDescent="0.25">
      <c r="A1590" s="22">
        <v>42404</v>
      </c>
      <c r="B1590">
        <v>17.68</v>
      </c>
    </row>
    <row r="1591" spans="1:2" x14ac:dyDescent="0.25">
      <c r="A1591" s="22">
        <v>42405</v>
      </c>
      <c r="B1591">
        <v>17.77</v>
      </c>
    </row>
    <row r="1592" spans="1:2" x14ac:dyDescent="0.25">
      <c r="A1592" s="22">
        <v>42408</v>
      </c>
      <c r="B1592">
        <v>17.72</v>
      </c>
    </row>
    <row r="1593" spans="1:2" x14ac:dyDescent="0.25">
      <c r="A1593" s="22">
        <v>42409</v>
      </c>
      <c r="B1593">
        <v>17.559999999999999</v>
      </c>
    </row>
    <row r="1594" spans="1:2" x14ac:dyDescent="0.25">
      <c r="A1594" s="22">
        <v>42410</v>
      </c>
      <c r="B1594">
        <v>17.53</v>
      </c>
    </row>
    <row r="1595" spans="1:2" x14ac:dyDescent="0.25">
      <c r="A1595" s="22">
        <v>42411</v>
      </c>
      <c r="B1595">
        <v>17.37</v>
      </c>
    </row>
    <row r="1596" spans="1:2" x14ac:dyDescent="0.25">
      <c r="A1596" s="22">
        <v>42412</v>
      </c>
      <c r="B1596">
        <v>17.399999999999999</v>
      </c>
    </row>
    <row r="1597" spans="1:2" x14ac:dyDescent="0.25">
      <c r="A1597" s="22">
        <v>42415</v>
      </c>
      <c r="B1597">
        <v>17.489999999999998</v>
      </c>
    </row>
    <row r="1598" spans="1:2" x14ac:dyDescent="0.25">
      <c r="A1598" s="22">
        <v>42416</v>
      </c>
      <c r="B1598">
        <v>17.329999999999998</v>
      </c>
    </row>
    <row r="1599" spans="1:2" x14ac:dyDescent="0.25">
      <c r="A1599" s="22">
        <v>42417</v>
      </c>
      <c r="B1599">
        <v>17.329999999999998</v>
      </c>
    </row>
    <row r="1600" spans="1:2" x14ac:dyDescent="0.25">
      <c r="A1600" s="22">
        <v>42418</v>
      </c>
      <c r="B1600">
        <v>17.440000000000001</v>
      </c>
    </row>
    <row r="1601" spans="1:2" x14ac:dyDescent="0.25">
      <c r="A1601" s="22">
        <v>42419</v>
      </c>
      <c r="B1601">
        <v>17.440000000000001</v>
      </c>
    </row>
    <row r="1602" spans="1:2" x14ac:dyDescent="0.25">
      <c r="A1602" s="22">
        <v>42422</v>
      </c>
      <c r="B1602">
        <v>17.489999999999998</v>
      </c>
    </row>
    <row r="1603" spans="1:2" x14ac:dyDescent="0.25">
      <c r="A1603" s="22">
        <v>42423</v>
      </c>
      <c r="B1603">
        <v>17.329999999999998</v>
      </c>
    </row>
    <row r="1604" spans="1:2" x14ac:dyDescent="0.25">
      <c r="A1604" s="22">
        <v>42424</v>
      </c>
      <c r="B1604">
        <v>17.27</v>
      </c>
    </row>
    <row r="1605" spans="1:2" x14ac:dyDescent="0.25">
      <c r="A1605" s="22">
        <v>42425</v>
      </c>
      <c r="B1605">
        <v>17.18</v>
      </c>
    </row>
    <row r="1606" spans="1:2" x14ac:dyDescent="0.25">
      <c r="A1606" s="22">
        <v>42426</v>
      </c>
      <c r="B1606">
        <v>17.239999999999998</v>
      </c>
    </row>
    <row r="1607" spans="1:2" x14ac:dyDescent="0.25">
      <c r="A1607" s="22">
        <v>42429</v>
      </c>
      <c r="B1607">
        <v>17.22</v>
      </c>
    </row>
    <row r="1608" spans="1:2" x14ac:dyDescent="0.25">
      <c r="A1608" s="22">
        <v>42430</v>
      </c>
      <c r="B1608">
        <v>17.38</v>
      </c>
    </row>
    <row r="1609" spans="1:2" x14ac:dyDescent="0.25">
      <c r="A1609" s="22">
        <v>42431</v>
      </c>
      <c r="B1609">
        <v>17.559999999999999</v>
      </c>
    </row>
    <row r="1610" spans="1:2" x14ac:dyDescent="0.25">
      <c r="A1610" s="22">
        <v>42432</v>
      </c>
      <c r="B1610">
        <v>17.690000000000001</v>
      </c>
    </row>
    <row r="1611" spans="1:2" x14ac:dyDescent="0.25">
      <c r="A1611" s="22">
        <v>42433</v>
      </c>
      <c r="B1611">
        <v>17.760000000000002</v>
      </c>
    </row>
    <row r="1612" spans="1:2" x14ac:dyDescent="0.25">
      <c r="A1612" s="22">
        <v>42437</v>
      </c>
      <c r="B1612">
        <v>17.72</v>
      </c>
    </row>
    <row r="1613" spans="1:2" x14ac:dyDescent="0.25">
      <c r="A1613" s="22">
        <v>42438</v>
      </c>
      <c r="B1613">
        <v>17.82</v>
      </c>
    </row>
    <row r="1614" spans="1:2" x14ac:dyDescent="0.25">
      <c r="A1614" s="22">
        <v>42439</v>
      </c>
      <c r="B1614">
        <v>17.760000000000002</v>
      </c>
    </row>
    <row r="1615" spans="1:2" x14ac:dyDescent="0.25">
      <c r="A1615" s="22">
        <v>42440</v>
      </c>
      <c r="B1615">
        <v>17.79</v>
      </c>
    </row>
    <row r="1616" spans="1:2" x14ac:dyDescent="0.25">
      <c r="A1616" s="22">
        <v>42443</v>
      </c>
      <c r="B1616">
        <v>17.84</v>
      </c>
    </row>
    <row r="1617" spans="1:2" x14ac:dyDescent="0.25">
      <c r="A1617" s="22">
        <v>42444</v>
      </c>
      <c r="B1617">
        <v>17.75</v>
      </c>
    </row>
    <row r="1618" spans="1:2" x14ac:dyDescent="0.25">
      <c r="A1618" s="22">
        <v>42445</v>
      </c>
      <c r="B1618">
        <v>17.78</v>
      </c>
    </row>
    <row r="1619" spans="1:2" x14ac:dyDescent="0.25">
      <c r="A1619" s="22">
        <v>42446</v>
      </c>
      <c r="B1619">
        <v>17.829999999999998</v>
      </c>
    </row>
    <row r="1620" spans="1:2" x14ac:dyDescent="0.25">
      <c r="A1620" s="22">
        <v>42447</v>
      </c>
      <c r="B1620">
        <v>17.96</v>
      </c>
    </row>
    <row r="1621" spans="1:2" x14ac:dyDescent="0.25">
      <c r="A1621" s="22">
        <v>42450</v>
      </c>
      <c r="B1621">
        <v>18.12</v>
      </c>
    </row>
    <row r="1622" spans="1:2" x14ac:dyDescent="0.25">
      <c r="A1622" s="22">
        <v>42451</v>
      </c>
      <c r="B1622">
        <v>18.14</v>
      </c>
    </row>
    <row r="1623" spans="1:2" x14ac:dyDescent="0.25">
      <c r="A1623" s="22">
        <v>42452</v>
      </c>
      <c r="B1623">
        <v>18.13</v>
      </c>
    </row>
    <row r="1624" spans="1:2" x14ac:dyDescent="0.25">
      <c r="A1624" s="22">
        <v>42457</v>
      </c>
      <c r="B1624">
        <v>17.940000000000001</v>
      </c>
    </row>
    <row r="1625" spans="1:2" x14ac:dyDescent="0.25">
      <c r="A1625" s="22">
        <v>42458</v>
      </c>
      <c r="B1625">
        <v>17.97</v>
      </c>
    </row>
    <row r="1626" spans="1:2" x14ac:dyDescent="0.25">
      <c r="A1626" s="22">
        <v>42459</v>
      </c>
      <c r="B1626">
        <v>18.14</v>
      </c>
    </row>
    <row r="1627" spans="1:2" x14ac:dyDescent="0.25">
      <c r="A1627" s="22">
        <v>42460</v>
      </c>
      <c r="B1627">
        <v>18.18</v>
      </c>
    </row>
    <row r="1628" spans="1:2" x14ac:dyDescent="0.25">
      <c r="A1628" s="22">
        <v>42461</v>
      </c>
      <c r="B1628">
        <v>18.14</v>
      </c>
    </row>
    <row r="1629" spans="1:2" x14ac:dyDescent="0.25">
      <c r="A1629" s="22">
        <v>42464</v>
      </c>
      <c r="B1629">
        <v>18.170000000000002</v>
      </c>
    </row>
    <row r="1630" spans="1:2" x14ac:dyDescent="0.25">
      <c r="A1630" s="22">
        <v>42465</v>
      </c>
      <c r="B1630">
        <v>18</v>
      </c>
    </row>
    <row r="1631" spans="1:2" x14ac:dyDescent="0.25">
      <c r="A1631" s="22">
        <v>42466</v>
      </c>
      <c r="B1631">
        <v>18.079999999999998</v>
      </c>
    </row>
    <row r="1632" spans="1:2" x14ac:dyDescent="0.25">
      <c r="A1632" s="22">
        <v>42467</v>
      </c>
      <c r="B1632">
        <v>18.03</v>
      </c>
    </row>
    <row r="1633" spans="1:2" x14ac:dyDescent="0.25">
      <c r="A1633" s="22">
        <v>42468</v>
      </c>
      <c r="B1633">
        <v>18.03</v>
      </c>
    </row>
    <row r="1634" spans="1:2" x14ac:dyDescent="0.25">
      <c r="A1634" s="22">
        <v>42471</v>
      </c>
      <c r="B1634">
        <v>18.100000000000001</v>
      </c>
    </row>
    <row r="1635" spans="1:2" x14ac:dyDescent="0.25">
      <c r="A1635" s="22">
        <v>42472</v>
      </c>
      <c r="B1635">
        <v>18.16</v>
      </c>
    </row>
    <row r="1636" spans="1:2" x14ac:dyDescent="0.25">
      <c r="A1636" s="22">
        <v>42473</v>
      </c>
      <c r="B1636">
        <v>18.29</v>
      </c>
    </row>
    <row r="1637" spans="1:2" x14ac:dyDescent="0.25">
      <c r="A1637" s="22">
        <v>42478</v>
      </c>
      <c r="B1637">
        <v>18.420000000000002</v>
      </c>
    </row>
    <row r="1638" spans="1:2" x14ac:dyDescent="0.25">
      <c r="A1638" s="22">
        <v>42480</v>
      </c>
      <c r="B1638">
        <v>18.38</v>
      </c>
    </row>
    <row r="1639" spans="1:2" x14ac:dyDescent="0.25">
      <c r="A1639" s="22">
        <v>42481</v>
      </c>
      <c r="B1639">
        <v>18.37</v>
      </c>
    </row>
    <row r="1640" spans="1:2" x14ac:dyDescent="0.25">
      <c r="A1640" s="22">
        <v>42482</v>
      </c>
      <c r="B1640">
        <v>18.36</v>
      </c>
    </row>
    <row r="1641" spans="1:2" x14ac:dyDescent="0.25">
      <c r="A1641" s="22">
        <v>42485</v>
      </c>
      <c r="B1641">
        <v>18.3</v>
      </c>
    </row>
    <row r="1642" spans="1:2" x14ac:dyDescent="0.25">
      <c r="A1642" s="22">
        <v>42486</v>
      </c>
      <c r="B1642">
        <v>18.43</v>
      </c>
    </row>
    <row r="1643" spans="1:2" x14ac:dyDescent="0.25">
      <c r="A1643" s="22">
        <v>42487</v>
      </c>
      <c r="B1643">
        <v>18.45</v>
      </c>
    </row>
    <row r="1644" spans="1:2" x14ac:dyDescent="0.25">
      <c r="A1644" s="22">
        <v>42488</v>
      </c>
      <c r="B1644">
        <v>18.3</v>
      </c>
    </row>
    <row r="1645" spans="1:2" x14ac:dyDescent="0.25">
      <c r="A1645" s="22">
        <v>42489</v>
      </c>
      <c r="B1645">
        <v>18.28</v>
      </c>
    </row>
    <row r="1646" spans="1:2" x14ac:dyDescent="0.25">
      <c r="A1646" s="22">
        <v>42492</v>
      </c>
      <c r="B1646">
        <v>18.28</v>
      </c>
    </row>
    <row r="1647" spans="1:2" x14ac:dyDescent="0.25">
      <c r="A1647" s="22">
        <v>42493</v>
      </c>
      <c r="B1647">
        <v>18.18</v>
      </c>
    </row>
    <row r="1648" spans="1:2" x14ac:dyDescent="0.25">
      <c r="A1648" s="22">
        <v>42494</v>
      </c>
      <c r="B1648">
        <v>18.13</v>
      </c>
    </row>
    <row r="1649" spans="1:2" x14ac:dyDescent="0.25">
      <c r="A1649" s="22">
        <v>42495</v>
      </c>
      <c r="B1649">
        <v>18.100000000000001</v>
      </c>
    </row>
    <row r="1650" spans="1:2" x14ac:dyDescent="0.25">
      <c r="A1650" s="22">
        <v>42496</v>
      </c>
      <c r="B1650">
        <v>18.09</v>
      </c>
    </row>
    <row r="1651" spans="1:2" x14ac:dyDescent="0.25">
      <c r="A1651" s="22">
        <v>42499</v>
      </c>
      <c r="B1651">
        <v>18.18</v>
      </c>
    </row>
    <row r="1652" spans="1:2" x14ac:dyDescent="0.25">
      <c r="A1652" s="22">
        <v>42500</v>
      </c>
      <c r="B1652">
        <v>18.23</v>
      </c>
    </row>
    <row r="1653" spans="1:2" x14ac:dyDescent="0.25">
      <c r="A1653" s="22">
        <v>42501</v>
      </c>
      <c r="B1653">
        <v>18.23</v>
      </c>
    </row>
    <row r="1654" spans="1:2" x14ac:dyDescent="0.25">
      <c r="A1654" s="22">
        <v>42502</v>
      </c>
      <c r="B1654">
        <v>18.28</v>
      </c>
    </row>
    <row r="1655" spans="1:2" x14ac:dyDescent="0.25">
      <c r="A1655" s="22">
        <v>42503</v>
      </c>
      <c r="B1655">
        <v>18.21</v>
      </c>
    </row>
    <row r="1656" spans="1:2" x14ac:dyDescent="0.25">
      <c r="A1656" s="22">
        <v>42506</v>
      </c>
      <c r="B1656">
        <v>18.239999999999998</v>
      </c>
    </row>
    <row r="1657" spans="1:2" x14ac:dyDescent="0.25">
      <c r="A1657" s="22">
        <v>42507</v>
      </c>
      <c r="B1657">
        <v>18.25</v>
      </c>
    </row>
    <row r="1658" spans="1:2" x14ac:dyDescent="0.25">
      <c r="A1658" s="22">
        <v>42508</v>
      </c>
      <c r="B1658">
        <v>18.25</v>
      </c>
    </row>
    <row r="1659" spans="1:2" x14ac:dyDescent="0.25">
      <c r="A1659" s="22">
        <v>42509</v>
      </c>
      <c r="B1659">
        <v>18.170000000000002</v>
      </c>
    </row>
    <row r="1660" spans="1:2" x14ac:dyDescent="0.25">
      <c r="A1660" s="22">
        <v>42510</v>
      </c>
      <c r="B1660">
        <v>18.14</v>
      </c>
    </row>
    <row r="1661" spans="1:2" x14ac:dyDescent="0.25">
      <c r="A1661" s="22">
        <v>42513</v>
      </c>
      <c r="B1661">
        <v>18.12</v>
      </c>
    </row>
    <row r="1662" spans="1:2" x14ac:dyDescent="0.25">
      <c r="A1662" s="22">
        <v>42514</v>
      </c>
      <c r="B1662">
        <v>18.100000000000001</v>
      </c>
    </row>
    <row r="1663" spans="1:2" x14ac:dyDescent="0.25">
      <c r="A1663" s="22">
        <v>42515</v>
      </c>
      <c r="B1663">
        <v>18.2</v>
      </c>
    </row>
    <row r="1664" spans="1:2" x14ac:dyDescent="0.25">
      <c r="A1664" s="22">
        <v>42516</v>
      </c>
      <c r="B1664">
        <v>18.329999999999998</v>
      </c>
    </row>
    <row r="1665" spans="1:2" x14ac:dyDescent="0.25">
      <c r="A1665" s="22">
        <v>42517</v>
      </c>
      <c r="B1665">
        <v>18.46</v>
      </c>
    </row>
    <row r="1666" spans="1:2" x14ac:dyDescent="0.25">
      <c r="A1666" s="22">
        <v>42520</v>
      </c>
      <c r="B1666">
        <v>18.510000000000002</v>
      </c>
    </row>
    <row r="1667" spans="1:2" x14ac:dyDescent="0.25">
      <c r="A1667" s="22">
        <v>42521</v>
      </c>
      <c r="B1667">
        <v>18.47</v>
      </c>
    </row>
    <row r="1668" spans="1:2" x14ac:dyDescent="0.25">
      <c r="A1668" s="22">
        <v>42522</v>
      </c>
      <c r="B1668">
        <v>18.489999999999998</v>
      </c>
    </row>
    <row r="1669" spans="1:2" x14ac:dyDescent="0.25">
      <c r="A1669" s="22">
        <v>42523</v>
      </c>
      <c r="B1669">
        <v>18.53</v>
      </c>
    </row>
    <row r="1670" spans="1:2" x14ac:dyDescent="0.25">
      <c r="A1670" s="22">
        <v>42524</v>
      </c>
      <c r="B1670">
        <v>18.55</v>
      </c>
    </row>
    <row r="1671" spans="1:2" x14ac:dyDescent="0.25">
      <c r="A1671" s="22">
        <v>42527</v>
      </c>
      <c r="B1671">
        <v>18.52</v>
      </c>
    </row>
    <row r="1672" spans="1:2" x14ac:dyDescent="0.25">
      <c r="A1672" s="22">
        <v>42528</v>
      </c>
      <c r="B1672">
        <v>18.59</v>
      </c>
    </row>
    <row r="1673" spans="1:2" x14ac:dyDescent="0.25">
      <c r="A1673" s="22">
        <v>42529</v>
      </c>
      <c r="B1673">
        <v>18.57</v>
      </c>
    </row>
    <row r="1674" spans="1:2" x14ac:dyDescent="0.25">
      <c r="A1674" s="22">
        <v>42530</v>
      </c>
      <c r="B1674">
        <v>18.47</v>
      </c>
    </row>
    <row r="1675" spans="1:2" x14ac:dyDescent="0.25">
      <c r="A1675" s="22">
        <v>42531</v>
      </c>
      <c r="B1675">
        <v>18.43</v>
      </c>
    </row>
    <row r="1676" spans="1:2" x14ac:dyDescent="0.25">
      <c r="A1676" s="22">
        <v>42534</v>
      </c>
      <c r="B1676">
        <v>18.399999999999999</v>
      </c>
    </row>
    <row r="1677" spans="1:2" x14ac:dyDescent="0.25">
      <c r="A1677" s="22">
        <v>42535</v>
      </c>
      <c r="B1677">
        <v>18.41</v>
      </c>
    </row>
    <row r="1678" spans="1:2" x14ac:dyDescent="0.25">
      <c r="A1678" s="22">
        <v>42536</v>
      </c>
      <c r="B1678">
        <v>18.47</v>
      </c>
    </row>
    <row r="1679" spans="1:2" x14ac:dyDescent="0.25">
      <c r="A1679" s="22">
        <v>42537</v>
      </c>
      <c r="B1679">
        <v>18.399999999999999</v>
      </c>
    </row>
    <row r="1680" spans="1:2" x14ac:dyDescent="0.25">
      <c r="A1680" s="22">
        <v>42538</v>
      </c>
      <c r="B1680">
        <v>18.440000000000001</v>
      </c>
    </row>
    <row r="1681" spans="1:2" x14ac:dyDescent="0.25">
      <c r="A1681" s="22">
        <v>42541</v>
      </c>
      <c r="B1681">
        <v>18.48</v>
      </c>
    </row>
    <row r="1682" spans="1:2" x14ac:dyDescent="0.25">
      <c r="A1682" s="22">
        <v>42542</v>
      </c>
      <c r="B1682">
        <v>18.45</v>
      </c>
    </row>
    <row r="1683" spans="1:2" x14ac:dyDescent="0.25">
      <c r="A1683" s="22">
        <v>42543</v>
      </c>
      <c r="B1683">
        <v>18.43</v>
      </c>
    </row>
    <row r="1684" spans="1:2" x14ac:dyDescent="0.25">
      <c r="A1684" s="22">
        <v>42544</v>
      </c>
      <c r="B1684">
        <v>18.47</v>
      </c>
    </row>
    <row r="1685" spans="1:2" x14ac:dyDescent="0.25">
      <c r="A1685" s="22">
        <v>42545</v>
      </c>
      <c r="B1685">
        <v>18.27</v>
      </c>
    </row>
    <row r="1686" spans="1:2" x14ac:dyDescent="0.25">
      <c r="A1686" s="22">
        <v>42548</v>
      </c>
      <c r="B1686">
        <v>18.260000000000002</v>
      </c>
    </row>
    <row r="1687" spans="1:2" x14ac:dyDescent="0.25">
      <c r="A1687" s="22">
        <v>42549</v>
      </c>
      <c r="B1687">
        <v>18.3</v>
      </c>
    </row>
    <row r="1688" spans="1:2" x14ac:dyDescent="0.25">
      <c r="A1688" s="22">
        <v>42550</v>
      </c>
      <c r="B1688">
        <v>18.37</v>
      </c>
    </row>
    <row r="1689" spans="1:2" x14ac:dyDescent="0.25">
      <c r="A1689" s="22">
        <v>42551</v>
      </c>
      <c r="B1689">
        <v>18.48</v>
      </c>
    </row>
    <row r="1690" spans="1:2" x14ac:dyDescent="0.25">
      <c r="A1690" s="22">
        <v>42552</v>
      </c>
      <c r="B1690">
        <v>18.54</v>
      </c>
    </row>
    <row r="1691" spans="1:2" x14ac:dyDescent="0.25">
      <c r="A1691" s="22">
        <v>42555</v>
      </c>
      <c r="B1691">
        <v>18.579999999999998</v>
      </c>
    </row>
    <row r="1692" spans="1:2" x14ac:dyDescent="0.25">
      <c r="A1692" s="22">
        <v>42556</v>
      </c>
      <c r="B1692">
        <v>18.55</v>
      </c>
    </row>
    <row r="1693" spans="1:2" x14ac:dyDescent="0.25">
      <c r="A1693" s="22">
        <v>42558</v>
      </c>
      <c r="B1693">
        <v>18.55</v>
      </c>
    </row>
    <row r="1694" spans="1:2" x14ac:dyDescent="0.25">
      <c r="A1694" s="22">
        <v>42559</v>
      </c>
      <c r="B1694">
        <v>18.54</v>
      </c>
    </row>
    <row r="1695" spans="1:2" x14ac:dyDescent="0.25">
      <c r="A1695" s="22">
        <v>42562</v>
      </c>
      <c r="B1695">
        <v>18.73</v>
      </c>
    </row>
    <row r="1696" spans="1:2" x14ac:dyDescent="0.25">
      <c r="A1696" s="22">
        <v>42563</v>
      </c>
      <c r="B1696">
        <v>18.82</v>
      </c>
    </row>
    <row r="1697" spans="1:2" x14ac:dyDescent="0.25">
      <c r="A1697" s="22">
        <v>42564</v>
      </c>
      <c r="B1697">
        <v>18.79</v>
      </c>
    </row>
    <row r="1698" spans="1:2" x14ac:dyDescent="0.25">
      <c r="A1698" s="22">
        <v>42565</v>
      </c>
      <c r="B1698">
        <v>18.87</v>
      </c>
    </row>
    <row r="1699" spans="1:2" x14ac:dyDescent="0.25">
      <c r="A1699" s="22">
        <v>42566</v>
      </c>
      <c r="B1699">
        <v>18.84</v>
      </c>
    </row>
    <row r="1700" spans="1:2" x14ac:dyDescent="0.25">
      <c r="A1700" s="22">
        <v>42569</v>
      </c>
      <c r="B1700">
        <v>18.760000000000002</v>
      </c>
    </row>
    <row r="1701" spans="1:2" x14ac:dyDescent="0.25">
      <c r="A1701" s="22">
        <v>42570</v>
      </c>
      <c r="B1701">
        <v>18.77</v>
      </c>
    </row>
    <row r="1702" spans="1:2" x14ac:dyDescent="0.25">
      <c r="A1702" s="22">
        <v>42571</v>
      </c>
      <c r="B1702">
        <v>18.850000000000001</v>
      </c>
    </row>
    <row r="1703" spans="1:2" x14ac:dyDescent="0.25">
      <c r="A1703" s="22">
        <v>42572</v>
      </c>
      <c r="B1703">
        <v>18.78</v>
      </c>
    </row>
    <row r="1704" spans="1:2" x14ac:dyDescent="0.25">
      <c r="A1704" s="22">
        <v>42573</v>
      </c>
      <c r="B1704">
        <v>18.82</v>
      </c>
    </row>
    <row r="1705" spans="1:2" x14ac:dyDescent="0.25">
      <c r="A1705" s="22">
        <v>42576</v>
      </c>
      <c r="B1705">
        <v>18.98</v>
      </c>
    </row>
    <row r="1706" spans="1:2" x14ac:dyDescent="0.25">
      <c r="A1706" s="22">
        <v>42577</v>
      </c>
      <c r="B1706">
        <v>18.93</v>
      </c>
    </row>
    <row r="1707" spans="1:2" x14ac:dyDescent="0.25">
      <c r="A1707" s="22">
        <v>42578</v>
      </c>
      <c r="B1707">
        <v>18.96</v>
      </c>
    </row>
    <row r="1708" spans="1:2" x14ac:dyDescent="0.25">
      <c r="A1708" s="22">
        <v>42579</v>
      </c>
      <c r="B1708">
        <v>19.09</v>
      </c>
    </row>
    <row r="1709" spans="1:2" x14ac:dyDescent="0.25">
      <c r="A1709" s="22">
        <v>42580</v>
      </c>
      <c r="B1709">
        <v>19.100000000000001</v>
      </c>
    </row>
    <row r="1710" spans="1:2" x14ac:dyDescent="0.25">
      <c r="A1710" s="22">
        <v>42583</v>
      </c>
      <c r="B1710">
        <v>19.14</v>
      </c>
    </row>
    <row r="1711" spans="1:2" x14ac:dyDescent="0.25">
      <c r="A1711" s="22">
        <v>42584</v>
      </c>
      <c r="B1711">
        <v>19.14</v>
      </c>
    </row>
    <row r="1712" spans="1:2" x14ac:dyDescent="0.25">
      <c r="A1712" s="22">
        <v>42585</v>
      </c>
      <c r="B1712">
        <v>19</v>
      </c>
    </row>
    <row r="1713" spans="1:2" x14ac:dyDescent="0.25">
      <c r="A1713" s="22">
        <v>42586</v>
      </c>
      <c r="B1713">
        <v>18.989999999999998</v>
      </c>
    </row>
    <row r="1714" spans="1:2" x14ac:dyDescent="0.25">
      <c r="A1714" s="22">
        <v>42587</v>
      </c>
      <c r="B1714">
        <v>19.13</v>
      </c>
    </row>
    <row r="1715" spans="1:2" x14ac:dyDescent="0.25">
      <c r="A1715" s="22">
        <v>42590</v>
      </c>
      <c r="B1715">
        <v>19.18</v>
      </c>
    </row>
    <row r="1716" spans="1:2" x14ac:dyDescent="0.25">
      <c r="A1716" s="22">
        <v>42591</v>
      </c>
      <c r="B1716">
        <v>19.12</v>
      </c>
    </row>
    <row r="1717" spans="1:2" x14ac:dyDescent="0.25">
      <c r="A1717" s="22">
        <v>42592</v>
      </c>
      <c r="B1717">
        <v>18.940000000000001</v>
      </c>
    </row>
    <row r="1718" spans="1:2" x14ac:dyDescent="0.25">
      <c r="A1718" s="22">
        <v>42593</v>
      </c>
      <c r="B1718">
        <v>18.989999999999998</v>
      </c>
    </row>
    <row r="1719" spans="1:2" x14ac:dyDescent="0.25">
      <c r="A1719" s="22">
        <v>42594</v>
      </c>
      <c r="B1719">
        <v>19.04</v>
      </c>
    </row>
    <row r="1720" spans="1:2" x14ac:dyDescent="0.25">
      <c r="A1720" s="22">
        <v>42598</v>
      </c>
      <c r="B1720">
        <v>19.04</v>
      </c>
    </row>
    <row r="1721" spans="1:2" x14ac:dyDescent="0.25">
      <c r="A1721" s="22">
        <v>42599</v>
      </c>
      <c r="B1721">
        <v>19.05</v>
      </c>
    </row>
    <row r="1722" spans="1:2" x14ac:dyDescent="0.25">
      <c r="A1722" s="22">
        <v>42600</v>
      </c>
      <c r="B1722">
        <v>19.12</v>
      </c>
    </row>
    <row r="1723" spans="1:2" x14ac:dyDescent="0.25">
      <c r="A1723" s="22">
        <v>42601</v>
      </c>
      <c r="B1723">
        <v>19.14</v>
      </c>
    </row>
    <row r="1724" spans="1:2" x14ac:dyDescent="0.25">
      <c r="A1724" s="22">
        <v>42604</v>
      </c>
      <c r="B1724">
        <v>19.079999999999998</v>
      </c>
    </row>
    <row r="1725" spans="1:2" x14ac:dyDescent="0.25">
      <c r="A1725" s="22">
        <v>42605</v>
      </c>
      <c r="B1725">
        <v>19.05</v>
      </c>
    </row>
    <row r="1726" spans="1:2" x14ac:dyDescent="0.25">
      <c r="A1726" s="22">
        <v>42606</v>
      </c>
      <c r="B1726">
        <v>19.11</v>
      </c>
    </row>
    <row r="1727" spans="1:2" x14ac:dyDescent="0.25">
      <c r="A1727" s="22">
        <v>42607</v>
      </c>
      <c r="B1727">
        <v>19.02</v>
      </c>
    </row>
    <row r="1728" spans="1:2" x14ac:dyDescent="0.25">
      <c r="A1728" s="22">
        <v>42608</v>
      </c>
      <c r="B1728">
        <v>18.989999999999998</v>
      </c>
    </row>
    <row r="1729" spans="1:2" x14ac:dyDescent="0.25">
      <c r="A1729" s="22">
        <v>42611</v>
      </c>
      <c r="B1729">
        <v>18.98</v>
      </c>
    </row>
    <row r="1730" spans="1:2" x14ac:dyDescent="0.25">
      <c r="A1730" s="22">
        <v>42612</v>
      </c>
      <c r="B1730">
        <v>19.14</v>
      </c>
    </row>
    <row r="1731" spans="1:2" x14ac:dyDescent="0.25">
      <c r="A1731" s="22">
        <v>42613</v>
      </c>
      <c r="B1731">
        <v>19.18</v>
      </c>
    </row>
    <row r="1732" spans="1:2" x14ac:dyDescent="0.25">
      <c r="A1732" s="22">
        <v>42614</v>
      </c>
      <c r="B1732">
        <v>19.16</v>
      </c>
    </row>
    <row r="1733" spans="1:2" x14ac:dyDescent="0.25">
      <c r="A1733" s="22">
        <v>42615</v>
      </c>
      <c r="B1733">
        <v>19.21</v>
      </c>
    </row>
    <row r="1734" spans="1:2" x14ac:dyDescent="0.25">
      <c r="A1734" s="22">
        <v>42619</v>
      </c>
      <c r="B1734">
        <v>19.41</v>
      </c>
    </row>
    <row r="1735" spans="1:2" x14ac:dyDescent="0.25">
      <c r="A1735" s="22">
        <v>42620</v>
      </c>
      <c r="B1735">
        <v>19.37</v>
      </c>
    </row>
    <row r="1736" spans="1:2" x14ac:dyDescent="0.25">
      <c r="A1736" s="22">
        <v>42621</v>
      </c>
      <c r="B1736">
        <v>19.440000000000001</v>
      </c>
    </row>
    <row r="1737" spans="1:2" x14ac:dyDescent="0.25">
      <c r="A1737" s="22">
        <v>42622</v>
      </c>
      <c r="B1737">
        <v>19.350000000000001</v>
      </c>
    </row>
    <row r="1738" spans="1:2" x14ac:dyDescent="0.25">
      <c r="A1738" s="22">
        <v>42625</v>
      </c>
      <c r="B1738">
        <v>19.2</v>
      </c>
    </row>
    <row r="1739" spans="1:2" x14ac:dyDescent="0.25">
      <c r="A1739" s="22">
        <v>42627</v>
      </c>
      <c r="B1739">
        <v>19.22</v>
      </c>
    </row>
    <row r="1740" spans="1:2" x14ac:dyDescent="0.25">
      <c r="A1740" s="22">
        <v>42628</v>
      </c>
      <c r="B1740">
        <v>19.239999999999998</v>
      </c>
    </row>
    <row r="1741" spans="1:2" x14ac:dyDescent="0.25">
      <c r="A1741" s="22">
        <v>42629</v>
      </c>
      <c r="B1741">
        <v>19.260000000000002</v>
      </c>
    </row>
    <row r="1742" spans="1:2" x14ac:dyDescent="0.25">
      <c r="A1742" s="22">
        <v>42632</v>
      </c>
      <c r="B1742">
        <v>19.28</v>
      </c>
    </row>
    <row r="1743" spans="1:2" x14ac:dyDescent="0.25">
      <c r="A1743" s="22">
        <v>42633</v>
      </c>
      <c r="B1743">
        <v>19.27</v>
      </c>
    </row>
    <row r="1744" spans="1:2" x14ac:dyDescent="0.25">
      <c r="A1744" s="22">
        <v>42634</v>
      </c>
      <c r="B1744">
        <v>19.260000000000002</v>
      </c>
    </row>
    <row r="1745" spans="1:2" x14ac:dyDescent="0.25">
      <c r="A1745" s="22">
        <v>42635</v>
      </c>
      <c r="B1745">
        <v>19.39</v>
      </c>
    </row>
    <row r="1746" spans="1:2" x14ac:dyDescent="0.25">
      <c r="A1746" s="22">
        <v>42636</v>
      </c>
      <c r="B1746">
        <v>19.37</v>
      </c>
    </row>
    <row r="1747" spans="1:2" x14ac:dyDescent="0.25">
      <c r="A1747" s="22">
        <v>42639</v>
      </c>
      <c r="B1747">
        <v>19.260000000000002</v>
      </c>
    </row>
    <row r="1748" spans="1:2" x14ac:dyDescent="0.25">
      <c r="A1748" s="22">
        <v>42640</v>
      </c>
      <c r="B1748">
        <v>19.260000000000002</v>
      </c>
    </row>
    <row r="1749" spans="1:2" x14ac:dyDescent="0.25">
      <c r="A1749" s="22">
        <v>42641</v>
      </c>
      <c r="B1749">
        <v>19.28</v>
      </c>
    </row>
    <row r="1750" spans="1:2" x14ac:dyDescent="0.25">
      <c r="A1750" s="22">
        <v>42642</v>
      </c>
      <c r="B1750">
        <v>19.05</v>
      </c>
    </row>
    <row r="1751" spans="1:2" x14ac:dyDescent="0.25">
      <c r="A1751" s="22">
        <v>42643</v>
      </c>
      <c r="B1751">
        <v>19.13</v>
      </c>
    </row>
    <row r="1752" spans="1:2" x14ac:dyDescent="0.25">
      <c r="A1752" s="22">
        <v>42646</v>
      </c>
      <c r="B1752">
        <v>19.309999999999999</v>
      </c>
    </row>
    <row r="1753" spans="1:2" x14ac:dyDescent="0.25">
      <c r="A1753" s="22">
        <v>42647</v>
      </c>
      <c r="B1753">
        <v>19.350000000000001</v>
      </c>
    </row>
    <row r="1754" spans="1:2" x14ac:dyDescent="0.25">
      <c r="A1754" s="22">
        <v>42648</v>
      </c>
      <c r="B1754">
        <v>19.36</v>
      </c>
    </row>
    <row r="1755" spans="1:2" x14ac:dyDescent="0.25">
      <c r="A1755" s="22">
        <v>42649</v>
      </c>
      <c r="B1755">
        <v>19.350000000000001</v>
      </c>
    </row>
    <row r="1756" spans="1:2" x14ac:dyDescent="0.25">
      <c r="A1756" s="22">
        <v>42650</v>
      </c>
      <c r="B1756">
        <v>19.29</v>
      </c>
    </row>
    <row r="1757" spans="1:2" x14ac:dyDescent="0.25">
      <c r="A1757" s="22">
        <v>42653</v>
      </c>
      <c r="B1757">
        <v>19.29</v>
      </c>
    </row>
    <row r="1758" spans="1:2" x14ac:dyDescent="0.25">
      <c r="A1758" s="22">
        <v>42656</v>
      </c>
      <c r="B1758">
        <v>19.190000000000001</v>
      </c>
    </row>
    <row r="1759" spans="1:2" x14ac:dyDescent="0.25">
      <c r="A1759" s="22">
        <v>42657</v>
      </c>
      <c r="B1759">
        <v>19.21</v>
      </c>
    </row>
    <row r="1760" spans="1:2" x14ac:dyDescent="0.25">
      <c r="A1760" s="22">
        <v>42660</v>
      </c>
      <c r="B1760">
        <v>19.149999999999999</v>
      </c>
    </row>
    <row r="1761" spans="1:2" x14ac:dyDescent="0.25">
      <c r="A1761" s="22">
        <v>42661</v>
      </c>
      <c r="B1761">
        <v>19.260000000000002</v>
      </c>
    </row>
    <row r="1762" spans="1:2" x14ac:dyDescent="0.25">
      <c r="A1762" s="22">
        <v>42662</v>
      </c>
      <c r="B1762">
        <v>19.23</v>
      </c>
    </row>
    <row r="1763" spans="1:2" x14ac:dyDescent="0.25">
      <c r="A1763" s="22">
        <v>42663</v>
      </c>
      <c r="B1763">
        <v>19.23</v>
      </c>
    </row>
    <row r="1764" spans="1:2" x14ac:dyDescent="0.25">
      <c r="A1764" s="22">
        <v>42664</v>
      </c>
      <c r="B1764">
        <v>19.260000000000002</v>
      </c>
    </row>
    <row r="1765" spans="1:2" x14ac:dyDescent="0.25">
      <c r="A1765" s="22">
        <v>42667</v>
      </c>
      <c r="B1765">
        <v>19.23</v>
      </c>
    </row>
    <row r="1766" spans="1:2" x14ac:dyDescent="0.25">
      <c r="A1766" s="22">
        <v>42668</v>
      </c>
      <c r="B1766">
        <v>19.2</v>
      </c>
    </row>
    <row r="1767" spans="1:2" x14ac:dyDescent="0.25">
      <c r="A1767" s="22">
        <v>42669</v>
      </c>
      <c r="B1767">
        <v>19.14</v>
      </c>
    </row>
    <row r="1768" spans="1:2" x14ac:dyDescent="0.25">
      <c r="A1768" s="22">
        <v>42670</v>
      </c>
      <c r="B1768">
        <v>19.100000000000001</v>
      </c>
    </row>
    <row r="1769" spans="1:2" x14ac:dyDescent="0.25">
      <c r="A1769" s="22">
        <v>42671</v>
      </c>
      <c r="B1769">
        <v>19.149999999999999</v>
      </c>
    </row>
    <row r="1770" spans="1:2" x14ac:dyDescent="0.25">
      <c r="A1770" s="22">
        <v>42675</v>
      </c>
      <c r="B1770">
        <v>19.16</v>
      </c>
    </row>
    <row r="1771" spans="1:2" x14ac:dyDescent="0.25">
      <c r="A1771" s="22">
        <v>42676</v>
      </c>
      <c r="B1771">
        <v>19.03</v>
      </c>
    </row>
    <row r="1772" spans="1:2" x14ac:dyDescent="0.25">
      <c r="A1772" s="22">
        <v>42677</v>
      </c>
      <c r="B1772">
        <v>18.98</v>
      </c>
    </row>
    <row r="1773" spans="1:2" x14ac:dyDescent="0.25">
      <c r="A1773" s="22">
        <v>42678</v>
      </c>
      <c r="B1773">
        <v>18.899999999999999</v>
      </c>
    </row>
    <row r="1774" spans="1:2" x14ac:dyDescent="0.25">
      <c r="A1774" s="22">
        <v>42681</v>
      </c>
      <c r="B1774">
        <v>18.93</v>
      </c>
    </row>
    <row r="1775" spans="1:2" x14ac:dyDescent="0.25">
      <c r="A1775" s="22">
        <v>42682</v>
      </c>
      <c r="B1775">
        <v>18.93</v>
      </c>
    </row>
    <row r="1776" spans="1:2" x14ac:dyDescent="0.25">
      <c r="A1776" s="22">
        <v>42683</v>
      </c>
      <c r="B1776">
        <v>18.809999999999999</v>
      </c>
    </row>
    <row r="1777" spans="1:2" x14ac:dyDescent="0.25">
      <c r="A1777" s="22">
        <v>42684</v>
      </c>
      <c r="B1777">
        <v>18.86</v>
      </c>
    </row>
    <row r="1778" spans="1:2" x14ac:dyDescent="0.25">
      <c r="A1778" s="22">
        <v>42685</v>
      </c>
      <c r="B1778">
        <v>18.5</v>
      </c>
    </row>
    <row r="1779" spans="1:2" x14ac:dyDescent="0.25">
      <c r="A1779" s="22">
        <v>42689</v>
      </c>
      <c r="B1779">
        <v>18.190000000000001</v>
      </c>
    </row>
    <row r="1780" spans="1:2" x14ac:dyDescent="0.25">
      <c r="A1780" s="22">
        <v>42690</v>
      </c>
      <c r="B1780">
        <v>18.22</v>
      </c>
    </row>
    <row r="1781" spans="1:2" x14ac:dyDescent="0.25">
      <c r="A1781" s="22">
        <v>42691</v>
      </c>
      <c r="B1781">
        <v>18.21</v>
      </c>
    </row>
    <row r="1782" spans="1:2" x14ac:dyDescent="0.25">
      <c r="A1782" s="22">
        <v>42692</v>
      </c>
      <c r="B1782">
        <v>18.190000000000001</v>
      </c>
    </row>
    <row r="1783" spans="1:2" x14ac:dyDescent="0.25">
      <c r="A1783" s="22">
        <v>42695</v>
      </c>
      <c r="B1783">
        <v>18.03</v>
      </c>
    </row>
    <row r="1784" spans="1:2" x14ac:dyDescent="0.25">
      <c r="A1784" s="22">
        <v>42696</v>
      </c>
      <c r="B1784">
        <v>18.13</v>
      </c>
    </row>
    <row r="1785" spans="1:2" x14ac:dyDescent="0.25">
      <c r="A1785" s="22">
        <v>42697</v>
      </c>
      <c r="B1785">
        <v>18.2</v>
      </c>
    </row>
    <row r="1786" spans="1:2" x14ac:dyDescent="0.25">
      <c r="A1786" s="22">
        <v>42698</v>
      </c>
      <c r="B1786">
        <v>18.14</v>
      </c>
    </row>
    <row r="1787" spans="1:2" x14ac:dyDescent="0.25">
      <c r="A1787" s="22">
        <v>42699</v>
      </c>
      <c r="B1787">
        <v>18.3</v>
      </c>
    </row>
    <row r="1788" spans="1:2" x14ac:dyDescent="0.25">
      <c r="A1788" s="22">
        <v>42702</v>
      </c>
      <c r="B1788">
        <v>18.28</v>
      </c>
    </row>
    <row r="1789" spans="1:2" x14ac:dyDescent="0.25">
      <c r="A1789" s="22">
        <v>42703</v>
      </c>
      <c r="B1789">
        <v>18.309999999999999</v>
      </c>
    </row>
    <row r="1790" spans="1:2" x14ac:dyDescent="0.25">
      <c r="A1790" s="22">
        <v>42704</v>
      </c>
      <c r="B1790">
        <v>18.420000000000002</v>
      </c>
    </row>
    <row r="1791" spans="1:2" x14ac:dyDescent="0.25">
      <c r="A1791" s="22">
        <v>42705</v>
      </c>
      <c r="B1791">
        <v>18.36</v>
      </c>
    </row>
    <row r="1792" spans="1:2" x14ac:dyDescent="0.25">
      <c r="A1792" s="22">
        <v>42706</v>
      </c>
      <c r="B1792">
        <v>18.2</v>
      </c>
    </row>
    <row r="1793" spans="1:2" x14ac:dyDescent="0.25">
      <c r="A1793" s="22">
        <v>42709</v>
      </c>
      <c r="B1793">
        <v>18.23</v>
      </c>
    </row>
    <row r="1794" spans="1:2" x14ac:dyDescent="0.25">
      <c r="A1794" s="22">
        <v>42710</v>
      </c>
      <c r="B1794">
        <v>18.23</v>
      </c>
    </row>
    <row r="1795" spans="1:2" x14ac:dyDescent="0.25">
      <c r="A1795" s="22">
        <v>42711</v>
      </c>
      <c r="B1795">
        <v>18.190000000000001</v>
      </c>
    </row>
    <row r="1796" spans="1:2" x14ac:dyDescent="0.25">
      <c r="A1796" s="22">
        <v>42712</v>
      </c>
      <c r="B1796">
        <v>18.309999999999999</v>
      </c>
    </row>
    <row r="1797" spans="1:2" x14ac:dyDescent="0.25">
      <c r="A1797" s="22">
        <v>42713</v>
      </c>
      <c r="B1797">
        <v>18.32</v>
      </c>
    </row>
    <row r="1798" spans="1:2" x14ac:dyDescent="0.25">
      <c r="A1798" s="22">
        <v>42716</v>
      </c>
      <c r="B1798">
        <v>18.18</v>
      </c>
    </row>
    <row r="1799" spans="1:2" x14ac:dyDescent="0.25">
      <c r="A1799" s="22">
        <v>42717</v>
      </c>
      <c r="B1799">
        <v>18.21</v>
      </c>
    </row>
    <row r="1800" spans="1:2" x14ac:dyDescent="0.25">
      <c r="A1800" s="22">
        <v>42718</v>
      </c>
      <c r="B1800">
        <v>18.16</v>
      </c>
    </row>
    <row r="1801" spans="1:2" x14ac:dyDescent="0.25">
      <c r="A1801" s="22">
        <v>42719</v>
      </c>
      <c r="B1801">
        <v>18.13</v>
      </c>
    </row>
    <row r="1802" spans="1:2" x14ac:dyDescent="0.25">
      <c r="A1802" s="22">
        <v>42720</v>
      </c>
      <c r="B1802">
        <v>18.13</v>
      </c>
    </row>
    <row r="1803" spans="1:2" x14ac:dyDescent="0.25">
      <c r="A1803" s="22">
        <v>42723</v>
      </c>
      <c r="B1803">
        <v>18.07</v>
      </c>
    </row>
    <row r="1804" spans="1:2" x14ac:dyDescent="0.25">
      <c r="A1804" s="22">
        <v>42724</v>
      </c>
      <c r="B1804">
        <v>18</v>
      </c>
    </row>
    <row r="1805" spans="1:2" x14ac:dyDescent="0.25">
      <c r="A1805" s="22">
        <v>42725</v>
      </c>
      <c r="B1805">
        <v>17.96</v>
      </c>
    </row>
    <row r="1806" spans="1:2" x14ac:dyDescent="0.25">
      <c r="A1806" s="22">
        <v>42726</v>
      </c>
      <c r="B1806">
        <v>17.87</v>
      </c>
    </row>
    <row r="1807" spans="1:2" x14ac:dyDescent="0.25">
      <c r="A1807" s="22">
        <v>42727</v>
      </c>
      <c r="B1807">
        <v>17.829999999999998</v>
      </c>
    </row>
    <row r="1808" spans="1:2" x14ac:dyDescent="0.25">
      <c r="A1808" s="22">
        <v>42730</v>
      </c>
      <c r="B1808">
        <v>17.72</v>
      </c>
    </row>
    <row r="1809" spans="1:2" x14ac:dyDescent="0.25">
      <c r="A1809" s="22">
        <v>42731</v>
      </c>
      <c r="B1809">
        <v>17.850000000000001</v>
      </c>
    </row>
    <row r="1810" spans="1:2" x14ac:dyDescent="0.25">
      <c r="A1810" s="22">
        <v>42732</v>
      </c>
      <c r="B1810">
        <v>17.89</v>
      </c>
    </row>
    <row r="1811" spans="1:2" x14ac:dyDescent="0.25">
      <c r="A1811" s="22">
        <v>42733</v>
      </c>
      <c r="B1811">
        <v>18</v>
      </c>
    </row>
  </sheetData>
  <sortState ref="A2:B1811">
    <sortCondition ref="A1"/>
  </sortState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043"/>
  <sheetViews>
    <sheetView tabSelected="1" workbookViewId="0">
      <selection activeCell="D91" sqref="D91"/>
    </sheetView>
  </sheetViews>
  <sheetFormatPr defaultRowHeight="12" x14ac:dyDescent="0.2"/>
  <cols>
    <col min="1" max="1" width="15" style="1" bestFit="1" customWidth="1"/>
    <col min="2" max="2" width="16.42578125" style="2" customWidth="1"/>
    <col min="3" max="3" width="18.28515625" style="21" bestFit="1" customWidth="1"/>
    <col min="4" max="4" width="20.5703125" style="2" bestFit="1" customWidth="1"/>
    <col min="5" max="5" width="15.7109375" style="21" bestFit="1" customWidth="1"/>
    <col min="6" max="6" width="19.5703125" style="2" bestFit="1" customWidth="1"/>
    <col min="7" max="7" width="16.28515625" style="2" bestFit="1" customWidth="1"/>
    <col min="8" max="8" width="1.140625" style="2" customWidth="1"/>
    <col min="9" max="9" width="1" style="2" customWidth="1"/>
    <col min="10" max="10" width="13.42578125" style="2" customWidth="1"/>
    <col min="11" max="11" width="13.42578125" style="2" bestFit="1" customWidth="1"/>
    <col min="12" max="12" width="12.85546875" style="2" customWidth="1"/>
    <col min="13" max="13" width="13.28515625" style="2" bestFit="1" customWidth="1"/>
    <col min="14" max="14" width="10" style="2" bestFit="1" customWidth="1"/>
    <col min="15" max="15" width="13.85546875" style="2" bestFit="1" customWidth="1"/>
    <col min="16" max="16" width="23.42578125" style="2" bestFit="1" customWidth="1"/>
    <col min="17" max="17" width="16.28515625" style="2" bestFit="1" customWidth="1"/>
    <col min="18" max="18" width="19" style="2" bestFit="1" customWidth="1"/>
    <col min="19" max="19" width="23.42578125" style="2" bestFit="1" customWidth="1"/>
    <col min="20" max="20" width="10.42578125" style="2" bestFit="1" customWidth="1"/>
    <col min="21" max="16384" width="9.140625" style="2"/>
  </cols>
  <sheetData>
    <row r="1" spans="1:22" x14ac:dyDescent="0.2">
      <c r="A1" s="10" t="s">
        <v>7</v>
      </c>
      <c r="B1" s="28" t="s">
        <v>42</v>
      </c>
      <c r="C1" s="28"/>
      <c r="D1" s="28"/>
      <c r="E1" s="28"/>
      <c r="F1" s="28"/>
      <c r="G1" s="17"/>
      <c r="J1" s="2" t="s">
        <v>7</v>
      </c>
      <c r="M1" s="2" t="s">
        <v>30</v>
      </c>
      <c r="P1" s="6" t="s">
        <v>35</v>
      </c>
      <c r="Q1" s="7">
        <f>SUM(J8:J5540)</f>
        <v>642000</v>
      </c>
    </row>
    <row r="2" spans="1:22" x14ac:dyDescent="0.2">
      <c r="A2" s="13" t="s">
        <v>9</v>
      </c>
      <c r="B2" s="14">
        <v>41186</v>
      </c>
      <c r="C2" s="15" t="s">
        <v>18</v>
      </c>
      <c r="D2" s="16">
        <v>5</v>
      </c>
      <c r="E2" s="16" t="s">
        <v>13</v>
      </c>
      <c r="F2" s="16" t="s">
        <v>19</v>
      </c>
      <c r="G2" s="30">
        <f>COUNT(O$8:O1048568)</f>
        <v>1036</v>
      </c>
      <c r="J2" s="7" t="s">
        <v>2</v>
      </c>
      <c r="K2" s="26">
        <f>AVERAGE(G8:G5540)</f>
        <v>3.3648098110869294E-2</v>
      </c>
      <c r="L2" s="21"/>
      <c r="M2" s="7" t="s">
        <v>2</v>
      </c>
      <c r="N2" s="26">
        <f>AVERAGE(E8:E5540)</f>
        <v>-3.4881783957821551E-2</v>
      </c>
      <c r="O2" s="21"/>
      <c r="P2" s="7" t="s">
        <v>36</v>
      </c>
      <c r="Q2" s="7">
        <f>VLOOKUP($B$4,$A$8:$M$5540,13,FALSE)</f>
        <v>722021.15320644702</v>
      </c>
    </row>
    <row r="3" spans="1:22" x14ac:dyDescent="0.2">
      <c r="A3" s="5" t="s">
        <v>10</v>
      </c>
      <c r="B3" s="11">
        <v>42724</v>
      </c>
      <c r="C3" s="4"/>
      <c r="D3" s="8"/>
      <c r="E3" s="5">
        <v>0.5</v>
      </c>
      <c r="F3" s="12">
        <v>2000</v>
      </c>
      <c r="G3" s="9"/>
      <c r="J3" s="7" t="s">
        <v>1</v>
      </c>
      <c r="K3" s="6">
        <f>STDEV(G8:G5540)</f>
        <v>0.51766899422057955</v>
      </c>
      <c r="L3" s="21"/>
      <c r="M3" s="7" t="s">
        <v>1</v>
      </c>
      <c r="N3" s="6">
        <f>STDEV(E8:E5540)</f>
        <v>0.97356184913410326</v>
      </c>
      <c r="P3" s="7" t="s">
        <v>37</v>
      </c>
      <c r="Q3" s="7">
        <f>VLOOKUP($B$4,$A$8:$N$5540,14,FALSE)</f>
        <v>716429.62282473024</v>
      </c>
    </row>
    <row r="4" spans="1:22" x14ac:dyDescent="0.2">
      <c r="A4" s="5" t="s">
        <v>11</v>
      </c>
      <c r="B4" s="11">
        <v>42730</v>
      </c>
      <c r="C4" s="4"/>
      <c r="D4" s="8"/>
      <c r="E4" s="5">
        <v>1</v>
      </c>
      <c r="F4" s="12">
        <v>4000</v>
      </c>
      <c r="G4" s="9"/>
      <c r="J4" s="7" t="s">
        <v>3</v>
      </c>
      <c r="K4" s="6">
        <f>K3*(SQRT((252)))</f>
        <v>8.2177405209395182</v>
      </c>
      <c r="M4" s="7" t="s">
        <v>3</v>
      </c>
      <c r="N4" s="6">
        <f>N3*(SQRT((252)))</f>
        <v>15.454815232494125</v>
      </c>
      <c r="P4" s="6" t="s">
        <v>33</v>
      </c>
      <c r="Q4" s="7">
        <f>Q2-Q1</f>
        <v>80021.153206447023</v>
      </c>
    </row>
    <row r="5" spans="1:22" x14ac:dyDescent="0.2">
      <c r="A5" s="10" t="s">
        <v>20</v>
      </c>
      <c r="B5" s="11" t="s">
        <v>43</v>
      </c>
      <c r="C5" s="4"/>
      <c r="D5" s="8"/>
      <c r="E5" s="5">
        <v>2</v>
      </c>
      <c r="F5" s="12">
        <v>5000</v>
      </c>
      <c r="G5" s="9"/>
      <c r="J5" s="7" t="s">
        <v>5</v>
      </c>
      <c r="K5" s="31">
        <f ca="1">MIN(OFFSET($Q$8,0,0,$G$2-1))</f>
        <v>-0.11852231913802017</v>
      </c>
      <c r="M5" s="7" t="s">
        <v>5</v>
      </c>
      <c r="N5" s="31">
        <f ca="1">MIN(OFFSET($R$8,0,0,$G$2-1))</f>
        <v>-0.22516604140614066</v>
      </c>
      <c r="P5" s="6" t="s">
        <v>34</v>
      </c>
      <c r="Q5" s="7">
        <f>Q3-Q1</f>
        <v>74429.622824730235</v>
      </c>
    </row>
    <row r="6" spans="1:22" x14ac:dyDescent="0.2">
      <c r="A6" s="27" t="s">
        <v>6</v>
      </c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22" x14ac:dyDescent="0.2">
      <c r="A7" s="1" t="s">
        <v>0</v>
      </c>
      <c r="B7" s="1" t="s">
        <v>27</v>
      </c>
      <c r="C7" s="2" t="s">
        <v>14</v>
      </c>
      <c r="D7" s="1" t="s">
        <v>23</v>
      </c>
      <c r="E7" s="1" t="s">
        <v>26</v>
      </c>
      <c r="F7" s="2" t="s">
        <v>12</v>
      </c>
      <c r="G7" s="2" t="s">
        <v>15</v>
      </c>
      <c r="H7" s="2" t="s">
        <v>4</v>
      </c>
      <c r="I7" s="2" t="s">
        <v>28</v>
      </c>
      <c r="J7" s="2" t="s">
        <v>4</v>
      </c>
      <c r="K7" s="2" t="s">
        <v>16</v>
      </c>
      <c r="L7" s="2" t="s">
        <v>17</v>
      </c>
      <c r="M7" s="2" t="s">
        <v>31</v>
      </c>
      <c r="N7" s="2" t="s">
        <v>32</v>
      </c>
      <c r="O7" s="2" t="s">
        <v>40</v>
      </c>
      <c r="P7" s="2" t="s">
        <v>41</v>
      </c>
      <c r="Q7" s="2" t="s">
        <v>38</v>
      </c>
      <c r="R7" s="2" t="s">
        <v>39</v>
      </c>
    </row>
    <row r="8" spans="1:22" hidden="1" x14ac:dyDescent="0.2">
      <c r="A8" s="18">
        <v>41186</v>
      </c>
      <c r="B8" s="18" t="str">
        <f>TEXT(A8,"MMM-YYYY")</f>
        <v>Oct-2012</v>
      </c>
      <c r="C8" s="2">
        <v>5787.6</v>
      </c>
      <c r="D8" s="19" t="s">
        <v>22</v>
      </c>
      <c r="E8" s="20">
        <v>0</v>
      </c>
      <c r="F8" s="3">
        <f>VLOOKUP(A8,'Scheme data2'!$A$2:$B$5538,2,FALSE)</f>
        <v>12.68</v>
      </c>
      <c r="G8" s="24">
        <v>0</v>
      </c>
      <c r="H8" s="23" t="s">
        <v>22</v>
      </c>
      <c r="I8" s="23"/>
      <c r="J8" s="23"/>
      <c r="K8" s="23">
        <v>0</v>
      </c>
      <c r="L8" s="3">
        <v>0</v>
      </c>
      <c r="M8" s="3">
        <f>K8*F8</f>
        <v>0</v>
      </c>
      <c r="N8" s="3">
        <f>L8*C8</f>
        <v>0</v>
      </c>
      <c r="O8" s="3">
        <v>100</v>
      </c>
      <c r="P8" s="3">
        <v>100</v>
      </c>
      <c r="Q8" s="29">
        <f>MIN(Q9:Q540)</f>
        <v>-5.6928838951311407E-2</v>
      </c>
      <c r="R8" s="29">
        <f>MIN(R9:R540)</f>
        <v>-0.14583097635479139</v>
      </c>
    </row>
    <row r="9" spans="1:22" x14ac:dyDescent="0.2">
      <c r="A9" s="18">
        <v>41187</v>
      </c>
      <c r="B9" s="18" t="str">
        <f t="shared" ref="B9:B71" si="0">TEXT(A9,"MMM-YYYY")</f>
        <v>Oct-2012</v>
      </c>
      <c r="C9" s="2">
        <v>5746.95</v>
      </c>
      <c r="D9" s="25">
        <f>(C9-C8)/C8*100</f>
        <v>-0.70236367406179667</v>
      </c>
      <c r="E9" s="20">
        <f>D9*-1</f>
        <v>0.70236367406179667</v>
      </c>
      <c r="F9" s="3">
        <f>VLOOKUP(A9,'Scheme data2'!$A$2:$B$5538,2,FALSE)</f>
        <v>12.64</v>
      </c>
      <c r="G9" s="20">
        <f>(F9-F8)/F8*100</f>
        <v>-0.31545741324920462</v>
      </c>
      <c r="H9" s="3">
        <f>IF(E9&gt;=$E$3,IF(E9&lt;$E$4,$F$3,IF(E9&lt;$E$5,$F$4,$F$5)),0)</f>
        <v>2000</v>
      </c>
      <c r="I9" s="3">
        <f>IF(B8&lt;&gt;B9,IF(H9&gt;0,1,0),IF(H9&gt;0,I8+1,I8))</f>
        <v>1</v>
      </c>
      <c r="J9" s="3">
        <f>IF(I9&gt;$D$2,0,IF(A8&gt;$B$3,0,H9))</f>
        <v>2000</v>
      </c>
      <c r="K9" s="3">
        <f>J9/F9+K8</f>
        <v>158.22784810126581</v>
      </c>
      <c r="L9" s="3">
        <f>J9/C9+L8</f>
        <v>0.34801068392799661</v>
      </c>
      <c r="M9" s="3">
        <f t="shared" ref="M9:M71" si="1">K9*F9</f>
        <v>1999.9999999999998</v>
      </c>
      <c r="N9" s="3">
        <f t="shared" ref="N9:N71" si="2">L9*C9</f>
        <v>2000</v>
      </c>
      <c r="O9" s="20">
        <f>$O8*(1+$G9/100)</f>
        <v>99.684542586750794</v>
      </c>
      <c r="P9" s="20">
        <f>$P8*(1+$D9/100)</f>
        <v>99.2976363259382</v>
      </c>
      <c r="Q9" s="3">
        <f>(O9-MAX(O$8:O9))/MAX(O$8:O9)</f>
        <v>-3.1545741324920584E-3</v>
      </c>
      <c r="R9" s="3">
        <f>(P9-MAX(P$8:P9))/MAX(P$8:P9)</f>
        <v>-7.0236367406180025E-3</v>
      </c>
      <c r="V9" s="4"/>
    </row>
    <row r="10" spans="1:22" x14ac:dyDescent="0.2">
      <c r="A10" s="18">
        <v>41190</v>
      </c>
      <c r="B10" s="18" t="str">
        <f t="shared" si="0"/>
        <v>Oct-2012</v>
      </c>
      <c r="C10" s="2">
        <v>5676</v>
      </c>
      <c r="D10" s="25">
        <f t="shared" ref="D10:D73" si="3">(C10-C9)/C9*100</f>
        <v>-1.2345679012345647</v>
      </c>
      <c r="E10" s="20">
        <f t="shared" ref="E10:E72" si="4">D10*-1</f>
        <v>1.2345679012345647</v>
      </c>
      <c r="F10" s="3">
        <f>VLOOKUP(A10,'Scheme data2'!$A$2:$B$5538,2,FALSE)</f>
        <v>12.56</v>
      </c>
      <c r="G10" s="20">
        <f t="shared" ref="G10:G73" si="5">(F10-F9)/F9*100</f>
        <v>-0.63291139240506378</v>
      </c>
      <c r="H10" s="3">
        <f t="shared" ref="H10:H72" si="6">IF(E10&gt;=$E$3,IF(E10&lt;$E$4,$F$3,IF(E10&lt;$E$5,$F$4,$F$5)),0)</f>
        <v>4000</v>
      </c>
      <c r="I10" s="3">
        <f t="shared" ref="I10:I72" si="7">IF(B9&lt;&gt;B10,IF(H10&gt;0,1,0),IF(H10&gt;0,I9+1,I9))</f>
        <v>2</v>
      </c>
      <c r="J10" s="3">
        <f t="shared" ref="J10:J72" si="8">IF(I10&gt;$D$2,0,IF(A9&gt;$B$3,0,H10))</f>
        <v>4000</v>
      </c>
      <c r="K10" s="3">
        <f t="shared" ref="K10:K72" si="9">J10/F10+K9</f>
        <v>476.6991856808836</v>
      </c>
      <c r="L10" s="3">
        <f t="shared" ref="L10:L72" si="10">J10/C10+L9</f>
        <v>1.0527323188821898</v>
      </c>
      <c r="M10" s="3">
        <f t="shared" si="1"/>
        <v>5987.3417721518981</v>
      </c>
      <c r="N10" s="3">
        <f t="shared" si="2"/>
        <v>5975.308641975309</v>
      </c>
      <c r="O10" s="20">
        <f t="shared" ref="O10:O72" si="11">$O9*(1+$G10/100)</f>
        <v>99.053627760252368</v>
      </c>
      <c r="P10" s="20">
        <f t="shared" ref="P10:P72" si="12">$P9*(1+$D10/100)</f>
        <v>98.071739581173532</v>
      </c>
      <c r="Q10" s="3">
        <f>(O10-MAX(O$8:O10))/MAX(O$8:O10)</f>
        <v>-9.4637223974763166E-3</v>
      </c>
      <c r="R10" s="3">
        <f>(P10-MAX(P$8:P10))/MAX(P$8:P10)</f>
        <v>-1.9282604188264683E-2</v>
      </c>
    </row>
    <row r="11" spans="1:22" hidden="1" x14ac:dyDescent="0.2">
      <c r="A11" s="18">
        <v>41191</v>
      </c>
      <c r="B11" s="18" t="str">
        <f t="shared" si="0"/>
        <v>Oct-2012</v>
      </c>
      <c r="C11" s="2">
        <v>5704.6</v>
      </c>
      <c r="D11" s="25">
        <f t="shared" ref="D11:D74" si="13">(C11-C10)/C10*100</f>
        <v>0.50387596899225451</v>
      </c>
      <c r="E11" s="20">
        <f t="shared" ref="E11:E74" si="14">D11*-1</f>
        <v>-0.50387596899225451</v>
      </c>
      <c r="F11" s="3">
        <f>VLOOKUP(A11,'Scheme data2'!$A$2:$B$5538,2,FALSE)</f>
        <v>12.6</v>
      </c>
      <c r="G11" s="20">
        <f t="shared" ref="G11:G74" si="15">(F11-F10)/F10*100</f>
        <v>0.31847133757961105</v>
      </c>
      <c r="H11" s="3">
        <f t="shared" ref="H11:H74" si="16">IF(E11&gt;=$E$3,IF(E11&lt;$E$4,$F$3,IF(E11&lt;$E$5,$F$4,$F$5)),0)</f>
        <v>0</v>
      </c>
      <c r="I11" s="3">
        <f t="shared" ref="I11:I74" si="17">IF(B10&lt;&gt;B11,IF(H11&gt;0,1,0),IF(H11&gt;0,I10+1,I10))</f>
        <v>2</v>
      </c>
      <c r="J11" s="3">
        <f t="shared" ref="J11:J74" si="18">IF(I11&gt;$D$2,0,IF(A10&gt;$B$3,0,H11))</f>
        <v>0</v>
      </c>
      <c r="K11" s="3">
        <f t="shared" ref="K11:K74" si="19">J11/F11+K10</f>
        <v>476.6991856808836</v>
      </c>
      <c r="L11" s="3">
        <f t="shared" ref="L11:L74" si="20">J11/C11+L10</f>
        <v>1.0527323188821898</v>
      </c>
      <c r="M11" s="3">
        <f t="shared" ref="M11:M74" si="21">K11*F11</f>
        <v>6006.4097395791332</v>
      </c>
      <c r="N11" s="3">
        <f t="shared" ref="N11:N74" si="22">L11*C11</f>
        <v>6005.41678629534</v>
      </c>
      <c r="O11" s="20">
        <f t="shared" ref="O11:O74" si="23">$O10*(1+$G11/100)</f>
        <v>99.369085173501574</v>
      </c>
      <c r="P11" s="20">
        <f t="shared" ref="P11:P74" si="24">$P10*(1+$D11/100)</f>
        <v>98.565899509295733</v>
      </c>
      <c r="Q11" s="3">
        <f>(O11-MAX(O$8:O11))/MAX(O$8:O11)</f>
        <v>-6.309148264984259E-3</v>
      </c>
      <c r="R11" s="3">
        <f>(P11-MAX(P$8:P11))/MAX(P$8:P11)</f>
        <v>-1.4341004907042675E-2</v>
      </c>
      <c r="T11" s="3"/>
    </row>
    <row r="12" spans="1:22" x14ac:dyDescent="0.2">
      <c r="A12" s="18">
        <v>41192</v>
      </c>
      <c r="B12" s="18" t="str">
        <f t="shared" si="0"/>
        <v>Oct-2012</v>
      </c>
      <c r="C12" s="2">
        <v>5652.15</v>
      </c>
      <c r="D12" s="25">
        <f t="shared" si="13"/>
        <v>-0.91943343968027069</v>
      </c>
      <c r="E12" s="20">
        <f t="shared" si="14"/>
        <v>0.91943343968027069</v>
      </c>
      <c r="F12" s="3">
        <f>VLOOKUP(A12,'Scheme data2'!$A$2:$B$5538,2,FALSE)</f>
        <v>12.53</v>
      </c>
      <c r="G12" s="20">
        <f t="shared" si="15"/>
        <v>-0.5555555555555578</v>
      </c>
      <c r="H12" s="3">
        <f t="shared" si="16"/>
        <v>2000</v>
      </c>
      <c r="I12" s="3">
        <f t="shared" si="17"/>
        <v>3</v>
      </c>
      <c r="J12" s="3">
        <f t="shared" si="18"/>
        <v>2000</v>
      </c>
      <c r="K12" s="3">
        <f t="shared" si="19"/>
        <v>636.31610507433925</v>
      </c>
      <c r="L12" s="3">
        <f t="shared" si="20"/>
        <v>1.4065799697760974</v>
      </c>
      <c r="M12" s="3">
        <f t="shared" si="21"/>
        <v>7973.0407965814702</v>
      </c>
      <c r="N12" s="3">
        <f t="shared" si="22"/>
        <v>7950.2009761699683</v>
      </c>
      <c r="O12" s="20">
        <f t="shared" si="23"/>
        <v>98.81703470031546</v>
      </c>
      <c r="P12" s="20">
        <f t="shared" si="24"/>
        <v>97.659651669085619</v>
      </c>
      <c r="Q12" s="3">
        <f>(O12-MAX(O$8:O12))/MAX(O$8:O12)</f>
        <v>-1.1829652996845397E-2</v>
      </c>
      <c r="R12" s="3">
        <f>(P12-MAX(P$8:P12))/MAX(P$8:P12)</f>
        <v>-2.340348330914381E-2</v>
      </c>
    </row>
    <row r="13" spans="1:22" hidden="1" x14ac:dyDescent="0.2">
      <c r="A13" s="18">
        <v>41193</v>
      </c>
      <c r="B13" s="18" t="str">
        <f t="shared" si="0"/>
        <v>Oct-2012</v>
      </c>
      <c r="C13" s="2">
        <v>5708.05</v>
      </c>
      <c r="D13" s="25">
        <f t="shared" si="13"/>
        <v>0.98900418424848147</v>
      </c>
      <c r="E13" s="20">
        <f t="shared" si="14"/>
        <v>-0.98900418424848147</v>
      </c>
      <c r="F13" s="3">
        <f>VLOOKUP(A13,'Scheme data2'!$A$2:$B$5538,2,FALSE)</f>
        <v>12.56</v>
      </c>
      <c r="G13" s="20">
        <f t="shared" si="15"/>
        <v>0.23942537909019262</v>
      </c>
      <c r="H13" s="3">
        <f t="shared" si="16"/>
        <v>0</v>
      </c>
      <c r="I13" s="3">
        <f t="shared" si="17"/>
        <v>3</v>
      </c>
      <c r="J13" s="3">
        <f t="shared" si="18"/>
        <v>0</v>
      </c>
      <c r="K13" s="3">
        <f t="shared" si="19"/>
        <v>636.31610507433925</v>
      </c>
      <c r="L13" s="3">
        <f t="shared" si="20"/>
        <v>1.4065799697760974</v>
      </c>
      <c r="M13" s="3">
        <f t="shared" si="21"/>
        <v>7992.1302797337012</v>
      </c>
      <c r="N13" s="3">
        <f t="shared" si="22"/>
        <v>8028.8287964804531</v>
      </c>
      <c r="O13" s="20">
        <f t="shared" si="23"/>
        <v>99.053627760252368</v>
      </c>
      <c r="P13" s="20">
        <f t="shared" si="24"/>
        <v>98.625509710415358</v>
      </c>
      <c r="Q13" s="3">
        <f>(O13-MAX(O$8:O13))/MAX(O$8:O13)</f>
        <v>-9.4637223974763166E-3</v>
      </c>
      <c r="R13" s="3">
        <f>(P13-MAX(P$8:P13))/MAX(P$8:P13)</f>
        <v>-1.3744902895846423E-2</v>
      </c>
    </row>
    <row r="14" spans="1:22" x14ac:dyDescent="0.2">
      <c r="A14" s="18">
        <v>41194</v>
      </c>
      <c r="B14" s="18" t="str">
        <f t="shared" si="0"/>
        <v>Oct-2012</v>
      </c>
      <c r="C14" s="2">
        <v>5676.05</v>
      </c>
      <c r="D14" s="25">
        <f t="shared" si="13"/>
        <v>-0.56061176759138409</v>
      </c>
      <c r="E14" s="20">
        <f t="shared" si="14"/>
        <v>0.56061176759138409</v>
      </c>
      <c r="F14" s="3">
        <f>VLOOKUP(A14,'Scheme data2'!$A$2:$B$5538,2,FALSE)</f>
        <v>12.52</v>
      </c>
      <c r="G14" s="20">
        <f t="shared" si="15"/>
        <v>-0.3184713375796252</v>
      </c>
      <c r="H14" s="3">
        <f t="shared" si="16"/>
        <v>2000</v>
      </c>
      <c r="I14" s="3">
        <f t="shared" si="17"/>
        <v>4</v>
      </c>
      <c r="J14" s="3">
        <f t="shared" si="18"/>
        <v>2000</v>
      </c>
      <c r="K14" s="3">
        <f t="shared" si="19"/>
        <v>796.06051402002618</v>
      </c>
      <c r="L14" s="3">
        <f t="shared" si="20"/>
        <v>1.7589376833268942</v>
      </c>
      <c r="M14" s="3">
        <f t="shared" si="21"/>
        <v>9966.6776355307265</v>
      </c>
      <c r="N14" s="3">
        <f t="shared" si="22"/>
        <v>9983.8182374476182</v>
      </c>
      <c r="O14" s="20">
        <f t="shared" si="23"/>
        <v>98.738170347003148</v>
      </c>
      <c r="P14" s="20">
        <f t="shared" si="24"/>
        <v>98.072603497131794</v>
      </c>
      <c r="Q14" s="3">
        <f>(O14-MAX(O$8:O14))/MAX(O$8:O14)</f>
        <v>-1.2618296529968518E-2</v>
      </c>
      <c r="R14" s="3">
        <f>(P14-MAX(P$8:P14))/MAX(P$8:P14)</f>
        <v>-1.9273965028682057E-2</v>
      </c>
    </row>
    <row r="15" spans="1:22" hidden="1" x14ac:dyDescent="0.2">
      <c r="A15" s="18">
        <v>41197</v>
      </c>
      <c r="B15" s="18" t="str">
        <f t="shared" si="0"/>
        <v>Oct-2012</v>
      </c>
      <c r="C15" s="2">
        <v>5687.25</v>
      </c>
      <c r="D15" s="25">
        <f t="shared" si="13"/>
        <v>0.19732031958844298</v>
      </c>
      <c r="E15" s="20">
        <f t="shared" si="14"/>
        <v>-0.19732031958844298</v>
      </c>
      <c r="F15" s="3">
        <f>VLOOKUP(A15,'Scheme data2'!$A$2:$B$5538,2,FALSE)</f>
        <v>12.53</v>
      </c>
      <c r="G15" s="20">
        <f t="shared" si="15"/>
        <v>7.9872204472841754E-2</v>
      </c>
      <c r="H15" s="3">
        <f t="shared" si="16"/>
        <v>0</v>
      </c>
      <c r="I15" s="3">
        <f t="shared" si="17"/>
        <v>4</v>
      </c>
      <c r="J15" s="3">
        <f t="shared" si="18"/>
        <v>0</v>
      </c>
      <c r="K15" s="3">
        <f t="shared" si="19"/>
        <v>796.06051402002618</v>
      </c>
      <c r="L15" s="3">
        <f t="shared" si="20"/>
        <v>1.7589376833268942</v>
      </c>
      <c r="M15" s="3">
        <f t="shared" si="21"/>
        <v>9974.6382406709272</v>
      </c>
      <c r="N15" s="3">
        <f t="shared" si="22"/>
        <v>10003.518339500879</v>
      </c>
      <c r="O15" s="20">
        <f t="shared" si="23"/>
        <v>98.81703470031546</v>
      </c>
      <c r="P15" s="20">
        <f t="shared" si="24"/>
        <v>98.266120671781039</v>
      </c>
      <c r="Q15" s="3">
        <f>(O15-MAX(O$8:O15))/MAX(O$8:O15)</f>
        <v>-1.1829652996845397E-2</v>
      </c>
      <c r="R15" s="3">
        <f>(P15-MAX(P$8:P15))/MAX(P$8:P15)</f>
        <v>-1.7338793282189614E-2</v>
      </c>
      <c r="S15" s="3"/>
    </row>
    <row r="16" spans="1:22" x14ac:dyDescent="0.2">
      <c r="A16" s="18">
        <v>41198</v>
      </c>
      <c r="B16" s="18" t="str">
        <f t="shared" si="0"/>
        <v>Oct-2012</v>
      </c>
      <c r="C16" s="2">
        <v>5648</v>
      </c>
      <c r="D16" s="25">
        <f t="shared" si="13"/>
        <v>-0.6901402259439976</v>
      </c>
      <c r="E16" s="20">
        <f t="shared" si="14"/>
        <v>0.6901402259439976</v>
      </c>
      <c r="F16" s="3">
        <f>VLOOKUP(A16,'Scheme data2'!$A$2:$B$5538,2,FALSE)</f>
        <v>12.5</v>
      </c>
      <c r="G16" s="20">
        <f t="shared" si="15"/>
        <v>-0.2394253790901785</v>
      </c>
      <c r="H16" s="3">
        <f t="shared" si="16"/>
        <v>2000</v>
      </c>
      <c r="I16" s="3">
        <f t="shared" si="17"/>
        <v>5</v>
      </c>
      <c r="J16" s="3">
        <f t="shared" si="18"/>
        <v>2000</v>
      </c>
      <c r="K16" s="3">
        <f t="shared" si="19"/>
        <v>956.06051402002618</v>
      </c>
      <c r="L16" s="3">
        <f t="shared" si="20"/>
        <v>2.1130453320521068</v>
      </c>
      <c r="M16" s="3">
        <f t="shared" si="21"/>
        <v>11950.756425250327</v>
      </c>
      <c r="N16" s="3">
        <f t="shared" si="22"/>
        <v>11934.480035430299</v>
      </c>
      <c r="O16" s="20">
        <f t="shared" si="23"/>
        <v>98.580441640378567</v>
      </c>
      <c r="P16" s="20">
        <f t="shared" si="24"/>
        <v>97.587946644550399</v>
      </c>
      <c r="Q16" s="3">
        <f>(O16-MAX(O$8:O16))/MAX(O$8:O16)</f>
        <v>-1.4195583596214334E-2</v>
      </c>
      <c r="R16" s="3">
        <f>(P16-MAX(P$8:P16))/MAX(P$8:P16)</f>
        <v>-2.4120533554496008E-2</v>
      </c>
    </row>
    <row r="17" spans="1:19" hidden="1" x14ac:dyDescent="0.2">
      <c r="A17" s="18">
        <v>41199</v>
      </c>
      <c r="B17" s="18" t="str">
        <f t="shared" si="0"/>
        <v>Oct-2012</v>
      </c>
      <c r="C17" s="2">
        <v>5660.25</v>
      </c>
      <c r="D17" s="25">
        <f t="shared" si="13"/>
        <v>0.21689093484419264</v>
      </c>
      <c r="E17" s="20">
        <f t="shared" si="14"/>
        <v>-0.21689093484419264</v>
      </c>
      <c r="F17" s="3">
        <f>VLOOKUP(A17,'Scheme data2'!$A$2:$B$5538,2,FALSE)</f>
        <v>12.5</v>
      </c>
      <c r="G17" s="20">
        <f t="shared" si="15"/>
        <v>0</v>
      </c>
      <c r="H17" s="3">
        <f t="shared" si="16"/>
        <v>0</v>
      </c>
      <c r="I17" s="3">
        <f t="shared" si="17"/>
        <v>5</v>
      </c>
      <c r="J17" s="3">
        <f t="shared" si="18"/>
        <v>0</v>
      </c>
      <c r="K17" s="3">
        <f t="shared" si="19"/>
        <v>956.06051402002618</v>
      </c>
      <c r="L17" s="3">
        <f t="shared" si="20"/>
        <v>2.1130453320521068</v>
      </c>
      <c r="M17" s="3">
        <f t="shared" si="21"/>
        <v>11950.756425250327</v>
      </c>
      <c r="N17" s="3">
        <f t="shared" si="22"/>
        <v>11960.364840747938</v>
      </c>
      <c r="O17" s="20">
        <f t="shared" si="23"/>
        <v>98.580441640378567</v>
      </c>
      <c r="P17" s="20">
        <f t="shared" si="24"/>
        <v>97.799606054323007</v>
      </c>
      <c r="Q17" s="3">
        <f>(O17-MAX(O$8:O17))/MAX(O$8:O17)</f>
        <v>-1.4195583596214334E-2</v>
      </c>
      <c r="R17" s="3">
        <f>(P17-MAX(P$8:P17))/MAX(P$8:P17)</f>
        <v>-2.2003939456769928E-2</v>
      </c>
      <c r="S17" s="3"/>
    </row>
    <row r="18" spans="1:19" hidden="1" x14ac:dyDescent="0.2">
      <c r="A18" s="18">
        <v>41200</v>
      </c>
      <c r="B18" s="18" t="str">
        <f t="shared" si="0"/>
        <v>Oct-2012</v>
      </c>
      <c r="C18" s="2">
        <v>5718.7</v>
      </c>
      <c r="D18" s="25">
        <f t="shared" si="13"/>
        <v>1.0326399010644374</v>
      </c>
      <c r="E18" s="20">
        <f t="shared" si="14"/>
        <v>-1.0326399010644374</v>
      </c>
      <c r="F18" s="3">
        <f>VLOOKUP(A18,'Scheme data2'!$A$2:$B$5538,2,FALSE)</f>
        <v>12.52</v>
      </c>
      <c r="G18" s="20">
        <f t="shared" si="15"/>
        <v>0.15999999999999659</v>
      </c>
      <c r="H18" s="3">
        <f t="shared" si="16"/>
        <v>0</v>
      </c>
      <c r="I18" s="3">
        <f t="shared" si="17"/>
        <v>5</v>
      </c>
      <c r="J18" s="3">
        <f t="shared" si="18"/>
        <v>0</v>
      </c>
      <c r="K18" s="3">
        <f t="shared" si="19"/>
        <v>956.06051402002618</v>
      </c>
      <c r="L18" s="3">
        <f t="shared" si="20"/>
        <v>2.1130453320521068</v>
      </c>
      <c r="M18" s="3">
        <f t="shared" si="21"/>
        <v>11969.877635530727</v>
      </c>
      <c r="N18" s="3">
        <f t="shared" si="22"/>
        <v>12083.872340406382</v>
      </c>
      <c r="O18" s="20">
        <f t="shared" si="23"/>
        <v>98.738170347003177</v>
      </c>
      <c r="P18" s="20">
        <f t="shared" si="24"/>
        <v>98.809523809523782</v>
      </c>
      <c r="Q18" s="3">
        <f>(O18-MAX(O$8:O18))/MAX(O$8:O18)</f>
        <v>-1.2618296529968234E-2</v>
      </c>
      <c r="R18" s="3">
        <f>(P18-MAX(P$8:P18))/MAX(P$8:P18)</f>
        <v>-1.1904761904762182E-2</v>
      </c>
    </row>
    <row r="19" spans="1:19" hidden="1" x14ac:dyDescent="0.2">
      <c r="A19" s="18">
        <v>41201</v>
      </c>
      <c r="B19" s="18" t="str">
        <f t="shared" si="0"/>
        <v>Oct-2012</v>
      </c>
      <c r="C19" s="2">
        <v>5684.25</v>
      </c>
      <c r="D19" s="25">
        <f t="shared" si="13"/>
        <v>-0.6024096385542137</v>
      </c>
      <c r="E19" s="20">
        <f t="shared" si="14"/>
        <v>0.6024096385542137</v>
      </c>
      <c r="F19" s="3">
        <f>VLOOKUP(A19,'Scheme data2'!$A$2:$B$5538,2,FALSE)</f>
        <v>12.48</v>
      </c>
      <c r="G19" s="20">
        <f t="shared" si="15"/>
        <v>-0.31948881789136702</v>
      </c>
      <c r="H19" s="3">
        <f t="shared" si="16"/>
        <v>2000</v>
      </c>
      <c r="I19" s="3">
        <f t="shared" si="17"/>
        <v>6</v>
      </c>
      <c r="J19" s="3">
        <f t="shared" si="18"/>
        <v>0</v>
      </c>
      <c r="K19" s="3">
        <f t="shared" si="19"/>
        <v>956.06051402002618</v>
      </c>
      <c r="L19" s="3">
        <f t="shared" si="20"/>
        <v>2.1130453320521068</v>
      </c>
      <c r="M19" s="3">
        <f t="shared" si="21"/>
        <v>11931.635214969927</v>
      </c>
      <c r="N19" s="3">
        <f t="shared" si="22"/>
        <v>12011.077928717188</v>
      </c>
      <c r="O19" s="20">
        <f t="shared" si="23"/>
        <v>98.422712933753971</v>
      </c>
      <c r="P19" s="20">
        <f t="shared" si="24"/>
        <v>98.214285714285694</v>
      </c>
      <c r="Q19" s="3">
        <f>(O19-MAX(O$8:O19))/MAX(O$8:O19)</f>
        <v>-1.5772870662460293E-2</v>
      </c>
      <c r="R19" s="3">
        <f>(P19-MAX(P$8:P19))/MAX(P$8:P19)</f>
        <v>-1.7857142857143061E-2</v>
      </c>
    </row>
    <row r="20" spans="1:19" hidden="1" x14ac:dyDescent="0.2">
      <c r="A20" s="18">
        <v>41204</v>
      </c>
      <c r="B20" s="18" t="str">
        <f t="shared" si="0"/>
        <v>Oct-2012</v>
      </c>
      <c r="C20" s="2">
        <v>5717.15</v>
      </c>
      <c r="D20" s="25">
        <f t="shared" si="13"/>
        <v>0.57879227690547808</v>
      </c>
      <c r="E20" s="20">
        <f t="shared" si="14"/>
        <v>-0.57879227690547808</v>
      </c>
      <c r="F20" s="3">
        <f>VLOOKUP(A20,'Scheme data2'!$A$2:$B$5538,2,FALSE)</f>
        <v>12.48</v>
      </c>
      <c r="G20" s="20">
        <f t="shared" si="15"/>
        <v>0</v>
      </c>
      <c r="H20" s="3">
        <f t="shared" si="16"/>
        <v>0</v>
      </c>
      <c r="I20" s="3">
        <f t="shared" si="17"/>
        <v>6</v>
      </c>
      <c r="J20" s="3">
        <f t="shared" si="18"/>
        <v>0</v>
      </c>
      <c r="K20" s="3">
        <f t="shared" si="19"/>
        <v>956.06051402002618</v>
      </c>
      <c r="L20" s="3">
        <f t="shared" si="20"/>
        <v>2.1130453320521068</v>
      </c>
      <c r="M20" s="3">
        <f t="shared" si="21"/>
        <v>11931.635214969927</v>
      </c>
      <c r="N20" s="3">
        <f t="shared" si="22"/>
        <v>12080.597120141701</v>
      </c>
      <c r="O20" s="20">
        <f t="shared" si="23"/>
        <v>98.422712933753971</v>
      </c>
      <c r="P20" s="20">
        <f t="shared" si="24"/>
        <v>98.782742414817847</v>
      </c>
      <c r="Q20" s="3">
        <f>(O20-MAX(O$8:O20))/MAX(O$8:O20)</f>
        <v>-1.5772870662460293E-2</v>
      </c>
      <c r="R20" s="3">
        <f>(P20-MAX(P$8:P20))/MAX(P$8:P20)</f>
        <v>-1.2172575851821535E-2</v>
      </c>
    </row>
    <row r="21" spans="1:19" hidden="1" x14ac:dyDescent="0.2">
      <c r="A21" s="18">
        <v>41205</v>
      </c>
      <c r="B21" s="18" t="str">
        <f t="shared" si="0"/>
        <v>Oct-2012</v>
      </c>
      <c r="C21" s="2">
        <v>5691.4</v>
      </c>
      <c r="D21" s="25">
        <f t="shared" si="13"/>
        <v>-0.45039923738226212</v>
      </c>
      <c r="E21" s="20">
        <f t="shared" si="14"/>
        <v>0.45039923738226212</v>
      </c>
      <c r="F21" s="3">
        <f>VLOOKUP(A21,'Scheme data2'!$A$2:$B$5538,2,FALSE)</f>
        <v>12.45</v>
      </c>
      <c r="G21" s="20">
        <f t="shared" si="15"/>
        <v>-0.24038461538462449</v>
      </c>
      <c r="H21" s="3">
        <f t="shared" si="16"/>
        <v>0</v>
      </c>
      <c r="I21" s="3">
        <f t="shared" si="17"/>
        <v>6</v>
      </c>
      <c r="J21" s="3">
        <f t="shared" si="18"/>
        <v>0</v>
      </c>
      <c r="K21" s="3">
        <f t="shared" si="19"/>
        <v>956.06051402002618</v>
      </c>
      <c r="L21" s="3">
        <f t="shared" si="20"/>
        <v>2.1130453320521068</v>
      </c>
      <c r="M21" s="3">
        <f t="shared" si="21"/>
        <v>11902.953399549326</v>
      </c>
      <c r="N21" s="3">
        <f t="shared" si="22"/>
        <v>12026.18620284136</v>
      </c>
      <c r="O21" s="20">
        <f t="shared" si="23"/>
        <v>98.186119873817049</v>
      </c>
      <c r="P21" s="20">
        <f t="shared" si="24"/>
        <v>98.33782569631623</v>
      </c>
      <c r="Q21" s="3">
        <f>(O21-MAX(O$8:O21))/MAX(O$8:O21)</f>
        <v>-1.8138801261829512E-2</v>
      </c>
      <c r="R21" s="3">
        <f>(P21-MAX(P$8:P21))/MAX(P$8:P21)</f>
        <v>-1.6621743036837701E-2</v>
      </c>
    </row>
    <row r="22" spans="1:19" hidden="1" x14ac:dyDescent="0.2">
      <c r="A22" s="18">
        <v>41207</v>
      </c>
      <c r="B22" s="18" t="str">
        <f t="shared" si="0"/>
        <v>Oct-2012</v>
      </c>
      <c r="C22" s="2">
        <v>5705.3</v>
      </c>
      <c r="D22" s="25">
        <f t="shared" si="13"/>
        <v>0.24422813367537946</v>
      </c>
      <c r="E22" s="20">
        <f t="shared" si="14"/>
        <v>-0.24422813367537946</v>
      </c>
      <c r="F22" s="3">
        <f>VLOOKUP(A22,'Scheme data2'!$A$2:$B$5538,2,FALSE)</f>
        <v>12.45</v>
      </c>
      <c r="G22" s="20">
        <f t="shared" si="15"/>
        <v>0</v>
      </c>
      <c r="H22" s="3">
        <f t="shared" si="16"/>
        <v>0</v>
      </c>
      <c r="I22" s="3">
        <f t="shared" si="17"/>
        <v>6</v>
      </c>
      <c r="J22" s="3">
        <f t="shared" si="18"/>
        <v>0</v>
      </c>
      <c r="K22" s="3">
        <f t="shared" si="19"/>
        <v>956.06051402002618</v>
      </c>
      <c r="L22" s="3">
        <f t="shared" si="20"/>
        <v>2.1130453320521068</v>
      </c>
      <c r="M22" s="3">
        <f t="shared" si="21"/>
        <v>11902.953399549326</v>
      </c>
      <c r="N22" s="3">
        <f t="shared" si="22"/>
        <v>12055.557532956886</v>
      </c>
      <c r="O22" s="20">
        <f t="shared" si="23"/>
        <v>98.186119873817049</v>
      </c>
      <c r="P22" s="20">
        <f t="shared" si="24"/>
        <v>98.577994332711285</v>
      </c>
      <c r="Q22" s="3">
        <f>(O22-MAX(O$8:O22))/MAX(O$8:O22)</f>
        <v>-1.8138801261829512E-2</v>
      </c>
      <c r="R22" s="3">
        <f>(P22-MAX(P$8:P22))/MAX(P$8:P22)</f>
        <v>-1.4220056672887154E-2</v>
      </c>
    </row>
    <row r="23" spans="1:19" hidden="1" x14ac:dyDescent="0.2">
      <c r="A23" s="18">
        <v>41208</v>
      </c>
      <c r="B23" s="18" t="str">
        <f t="shared" si="0"/>
        <v>Oct-2012</v>
      </c>
      <c r="C23" s="2">
        <v>5664.3</v>
      </c>
      <c r="D23" s="25">
        <f t="shared" si="13"/>
        <v>-0.71863004574693701</v>
      </c>
      <c r="E23" s="20">
        <f t="shared" si="14"/>
        <v>0.71863004574693701</v>
      </c>
      <c r="F23" s="3">
        <f>VLOOKUP(A23,'Scheme data2'!$A$2:$B$5538,2,FALSE)</f>
        <v>12.41</v>
      </c>
      <c r="G23" s="20">
        <f t="shared" si="15"/>
        <v>-0.32128514056224217</v>
      </c>
      <c r="H23" s="3">
        <f t="shared" si="16"/>
        <v>2000</v>
      </c>
      <c r="I23" s="3">
        <f t="shared" si="17"/>
        <v>7</v>
      </c>
      <c r="J23" s="3">
        <f t="shared" si="18"/>
        <v>0</v>
      </c>
      <c r="K23" s="3">
        <f t="shared" si="19"/>
        <v>956.06051402002618</v>
      </c>
      <c r="L23" s="3">
        <f t="shared" si="20"/>
        <v>2.1130453320521068</v>
      </c>
      <c r="M23" s="3">
        <f t="shared" si="21"/>
        <v>11864.710978988525</v>
      </c>
      <c r="N23" s="3">
        <f t="shared" si="22"/>
        <v>11968.922674342748</v>
      </c>
      <c r="O23" s="20">
        <f t="shared" si="23"/>
        <v>97.870662460567843</v>
      </c>
      <c r="P23" s="20">
        <f t="shared" si="24"/>
        <v>97.869583246941701</v>
      </c>
      <c r="Q23" s="3">
        <f>(O23-MAX(O$8:O23))/MAX(O$8:O23)</f>
        <v>-2.1293375394321572E-2</v>
      </c>
      <c r="R23" s="3">
        <f>(P23-MAX(P$8:P23))/MAX(P$8:P23)</f>
        <v>-2.1304167530582986E-2</v>
      </c>
      <c r="S23" s="3"/>
    </row>
    <row r="24" spans="1:19" hidden="1" x14ac:dyDescent="0.2">
      <c r="A24" s="18">
        <v>41211</v>
      </c>
      <c r="B24" s="18" t="str">
        <f t="shared" si="0"/>
        <v>Oct-2012</v>
      </c>
      <c r="C24" s="2">
        <v>5665.6</v>
      </c>
      <c r="D24" s="25">
        <f t="shared" si="13"/>
        <v>2.2950761788750274E-2</v>
      </c>
      <c r="E24" s="20">
        <f t="shared" si="14"/>
        <v>-2.2950761788750274E-2</v>
      </c>
      <c r="F24" s="3">
        <f>VLOOKUP(A24,'Scheme data2'!$A$2:$B$5538,2,FALSE)</f>
        <v>12.4</v>
      </c>
      <c r="G24" s="20">
        <f t="shared" si="15"/>
        <v>-8.058017727638829E-2</v>
      </c>
      <c r="H24" s="3">
        <f t="shared" si="16"/>
        <v>0</v>
      </c>
      <c r="I24" s="3">
        <f t="shared" si="17"/>
        <v>7</v>
      </c>
      <c r="J24" s="3">
        <f t="shared" si="18"/>
        <v>0</v>
      </c>
      <c r="K24" s="3">
        <f t="shared" si="19"/>
        <v>956.06051402002618</v>
      </c>
      <c r="L24" s="3">
        <f t="shared" si="20"/>
        <v>2.1130453320521068</v>
      </c>
      <c r="M24" s="3">
        <f t="shared" si="21"/>
        <v>11855.150373848324</v>
      </c>
      <c r="N24" s="3">
        <f t="shared" si="22"/>
        <v>11971.669633274418</v>
      </c>
      <c r="O24" s="20">
        <f t="shared" si="23"/>
        <v>97.791798107255545</v>
      </c>
      <c r="P24" s="20">
        <f t="shared" si="24"/>
        <v>97.892045061856351</v>
      </c>
      <c r="Q24" s="3">
        <f>(O24-MAX(O$8:O24))/MAX(O$8:O24)</f>
        <v>-2.208201892744455E-2</v>
      </c>
      <c r="R24" s="3">
        <f>(P24-MAX(P$8:P24))/MAX(P$8:P24)</f>
        <v>-2.1079549381436493E-2</v>
      </c>
      <c r="S24" s="3"/>
    </row>
    <row r="25" spans="1:19" hidden="1" x14ac:dyDescent="0.2">
      <c r="A25" s="18">
        <v>41212</v>
      </c>
      <c r="B25" s="18" t="str">
        <f t="shared" si="0"/>
        <v>Oct-2012</v>
      </c>
      <c r="C25" s="2">
        <v>5597.9</v>
      </c>
      <c r="D25" s="25">
        <f t="shared" si="13"/>
        <v>-1.1949308105055199</v>
      </c>
      <c r="E25" s="20">
        <f t="shared" si="14"/>
        <v>1.1949308105055199</v>
      </c>
      <c r="F25" s="3">
        <f>VLOOKUP(A25,'Scheme data2'!$A$2:$B$5538,2,FALSE)</f>
        <v>12.39</v>
      </c>
      <c r="G25" s="20">
        <f t="shared" si="15"/>
        <v>-8.0645161290320858E-2</v>
      </c>
      <c r="H25" s="3">
        <f t="shared" si="16"/>
        <v>4000</v>
      </c>
      <c r="I25" s="3">
        <f t="shared" si="17"/>
        <v>8</v>
      </c>
      <c r="J25" s="3">
        <f t="shared" si="18"/>
        <v>0</v>
      </c>
      <c r="K25" s="3">
        <f t="shared" si="19"/>
        <v>956.06051402002618</v>
      </c>
      <c r="L25" s="3">
        <f t="shared" si="20"/>
        <v>2.1130453320521068</v>
      </c>
      <c r="M25" s="3">
        <f t="shared" si="21"/>
        <v>11845.589768708125</v>
      </c>
      <c r="N25" s="3">
        <f t="shared" si="22"/>
        <v>11828.616464294488</v>
      </c>
      <c r="O25" s="20">
        <f t="shared" si="23"/>
        <v>97.712933753943247</v>
      </c>
      <c r="P25" s="20">
        <f t="shared" si="24"/>
        <v>96.722302854378285</v>
      </c>
      <c r="Q25" s="3">
        <f>(O25-MAX(O$8:O25))/MAX(O$8:O25)</f>
        <v>-2.2870662460567528E-2</v>
      </c>
      <c r="R25" s="3">
        <f>(P25-MAX(P$8:P25))/MAX(P$8:P25)</f>
        <v>-3.2776971456217156E-2</v>
      </c>
      <c r="S25" s="3"/>
    </row>
    <row r="26" spans="1:19" hidden="1" x14ac:dyDescent="0.2">
      <c r="A26" s="18">
        <v>41213</v>
      </c>
      <c r="B26" s="18" t="str">
        <f t="shared" si="0"/>
        <v>Oct-2012</v>
      </c>
      <c r="C26" s="2">
        <v>5619.7</v>
      </c>
      <c r="D26" s="25">
        <f t="shared" si="13"/>
        <v>0.38943175119241474</v>
      </c>
      <c r="E26" s="20">
        <f t="shared" si="14"/>
        <v>-0.38943175119241474</v>
      </c>
      <c r="F26" s="3">
        <f>VLOOKUP(A26,'Scheme data2'!$A$2:$B$5538,2,FALSE)</f>
        <v>12.4</v>
      </c>
      <c r="G26" s="20">
        <f t="shared" si="15"/>
        <v>8.07102502017739E-2</v>
      </c>
      <c r="H26" s="3">
        <f t="shared" si="16"/>
        <v>0</v>
      </c>
      <c r="I26" s="3">
        <f t="shared" si="17"/>
        <v>8</v>
      </c>
      <c r="J26" s="3">
        <f t="shared" si="18"/>
        <v>0</v>
      </c>
      <c r="K26" s="3">
        <f t="shared" si="19"/>
        <v>956.06051402002618</v>
      </c>
      <c r="L26" s="3">
        <f t="shared" si="20"/>
        <v>2.1130453320521068</v>
      </c>
      <c r="M26" s="3">
        <f t="shared" si="21"/>
        <v>11855.150373848324</v>
      </c>
      <c r="N26" s="3">
        <f t="shared" si="22"/>
        <v>11874.680852533224</v>
      </c>
      <c r="O26" s="20">
        <f t="shared" si="23"/>
        <v>97.791798107255545</v>
      </c>
      <c r="P26" s="20">
        <f t="shared" si="24"/>
        <v>97.098970212177719</v>
      </c>
      <c r="Q26" s="3">
        <f>(O26-MAX(O$8:O26))/MAX(O$8:O26)</f>
        <v>-2.208201892744455E-2</v>
      </c>
      <c r="R26" s="3">
        <f>(P26-MAX(P$8:P26))/MAX(P$8:P26)</f>
        <v>-2.9010297878222815E-2</v>
      </c>
      <c r="S26" s="3"/>
    </row>
    <row r="27" spans="1:19" hidden="1" x14ac:dyDescent="0.2">
      <c r="A27" s="18">
        <v>41214</v>
      </c>
      <c r="B27" s="18" t="str">
        <f t="shared" si="0"/>
        <v>Nov-2012</v>
      </c>
      <c r="C27" s="2">
        <v>5645.05</v>
      </c>
      <c r="D27" s="25">
        <f t="shared" si="13"/>
        <v>0.45109169528623172</v>
      </c>
      <c r="E27" s="20">
        <f t="shared" si="14"/>
        <v>-0.45109169528623172</v>
      </c>
      <c r="F27" s="3">
        <f>VLOOKUP(A27,'Scheme data2'!$A$2:$B$5538,2,FALSE)</f>
        <v>12.4</v>
      </c>
      <c r="G27" s="20">
        <f t="shared" si="15"/>
        <v>0</v>
      </c>
      <c r="H27" s="3">
        <f t="shared" si="16"/>
        <v>0</v>
      </c>
      <c r="I27" s="3">
        <f t="shared" si="17"/>
        <v>0</v>
      </c>
      <c r="J27" s="3">
        <f t="shared" si="18"/>
        <v>0</v>
      </c>
      <c r="K27" s="3">
        <f t="shared" si="19"/>
        <v>956.06051402002618</v>
      </c>
      <c r="L27" s="3">
        <f t="shared" si="20"/>
        <v>2.1130453320521068</v>
      </c>
      <c r="M27" s="3">
        <f t="shared" si="21"/>
        <v>11855.150373848324</v>
      </c>
      <c r="N27" s="3">
        <f t="shared" si="22"/>
        <v>11928.246551700746</v>
      </c>
      <c r="O27" s="20">
        <f t="shared" si="23"/>
        <v>97.791798107255545</v>
      </c>
      <c r="P27" s="20">
        <f t="shared" si="24"/>
        <v>97.536975603013303</v>
      </c>
      <c r="Q27" s="3">
        <f>(O27-MAX(O$8:O27))/MAX(O$8:O27)</f>
        <v>-2.208201892744455E-2</v>
      </c>
      <c r="R27" s="3">
        <f>(P27-MAX(P$8:P27))/MAX(P$8:P27)</f>
        <v>-2.4630243969866968E-2</v>
      </c>
      <c r="S27" s="3"/>
    </row>
    <row r="28" spans="1:19" hidden="1" x14ac:dyDescent="0.2">
      <c r="A28" s="18">
        <v>41215</v>
      </c>
      <c r="B28" s="18" t="str">
        <f t="shared" si="0"/>
        <v>Nov-2012</v>
      </c>
      <c r="C28" s="2">
        <v>5697.7</v>
      </c>
      <c r="D28" s="25">
        <f t="shared" si="13"/>
        <v>0.93267552988901126</v>
      </c>
      <c r="E28" s="20">
        <f t="shared" si="14"/>
        <v>-0.93267552988901126</v>
      </c>
      <c r="F28" s="3">
        <f>VLOOKUP(A28,'Scheme data2'!$A$2:$B$5538,2,FALSE)</f>
        <v>12.4</v>
      </c>
      <c r="G28" s="20">
        <f t="shared" si="15"/>
        <v>0</v>
      </c>
      <c r="H28" s="3">
        <f t="shared" si="16"/>
        <v>0</v>
      </c>
      <c r="I28" s="3">
        <f t="shared" si="17"/>
        <v>0</v>
      </c>
      <c r="J28" s="3">
        <f t="shared" si="18"/>
        <v>0</v>
      </c>
      <c r="K28" s="3">
        <f t="shared" si="19"/>
        <v>956.06051402002618</v>
      </c>
      <c r="L28" s="3">
        <f t="shared" si="20"/>
        <v>2.1130453320521068</v>
      </c>
      <c r="M28" s="3">
        <f t="shared" si="21"/>
        <v>11855.150373848324</v>
      </c>
      <c r="N28" s="3">
        <f t="shared" si="22"/>
        <v>12039.498388433289</v>
      </c>
      <c r="O28" s="20">
        <f t="shared" si="23"/>
        <v>97.791798107255545</v>
      </c>
      <c r="P28" s="20">
        <f t="shared" si="24"/>
        <v>98.446679107056411</v>
      </c>
      <c r="Q28" s="3">
        <f>(O28-MAX(O$8:O28))/MAX(O$8:O28)</f>
        <v>-2.208201892744455E-2</v>
      </c>
      <c r="R28" s="3">
        <f>(P28-MAX(P$8:P28))/MAX(P$8:P28)</f>
        <v>-1.5533208929435887E-2</v>
      </c>
      <c r="S28" s="3"/>
    </row>
    <row r="29" spans="1:19" hidden="1" x14ac:dyDescent="0.2">
      <c r="A29" s="18">
        <v>41218</v>
      </c>
      <c r="B29" s="18" t="str">
        <f t="shared" si="0"/>
        <v>Nov-2012</v>
      </c>
      <c r="C29" s="2">
        <v>5704.2</v>
      </c>
      <c r="D29" s="25">
        <f t="shared" si="13"/>
        <v>0.11408112045211224</v>
      </c>
      <c r="E29" s="20">
        <f t="shared" si="14"/>
        <v>-0.11408112045211224</v>
      </c>
      <c r="F29" s="3">
        <f>VLOOKUP(A29,'Scheme data2'!$A$2:$B$5538,2,FALSE)</f>
        <v>12.41</v>
      </c>
      <c r="G29" s="20">
        <f t="shared" si="15"/>
        <v>8.0645161290320858E-2</v>
      </c>
      <c r="H29" s="3">
        <f t="shared" si="16"/>
        <v>0</v>
      </c>
      <c r="I29" s="3">
        <f t="shared" si="17"/>
        <v>0</v>
      </c>
      <c r="J29" s="3">
        <f t="shared" si="18"/>
        <v>0</v>
      </c>
      <c r="K29" s="3">
        <f t="shared" si="19"/>
        <v>956.06051402002618</v>
      </c>
      <c r="L29" s="3">
        <f t="shared" si="20"/>
        <v>2.1130453320521068</v>
      </c>
      <c r="M29" s="3">
        <f t="shared" si="21"/>
        <v>11864.710978988525</v>
      </c>
      <c r="N29" s="3">
        <f t="shared" si="22"/>
        <v>12053.233183091626</v>
      </c>
      <c r="O29" s="20">
        <f t="shared" si="23"/>
        <v>97.870662460567843</v>
      </c>
      <c r="P29" s="20">
        <f t="shared" si="24"/>
        <v>98.55898818162963</v>
      </c>
      <c r="Q29" s="3">
        <f>(O29-MAX(O$8:O29))/MAX(O$8:O29)</f>
        <v>-2.1293375394321572E-2</v>
      </c>
      <c r="R29" s="3">
        <f>(P29-MAX(P$8:P29))/MAX(P$8:P29)</f>
        <v>-1.4410118183703701E-2</v>
      </c>
      <c r="S29" s="3"/>
    </row>
    <row r="30" spans="1:19" hidden="1" x14ac:dyDescent="0.2">
      <c r="A30" s="18">
        <v>41219</v>
      </c>
      <c r="B30" s="18" t="str">
        <f t="shared" si="0"/>
        <v>Nov-2012</v>
      </c>
      <c r="C30" s="2">
        <v>5724.4</v>
      </c>
      <c r="D30" s="25">
        <f t="shared" si="13"/>
        <v>0.35412503067914552</v>
      </c>
      <c r="E30" s="20">
        <f t="shared" si="14"/>
        <v>-0.35412503067914552</v>
      </c>
      <c r="F30" s="3">
        <f>VLOOKUP(A30,'Scheme data2'!$A$2:$B$5538,2,FALSE)</f>
        <v>12.42</v>
      </c>
      <c r="G30" s="20">
        <f t="shared" si="15"/>
        <v>8.058017727638829E-2</v>
      </c>
      <c r="H30" s="3">
        <f t="shared" si="16"/>
        <v>0</v>
      </c>
      <c r="I30" s="3">
        <f t="shared" si="17"/>
        <v>0</v>
      </c>
      <c r="J30" s="3">
        <f t="shared" si="18"/>
        <v>0</v>
      </c>
      <c r="K30" s="3">
        <f t="shared" si="19"/>
        <v>956.06051402002618</v>
      </c>
      <c r="L30" s="3">
        <f t="shared" si="20"/>
        <v>2.1130453320521068</v>
      </c>
      <c r="M30" s="3">
        <f t="shared" si="21"/>
        <v>11874.271584128724</v>
      </c>
      <c r="N30" s="3">
        <f t="shared" si="22"/>
        <v>12095.916698799079</v>
      </c>
      <c r="O30" s="20">
        <f t="shared" si="23"/>
        <v>97.949526813880141</v>
      </c>
      <c r="P30" s="20">
        <f t="shared" si="24"/>
        <v>98.908010228764894</v>
      </c>
      <c r="Q30" s="3">
        <f>(O30-MAX(O$8:O30))/MAX(O$8:O30)</f>
        <v>-2.0504731861198593E-2</v>
      </c>
      <c r="R30" s="3">
        <f>(P30-MAX(P$8:P30))/MAX(P$8:P30)</f>
        <v>-1.0919897712351058E-2</v>
      </c>
      <c r="S30" s="3"/>
    </row>
    <row r="31" spans="1:19" hidden="1" x14ac:dyDescent="0.2">
      <c r="A31" s="18">
        <v>41220</v>
      </c>
      <c r="B31" s="18" t="str">
        <f t="shared" si="0"/>
        <v>Nov-2012</v>
      </c>
      <c r="C31" s="2">
        <v>5760.1</v>
      </c>
      <c r="D31" s="25">
        <f t="shared" si="13"/>
        <v>0.62364614632102455</v>
      </c>
      <c r="E31" s="20">
        <f t="shared" si="14"/>
        <v>-0.62364614632102455</v>
      </c>
      <c r="F31" s="3">
        <f>VLOOKUP(A31,'Scheme data2'!$A$2:$B$5538,2,FALSE)</f>
        <v>12.45</v>
      </c>
      <c r="G31" s="20">
        <f t="shared" si="15"/>
        <v>0.24154589371980165</v>
      </c>
      <c r="H31" s="3">
        <f t="shared" si="16"/>
        <v>0</v>
      </c>
      <c r="I31" s="3">
        <f t="shared" si="17"/>
        <v>0</v>
      </c>
      <c r="J31" s="3">
        <f t="shared" si="18"/>
        <v>0</v>
      </c>
      <c r="K31" s="3">
        <f t="shared" si="19"/>
        <v>956.06051402002618</v>
      </c>
      <c r="L31" s="3">
        <f t="shared" si="20"/>
        <v>2.1130453320521068</v>
      </c>
      <c r="M31" s="3">
        <f t="shared" si="21"/>
        <v>11902.953399549326</v>
      </c>
      <c r="N31" s="3">
        <f t="shared" si="22"/>
        <v>12171.352417153341</v>
      </c>
      <c r="O31" s="20">
        <f t="shared" si="23"/>
        <v>98.186119873817049</v>
      </c>
      <c r="P31" s="20">
        <f t="shared" si="24"/>
        <v>99.524846222959383</v>
      </c>
      <c r="Q31" s="3">
        <f>(O31-MAX(O$8:O31))/MAX(O$8:O31)</f>
        <v>-1.8138801261829512E-2</v>
      </c>
      <c r="R31" s="3">
        <f>(P31-MAX(P$8:P31))/MAX(P$8:P31)</f>
        <v>-4.751537770406173E-3</v>
      </c>
      <c r="S31" s="3"/>
    </row>
    <row r="32" spans="1:19" hidden="1" x14ac:dyDescent="0.2">
      <c r="A32" s="18">
        <v>41221</v>
      </c>
      <c r="B32" s="18" t="str">
        <f t="shared" si="0"/>
        <v>Nov-2012</v>
      </c>
      <c r="C32" s="2">
        <v>5738.75</v>
      </c>
      <c r="D32" s="25">
        <f t="shared" si="13"/>
        <v>-0.37065328726932451</v>
      </c>
      <c r="E32" s="20">
        <f t="shared" si="14"/>
        <v>0.37065328726932451</v>
      </c>
      <c r="F32" s="3">
        <f>VLOOKUP(A32,'Scheme data2'!$A$2:$B$5538,2,FALSE)</f>
        <v>12.46</v>
      </c>
      <c r="G32" s="20">
        <f t="shared" si="15"/>
        <v>8.0321285140574808E-2</v>
      </c>
      <c r="H32" s="3">
        <f t="shared" si="16"/>
        <v>0</v>
      </c>
      <c r="I32" s="3">
        <f t="shared" si="17"/>
        <v>0</v>
      </c>
      <c r="J32" s="3">
        <f t="shared" si="18"/>
        <v>0</v>
      </c>
      <c r="K32" s="3">
        <f t="shared" si="19"/>
        <v>956.06051402002618</v>
      </c>
      <c r="L32" s="3">
        <f t="shared" si="20"/>
        <v>2.1130453320521068</v>
      </c>
      <c r="M32" s="3">
        <f t="shared" si="21"/>
        <v>11912.514004689527</v>
      </c>
      <c r="N32" s="3">
        <f t="shared" si="22"/>
        <v>12126.238899314028</v>
      </c>
      <c r="O32" s="20">
        <f t="shared" si="23"/>
        <v>98.264984227129361</v>
      </c>
      <c r="P32" s="20">
        <f t="shared" si="24"/>
        <v>99.155954108784243</v>
      </c>
      <c r="Q32" s="3">
        <f>(O32-MAX(O$8:O32))/MAX(O$8:O32)</f>
        <v>-1.7350157728706392E-2</v>
      </c>
      <c r="R32" s="3">
        <f>(P32-MAX(P$8:P32))/MAX(P$8:P32)</f>
        <v>-8.4404589121575661E-3</v>
      </c>
      <c r="S32" s="3"/>
    </row>
    <row r="33" spans="1:19" x14ac:dyDescent="0.2">
      <c r="A33" s="18">
        <v>41222</v>
      </c>
      <c r="B33" s="18" t="str">
        <f t="shared" si="0"/>
        <v>Nov-2012</v>
      </c>
      <c r="C33" s="2">
        <v>5686.25</v>
      </c>
      <c r="D33" s="25">
        <f t="shared" si="13"/>
        <v>-0.91483336963624484</v>
      </c>
      <c r="E33" s="20">
        <f t="shared" si="14"/>
        <v>0.91483336963624484</v>
      </c>
      <c r="F33" s="3">
        <f>VLOOKUP(A33,'Scheme data2'!$A$2:$B$5538,2,FALSE)</f>
        <v>12.4</v>
      </c>
      <c r="G33" s="20">
        <f t="shared" si="15"/>
        <v>-0.48154093097913719</v>
      </c>
      <c r="H33" s="3">
        <f t="shared" si="16"/>
        <v>2000</v>
      </c>
      <c r="I33" s="3">
        <f t="shared" si="17"/>
        <v>1</v>
      </c>
      <c r="J33" s="3">
        <f t="shared" si="18"/>
        <v>2000</v>
      </c>
      <c r="K33" s="3">
        <f t="shared" si="19"/>
        <v>1117.3508366006713</v>
      </c>
      <c r="L33" s="3">
        <f t="shared" si="20"/>
        <v>2.4647709860419944</v>
      </c>
      <c r="M33" s="3">
        <f t="shared" si="21"/>
        <v>13855.150373848324</v>
      </c>
      <c r="N33" s="3">
        <f t="shared" si="22"/>
        <v>14015.30401938129</v>
      </c>
      <c r="O33" s="20">
        <f t="shared" si="23"/>
        <v>97.791798107255531</v>
      </c>
      <c r="P33" s="20">
        <f t="shared" si="24"/>
        <v>98.248842352615881</v>
      </c>
      <c r="Q33" s="3">
        <f>(O33-MAX(O$8:O33))/MAX(O$8:O33)</f>
        <v>-2.2082018927444692E-2</v>
      </c>
      <c r="R33" s="3">
        <f>(P33-MAX(P$8:P33))/MAX(P$8:P33)</f>
        <v>-1.7511576473841189E-2</v>
      </c>
      <c r="S33" s="3"/>
    </row>
    <row r="34" spans="1:19" hidden="1" x14ac:dyDescent="0.2">
      <c r="A34" s="18">
        <v>41225</v>
      </c>
      <c r="B34" s="18" t="str">
        <f t="shared" si="0"/>
        <v>Nov-2012</v>
      </c>
      <c r="C34" s="2">
        <v>5683.7</v>
      </c>
      <c r="D34" s="25">
        <f t="shared" si="13"/>
        <v>-4.48450208837139E-2</v>
      </c>
      <c r="E34" s="20">
        <f t="shared" si="14"/>
        <v>4.48450208837139E-2</v>
      </c>
      <c r="F34" s="3">
        <f>VLOOKUP(A34,'Scheme data2'!$A$2:$B$5538,2,FALSE)</f>
        <v>12.42</v>
      </c>
      <c r="G34" s="20">
        <f t="shared" si="15"/>
        <v>0.16129032258064172</v>
      </c>
      <c r="H34" s="3">
        <f t="shared" si="16"/>
        <v>0</v>
      </c>
      <c r="I34" s="3">
        <f t="shared" si="17"/>
        <v>1</v>
      </c>
      <c r="J34" s="3">
        <f t="shared" si="18"/>
        <v>0</v>
      </c>
      <c r="K34" s="3">
        <f t="shared" si="19"/>
        <v>1117.3508366006713</v>
      </c>
      <c r="L34" s="3">
        <f t="shared" si="20"/>
        <v>2.4647709860419944</v>
      </c>
      <c r="M34" s="3">
        <f t="shared" si="21"/>
        <v>13877.497390580338</v>
      </c>
      <c r="N34" s="3">
        <f t="shared" si="22"/>
        <v>14009.018853366882</v>
      </c>
      <c r="O34" s="20">
        <f t="shared" si="23"/>
        <v>97.949526813880126</v>
      </c>
      <c r="P34" s="20">
        <f t="shared" si="24"/>
        <v>98.204782638744845</v>
      </c>
      <c r="Q34" s="3">
        <f>(O34-MAX(O$8:O34))/MAX(O$8:O34)</f>
        <v>-2.0504731861198736E-2</v>
      </c>
      <c r="R34" s="3">
        <f>(P34-MAX(P$8:P34))/MAX(P$8:P34)</f>
        <v>-1.7952173612551546E-2</v>
      </c>
      <c r="S34" s="3"/>
    </row>
    <row r="35" spans="1:19" x14ac:dyDescent="0.2">
      <c r="A35" s="18">
        <v>41228</v>
      </c>
      <c r="B35" s="18" t="str">
        <f t="shared" si="0"/>
        <v>Nov-2012</v>
      </c>
      <c r="C35" s="2">
        <v>5631</v>
      </c>
      <c r="D35" s="25">
        <f t="shared" si="13"/>
        <v>-0.92721290708517012</v>
      </c>
      <c r="E35" s="20">
        <f t="shared" si="14"/>
        <v>0.92721290708517012</v>
      </c>
      <c r="F35" s="3">
        <f>VLOOKUP(A35,'Scheme data2'!$A$2:$B$5538,2,FALSE)</f>
        <v>12.42</v>
      </c>
      <c r="G35" s="20">
        <f t="shared" si="15"/>
        <v>0</v>
      </c>
      <c r="H35" s="3">
        <f t="shared" si="16"/>
        <v>2000</v>
      </c>
      <c r="I35" s="3">
        <f t="shared" si="17"/>
        <v>2</v>
      </c>
      <c r="J35" s="3">
        <f t="shared" si="18"/>
        <v>2000</v>
      </c>
      <c r="K35" s="3">
        <f t="shared" si="19"/>
        <v>1278.3814324138757</v>
      </c>
      <c r="L35" s="3">
        <f t="shared" si="20"/>
        <v>2.8199476864504476</v>
      </c>
      <c r="M35" s="3">
        <f t="shared" si="21"/>
        <v>15877.497390580336</v>
      </c>
      <c r="N35" s="3">
        <f t="shared" si="22"/>
        <v>15879.125422402471</v>
      </c>
      <c r="O35" s="20">
        <f t="shared" si="23"/>
        <v>97.949526813880126</v>
      </c>
      <c r="P35" s="20">
        <f t="shared" si="24"/>
        <v>97.29421521874346</v>
      </c>
      <c r="Q35" s="3">
        <f>(O35-MAX(O$8:O35))/MAX(O$8:O35)</f>
        <v>-2.0504731861198736E-2</v>
      </c>
      <c r="R35" s="3">
        <f>(P35-MAX(P$8:P35))/MAX(P$8:P35)</f>
        <v>-2.70578478125654E-2</v>
      </c>
      <c r="S35" s="3"/>
    </row>
    <row r="36" spans="1:19" x14ac:dyDescent="0.2">
      <c r="A36" s="18">
        <v>41229</v>
      </c>
      <c r="B36" s="18" t="str">
        <f t="shared" si="0"/>
        <v>Nov-2012</v>
      </c>
      <c r="C36" s="2">
        <v>5574.05</v>
      </c>
      <c r="D36" s="25">
        <f t="shared" si="13"/>
        <v>-1.0113656544130674</v>
      </c>
      <c r="E36" s="20">
        <f t="shared" si="14"/>
        <v>1.0113656544130674</v>
      </c>
      <c r="F36" s="3">
        <f>VLOOKUP(A36,'Scheme data2'!$A$2:$B$5538,2,FALSE)</f>
        <v>12.41</v>
      </c>
      <c r="G36" s="20">
        <f t="shared" si="15"/>
        <v>-8.0515297906600544E-2</v>
      </c>
      <c r="H36" s="3">
        <f t="shared" si="16"/>
        <v>4000</v>
      </c>
      <c r="I36" s="3">
        <f t="shared" si="17"/>
        <v>3</v>
      </c>
      <c r="J36" s="3">
        <f t="shared" si="18"/>
        <v>4000</v>
      </c>
      <c r="K36" s="3">
        <f t="shared" si="19"/>
        <v>1600.7021415194358</v>
      </c>
      <c r="L36" s="3">
        <f t="shared" si="20"/>
        <v>3.5375587591893001</v>
      </c>
      <c r="M36" s="3">
        <f t="shared" si="21"/>
        <v>19864.713576256199</v>
      </c>
      <c r="N36" s="3">
        <f t="shared" si="22"/>
        <v>19718.529401659118</v>
      </c>
      <c r="O36" s="20">
        <f t="shared" si="23"/>
        <v>97.870662460567829</v>
      </c>
      <c r="P36" s="20">
        <f t="shared" si="24"/>
        <v>96.310214942290358</v>
      </c>
      <c r="Q36" s="3">
        <f>(O36-MAX(O$8:O36))/MAX(O$8:O36)</f>
        <v>-2.1293375394321714E-2</v>
      </c>
      <c r="R36" s="3">
        <f>(P36-MAX(P$8:P36))/MAX(P$8:P36)</f>
        <v>-3.6897850577096422E-2</v>
      </c>
      <c r="S36" s="3"/>
    </row>
    <row r="37" spans="1:19" hidden="1" x14ac:dyDescent="0.2">
      <c r="A37" s="18">
        <v>41232</v>
      </c>
      <c r="B37" s="18" t="str">
        <f t="shared" si="0"/>
        <v>Nov-2012</v>
      </c>
      <c r="C37" s="2">
        <v>5571.4</v>
      </c>
      <c r="D37" s="25">
        <f t="shared" si="13"/>
        <v>-4.7541733568958758E-2</v>
      </c>
      <c r="E37" s="20">
        <f t="shared" si="14"/>
        <v>4.7541733568958758E-2</v>
      </c>
      <c r="F37" s="3">
        <f>VLOOKUP(A37,'Scheme data2'!$A$2:$B$5538,2,FALSE)</f>
        <v>12.36</v>
      </c>
      <c r="G37" s="20">
        <f t="shared" si="15"/>
        <v>-0.4029008863819557</v>
      </c>
      <c r="H37" s="3">
        <f t="shared" si="16"/>
        <v>0</v>
      </c>
      <c r="I37" s="3">
        <f t="shared" si="17"/>
        <v>3</v>
      </c>
      <c r="J37" s="3">
        <f t="shared" si="18"/>
        <v>0</v>
      </c>
      <c r="K37" s="3">
        <f t="shared" si="19"/>
        <v>1600.7021415194358</v>
      </c>
      <c r="L37" s="3">
        <f t="shared" si="20"/>
        <v>3.5375587591893001</v>
      </c>
      <c r="M37" s="3">
        <f t="shared" si="21"/>
        <v>19784.678469180228</v>
      </c>
      <c r="N37" s="3">
        <f t="shared" si="22"/>
        <v>19709.154870947266</v>
      </c>
      <c r="O37" s="20">
        <f t="shared" si="23"/>
        <v>97.476340694006311</v>
      </c>
      <c r="P37" s="20">
        <f t="shared" si="24"/>
        <v>96.264427396502811</v>
      </c>
      <c r="Q37" s="3">
        <f>(O37-MAX(O$8:O37))/MAX(O$8:O37)</f>
        <v>-2.5236593059936894E-2</v>
      </c>
      <c r="R37" s="3">
        <f>(P37-MAX(P$8:P37))/MAX(P$8:P37)</f>
        <v>-3.7355726034971892E-2</v>
      </c>
      <c r="S37" s="3"/>
    </row>
    <row r="38" spans="1:19" hidden="1" x14ac:dyDescent="0.2">
      <c r="A38" s="18">
        <v>41233</v>
      </c>
      <c r="B38" s="18" t="str">
        <f t="shared" si="0"/>
        <v>Nov-2012</v>
      </c>
      <c r="C38" s="2">
        <v>5571.55</v>
      </c>
      <c r="D38" s="25">
        <f t="shared" si="13"/>
        <v>2.6923214990944053E-3</v>
      </c>
      <c r="E38" s="20">
        <f t="shared" si="14"/>
        <v>-2.6923214990944053E-3</v>
      </c>
      <c r="F38" s="3">
        <f>VLOOKUP(A38,'Scheme data2'!$A$2:$B$5538,2,FALSE)</f>
        <v>12.38</v>
      </c>
      <c r="G38" s="20">
        <f t="shared" si="15"/>
        <v>0.16181229773463876</v>
      </c>
      <c r="H38" s="3">
        <f t="shared" si="16"/>
        <v>0</v>
      </c>
      <c r="I38" s="3">
        <f t="shared" si="17"/>
        <v>3</v>
      </c>
      <c r="J38" s="3">
        <f t="shared" si="18"/>
        <v>0</v>
      </c>
      <c r="K38" s="3">
        <f t="shared" si="19"/>
        <v>1600.7021415194358</v>
      </c>
      <c r="L38" s="3">
        <f t="shared" si="20"/>
        <v>3.5375587591893001</v>
      </c>
      <c r="M38" s="3">
        <f t="shared" si="21"/>
        <v>19816.692512010617</v>
      </c>
      <c r="N38" s="3">
        <f t="shared" si="22"/>
        <v>19709.685504761146</v>
      </c>
      <c r="O38" s="20">
        <f t="shared" si="23"/>
        <v>97.634069400630935</v>
      </c>
      <c r="P38" s="20">
        <f t="shared" si="24"/>
        <v>96.267019144377585</v>
      </c>
      <c r="Q38" s="3">
        <f>(O38-MAX(O$8:O38))/MAX(O$8:O38)</f>
        <v>-2.3659305993690653E-2</v>
      </c>
      <c r="R38" s="3">
        <f>(P38-MAX(P$8:P38))/MAX(P$8:P38)</f>
        <v>-3.7329808556224149E-2</v>
      </c>
      <c r="S38" s="3"/>
    </row>
    <row r="39" spans="1:19" hidden="1" x14ac:dyDescent="0.2">
      <c r="A39" s="18">
        <v>41234</v>
      </c>
      <c r="B39" s="18" t="str">
        <f t="shared" si="0"/>
        <v>Nov-2012</v>
      </c>
      <c r="C39" s="2">
        <v>5614.8</v>
      </c>
      <c r="D39" s="25">
        <f t="shared" si="13"/>
        <v>0.77626513268300557</v>
      </c>
      <c r="E39" s="20">
        <f t="shared" si="14"/>
        <v>-0.77626513268300557</v>
      </c>
      <c r="F39" s="3">
        <f>VLOOKUP(A39,'Scheme data2'!$A$2:$B$5538,2,FALSE)</f>
        <v>12.38</v>
      </c>
      <c r="G39" s="20">
        <f t="shared" si="15"/>
        <v>0</v>
      </c>
      <c r="H39" s="3">
        <f t="shared" si="16"/>
        <v>0</v>
      </c>
      <c r="I39" s="3">
        <f t="shared" si="17"/>
        <v>3</v>
      </c>
      <c r="J39" s="3">
        <f t="shared" si="18"/>
        <v>0</v>
      </c>
      <c r="K39" s="3">
        <f t="shared" si="19"/>
        <v>1600.7021415194358</v>
      </c>
      <c r="L39" s="3">
        <f t="shared" si="20"/>
        <v>3.5375587591893001</v>
      </c>
      <c r="M39" s="3">
        <f t="shared" si="21"/>
        <v>19816.692512010617</v>
      </c>
      <c r="N39" s="3">
        <f t="shared" si="22"/>
        <v>19862.684921096083</v>
      </c>
      <c r="O39" s="20">
        <f t="shared" si="23"/>
        <v>97.634069400630935</v>
      </c>
      <c r="P39" s="20">
        <f t="shared" si="24"/>
        <v>97.01430644826867</v>
      </c>
      <c r="Q39" s="3">
        <f>(O39-MAX(O$8:O39))/MAX(O$8:O39)</f>
        <v>-2.3659305993690653E-2</v>
      </c>
      <c r="R39" s="3">
        <f>(P39-MAX(P$8:P39))/MAX(P$8:P39)</f>
        <v>-2.9856935517313304E-2</v>
      </c>
      <c r="S39" s="3"/>
    </row>
    <row r="40" spans="1:19" hidden="1" x14ac:dyDescent="0.2">
      <c r="A40" s="18">
        <v>41235</v>
      </c>
      <c r="B40" s="18" t="str">
        <f t="shared" si="0"/>
        <v>Nov-2012</v>
      </c>
      <c r="C40" s="2">
        <v>5627.75</v>
      </c>
      <c r="D40" s="25">
        <f t="shared" si="13"/>
        <v>0.23064045023865176</v>
      </c>
      <c r="E40" s="20">
        <f t="shared" si="14"/>
        <v>-0.23064045023865176</v>
      </c>
      <c r="F40" s="3">
        <f>VLOOKUP(A40,'Scheme data2'!$A$2:$B$5538,2,FALSE)</f>
        <v>12.4</v>
      </c>
      <c r="G40" s="20">
        <f t="shared" si="15"/>
        <v>0.16155088852988345</v>
      </c>
      <c r="H40" s="3">
        <f t="shared" si="16"/>
        <v>0</v>
      </c>
      <c r="I40" s="3">
        <f t="shared" si="17"/>
        <v>3</v>
      </c>
      <c r="J40" s="3">
        <f t="shared" si="18"/>
        <v>0</v>
      </c>
      <c r="K40" s="3">
        <f t="shared" si="19"/>
        <v>1600.7021415194358</v>
      </c>
      <c r="L40" s="3">
        <f t="shared" si="20"/>
        <v>3.5375587591893001</v>
      </c>
      <c r="M40" s="3">
        <f t="shared" si="21"/>
        <v>19848.706554841006</v>
      </c>
      <c r="N40" s="3">
        <f t="shared" si="22"/>
        <v>19908.496307027584</v>
      </c>
      <c r="O40" s="20">
        <f t="shared" si="23"/>
        <v>97.791798107255545</v>
      </c>
      <c r="P40" s="20">
        <f t="shared" si="24"/>
        <v>97.238060681456872</v>
      </c>
      <c r="Q40" s="3">
        <f>(O40-MAX(O$8:O40))/MAX(O$8:O40)</f>
        <v>-2.208201892744455E-2</v>
      </c>
      <c r="R40" s="3">
        <f>(P40-MAX(P$8:P40))/MAX(P$8:P40)</f>
        <v>-2.7619393185431277E-2</v>
      </c>
      <c r="S40" s="3"/>
    </row>
    <row r="41" spans="1:19" hidden="1" x14ac:dyDescent="0.2">
      <c r="A41" s="18">
        <v>41236</v>
      </c>
      <c r="B41" s="18" t="str">
        <f t="shared" si="0"/>
        <v>Nov-2012</v>
      </c>
      <c r="C41" s="2">
        <v>5626.6</v>
      </c>
      <c r="D41" s="25">
        <f t="shared" si="13"/>
        <v>-2.0434454266796433E-2</v>
      </c>
      <c r="E41" s="20">
        <f t="shared" si="14"/>
        <v>2.0434454266796433E-2</v>
      </c>
      <c r="F41" s="3">
        <f>VLOOKUP(A41,'Scheme data2'!$A$2:$B$5538,2,FALSE)</f>
        <v>12.42</v>
      </c>
      <c r="G41" s="20">
        <f t="shared" si="15"/>
        <v>0.16129032258064172</v>
      </c>
      <c r="H41" s="3">
        <f t="shared" si="16"/>
        <v>0</v>
      </c>
      <c r="I41" s="3">
        <f t="shared" si="17"/>
        <v>3</v>
      </c>
      <c r="J41" s="3">
        <f t="shared" si="18"/>
        <v>0</v>
      </c>
      <c r="K41" s="3">
        <f t="shared" si="19"/>
        <v>1600.7021415194358</v>
      </c>
      <c r="L41" s="3">
        <f t="shared" si="20"/>
        <v>3.5375587591893001</v>
      </c>
      <c r="M41" s="3">
        <f t="shared" si="21"/>
        <v>19880.720597671392</v>
      </c>
      <c r="N41" s="3">
        <f t="shared" si="22"/>
        <v>19904.428114454517</v>
      </c>
      <c r="O41" s="20">
        <f t="shared" si="23"/>
        <v>97.949526813880141</v>
      </c>
      <c r="P41" s="20">
        <f t="shared" si="24"/>
        <v>97.218190614416997</v>
      </c>
      <c r="Q41" s="3">
        <f>(O41-MAX(O$8:O41))/MAX(O$8:O41)</f>
        <v>-2.0504731861198593E-2</v>
      </c>
      <c r="R41" s="3">
        <f>(P41-MAX(P$8:P41))/MAX(P$8:P41)</f>
        <v>-2.7818093855830027E-2</v>
      </c>
      <c r="S41" s="3"/>
    </row>
    <row r="42" spans="1:19" hidden="1" x14ac:dyDescent="0.2">
      <c r="A42" s="18">
        <v>41239</v>
      </c>
      <c r="B42" s="18" t="str">
        <f t="shared" si="0"/>
        <v>Nov-2012</v>
      </c>
      <c r="C42" s="2">
        <v>5635.9</v>
      </c>
      <c r="D42" s="25">
        <f t="shared" si="13"/>
        <v>0.16528631855826381</v>
      </c>
      <c r="E42" s="20">
        <f t="shared" si="14"/>
        <v>-0.16528631855826381</v>
      </c>
      <c r="F42" s="3">
        <f>VLOOKUP(A42,'Scheme data2'!$A$2:$B$5538,2,FALSE)</f>
        <v>12.45</v>
      </c>
      <c r="G42" s="20">
        <f t="shared" si="15"/>
        <v>0.24154589371980165</v>
      </c>
      <c r="H42" s="3">
        <f t="shared" si="16"/>
        <v>0</v>
      </c>
      <c r="I42" s="3">
        <f t="shared" si="17"/>
        <v>3</v>
      </c>
      <c r="J42" s="3">
        <f t="shared" si="18"/>
        <v>0</v>
      </c>
      <c r="K42" s="3">
        <f t="shared" si="19"/>
        <v>1600.7021415194358</v>
      </c>
      <c r="L42" s="3">
        <f t="shared" si="20"/>
        <v>3.5375587591893001</v>
      </c>
      <c r="M42" s="3">
        <f t="shared" si="21"/>
        <v>19928.741661916974</v>
      </c>
      <c r="N42" s="3">
        <f t="shared" si="22"/>
        <v>19937.327410914975</v>
      </c>
      <c r="O42" s="20">
        <f t="shared" si="23"/>
        <v>98.186119873817049</v>
      </c>
      <c r="P42" s="20">
        <f t="shared" si="24"/>
        <v>97.378878982652509</v>
      </c>
      <c r="Q42" s="3">
        <f>(O42-MAX(O$8:O42))/MAX(O$8:O42)</f>
        <v>-1.8138801261829512E-2</v>
      </c>
      <c r="R42" s="3">
        <f>(P42-MAX(P$8:P42))/MAX(P$8:P42)</f>
        <v>-2.621121017347491E-2</v>
      </c>
      <c r="S42" s="3"/>
    </row>
    <row r="43" spans="1:19" hidden="1" x14ac:dyDescent="0.2">
      <c r="A43" s="18">
        <v>41240</v>
      </c>
      <c r="B43" s="18" t="str">
        <f t="shared" si="0"/>
        <v>Nov-2012</v>
      </c>
      <c r="C43" s="2">
        <v>5727.45</v>
      </c>
      <c r="D43" s="25">
        <f t="shared" si="13"/>
        <v>1.6244078141911706</v>
      </c>
      <c r="E43" s="20">
        <f t="shared" si="14"/>
        <v>-1.6244078141911706</v>
      </c>
      <c r="F43" s="3">
        <f>VLOOKUP(A43,'Scheme data2'!$A$2:$B$5538,2,FALSE)</f>
        <v>12.45</v>
      </c>
      <c r="G43" s="20">
        <f t="shared" si="15"/>
        <v>0</v>
      </c>
      <c r="H43" s="3">
        <f t="shared" si="16"/>
        <v>0</v>
      </c>
      <c r="I43" s="3">
        <f t="shared" si="17"/>
        <v>3</v>
      </c>
      <c r="J43" s="3">
        <f t="shared" si="18"/>
        <v>0</v>
      </c>
      <c r="K43" s="3">
        <f t="shared" si="19"/>
        <v>1600.7021415194358</v>
      </c>
      <c r="L43" s="3">
        <f t="shared" si="20"/>
        <v>3.5375587591893001</v>
      </c>
      <c r="M43" s="3">
        <f t="shared" si="21"/>
        <v>19928.741661916974</v>
      </c>
      <c r="N43" s="3">
        <f t="shared" si="22"/>
        <v>20261.190915318755</v>
      </c>
      <c r="O43" s="20">
        <f t="shared" si="23"/>
        <v>98.186119873817049</v>
      </c>
      <c r="P43" s="20">
        <f t="shared" si="24"/>
        <v>98.960709102218487</v>
      </c>
      <c r="Q43" s="3">
        <f>(O43-MAX(O$8:O43))/MAX(O$8:O43)</f>
        <v>-1.8138801261829512E-2</v>
      </c>
      <c r="R43" s="3">
        <f>(P43-MAX(P$8:P43))/MAX(P$8:P43)</f>
        <v>-1.0392908977815125E-2</v>
      </c>
      <c r="S43" s="3"/>
    </row>
    <row r="44" spans="1:19" hidden="1" x14ac:dyDescent="0.2">
      <c r="A44" s="18">
        <v>41242</v>
      </c>
      <c r="B44" s="18" t="str">
        <f t="shared" si="0"/>
        <v>Nov-2012</v>
      </c>
      <c r="C44" s="2">
        <v>5825</v>
      </c>
      <c r="D44" s="25">
        <f t="shared" si="13"/>
        <v>1.7032012501200393</v>
      </c>
      <c r="E44" s="20">
        <f t="shared" si="14"/>
        <v>-1.7032012501200393</v>
      </c>
      <c r="F44" s="3">
        <f>VLOOKUP(A44,'Scheme data2'!$A$2:$B$5538,2,FALSE)</f>
        <v>12.57</v>
      </c>
      <c r="G44" s="20">
        <f t="shared" si="15"/>
        <v>0.96385542168675509</v>
      </c>
      <c r="H44" s="3">
        <f t="shared" si="16"/>
        <v>0</v>
      </c>
      <c r="I44" s="3">
        <f t="shared" si="17"/>
        <v>3</v>
      </c>
      <c r="J44" s="3">
        <f t="shared" si="18"/>
        <v>0</v>
      </c>
      <c r="K44" s="3">
        <f t="shared" si="19"/>
        <v>1600.7021415194358</v>
      </c>
      <c r="L44" s="3">
        <f t="shared" si="20"/>
        <v>3.5375587591893001</v>
      </c>
      <c r="M44" s="3">
        <f t="shared" si="21"/>
        <v>20120.825918899307</v>
      </c>
      <c r="N44" s="3">
        <f t="shared" si="22"/>
        <v>20606.279772277674</v>
      </c>
      <c r="O44" s="20">
        <f t="shared" si="23"/>
        <v>99.132492113564695</v>
      </c>
      <c r="P44" s="20">
        <f t="shared" si="24"/>
        <v>100.64620913677514</v>
      </c>
      <c r="Q44" s="3">
        <f>(O44-MAX(O$8:O44))/MAX(O$8:O44)</f>
        <v>-8.6750788643530537E-3</v>
      </c>
      <c r="R44" s="3">
        <f>(P44-MAX(P$8:P44))/MAX(P$8:P44)</f>
        <v>0</v>
      </c>
      <c r="S44" s="3"/>
    </row>
    <row r="45" spans="1:19" hidden="1" x14ac:dyDescent="0.2">
      <c r="A45" s="18">
        <v>41243</v>
      </c>
      <c r="B45" s="18" t="str">
        <f t="shared" si="0"/>
        <v>Nov-2012</v>
      </c>
      <c r="C45" s="2">
        <v>5879.85</v>
      </c>
      <c r="D45" s="25">
        <f t="shared" si="13"/>
        <v>0.94163090128755988</v>
      </c>
      <c r="E45" s="20">
        <f t="shared" si="14"/>
        <v>-0.94163090128755988</v>
      </c>
      <c r="F45" s="3">
        <f>VLOOKUP(A45,'Scheme data2'!$A$2:$B$5538,2,FALSE)</f>
        <v>12.62</v>
      </c>
      <c r="G45" s="20">
        <f t="shared" si="15"/>
        <v>0.39777247414478067</v>
      </c>
      <c r="H45" s="3">
        <f t="shared" si="16"/>
        <v>0</v>
      </c>
      <c r="I45" s="3">
        <f t="shared" si="17"/>
        <v>3</v>
      </c>
      <c r="J45" s="3">
        <f t="shared" si="18"/>
        <v>0</v>
      </c>
      <c r="K45" s="3">
        <f t="shared" si="19"/>
        <v>1600.7021415194358</v>
      </c>
      <c r="L45" s="3">
        <f t="shared" si="20"/>
        <v>3.5375587591893001</v>
      </c>
      <c r="M45" s="3">
        <f t="shared" si="21"/>
        <v>20200.861025975279</v>
      </c>
      <c r="N45" s="3">
        <f t="shared" si="22"/>
        <v>20800.314870219208</v>
      </c>
      <c r="O45" s="20">
        <f t="shared" si="23"/>
        <v>99.526813880126213</v>
      </c>
      <c r="P45" s="20">
        <f t="shared" si="24"/>
        <v>101.59392494298152</v>
      </c>
      <c r="Q45" s="3">
        <f>(O45-MAX(O$8:O45))/MAX(O$8:O45)</f>
        <v>-4.7318611987378746E-3</v>
      </c>
      <c r="R45" s="3">
        <f>(P45-MAX(P$8:P45))/MAX(P$8:P45)</f>
        <v>0</v>
      </c>
      <c r="S45" s="3"/>
    </row>
    <row r="46" spans="1:19" hidden="1" x14ac:dyDescent="0.2">
      <c r="A46" s="18">
        <v>41246</v>
      </c>
      <c r="B46" s="18" t="str">
        <f t="shared" si="0"/>
        <v>Dec-2012</v>
      </c>
      <c r="C46" s="2">
        <v>5870.95</v>
      </c>
      <c r="D46" s="25">
        <f t="shared" si="13"/>
        <v>-0.15136440555457273</v>
      </c>
      <c r="E46" s="20">
        <f t="shared" si="14"/>
        <v>0.15136440555457273</v>
      </c>
      <c r="F46" s="3">
        <f>VLOOKUP(A46,'Scheme data2'!$A$2:$B$5538,2,FALSE)</f>
        <v>12.63</v>
      </c>
      <c r="G46" s="20">
        <f t="shared" si="15"/>
        <v>7.9239302694148681E-2</v>
      </c>
      <c r="H46" s="3">
        <f t="shared" si="16"/>
        <v>0</v>
      </c>
      <c r="I46" s="3">
        <f t="shared" si="17"/>
        <v>0</v>
      </c>
      <c r="J46" s="3">
        <f t="shared" si="18"/>
        <v>0</v>
      </c>
      <c r="K46" s="3">
        <f t="shared" si="19"/>
        <v>1600.7021415194358</v>
      </c>
      <c r="L46" s="3">
        <f t="shared" si="20"/>
        <v>3.5375587591893001</v>
      </c>
      <c r="M46" s="3">
        <f t="shared" si="21"/>
        <v>20216.868047390475</v>
      </c>
      <c r="N46" s="3">
        <f t="shared" si="22"/>
        <v>20768.830597262422</v>
      </c>
      <c r="O46" s="20">
        <f t="shared" si="23"/>
        <v>99.605678233438539</v>
      </c>
      <c r="P46" s="20">
        <f t="shared" si="24"/>
        <v>101.44014790241201</v>
      </c>
      <c r="Q46" s="3">
        <f>(O46-MAX(O$8:O46))/MAX(O$8:O46)</f>
        <v>-3.9432176656146109E-3</v>
      </c>
      <c r="R46" s="3">
        <f>(P46-MAX(P$8:P46))/MAX(P$8:P46)</f>
        <v>-1.5136440555457834E-3</v>
      </c>
      <c r="S46" s="3"/>
    </row>
    <row r="47" spans="1:19" hidden="1" x14ac:dyDescent="0.2">
      <c r="A47" s="18">
        <v>41247</v>
      </c>
      <c r="B47" s="18" t="str">
        <f t="shared" si="0"/>
        <v>Dec-2012</v>
      </c>
      <c r="C47" s="2">
        <v>5889.25</v>
      </c>
      <c r="D47" s="25">
        <f t="shared" si="13"/>
        <v>0.31170423866665842</v>
      </c>
      <c r="E47" s="20">
        <f t="shared" si="14"/>
        <v>-0.31170423866665842</v>
      </c>
      <c r="F47" s="3">
        <f>VLOOKUP(A47,'Scheme data2'!$A$2:$B$5538,2,FALSE)</f>
        <v>12.62</v>
      </c>
      <c r="G47" s="20">
        <f t="shared" si="15"/>
        <v>-7.9176563737146169E-2</v>
      </c>
      <c r="H47" s="3">
        <f t="shared" si="16"/>
        <v>0</v>
      </c>
      <c r="I47" s="3">
        <f t="shared" si="17"/>
        <v>0</v>
      </c>
      <c r="J47" s="3">
        <f t="shared" si="18"/>
        <v>0</v>
      </c>
      <c r="K47" s="3">
        <f t="shared" si="19"/>
        <v>1600.7021415194358</v>
      </c>
      <c r="L47" s="3">
        <f t="shared" si="20"/>
        <v>3.5375587591893001</v>
      </c>
      <c r="M47" s="3">
        <f t="shared" si="21"/>
        <v>20200.861025975279</v>
      </c>
      <c r="N47" s="3">
        <f t="shared" si="22"/>
        <v>20833.567922555587</v>
      </c>
      <c r="O47" s="20">
        <f t="shared" si="23"/>
        <v>99.526813880126227</v>
      </c>
      <c r="P47" s="20">
        <f t="shared" si="24"/>
        <v>101.75634114313355</v>
      </c>
      <c r="Q47" s="3">
        <f>(O47-MAX(O$8:O47))/MAX(O$8:O47)</f>
        <v>-4.7318611987377324E-3</v>
      </c>
      <c r="R47" s="3">
        <f>(P47-MAX(P$8:P47))/MAX(P$8:P47)</f>
        <v>0</v>
      </c>
      <c r="S47" s="3"/>
    </row>
    <row r="48" spans="1:19" hidden="1" x14ac:dyDescent="0.2">
      <c r="A48" s="18">
        <v>41248</v>
      </c>
      <c r="B48" s="18" t="str">
        <f t="shared" si="0"/>
        <v>Dec-2012</v>
      </c>
      <c r="C48" s="2">
        <v>5900.5</v>
      </c>
      <c r="D48" s="25">
        <f t="shared" si="13"/>
        <v>0.19102602198921764</v>
      </c>
      <c r="E48" s="20">
        <f t="shared" si="14"/>
        <v>-0.19102602198921764</v>
      </c>
      <c r="F48" s="3">
        <f>VLOOKUP(A48,'Scheme data2'!$A$2:$B$5538,2,FALSE)</f>
        <v>12.63</v>
      </c>
      <c r="G48" s="20">
        <f t="shared" si="15"/>
        <v>7.9239302694148681E-2</v>
      </c>
      <c r="H48" s="3">
        <f t="shared" si="16"/>
        <v>0</v>
      </c>
      <c r="I48" s="3">
        <f t="shared" si="17"/>
        <v>0</v>
      </c>
      <c r="J48" s="3">
        <f t="shared" si="18"/>
        <v>0</v>
      </c>
      <c r="K48" s="3">
        <f t="shared" si="19"/>
        <v>1600.7021415194358</v>
      </c>
      <c r="L48" s="3">
        <f t="shared" si="20"/>
        <v>3.5375587591893001</v>
      </c>
      <c r="M48" s="3">
        <f t="shared" si="21"/>
        <v>20216.868047390475</v>
      </c>
      <c r="N48" s="3">
        <f t="shared" si="22"/>
        <v>20873.365458596465</v>
      </c>
      <c r="O48" s="20">
        <f t="shared" si="23"/>
        <v>99.605678233438553</v>
      </c>
      <c r="P48" s="20">
        <f t="shared" si="24"/>
        <v>101.95072223374106</v>
      </c>
      <c r="Q48" s="3">
        <f>(O48-MAX(O$8:O48))/MAX(O$8:O48)</f>
        <v>-3.9432176656144687E-3</v>
      </c>
      <c r="R48" s="3">
        <f>(P48-MAX(P$8:P48))/MAX(P$8:P48)</f>
        <v>0</v>
      </c>
      <c r="S48" s="3"/>
    </row>
    <row r="49" spans="1:19" hidden="1" x14ac:dyDescent="0.2">
      <c r="A49" s="18">
        <v>41249</v>
      </c>
      <c r="B49" s="18" t="str">
        <f t="shared" si="0"/>
        <v>Dec-2012</v>
      </c>
      <c r="C49" s="2">
        <v>5930.9</v>
      </c>
      <c r="D49" s="25">
        <f t="shared" si="13"/>
        <v>0.51521057537496207</v>
      </c>
      <c r="E49" s="20">
        <f t="shared" si="14"/>
        <v>-0.51521057537496207</v>
      </c>
      <c r="F49" s="3">
        <f>VLOOKUP(A49,'Scheme data2'!$A$2:$B$5538,2,FALSE)</f>
        <v>12.66</v>
      </c>
      <c r="G49" s="20">
        <f t="shared" si="15"/>
        <v>0.23752969121139636</v>
      </c>
      <c r="H49" s="3">
        <f t="shared" si="16"/>
        <v>0</v>
      </c>
      <c r="I49" s="3">
        <f t="shared" si="17"/>
        <v>0</v>
      </c>
      <c r="J49" s="3">
        <f t="shared" si="18"/>
        <v>0</v>
      </c>
      <c r="K49" s="3">
        <f t="shared" si="19"/>
        <v>1600.7021415194358</v>
      </c>
      <c r="L49" s="3">
        <f t="shared" si="20"/>
        <v>3.5375587591893001</v>
      </c>
      <c r="M49" s="3">
        <f t="shared" si="21"/>
        <v>20264.889111636057</v>
      </c>
      <c r="N49" s="3">
        <f t="shared" si="22"/>
        <v>20980.90724487582</v>
      </c>
      <c r="O49" s="20">
        <f t="shared" si="23"/>
        <v>99.842271293375461</v>
      </c>
      <c r="P49" s="20">
        <f t="shared" si="24"/>
        <v>102.47598313636044</v>
      </c>
      <c r="Q49" s="3">
        <f>(O49-MAX(O$8:O49))/MAX(O$8:O49)</f>
        <v>-1.5772870662453897E-3</v>
      </c>
      <c r="R49" s="3">
        <f>(P49-MAX(P$8:P49))/MAX(P$8:P49)</f>
        <v>0</v>
      </c>
      <c r="S49" s="3"/>
    </row>
    <row r="50" spans="1:19" hidden="1" x14ac:dyDescent="0.2">
      <c r="A50" s="18">
        <v>41250</v>
      </c>
      <c r="B50" s="18" t="str">
        <f t="shared" si="0"/>
        <v>Dec-2012</v>
      </c>
      <c r="C50" s="2">
        <v>5907.4</v>
      </c>
      <c r="D50" s="25">
        <f t="shared" si="13"/>
        <v>-0.39622991451550355</v>
      </c>
      <c r="E50" s="20">
        <f t="shared" si="14"/>
        <v>0.39622991451550355</v>
      </c>
      <c r="F50" s="3">
        <f>VLOOKUP(A50,'Scheme data2'!$A$2:$B$5538,2,FALSE)</f>
        <v>12.63</v>
      </c>
      <c r="G50" s="20">
        <f t="shared" si="15"/>
        <v>-0.23696682464454472</v>
      </c>
      <c r="H50" s="3">
        <f t="shared" si="16"/>
        <v>0</v>
      </c>
      <c r="I50" s="3">
        <f t="shared" si="17"/>
        <v>0</v>
      </c>
      <c r="J50" s="3">
        <f t="shared" si="18"/>
        <v>0</v>
      </c>
      <c r="K50" s="3">
        <f t="shared" si="19"/>
        <v>1600.7021415194358</v>
      </c>
      <c r="L50" s="3">
        <f t="shared" si="20"/>
        <v>3.5375587591893001</v>
      </c>
      <c r="M50" s="3">
        <f t="shared" si="21"/>
        <v>20216.868047390475</v>
      </c>
      <c r="N50" s="3">
        <f t="shared" si="22"/>
        <v>20897.774614034872</v>
      </c>
      <c r="O50" s="20">
        <f t="shared" si="23"/>
        <v>99.605678233438553</v>
      </c>
      <c r="P50" s="20">
        <f t="shared" si="24"/>
        <v>102.06994263598033</v>
      </c>
      <c r="Q50" s="3">
        <f>(O50-MAX(O$8:O50))/MAX(O$8:O50)</f>
        <v>-3.9432176656144687E-3</v>
      </c>
      <c r="R50" s="3">
        <f>(P50-MAX(P$8:P50))/MAX(P$8:P50)</f>
        <v>-3.96229914515496E-3</v>
      </c>
      <c r="S50" s="3"/>
    </row>
    <row r="51" spans="1:19" hidden="1" x14ac:dyDescent="0.2">
      <c r="A51" s="18">
        <v>41253</v>
      </c>
      <c r="B51" s="18" t="str">
        <f t="shared" si="0"/>
        <v>Dec-2012</v>
      </c>
      <c r="C51" s="2">
        <v>5908.9</v>
      </c>
      <c r="D51" s="25">
        <f t="shared" si="13"/>
        <v>2.5391881369130245E-2</v>
      </c>
      <c r="E51" s="20">
        <f t="shared" si="14"/>
        <v>-2.5391881369130245E-2</v>
      </c>
      <c r="F51" s="3">
        <f>VLOOKUP(A51,'Scheme data2'!$A$2:$B$5538,2,FALSE)</f>
        <v>12.67</v>
      </c>
      <c r="G51" s="20">
        <f t="shared" si="15"/>
        <v>0.31670625494852844</v>
      </c>
      <c r="H51" s="3">
        <f t="shared" si="16"/>
        <v>0</v>
      </c>
      <c r="I51" s="3">
        <f t="shared" si="17"/>
        <v>0</v>
      </c>
      <c r="J51" s="3">
        <f t="shared" si="18"/>
        <v>0</v>
      </c>
      <c r="K51" s="3">
        <f t="shared" si="19"/>
        <v>1600.7021415194358</v>
      </c>
      <c r="L51" s="3">
        <f t="shared" si="20"/>
        <v>3.5375587591893001</v>
      </c>
      <c r="M51" s="3">
        <f t="shared" si="21"/>
        <v>20280.89613305125</v>
      </c>
      <c r="N51" s="3">
        <f t="shared" si="22"/>
        <v>20903.080952173656</v>
      </c>
      <c r="O51" s="20">
        <f t="shared" si="23"/>
        <v>99.921135646687759</v>
      </c>
      <c r="P51" s="20">
        <f t="shared" si="24"/>
        <v>102.095860114728</v>
      </c>
      <c r="Q51" s="3">
        <f>(O51-MAX(O$8:O51))/MAX(O$8:O51)</f>
        <v>-7.886435331224107E-4</v>
      </c>
      <c r="R51" s="3">
        <f>(P51-MAX(P$8:P51))/MAX(P$8:P51)</f>
        <v>-3.709386433762037E-3</v>
      </c>
      <c r="S51" s="3"/>
    </row>
    <row r="52" spans="1:19" hidden="1" x14ac:dyDescent="0.2">
      <c r="A52" s="18">
        <v>41254</v>
      </c>
      <c r="B52" s="18" t="str">
        <f t="shared" si="0"/>
        <v>Dec-2012</v>
      </c>
      <c r="C52" s="2">
        <v>5898.8</v>
      </c>
      <c r="D52" s="25">
        <f t="shared" si="13"/>
        <v>-0.17092859923165826</v>
      </c>
      <c r="E52" s="20">
        <f t="shared" si="14"/>
        <v>0.17092859923165826</v>
      </c>
      <c r="F52" s="3">
        <f>VLOOKUP(A52,'Scheme data2'!$A$2:$B$5538,2,FALSE)</f>
        <v>12.66</v>
      </c>
      <c r="G52" s="20">
        <f t="shared" si="15"/>
        <v>-7.892659826361316E-2</v>
      </c>
      <c r="H52" s="3">
        <f t="shared" si="16"/>
        <v>0</v>
      </c>
      <c r="I52" s="3">
        <f t="shared" si="17"/>
        <v>0</v>
      </c>
      <c r="J52" s="3">
        <f t="shared" si="18"/>
        <v>0</v>
      </c>
      <c r="K52" s="3">
        <f t="shared" si="19"/>
        <v>1600.7021415194358</v>
      </c>
      <c r="L52" s="3">
        <f t="shared" si="20"/>
        <v>3.5375587591893001</v>
      </c>
      <c r="M52" s="3">
        <f t="shared" si="21"/>
        <v>20264.889111636057</v>
      </c>
      <c r="N52" s="3">
        <f t="shared" si="22"/>
        <v>20867.351608705845</v>
      </c>
      <c r="O52" s="20">
        <f t="shared" si="23"/>
        <v>99.842271293375447</v>
      </c>
      <c r="P52" s="20">
        <f t="shared" si="24"/>
        <v>101.92134909116038</v>
      </c>
      <c r="Q52" s="3">
        <f>(O52-MAX(O$8:O52))/MAX(O$8:O52)</f>
        <v>-1.5772870662455318E-3</v>
      </c>
      <c r="R52" s="3">
        <f>(P52-MAX(P$8:P52))/MAX(P$8:P52)</f>
        <v>-5.4123320238073022E-3</v>
      </c>
      <c r="S52" s="3"/>
    </row>
    <row r="53" spans="1:19" hidden="1" x14ac:dyDescent="0.2">
      <c r="A53" s="18">
        <v>41255</v>
      </c>
      <c r="B53" s="18" t="str">
        <f t="shared" si="0"/>
        <v>Dec-2012</v>
      </c>
      <c r="C53" s="2">
        <v>5888</v>
      </c>
      <c r="D53" s="25">
        <f t="shared" si="13"/>
        <v>-0.18308808571235136</v>
      </c>
      <c r="E53" s="20">
        <f t="shared" si="14"/>
        <v>0.18308808571235136</v>
      </c>
      <c r="F53" s="3">
        <f>VLOOKUP(A53,'Scheme data2'!$A$2:$B$5538,2,FALSE)</f>
        <v>12.64</v>
      </c>
      <c r="G53" s="20">
        <f t="shared" si="15"/>
        <v>-0.15797788309636315</v>
      </c>
      <c r="H53" s="3">
        <f t="shared" si="16"/>
        <v>0</v>
      </c>
      <c r="I53" s="3">
        <f t="shared" si="17"/>
        <v>0</v>
      </c>
      <c r="J53" s="3">
        <f t="shared" si="18"/>
        <v>0</v>
      </c>
      <c r="K53" s="3">
        <f t="shared" si="19"/>
        <v>1600.7021415194358</v>
      </c>
      <c r="L53" s="3">
        <f t="shared" si="20"/>
        <v>3.5375587591893001</v>
      </c>
      <c r="M53" s="3">
        <f t="shared" si="21"/>
        <v>20232.875068805668</v>
      </c>
      <c r="N53" s="3">
        <f t="shared" si="22"/>
        <v>20829.145974106599</v>
      </c>
      <c r="O53" s="20">
        <f t="shared" si="23"/>
        <v>99.684542586750851</v>
      </c>
      <c r="P53" s="20">
        <f t="shared" si="24"/>
        <v>101.73474324417718</v>
      </c>
      <c r="Q53" s="3">
        <f>(O53-MAX(O$8:O53))/MAX(O$8:O53)</f>
        <v>-3.1545741324914898E-3</v>
      </c>
      <c r="R53" s="3">
        <f>(P53-MAX(P$8:P53))/MAX(P$8:P53)</f>
        <v>-7.2333035458359311E-3</v>
      </c>
      <c r="S53" s="3"/>
    </row>
    <row r="54" spans="1:19" x14ac:dyDescent="0.2">
      <c r="A54" s="18">
        <v>41256</v>
      </c>
      <c r="B54" s="18" t="str">
        <f t="shared" si="0"/>
        <v>Dec-2012</v>
      </c>
      <c r="C54" s="2">
        <v>5851.5</v>
      </c>
      <c r="D54" s="25">
        <f t="shared" si="13"/>
        <v>-0.61990489130434778</v>
      </c>
      <c r="E54" s="20">
        <f t="shared" si="14"/>
        <v>0.61990489130434778</v>
      </c>
      <c r="F54" s="3">
        <f>VLOOKUP(A54,'Scheme data2'!$A$2:$B$5538,2,FALSE)</f>
        <v>12.58</v>
      </c>
      <c r="G54" s="20">
        <f t="shared" si="15"/>
        <v>-0.47468354430380139</v>
      </c>
      <c r="H54" s="3">
        <f t="shared" si="16"/>
        <v>2000</v>
      </c>
      <c r="I54" s="3">
        <f t="shared" si="17"/>
        <v>1</v>
      </c>
      <c r="J54" s="3">
        <f t="shared" si="18"/>
        <v>2000</v>
      </c>
      <c r="K54" s="3">
        <f t="shared" si="19"/>
        <v>1759.6846534431243</v>
      </c>
      <c r="L54" s="3">
        <f t="shared" si="20"/>
        <v>3.8793514619150971</v>
      </c>
      <c r="M54" s="3">
        <f t="shared" si="21"/>
        <v>22136.832940314504</v>
      </c>
      <c r="N54" s="3">
        <f t="shared" si="22"/>
        <v>22700.02507939619</v>
      </c>
      <c r="O54" s="20">
        <f t="shared" si="23"/>
        <v>99.211356466877035</v>
      </c>
      <c r="P54" s="20">
        <f t="shared" si="24"/>
        <v>101.10408459465062</v>
      </c>
      <c r="Q54" s="3">
        <f>(O54-MAX(O$8:O54))/MAX(O$8:O54)</f>
        <v>-7.8864353312296485E-3</v>
      </c>
      <c r="R54" s="3">
        <f>(P54-MAX(P$8:P54))/MAX(P$8:P54)</f>
        <v>-1.3387512856395807E-2</v>
      </c>
      <c r="S54" s="3"/>
    </row>
    <row r="55" spans="1:19" hidden="1" x14ac:dyDescent="0.2">
      <c r="A55" s="18">
        <v>41257</v>
      </c>
      <c r="B55" s="18" t="str">
        <f t="shared" si="0"/>
        <v>Dec-2012</v>
      </c>
      <c r="C55" s="2">
        <v>5879.6</v>
      </c>
      <c r="D55" s="25">
        <f t="shared" si="13"/>
        <v>0.48021874732975073</v>
      </c>
      <c r="E55" s="20">
        <f t="shared" si="14"/>
        <v>-0.48021874732975073</v>
      </c>
      <c r="F55" s="3">
        <f>VLOOKUP(A55,'Scheme data2'!$A$2:$B$5538,2,FALSE)</f>
        <v>12.61</v>
      </c>
      <c r="G55" s="20">
        <f t="shared" si="15"/>
        <v>0.23847376788552749</v>
      </c>
      <c r="H55" s="3">
        <f t="shared" si="16"/>
        <v>0</v>
      </c>
      <c r="I55" s="3">
        <f t="shared" si="17"/>
        <v>1</v>
      </c>
      <c r="J55" s="3">
        <f t="shared" si="18"/>
        <v>0</v>
      </c>
      <c r="K55" s="3">
        <f t="shared" si="19"/>
        <v>1759.6846534431243</v>
      </c>
      <c r="L55" s="3">
        <f t="shared" si="20"/>
        <v>3.8793514619150971</v>
      </c>
      <c r="M55" s="3">
        <f t="shared" si="21"/>
        <v>22189.623479917795</v>
      </c>
      <c r="N55" s="3">
        <f t="shared" si="22"/>
        <v>22809.034855476006</v>
      </c>
      <c r="O55" s="20">
        <f t="shared" si="23"/>
        <v>99.447949526813943</v>
      </c>
      <c r="P55" s="20">
        <f t="shared" si="24"/>
        <v>101.58960536319026</v>
      </c>
      <c r="Q55" s="3">
        <f>(O55-MAX(O$8:O55))/MAX(O$8:O55)</f>
        <v>-5.5205047318605694E-3</v>
      </c>
      <c r="R55" s="3">
        <f>(P55-MAX(P$8:P55))/MAX(P$8:P55)</f>
        <v>-8.6496147296358829E-3</v>
      </c>
      <c r="S55" s="3"/>
    </row>
    <row r="56" spans="1:19" hidden="1" x14ac:dyDescent="0.2">
      <c r="A56" s="18">
        <v>41260</v>
      </c>
      <c r="B56" s="18" t="str">
        <f t="shared" si="0"/>
        <v>Dec-2012</v>
      </c>
      <c r="C56" s="2">
        <v>5857.9</v>
      </c>
      <c r="D56" s="25">
        <f t="shared" si="13"/>
        <v>-0.36907272603579711</v>
      </c>
      <c r="E56" s="20">
        <f t="shared" si="14"/>
        <v>0.36907272603579711</v>
      </c>
      <c r="F56" s="3">
        <f>VLOOKUP(A56,'Scheme data2'!$A$2:$B$5538,2,FALSE)</f>
        <v>12.59</v>
      </c>
      <c r="G56" s="20">
        <f t="shared" si="15"/>
        <v>-0.15860428231561913</v>
      </c>
      <c r="H56" s="3">
        <f t="shared" si="16"/>
        <v>0</v>
      </c>
      <c r="I56" s="3">
        <f t="shared" si="17"/>
        <v>1</v>
      </c>
      <c r="J56" s="3">
        <f t="shared" si="18"/>
        <v>0</v>
      </c>
      <c r="K56" s="3">
        <f t="shared" si="19"/>
        <v>1759.6846534431243</v>
      </c>
      <c r="L56" s="3">
        <f t="shared" si="20"/>
        <v>3.8793514619150971</v>
      </c>
      <c r="M56" s="3">
        <f t="shared" si="21"/>
        <v>22154.429786848934</v>
      </c>
      <c r="N56" s="3">
        <f t="shared" si="22"/>
        <v>22724.852928752447</v>
      </c>
      <c r="O56" s="20">
        <f t="shared" si="23"/>
        <v>99.290220820189333</v>
      </c>
      <c r="P56" s="20">
        <f t="shared" si="24"/>
        <v>101.21466583730732</v>
      </c>
      <c r="Q56" s="3">
        <f>(O56-MAX(O$8:O56))/MAX(O$8:O56)</f>
        <v>-7.0977917981066693E-3</v>
      </c>
      <c r="R56" s="3">
        <f>(P56-MAX(P$8:P56))/MAX(P$8:P56)</f>
        <v>-1.2308418621119614E-2</v>
      </c>
      <c r="S56" s="3"/>
    </row>
    <row r="57" spans="1:19" hidden="1" x14ac:dyDescent="0.2">
      <c r="A57" s="18">
        <v>41261</v>
      </c>
      <c r="B57" s="18" t="str">
        <f t="shared" si="0"/>
        <v>Dec-2012</v>
      </c>
      <c r="C57" s="2">
        <v>5896.8</v>
      </c>
      <c r="D57" s="25">
        <f t="shared" si="13"/>
        <v>0.66406049949641588</v>
      </c>
      <c r="E57" s="20">
        <f t="shared" si="14"/>
        <v>-0.66406049949641588</v>
      </c>
      <c r="F57" s="3">
        <f>VLOOKUP(A57,'Scheme data2'!$A$2:$B$5538,2,FALSE)</f>
        <v>12.6</v>
      </c>
      <c r="G57" s="20">
        <f t="shared" si="15"/>
        <v>7.9428117553612287E-2</v>
      </c>
      <c r="H57" s="3">
        <f t="shared" si="16"/>
        <v>0</v>
      </c>
      <c r="I57" s="3">
        <f t="shared" si="17"/>
        <v>1</v>
      </c>
      <c r="J57" s="3">
        <f t="shared" si="18"/>
        <v>0</v>
      </c>
      <c r="K57" s="3">
        <f t="shared" si="19"/>
        <v>1759.6846534431243</v>
      </c>
      <c r="L57" s="3">
        <f t="shared" si="20"/>
        <v>3.8793514619150971</v>
      </c>
      <c r="M57" s="3">
        <f t="shared" si="21"/>
        <v>22172.026633383364</v>
      </c>
      <c r="N57" s="3">
        <f t="shared" si="22"/>
        <v>22875.759700620943</v>
      </c>
      <c r="O57" s="20">
        <f t="shared" si="23"/>
        <v>99.369085173501631</v>
      </c>
      <c r="P57" s="20">
        <f t="shared" si="24"/>
        <v>101.88679245283016</v>
      </c>
      <c r="Q57" s="3">
        <f>(O57-MAX(O$8:O57))/MAX(O$8:O57)</f>
        <v>-6.3091482649836909E-3</v>
      </c>
      <c r="R57" s="3">
        <f>(P57-MAX(P$8:P57))/MAX(P$8:P57)</f>
        <v>-5.7495489723310604E-3</v>
      </c>
      <c r="S57" s="3"/>
    </row>
    <row r="58" spans="1:19" hidden="1" x14ac:dyDescent="0.2">
      <c r="A58" s="18">
        <v>41262</v>
      </c>
      <c r="B58" s="18" t="str">
        <f t="shared" si="0"/>
        <v>Dec-2012</v>
      </c>
      <c r="C58" s="2">
        <v>5929.6</v>
      </c>
      <c r="D58" s="25">
        <f t="shared" si="13"/>
        <v>0.55623388956722597</v>
      </c>
      <c r="E58" s="20">
        <f t="shared" si="14"/>
        <v>-0.55623388956722597</v>
      </c>
      <c r="F58" s="3">
        <f>VLOOKUP(A58,'Scheme data2'!$A$2:$B$5538,2,FALSE)</f>
        <v>12.64</v>
      </c>
      <c r="G58" s="20">
        <f t="shared" si="15"/>
        <v>0.31746031746032477</v>
      </c>
      <c r="H58" s="3">
        <f t="shared" si="16"/>
        <v>0</v>
      </c>
      <c r="I58" s="3">
        <f t="shared" si="17"/>
        <v>1</v>
      </c>
      <c r="J58" s="3">
        <f t="shared" si="18"/>
        <v>0</v>
      </c>
      <c r="K58" s="3">
        <f t="shared" si="19"/>
        <v>1759.6846534431243</v>
      </c>
      <c r="L58" s="3">
        <f t="shared" si="20"/>
        <v>3.8793514619150971</v>
      </c>
      <c r="M58" s="3">
        <f t="shared" si="21"/>
        <v>22242.414019521093</v>
      </c>
      <c r="N58" s="3">
        <f t="shared" si="22"/>
        <v>23003.002428571763</v>
      </c>
      <c r="O58" s="20">
        <f t="shared" si="23"/>
        <v>99.684542586750837</v>
      </c>
      <c r="P58" s="20">
        <f t="shared" si="24"/>
        <v>102.45352132144583</v>
      </c>
      <c r="Q58" s="3">
        <f>(O58-MAX(O$8:O58))/MAX(O$8:O58)</f>
        <v>-3.1545741324916321E-3</v>
      </c>
      <c r="R58" s="3">
        <f>(P58-MAX(P$8:P58))/MAX(P$8:P58)</f>
        <v>-2.1919101654011716E-4</v>
      </c>
      <c r="S58" s="3"/>
    </row>
    <row r="59" spans="1:19" hidden="1" x14ac:dyDescent="0.2">
      <c r="A59" s="18">
        <v>41263</v>
      </c>
      <c r="B59" s="18" t="str">
        <f t="shared" si="0"/>
        <v>Dec-2012</v>
      </c>
      <c r="C59" s="2">
        <v>5916.4</v>
      </c>
      <c r="D59" s="25">
        <f t="shared" si="13"/>
        <v>-0.22261198057205756</v>
      </c>
      <c r="E59" s="20">
        <f t="shared" si="14"/>
        <v>0.22261198057205756</v>
      </c>
      <c r="F59" s="3">
        <f>VLOOKUP(A59,'Scheme data2'!$A$2:$B$5538,2,FALSE)</f>
        <v>12.63</v>
      </c>
      <c r="G59" s="20">
        <f t="shared" si="15"/>
        <v>-7.9113924050631224E-2</v>
      </c>
      <c r="H59" s="3">
        <f t="shared" si="16"/>
        <v>0</v>
      </c>
      <c r="I59" s="3">
        <f t="shared" si="17"/>
        <v>1</v>
      </c>
      <c r="J59" s="3">
        <f t="shared" si="18"/>
        <v>0</v>
      </c>
      <c r="K59" s="3">
        <f t="shared" si="19"/>
        <v>1759.6846534431243</v>
      </c>
      <c r="L59" s="3">
        <f t="shared" si="20"/>
        <v>3.8793514619150971</v>
      </c>
      <c r="M59" s="3">
        <f t="shared" si="21"/>
        <v>22224.817172986659</v>
      </c>
      <c r="N59" s="3">
        <f t="shared" si="22"/>
        <v>22951.79498927448</v>
      </c>
      <c r="O59" s="20">
        <f t="shared" si="23"/>
        <v>99.605678233438539</v>
      </c>
      <c r="P59" s="20">
        <f t="shared" si="24"/>
        <v>102.22544750846635</v>
      </c>
      <c r="Q59" s="3">
        <f>(O59-MAX(O$8:O59))/MAX(O$8:O59)</f>
        <v>-3.9432176656146109E-3</v>
      </c>
      <c r="R59" s="3">
        <f>(P59-MAX(P$8:P59))/MAX(P$8:P59)</f>
        <v>-2.4448228767975613E-3</v>
      </c>
      <c r="S59" s="3"/>
    </row>
    <row r="60" spans="1:19" x14ac:dyDescent="0.2">
      <c r="A60" s="18">
        <v>41264</v>
      </c>
      <c r="B60" s="18" t="str">
        <f t="shared" si="0"/>
        <v>Dec-2012</v>
      </c>
      <c r="C60" s="2">
        <v>5847.7</v>
      </c>
      <c r="D60" s="25">
        <f t="shared" si="13"/>
        <v>-1.1611790953958459</v>
      </c>
      <c r="E60" s="20">
        <f t="shared" si="14"/>
        <v>1.1611790953958459</v>
      </c>
      <c r="F60" s="3">
        <f>VLOOKUP(A60,'Scheme data2'!$A$2:$B$5538,2,FALSE)</f>
        <v>12.56</v>
      </c>
      <c r="G60" s="20">
        <f t="shared" si="15"/>
        <v>-0.55423594615993887</v>
      </c>
      <c r="H60" s="3">
        <f t="shared" si="16"/>
        <v>4000</v>
      </c>
      <c r="I60" s="3">
        <f t="shared" si="17"/>
        <v>2</v>
      </c>
      <c r="J60" s="3">
        <f t="shared" si="18"/>
        <v>4000</v>
      </c>
      <c r="K60" s="3">
        <f t="shared" si="19"/>
        <v>2078.155991022742</v>
      </c>
      <c r="L60" s="3">
        <f t="shared" si="20"/>
        <v>4.5633810803975772</v>
      </c>
      <c r="M60" s="3">
        <f t="shared" si="21"/>
        <v>26101.639247245639</v>
      </c>
      <c r="N60" s="3">
        <f t="shared" si="22"/>
        <v>26685.283543840913</v>
      </c>
      <c r="O60" s="20">
        <f t="shared" si="23"/>
        <v>99.053627760252411</v>
      </c>
      <c r="P60" s="20">
        <f t="shared" si="24"/>
        <v>101.03842698182318</v>
      </c>
      <c r="Q60" s="3">
        <f>(O60-MAX(O$8:O60))/MAX(O$8:O60)</f>
        <v>-9.4637223974758915E-3</v>
      </c>
      <c r="R60" s="3">
        <f>(P60-MAX(P$8:P60))/MAX(P$8:P60)</f>
        <v>-1.4028225058591212E-2</v>
      </c>
      <c r="S60" s="3"/>
    </row>
    <row r="61" spans="1:19" hidden="1" x14ac:dyDescent="0.2">
      <c r="A61" s="18">
        <v>41267</v>
      </c>
      <c r="B61" s="18" t="str">
        <f t="shared" si="0"/>
        <v>Dec-2012</v>
      </c>
      <c r="C61" s="2">
        <v>5855.75</v>
      </c>
      <c r="D61" s="25">
        <f t="shared" si="13"/>
        <v>0.13766096071960229</v>
      </c>
      <c r="E61" s="20">
        <f t="shared" si="14"/>
        <v>-0.13766096071960229</v>
      </c>
      <c r="F61" s="3">
        <f>VLOOKUP(A61,'Scheme data2'!$A$2:$B$5538,2,FALSE)</f>
        <v>12.56</v>
      </c>
      <c r="G61" s="20">
        <f t="shared" si="15"/>
        <v>0</v>
      </c>
      <c r="H61" s="3">
        <f t="shared" si="16"/>
        <v>0</v>
      </c>
      <c r="I61" s="3">
        <f t="shared" si="17"/>
        <v>2</v>
      </c>
      <c r="J61" s="3">
        <f t="shared" si="18"/>
        <v>0</v>
      </c>
      <c r="K61" s="3">
        <f t="shared" si="19"/>
        <v>2078.155991022742</v>
      </c>
      <c r="L61" s="3">
        <f t="shared" si="20"/>
        <v>4.5633810803975772</v>
      </c>
      <c r="M61" s="3">
        <f t="shared" si="21"/>
        <v>26101.639247245639</v>
      </c>
      <c r="N61" s="3">
        <f t="shared" si="22"/>
        <v>26722.018761538111</v>
      </c>
      <c r="O61" s="20">
        <f t="shared" si="23"/>
        <v>99.053627760252411</v>
      </c>
      <c r="P61" s="20">
        <f t="shared" si="24"/>
        <v>101.17751745110233</v>
      </c>
      <c r="Q61" s="3">
        <f>(O61-MAX(O$8:O61))/MAX(O$8:O61)</f>
        <v>-9.4637223974758915E-3</v>
      </c>
      <c r="R61" s="3">
        <f>(P61-MAX(P$8:P61))/MAX(P$8:P61)</f>
        <v>-1.2670926840782732E-2</v>
      </c>
      <c r="S61" s="3"/>
    </row>
    <row r="62" spans="1:19" hidden="1" x14ac:dyDescent="0.2">
      <c r="A62" s="18">
        <v>41269</v>
      </c>
      <c r="B62" s="18" t="str">
        <f t="shared" si="0"/>
        <v>Dec-2012</v>
      </c>
      <c r="C62" s="2">
        <v>5905.6</v>
      </c>
      <c r="D62" s="25">
        <f t="shared" si="13"/>
        <v>0.85130000426931418</v>
      </c>
      <c r="E62" s="20">
        <f t="shared" si="14"/>
        <v>-0.85130000426931418</v>
      </c>
      <c r="F62" s="3">
        <f>VLOOKUP(A62,'Scheme data2'!$A$2:$B$5538,2,FALSE)</f>
        <v>12.59</v>
      </c>
      <c r="G62" s="20">
        <f t="shared" si="15"/>
        <v>0.2388535031847083</v>
      </c>
      <c r="H62" s="3">
        <f t="shared" si="16"/>
        <v>0</v>
      </c>
      <c r="I62" s="3">
        <f t="shared" si="17"/>
        <v>2</v>
      </c>
      <c r="J62" s="3">
        <f t="shared" si="18"/>
        <v>0</v>
      </c>
      <c r="K62" s="3">
        <f t="shared" si="19"/>
        <v>2078.155991022742</v>
      </c>
      <c r="L62" s="3">
        <f t="shared" si="20"/>
        <v>4.5633810803975772</v>
      </c>
      <c r="M62" s="3">
        <f t="shared" si="21"/>
        <v>26163.983926976322</v>
      </c>
      <c r="N62" s="3">
        <f t="shared" si="22"/>
        <v>26949.503308395935</v>
      </c>
      <c r="O62" s="20">
        <f t="shared" si="23"/>
        <v>99.290220820189319</v>
      </c>
      <c r="P62" s="20">
        <f t="shared" si="24"/>
        <v>102.03884166148316</v>
      </c>
      <c r="Q62" s="3">
        <f>(O62-MAX(O$8:O62))/MAX(O$8:O62)</f>
        <v>-7.0977917981068115E-3</v>
      </c>
      <c r="R62" s="3">
        <f>(P62-MAX(P$8:P62))/MAX(P$8:P62)</f>
        <v>-4.2657943988260519E-3</v>
      </c>
      <c r="S62" s="3"/>
    </row>
    <row r="63" spans="1:19" x14ac:dyDescent="0.2">
      <c r="A63" s="18">
        <v>41270</v>
      </c>
      <c r="B63" s="18" t="str">
        <f t="shared" si="0"/>
        <v>Dec-2012</v>
      </c>
      <c r="C63" s="2">
        <v>5870.1</v>
      </c>
      <c r="D63" s="25">
        <f t="shared" si="13"/>
        <v>-0.60112435654294227</v>
      </c>
      <c r="E63" s="20">
        <f t="shared" si="14"/>
        <v>0.60112435654294227</v>
      </c>
      <c r="F63" s="3">
        <f>VLOOKUP(A63,'Scheme data2'!$A$2:$B$5538,2,FALSE)</f>
        <v>12.55</v>
      </c>
      <c r="G63" s="20">
        <f t="shared" si="15"/>
        <v>-0.31771247021444915</v>
      </c>
      <c r="H63" s="3">
        <f t="shared" si="16"/>
        <v>2000</v>
      </c>
      <c r="I63" s="3">
        <f t="shared" si="17"/>
        <v>3</v>
      </c>
      <c r="J63" s="3">
        <f t="shared" si="18"/>
        <v>2000</v>
      </c>
      <c r="K63" s="3">
        <f t="shared" si="19"/>
        <v>2237.5185408235388</v>
      </c>
      <c r="L63" s="3">
        <f t="shared" si="20"/>
        <v>4.904090778699139</v>
      </c>
      <c r="M63" s="3">
        <f t="shared" si="21"/>
        <v>28080.857687335414</v>
      </c>
      <c r="N63" s="3">
        <f t="shared" si="22"/>
        <v>28787.503280041819</v>
      </c>
      <c r="O63" s="20">
        <f t="shared" si="23"/>
        <v>98.974763406940113</v>
      </c>
      <c r="P63" s="20">
        <f t="shared" si="24"/>
        <v>101.42546133112171</v>
      </c>
      <c r="Q63" s="3">
        <f>(O63-MAX(O$8:O63))/MAX(O$8:O63)</f>
        <v>-1.025236593059887E-2</v>
      </c>
      <c r="R63" s="3">
        <f>(P63-MAX(P$8:P63))/MAX(P$8:P63)</f>
        <v>-1.0251395235123979E-2</v>
      </c>
      <c r="S63" s="3"/>
    </row>
    <row r="64" spans="1:19" hidden="1" x14ac:dyDescent="0.2">
      <c r="A64" s="18">
        <v>41271</v>
      </c>
      <c r="B64" s="18" t="str">
        <f t="shared" si="0"/>
        <v>Dec-2012</v>
      </c>
      <c r="C64" s="2">
        <v>5908.35</v>
      </c>
      <c r="D64" s="25">
        <f t="shared" si="13"/>
        <v>0.65160729800173756</v>
      </c>
      <c r="E64" s="20">
        <f t="shared" si="14"/>
        <v>-0.65160729800173756</v>
      </c>
      <c r="F64" s="3">
        <f>VLOOKUP(A64,'Scheme data2'!$A$2:$B$5538,2,FALSE)</f>
        <v>12.58</v>
      </c>
      <c r="G64" s="20">
        <f t="shared" si="15"/>
        <v>0.23904382470119009</v>
      </c>
      <c r="H64" s="3">
        <f t="shared" si="16"/>
        <v>0</v>
      </c>
      <c r="I64" s="3">
        <f t="shared" si="17"/>
        <v>3</v>
      </c>
      <c r="J64" s="3">
        <f t="shared" si="18"/>
        <v>0</v>
      </c>
      <c r="K64" s="3">
        <f t="shared" si="19"/>
        <v>2237.5185408235388</v>
      </c>
      <c r="L64" s="3">
        <f t="shared" si="20"/>
        <v>4.904090778699139</v>
      </c>
      <c r="M64" s="3">
        <f t="shared" si="21"/>
        <v>28147.98324356012</v>
      </c>
      <c r="N64" s="3">
        <f t="shared" si="22"/>
        <v>28975.08475232706</v>
      </c>
      <c r="O64" s="20">
        <f t="shared" si="23"/>
        <v>99.211356466877021</v>
      </c>
      <c r="P64" s="20">
        <f t="shared" si="24"/>
        <v>102.08635703918722</v>
      </c>
      <c r="Q64" s="3">
        <f>(O64-MAX(O$8:O64))/MAX(O$8:O64)</f>
        <v>-7.8864353312297908E-3</v>
      </c>
      <c r="R64" s="3">
        <f>(P64-MAX(P$8:P64))/MAX(P$8:P64)</f>
        <v>-3.8021210946057623E-3</v>
      </c>
      <c r="S64" s="3"/>
    </row>
    <row r="65" spans="1:19" hidden="1" x14ac:dyDescent="0.2">
      <c r="A65" s="18">
        <v>41274</v>
      </c>
      <c r="B65" s="18" t="str">
        <f t="shared" si="0"/>
        <v>Dec-2012</v>
      </c>
      <c r="C65" s="2">
        <v>5905.1</v>
      </c>
      <c r="D65" s="25">
        <f t="shared" si="13"/>
        <v>-5.5006897018626176E-2</v>
      </c>
      <c r="E65" s="20">
        <f t="shared" si="14"/>
        <v>5.5006897018626176E-2</v>
      </c>
      <c r="F65" s="3">
        <f>VLOOKUP(A65,'Scheme data2'!$A$2:$B$5538,2,FALSE)</f>
        <v>12.57</v>
      </c>
      <c r="G65" s="20">
        <f t="shared" si="15"/>
        <v>-7.9491255961842505E-2</v>
      </c>
      <c r="H65" s="3">
        <f t="shared" si="16"/>
        <v>0</v>
      </c>
      <c r="I65" s="3">
        <f t="shared" si="17"/>
        <v>3</v>
      </c>
      <c r="J65" s="3">
        <f t="shared" si="18"/>
        <v>0</v>
      </c>
      <c r="K65" s="3">
        <f t="shared" si="19"/>
        <v>2237.5185408235388</v>
      </c>
      <c r="L65" s="3">
        <f t="shared" si="20"/>
        <v>4.904090778699139</v>
      </c>
      <c r="M65" s="3">
        <f t="shared" si="21"/>
        <v>28125.608058151884</v>
      </c>
      <c r="N65" s="3">
        <f t="shared" si="22"/>
        <v>28959.146457296287</v>
      </c>
      <c r="O65" s="20">
        <f t="shared" si="23"/>
        <v>99.132492113564723</v>
      </c>
      <c r="P65" s="20">
        <f t="shared" si="24"/>
        <v>102.0302025019006</v>
      </c>
      <c r="Q65" s="3">
        <f>(O65-MAX(O$8:O65))/MAX(O$8:O65)</f>
        <v>-8.6750788643527692E-3</v>
      </c>
      <c r="R65" s="3">
        <f>(P65-MAX(P$8:P65))/MAX(P$8:P65)</f>
        <v>-4.3500986359570259E-3</v>
      </c>
      <c r="S65" s="3"/>
    </row>
    <row r="66" spans="1:19" hidden="1" x14ac:dyDescent="0.2">
      <c r="A66" s="18">
        <v>41275</v>
      </c>
      <c r="B66" s="18" t="str">
        <f t="shared" si="0"/>
        <v>Jan-2013</v>
      </c>
      <c r="C66" s="2">
        <v>5950.85</v>
      </c>
      <c r="D66" s="25">
        <f t="shared" si="13"/>
        <v>0.77475402618075895</v>
      </c>
      <c r="E66" s="20">
        <f t="shared" si="14"/>
        <v>-0.77475402618075895</v>
      </c>
      <c r="F66" s="3">
        <f>VLOOKUP(A66,'Scheme data2'!$A$2:$B$5538,2,FALSE)</f>
        <v>12.63</v>
      </c>
      <c r="G66" s="20">
        <f t="shared" si="15"/>
        <v>0.47732696897375093</v>
      </c>
      <c r="H66" s="3">
        <f t="shared" si="16"/>
        <v>0</v>
      </c>
      <c r="I66" s="3">
        <f t="shared" si="17"/>
        <v>0</v>
      </c>
      <c r="J66" s="3">
        <f t="shared" si="18"/>
        <v>0</v>
      </c>
      <c r="K66" s="3">
        <f t="shared" si="19"/>
        <v>2237.5185408235388</v>
      </c>
      <c r="L66" s="3">
        <f t="shared" si="20"/>
        <v>4.904090778699139</v>
      </c>
      <c r="M66" s="3">
        <f t="shared" si="21"/>
        <v>28259.859170601296</v>
      </c>
      <c r="N66" s="3">
        <f t="shared" si="22"/>
        <v>29183.508610421773</v>
      </c>
      <c r="O66" s="20">
        <f t="shared" si="23"/>
        <v>99.605678233438553</v>
      </c>
      <c r="P66" s="20">
        <f t="shared" si="24"/>
        <v>102.82068560370448</v>
      </c>
      <c r="Q66" s="3">
        <f>(O66-MAX(O$8:O66))/MAX(O$8:O66)</f>
        <v>-3.9432176656144687E-3</v>
      </c>
      <c r="R66" s="3">
        <f>(P66-MAX(P$8:P66))/MAX(P$8:P66)</f>
        <v>0</v>
      </c>
      <c r="S66" s="3"/>
    </row>
    <row r="67" spans="1:19" hidden="1" x14ac:dyDescent="0.2">
      <c r="A67" s="18">
        <v>41276</v>
      </c>
      <c r="B67" s="18" t="str">
        <f t="shared" si="0"/>
        <v>Jan-2013</v>
      </c>
      <c r="C67" s="2">
        <v>5993.25</v>
      </c>
      <c r="D67" s="25">
        <f t="shared" si="13"/>
        <v>0.71250325583739516</v>
      </c>
      <c r="E67" s="20">
        <f t="shared" si="14"/>
        <v>-0.71250325583739516</v>
      </c>
      <c r="F67" s="3">
        <f>VLOOKUP(A67,'Scheme data2'!$A$2:$B$5538,2,FALSE)</f>
        <v>12.67</v>
      </c>
      <c r="G67" s="20">
        <f t="shared" si="15"/>
        <v>0.31670625494852844</v>
      </c>
      <c r="H67" s="3">
        <f t="shared" si="16"/>
        <v>0</v>
      </c>
      <c r="I67" s="3">
        <f t="shared" si="17"/>
        <v>0</v>
      </c>
      <c r="J67" s="3">
        <f t="shared" si="18"/>
        <v>0</v>
      </c>
      <c r="K67" s="3">
        <f t="shared" si="19"/>
        <v>2237.5185408235388</v>
      </c>
      <c r="L67" s="3">
        <f t="shared" si="20"/>
        <v>4.904090778699139</v>
      </c>
      <c r="M67" s="3">
        <f t="shared" si="21"/>
        <v>28349.359912234238</v>
      </c>
      <c r="N67" s="3">
        <f t="shared" si="22"/>
        <v>29391.442059438614</v>
      </c>
      <c r="O67" s="20">
        <f t="shared" si="23"/>
        <v>99.921135646687759</v>
      </c>
      <c r="P67" s="20">
        <f t="shared" si="24"/>
        <v>103.55328633630521</v>
      </c>
      <c r="Q67" s="3">
        <f>(O67-MAX(O$8:O67))/MAX(O$8:O67)</f>
        <v>-7.886435331224107E-4</v>
      </c>
      <c r="R67" s="3">
        <f>(P67-MAX(P$8:P67))/MAX(P$8:P67)</f>
        <v>0</v>
      </c>
      <c r="S67" s="3"/>
    </row>
    <row r="68" spans="1:19" hidden="1" x14ac:dyDescent="0.2">
      <c r="A68" s="18">
        <v>41277</v>
      </c>
      <c r="B68" s="18" t="str">
        <f t="shared" si="0"/>
        <v>Jan-2013</v>
      </c>
      <c r="C68" s="2">
        <v>6009.5</v>
      </c>
      <c r="D68" s="25">
        <f t="shared" si="13"/>
        <v>0.27113836399282526</v>
      </c>
      <c r="E68" s="20">
        <f t="shared" si="14"/>
        <v>-0.27113836399282526</v>
      </c>
      <c r="F68" s="3">
        <f>VLOOKUP(A68,'Scheme data2'!$A$2:$B$5538,2,FALSE)</f>
        <v>12.72</v>
      </c>
      <c r="G68" s="20">
        <f t="shared" si="15"/>
        <v>0.39463299131807977</v>
      </c>
      <c r="H68" s="3">
        <f t="shared" si="16"/>
        <v>0</v>
      </c>
      <c r="I68" s="3">
        <f t="shared" si="17"/>
        <v>0</v>
      </c>
      <c r="J68" s="3">
        <f t="shared" si="18"/>
        <v>0</v>
      </c>
      <c r="K68" s="3">
        <f t="shared" si="19"/>
        <v>2237.5185408235388</v>
      </c>
      <c r="L68" s="3">
        <f t="shared" si="20"/>
        <v>4.904090778699139</v>
      </c>
      <c r="M68" s="3">
        <f t="shared" si="21"/>
        <v>28461.235839275414</v>
      </c>
      <c r="N68" s="3">
        <f t="shared" si="22"/>
        <v>29471.133534592474</v>
      </c>
      <c r="O68" s="20">
        <f t="shared" si="23"/>
        <v>100.31545741324928</v>
      </c>
      <c r="P68" s="20">
        <f t="shared" si="24"/>
        <v>103.83405902273826</v>
      </c>
      <c r="Q68" s="3">
        <f>(O68-MAX(O$8:O68))/MAX(O$8:O68)</f>
        <v>0</v>
      </c>
      <c r="R68" s="3">
        <f>(P68-MAX(P$8:P68))/MAX(P$8:P68)</f>
        <v>0</v>
      </c>
      <c r="S68" s="3"/>
    </row>
    <row r="69" spans="1:19" hidden="1" x14ac:dyDescent="0.2">
      <c r="A69" s="18">
        <v>41278</v>
      </c>
      <c r="B69" s="18" t="str">
        <f t="shared" si="0"/>
        <v>Jan-2013</v>
      </c>
      <c r="C69" s="2">
        <v>6016.15</v>
      </c>
      <c r="D69" s="25">
        <f t="shared" si="13"/>
        <v>0.11065812463598695</v>
      </c>
      <c r="E69" s="20">
        <f t="shared" si="14"/>
        <v>-0.11065812463598695</v>
      </c>
      <c r="F69" s="3">
        <f>VLOOKUP(A69,'Scheme data2'!$A$2:$B$5538,2,FALSE)</f>
        <v>12.75</v>
      </c>
      <c r="G69" s="20">
        <f t="shared" si="15"/>
        <v>0.23584905660376854</v>
      </c>
      <c r="H69" s="3">
        <f t="shared" si="16"/>
        <v>0</v>
      </c>
      <c r="I69" s="3">
        <f t="shared" si="17"/>
        <v>0</v>
      </c>
      <c r="J69" s="3">
        <f t="shared" si="18"/>
        <v>0</v>
      </c>
      <c r="K69" s="3">
        <f t="shared" si="19"/>
        <v>2237.5185408235388</v>
      </c>
      <c r="L69" s="3">
        <f t="shared" si="20"/>
        <v>4.904090778699139</v>
      </c>
      <c r="M69" s="3">
        <f t="shared" si="21"/>
        <v>28528.36139550012</v>
      </c>
      <c r="N69" s="3">
        <f t="shared" si="22"/>
        <v>29503.745738270823</v>
      </c>
      <c r="O69" s="20">
        <f t="shared" si="23"/>
        <v>100.55205047318617</v>
      </c>
      <c r="P69" s="20">
        <f t="shared" si="24"/>
        <v>103.94895984518624</v>
      </c>
      <c r="Q69" s="3">
        <f>(O69-MAX(O$8:O69))/MAX(O$8:O69)</f>
        <v>0</v>
      </c>
      <c r="R69" s="3">
        <f>(P69-MAX(P$8:P69))/MAX(P$8:P69)</f>
        <v>0</v>
      </c>
      <c r="S69" s="3"/>
    </row>
    <row r="70" spans="1:19" hidden="1" x14ac:dyDescent="0.2">
      <c r="A70" s="18">
        <v>41281</v>
      </c>
      <c r="B70" s="18" t="str">
        <f t="shared" si="0"/>
        <v>Jan-2013</v>
      </c>
      <c r="C70" s="2">
        <v>5988.4</v>
      </c>
      <c r="D70" s="25">
        <f t="shared" si="13"/>
        <v>-0.46125844601613991</v>
      </c>
      <c r="E70" s="20">
        <f t="shared" si="14"/>
        <v>0.46125844601613991</v>
      </c>
      <c r="F70" s="3">
        <f>VLOOKUP(A70,'Scheme data2'!$A$2:$B$5538,2,FALSE)</f>
        <v>12.73</v>
      </c>
      <c r="G70" s="20">
        <f t="shared" si="15"/>
        <v>-0.15686274509803588</v>
      </c>
      <c r="H70" s="3">
        <f t="shared" si="16"/>
        <v>0</v>
      </c>
      <c r="I70" s="3">
        <f t="shared" si="17"/>
        <v>0</v>
      </c>
      <c r="J70" s="3">
        <f t="shared" si="18"/>
        <v>0</v>
      </c>
      <c r="K70" s="3">
        <f t="shared" si="19"/>
        <v>2237.5185408235388</v>
      </c>
      <c r="L70" s="3">
        <f t="shared" si="20"/>
        <v>4.904090778699139</v>
      </c>
      <c r="M70" s="3">
        <f t="shared" si="21"/>
        <v>28483.611024683651</v>
      </c>
      <c r="N70" s="3">
        <f t="shared" si="22"/>
        <v>29367.657219161923</v>
      </c>
      <c r="O70" s="20">
        <f t="shared" si="23"/>
        <v>100.39432176656156</v>
      </c>
      <c r="P70" s="20">
        <f t="shared" si="24"/>
        <v>103.46948648835439</v>
      </c>
      <c r="Q70" s="3">
        <f>(O70-MAX(O$8:O70))/MAX(O$8:O70)</f>
        <v>-1.5686274509804346E-3</v>
      </c>
      <c r="R70" s="3">
        <f>(P70-MAX(P$8:P70))/MAX(P$8:P70)</f>
        <v>-4.6125844601613893E-3</v>
      </c>
      <c r="S70" s="3"/>
    </row>
    <row r="71" spans="1:19" hidden="1" x14ac:dyDescent="0.2">
      <c r="A71" s="18">
        <v>41282</v>
      </c>
      <c r="B71" s="18" t="str">
        <f t="shared" si="0"/>
        <v>Jan-2013</v>
      </c>
      <c r="C71" s="2">
        <v>6001.7</v>
      </c>
      <c r="D71" s="25">
        <f t="shared" si="13"/>
        <v>0.22209605236791435</v>
      </c>
      <c r="E71" s="20">
        <f t="shared" si="14"/>
        <v>-0.22209605236791435</v>
      </c>
      <c r="F71" s="3">
        <f>VLOOKUP(A71,'Scheme data2'!$A$2:$B$5538,2,FALSE)</f>
        <v>12.76</v>
      </c>
      <c r="G71" s="20">
        <f t="shared" si="15"/>
        <v>0.23566378633149537</v>
      </c>
      <c r="H71" s="3">
        <f t="shared" si="16"/>
        <v>0</v>
      </c>
      <c r="I71" s="3">
        <f t="shared" si="17"/>
        <v>0</v>
      </c>
      <c r="J71" s="3">
        <f t="shared" si="18"/>
        <v>0</v>
      </c>
      <c r="K71" s="3">
        <f t="shared" si="19"/>
        <v>2237.5185408235388</v>
      </c>
      <c r="L71" s="3">
        <f t="shared" si="20"/>
        <v>4.904090778699139</v>
      </c>
      <c r="M71" s="3">
        <f t="shared" si="21"/>
        <v>28550.736580908357</v>
      </c>
      <c r="N71" s="3">
        <f t="shared" si="22"/>
        <v>29432.881626518621</v>
      </c>
      <c r="O71" s="20">
        <f t="shared" si="23"/>
        <v>100.63091482649845</v>
      </c>
      <c r="P71" s="20">
        <f t="shared" si="24"/>
        <v>103.69928813325038</v>
      </c>
      <c r="Q71" s="3">
        <f>(O71-MAX(O$8:O71))/MAX(O$8:O71)</f>
        <v>0</v>
      </c>
      <c r="R71" s="3">
        <f>(P71-MAX(P$8:P71))/MAX(P$8:P71)</f>
        <v>-2.4018683044804198E-3</v>
      </c>
      <c r="S71" s="3"/>
    </row>
    <row r="72" spans="1:19" x14ac:dyDescent="0.2">
      <c r="A72" s="18">
        <v>41283</v>
      </c>
      <c r="B72" s="18" t="str">
        <f t="shared" ref="B72:B135" si="25">TEXT(A72,"MMM-YYYY")</f>
        <v>Jan-2013</v>
      </c>
      <c r="C72" s="2">
        <v>5971.5</v>
      </c>
      <c r="D72" s="25">
        <f t="shared" si="13"/>
        <v>-0.50319076261725548</v>
      </c>
      <c r="E72" s="20">
        <f t="shared" si="14"/>
        <v>0.50319076261725548</v>
      </c>
      <c r="F72" s="3">
        <f>VLOOKUP(A72,'Scheme data2'!$A$2:$B$5538,2,FALSE)</f>
        <v>12.72</v>
      </c>
      <c r="G72" s="20">
        <f t="shared" si="15"/>
        <v>-0.31347962382444472</v>
      </c>
      <c r="H72" s="3">
        <f t="shared" si="16"/>
        <v>2000</v>
      </c>
      <c r="I72" s="3">
        <f t="shared" si="17"/>
        <v>1</v>
      </c>
      <c r="J72" s="3">
        <f t="shared" si="18"/>
        <v>2000</v>
      </c>
      <c r="K72" s="3">
        <f t="shared" si="19"/>
        <v>2394.7512452260544</v>
      </c>
      <c r="L72" s="3">
        <f t="shared" si="20"/>
        <v>5.2390150020935957</v>
      </c>
      <c r="M72" s="3">
        <f t="shared" si="21"/>
        <v>30461.235839275414</v>
      </c>
      <c r="N72" s="3">
        <f t="shared" si="22"/>
        <v>31284.778085001908</v>
      </c>
      <c r="O72" s="20">
        <f t="shared" si="23"/>
        <v>100.31545741324925</v>
      </c>
      <c r="P72" s="20">
        <f t="shared" si="24"/>
        <v>103.17748289446401</v>
      </c>
      <c r="Q72" s="3">
        <f>(O72-MAX(O$8:O72))/MAX(O$8:O72)</f>
        <v>-3.1347962382444585E-3</v>
      </c>
      <c r="R72" s="3">
        <f>(P72-MAX(P$8:P72))/MAX(P$8:P72)</f>
        <v>-7.4216899512146266E-3</v>
      </c>
      <c r="S72" s="3"/>
    </row>
    <row r="73" spans="1:19" hidden="1" x14ac:dyDescent="0.2">
      <c r="A73" s="18">
        <v>41284</v>
      </c>
      <c r="B73" s="18" t="str">
        <f t="shared" si="25"/>
        <v>Jan-2013</v>
      </c>
      <c r="C73" s="2">
        <v>5968.65</v>
      </c>
      <c r="D73" s="25">
        <f t="shared" si="13"/>
        <v>-4.7726701833716217E-2</v>
      </c>
      <c r="E73" s="20">
        <f t="shared" si="14"/>
        <v>4.7726701833716217E-2</v>
      </c>
      <c r="F73" s="3">
        <f>VLOOKUP(A73,'Scheme data2'!$A$2:$B$5538,2,FALSE)</f>
        <v>12.72</v>
      </c>
      <c r="G73" s="20">
        <f t="shared" si="15"/>
        <v>0</v>
      </c>
      <c r="H73" s="3">
        <f t="shared" si="16"/>
        <v>0</v>
      </c>
      <c r="I73" s="3">
        <f t="shared" si="17"/>
        <v>1</v>
      </c>
      <c r="J73" s="3">
        <f t="shared" si="18"/>
        <v>0</v>
      </c>
      <c r="K73" s="3">
        <f t="shared" si="19"/>
        <v>2394.7512452260544</v>
      </c>
      <c r="L73" s="3">
        <f t="shared" si="20"/>
        <v>5.2390150020935957</v>
      </c>
      <c r="M73" s="3">
        <f t="shared" si="21"/>
        <v>30461.235839275414</v>
      </c>
      <c r="N73" s="3">
        <f t="shared" si="22"/>
        <v>31269.84689224594</v>
      </c>
      <c r="O73" s="20">
        <f t="shared" si="23"/>
        <v>100.31545741324925</v>
      </c>
      <c r="P73" s="20">
        <f t="shared" si="24"/>
        <v>103.12823968484344</v>
      </c>
      <c r="Q73" s="3">
        <f>(O73-MAX(O$8:O73))/MAX(O$8:O73)</f>
        <v>-3.1347962382444585E-3</v>
      </c>
      <c r="R73" s="3">
        <f>(P73-MAX(P$8:P73))/MAX(P$8:P73)</f>
        <v>-7.8954148417177111E-3</v>
      </c>
      <c r="S73" s="3"/>
    </row>
    <row r="74" spans="1:19" hidden="1" x14ac:dyDescent="0.2">
      <c r="A74" s="18">
        <v>41285</v>
      </c>
      <c r="B74" s="18" t="str">
        <f t="shared" si="25"/>
        <v>Jan-2013</v>
      </c>
      <c r="C74" s="2">
        <v>5951.3</v>
      </c>
      <c r="D74" s="25">
        <f t="shared" si="13"/>
        <v>-0.29068549839577551</v>
      </c>
      <c r="E74" s="20">
        <f t="shared" si="14"/>
        <v>0.29068549839577551</v>
      </c>
      <c r="F74" s="3">
        <f>VLOOKUP(A74,'Scheme data2'!$A$2:$B$5538,2,FALSE)</f>
        <v>12.65</v>
      </c>
      <c r="G74" s="20">
        <f t="shared" si="15"/>
        <v>-0.55031446540880724</v>
      </c>
      <c r="H74" s="3">
        <f t="shared" si="16"/>
        <v>0</v>
      </c>
      <c r="I74" s="3">
        <f t="shared" si="17"/>
        <v>1</v>
      </c>
      <c r="J74" s="3">
        <f t="shared" si="18"/>
        <v>0</v>
      </c>
      <c r="K74" s="3">
        <f t="shared" si="19"/>
        <v>2394.7512452260544</v>
      </c>
      <c r="L74" s="3">
        <f t="shared" si="20"/>
        <v>5.2390150020935957</v>
      </c>
      <c r="M74" s="3">
        <f t="shared" si="21"/>
        <v>30293.603252109588</v>
      </c>
      <c r="N74" s="3">
        <f t="shared" si="22"/>
        <v>31178.949981959617</v>
      </c>
      <c r="O74" s="20">
        <f t="shared" si="23"/>
        <v>99.76340694006312</v>
      </c>
      <c r="P74" s="20">
        <f t="shared" si="24"/>
        <v>102.82846084732877</v>
      </c>
      <c r="Q74" s="3">
        <f>(O74-MAX(O$8:O74))/MAX(O$8:O74)</f>
        <v>-8.6206896551724362E-3</v>
      </c>
      <c r="R74" s="3">
        <f>(P74-MAX(P$8:P74))/MAX(P$8:P74)</f>
        <v>-1.0779318999692294E-2</v>
      </c>
      <c r="S74" s="3"/>
    </row>
    <row r="75" spans="1:19" hidden="1" x14ac:dyDescent="0.2">
      <c r="A75" s="18">
        <v>41288</v>
      </c>
      <c r="B75" s="18" t="str">
        <f t="shared" si="25"/>
        <v>Jan-2013</v>
      </c>
      <c r="C75" s="2">
        <v>6024.05</v>
      </c>
      <c r="D75" s="25">
        <f t="shared" ref="D75:D138" si="26">(C75-C74)/C74*100</f>
        <v>1.2224219918337169</v>
      </c>
      <c r="E75" s="20">
        <f t="shared" ref="E75:E138" si="27">D75*-1</f>
        <v>-1.2224219918337169</v>
      </c>
      <c r="F75" s="3">
        <f>VLOOKUP(A75,'Scheme data2'!$A$2:$B$5538,2,FALSE)</f>
        <v>12.73</v>
      </c>
      <c r="G75" s="20">
        <f t="shared" ref="G75:G138" si="28">(F75-F74)/F74*100</f>
        <v>0.63241106719367646</v>
      </c>
      <c r="H75" s="3">
        <f t="shared" ref="H75:H138" si="29">IF(E75&gt;=$E$3,IF(E75&lt;$E$4,$F$3,IF(E75&lt;$E$5,$F$4,$F$5)),0)</f>
        <v>0</v>
      </c>
      <c r="I75" s="3">
        <f t="shared" ref="I75:I138" si="30">IF(B74&lt;&gt;B75,IF(H75&gt;0,1,0),IF(H75&gt;0,I74+1,I74))</f>
        <v>1</v>
      </c>
      <c r="J75" s="3">
        <f t="shared" ref="J75:J138" si="31">IF(I75&gt;$D$2,0,IF(A74&gt;$B$3,0,H75))</f>
        <v>0</v>
      </c>
      <c r="K75" s="3">
        <f t="shared" ref="K75:K138" si="32">J75/F75+K74</f>
        <v>2394.7512452260544</v>
      </c>
      <c r="L75" s="3">
        <f t="shared" ref="L75:L138" si="33">J75/C75+L74</f>
        <v>5.2390150020935957</v>
      </c>
      <c r="M75" s="3">
        <f t="shared" ref="M75:M138" si="34">K75*F75</f>
        <v>30485.183351727672</v>
      </c>
      <c r="N75" s="3">
        <f t="shared" ref="N75:N138" si="35">L75*C75</f>
        <v>31560.088323361928</v>
      </c>
      <c r="O75" s="20">
        <f t="shared" ref="O75:O138" si="36">$O74*(1+$G75/100)</f>
        <v>100.39432176656155</v>
      </c>
      <c r="P75" s="20">
        <f t="shared" ref="P75:P138" si="37">$P74*(1+$D75/100)</f>
        <v>104.08545856659063</v>
      </c>
      <c r="Q75" s="3">
        <f>(O75-MAX(O$8:O75))/MAX(O$8:O75)</f>
        <v>-2.3510971786833792E-3</v>
      </c>
      <c r="R75" s="3">
        <f>(P75-MAX(P$8:P75))/MAX(P$8:P75)</f>
        <v>0</v>
      </c>
      <c r="S75" s="3"/>
    </row>
    <row r="76" spans="1:19" hidden="1" x14ac:dyDescent="0.2">
      <c r="A76" s="18">
        <v>41289</v>
      </c>
      <c r="B76" s="18" t="str">
        <f t="shared" si="25"/>
        <v>Jan-2013</v>
      </c>
      <c r="C76" s="2">
        <v>6056.6</v>
      </c>
      <c r="D76" s="25">
        <f t="shared" si="26"/>
        <v>0.5403341605730394</v>
      </c>
      <c r="E76" s="20">
        <f t="shared" si="27"/>
        <v>-0.5403341605730394</v>
      </c>
      <c r="F76" s="3">
        <f>VLOOKUP(A76,'Scheme data2'!$A$2:$B$5538,2,FALSE)</f>
        <v>12.76</v>
      </c>
      <c r="G76" s="20">
        <f t="shared" si="28"/>
        <v>0.23566378633149537</v>
      </c>
      <c r="H76" s="3">
        <f t="shared" si="29"/>
        <v>0</v>
      </c>
      <c r="I76" s="3">
        <f t="shared" si="30"/>
        <v>1</v>
      </c>
      <c r="J76" s="3">
        <f t="shared" si="31"/>
        <v>0</v>
      </c>
      <c r="K76" s="3">
        <f t="shared" si="32"/>
        <v>2394.7512452260544</v>
      </c>
      <c r="L76" s="3">
        <f t="shared" si="33"/>
        <v>5.2390150020935957</v>
      </c>
      <c r="M76" s="3">
        <f t="shared" si="34"/>
        <v>30557.025889084453</v>
      </c>
      <c r="N76" s="3">
        <f t="shared" si="35"/>
        <v>31730.618261680072</v>
      </c>
      <c r="O76" s="20">
        <f t="shared" si="36"/>
        <v>100.63091482649844</v>
      </c>
      <c r="P76" s="20">
        <f t="shared" si="37"/>
        <v>104.64786785541502</v>
      </c>
      <c r="Q76" s="3">
        <f>(O76-MAX(O$8:O76))/MAX(O$8:O76)</f>
        <v>-1.4121758447395091E-16</v>
      </c>
      <c r="R76" s="3">
        <f>(P76-MAX(P$8:P76))/MAX(P$8:P76)</f>
        <v>0</v>
      </c>
      <c r="S76" s="3"/>
    </row>
    <row r="77" spans="1:19" x14ac:dyDescent="0.2">
      <c r="A77" s="18">
        <v>41290</v>
      </c>
      <c r="B77" s="18" t="str">
        <f t="shared" si="25"/>
        <v>Jan-2013</v>
      </c>
      <c r="C77" s="2">
        <v>6001.85</v>
      </c>
      <c r="D77" s="25">
        <f t="shared" si="26"/>
        <v>-0.90397252583957999</v>
      </c>
      <c r="E77" s="20">
        <f t="shared" si="27"/>
        <v>0.90397252583957999</v>
      </c>
      <c r="F77" s="3">
        <f>VLOOKUP(A77,'Scheme data2'!$A$2:$B$5538,2,FALSE)</f>
        <v>12.68</v>
      </c>
      <c r="G77" s="20">
        <f t="shared" si="28"/>
        <v>-0.62695924764890343</v>
      </c>
      <c r="H77" s="3">
        <f t="shared" si="29"/>
        <v>2000</v>
      </c>
      <c r="I77" s="3">
        <f t="shared" si="30"/>
        <v>2</v>
      </c>
      <c r="J77" s="3">
        <f t="shared" si="31"/>
        <v>2000</v>
      </c>
      <c r="K77" s="3">
        <f t="shared" si="32"/>
        <v>2552.4799518506602</v>
      </c>
      <c r="L77" s="3">
        <f t="shared" si="33"/>
        <v>5.5722455893291984</v>
      </c>
      <c r="M77" s="3">
        <f t="shared" si="34"/>
        <v>32365.445789466372</v>
      </c>
      <c r="N77" s="3">
        <f t="shared" si="35"/>
        <v>33443.782190315454</v>
      </c>
      <c r="O77" s="20">
        <f t="shared" si="36"/>
        <v>100.00000000000001</v>
      </c>
      <c r="P77" s="20">
        <f t="shared" si="37"/>
        <v>103.70187988112515</v>
      </c>
      <c r="Q77" s="3">
        <f>(O77-MAX(O$8:O77))/MAX(O$8:O77)</f>
        <v>-6.2695924764891988E-3</v>
      </c>
      <c r="R77" s="3">
        <f>(P77-MAX(P$8:P77))/MAX(P$8:P77)</f>
        <v>-9.039725258395824E-3</v>
      </c>
      <c r="S77" s="3"/>
    </row>
    <row r="78" spans="1:19" hidden="1" x14ac:dyDescent="0.2">
      <c r="A78" s="18">
        <v>41291</v>
      </c>
      <c r="B78" s="18" t="str">
        <f t="shared" si="25"/>
        <v>Jan-2013</v>
      </c>
      <c r="C78" s="2">
        <v>6039.2</v>
      </c>
      <c r="D78" s="25">
        <f t="shared" si="26"/>
        <v>0.62230812166247829</v>
      </c>
      <c r="E78" s="20">
        <f t="shared" si="27"/>
        <v>-0.62230812166247829</v>
      </c>
      <c r="F78" s="3">
        <f>VLOOKUP(A78,'Scheme data2'!$A$2:$B$5538,2,FALSE)</f>
        <v>12.73</v>
      </c>
      <c r="G78" s="20">
        <f t="shared" si="28"/>
        <v>0.39432176656151979</v>
      </c>
      <c r="H78" s="3">
        <f t="shared" si="29"/>
        <v>0</v>
      </c>
      <c r="I78" s="3">
        <f t="shared" si="30"/>
        <v>2</v>
      </c>
      <c r="J78" s="3">
        <f t="shared" si="31"/>
        <v>0</v>
      </c>
      <c r="K78" s="3">
        <f t="shared" si="32"/>
        <v>2552.4799518506602</v>
      </c>
      <c r="L78" s="3">
        <f t="shared" si="33"/>
        <v>5.5722455893291984</v>
      </c>
      <c r="M78" s="3">
        <f t="shared" si="34"/>
        <v>32493.069787058907</v>
      </c>
      <c r="N78" s="3">
        <f t="shared" si="35"/>
        <v>33651.905563076893</v>
      </c>
      <c r="O78" s="20">
        <f t="shared" si="36"/>
        <v>100.39432176656153</v>
      </c>
      <c r="P78" s="20">
        <f t="shared" si="37"/>
        <v>104.34722510194207</v>
      </c>
      <c r="Q78" s="3">
        <f>(O78-MAX(O$8:O78))/MAX(O$8:O78)</f>
        <v>-2.3510971786835201E-3</v>
      </c>
      <c r="R78" s="3">
        <f>(P78-MAX(P$8:P78))/MAX(P$8:P78)</f>
        <v>-2.872898986229902E-3</v>
      </c>
      <c r="S78" s="3"/>
    </row>
    <row r="79" spans="1:19" hidden="1" x14ac:dyDescent="0.2">
      <c r="A79" s="18">
        <v>41292</v>
      </c>
      <c r="B79" s="18" t="str">
        <f t="shared" si="25"/>
        <v>Jan-2013</v>
      </c>
      <c r="C79" s="2">
        <v>6064.4</v>
      </c>
      <c r="D79" s="25">
        <f t="shared" si="26"/>
        <v>0.41727381110080503</v>
      </c>
      <c r="E79" s="20">
        <f t="shared" si="27"/>
        <v>-0.41727381110080503</v>
      </c>
      <c r="F79" s="3">
        <f>VLOOKUP(A79,'Scheme data2'!$A$2:$B$5538,2,FALSE)</f>
        <v>12.75</v>
      </c>
      <c r="G79" s="20">
        <f t="shared" si="28"/>
        <v>0.15710919088766359</v>
      </c>
      <c r="H79" s="3">
        <f t="shared" si="29"/>
        <v>0</v>
      </c>
      <c r="I79" s="3">
        <f t="shared" si="30"/>
        <v>2</v>
      </c>
      <c r="J79" s="3">
        <f t="shared" si="31"/>
        <v>0</v>
      </c>
      <c r="K79" s="3">
        <f t="shared" si="32"/>
        <v>2552.4799518506602</v>
      </c>
      <c r="L79" s="3">
        <f t="shared" si="33"/>
        <v>5.5722455893291984</v>
      </c>
      <c r="M79" s="3">
        <f t="shared" si="34"/>
        <v>32544.119386095917</v>
      </c>
      <c r="N79" s="3">
        <f t="shared" si="35"/>
        <v>33792.326151927991</v>
      </c>
      <c r="O79" s="20">
        <f t="shared" si="36"/>
        <v>100.55205047318614</v>
      </c>
      <c r="P79" s="20">
        <f t="shared" si="37"/>
        <v>104.7826387449029</v>
      </c>
      <c r="Q79" s="3">
        <f>(O79-MAX(O$8:O79))/MAX(O$8:O79)</f>
        <v>-7.8369905956122054E-4</v>
      </c>
      <c r="R79" s="3">
        <f>(P79-MAX(P$8:P79))/MAX(P$8:P79)</f>
        <v>0</v>
      </c>
      <c r="S79" s="3"/>
    </row>
    <row r="80" spans="1:19" hidden="1" x14ac:dyDescent="0.2">
      <c r="A80" s="18">
        <v>41295</v>
      </c>
      <c r="B80" s="18" t="str">
        <f t="shared" si="25"/>
        <v>Jan-2013</v>
      </c>
      <c r="C80" s="2">
        <v>6082.3</v>
      </c>
      <c r="D80" s="25">
        <f t="shared" si="26"/>
        <v>0.29516522656817734</v>
      </c>
      <c r="E80" s="20">
        <f t="shared" si="27"/>
        <v>-0.29516522656817734</v>
      </c>
      <c r="F80" s="3">
        <f>VLOOKUP(A80,'Scheme data2'!$A$2:$B$5538,2,FALSE)</f>
        <v>12.77</v>
      </c>
      <c r="G80" s="20">
        <f t="shared" si="28"/>
        <v>0.15686274509803588</v>
      </c>
      <c r="H80" s="3">
        <f t="shared" si="29"/>
        <v>0</v>
      </c>
      <c r="I80" s="3">
        <f t="shared" si="30"/>
        <v>2</v>
      </c>
      <c r="J80" s="3">
        <f t="shared" si="31"/>
        <v>0</v>
      </c>
      <c r="K80" s="3">
        <f t="shared" si="32"/>
        <v>2552.4799518506602</v>
      </c>
      <c r="L80" s="3">
        <f t="shared" si="33"/>
        <v>5.5722455893291984</v>
      </c>
      <c r="M80" s="3">
        <f t="shared" si="34"/>
        <v>32595.168985132928</v>
      </c>
      <c r="N80" s="3">
        <f t="shared" si="35"/>
        <v>33892.069347976983</v>
      </c>
      <c r="O80" s="20">
        <f t="shared" si="36"/>
        <v>100.70977917981074</v>
      </c>
      <c r="P80" s="20">
        <f t="shared" si="37"/>
        <v>105.09192065795841</v>
      </c>
      <c r="Q80" s="3">
        <f>(O80-MAX(O$8:O80))/MAX(O$8:O80)</f>
        <v>0</v>
      </c>
      <c r="R80" s="3">
        <f>(P80-MAX(P$8:P80))/MAX(P$8:P80)</f>
        <v>0</v>
      </c>
      <c r="S80" s="3"/>
    </row>
    <row r="81" spans="1:19" x14ac:dyDescent="0.2">
      <c r="A81" s="18">
        <v>41296</v>
      </c>
      <c r="B81" s="18" t="str">
        <f t="shared" si="25"/>
        <v>Jan-2013</v>
      </c>
      <c r="C81" s="2">
        <v>6048.5</v>
      </c>
      <c r="D81" s="25">
        <f t="shared" si="26"/>
        <v>-0.55571083307301805</v>
      </c>
      <c r="E81" s="20">
        <f t="shared" si="27"/>
        <v>0.55571083307301805</v>
      </c>
      <c r="F81" s="3">
        <f>VLOOKUP(A81,'Scheme data2'!$A$2:$B$5538,2,FALSE)</f>
        <v>12.72</v>
      </c>
      <c r="G81" s="20">
        <f t="shared" si="28"/>
        <v>-0.39154267815191024</v>
      </c>
      <c r="H81" s="3">
        <f t="shared" si="29"/>
        <v>2000</v>
      </c>
      <c r="I81" s="3">
        <f t="shared" si="30"/>
        <v>3</v>
      </c>
      <c r="J81" s="3">
        <f t="shared" si="31"/>
        <v>2000</v>
      </c>
      <c r="K81" s="3">
        <f t="shared" si="32"/>
        <v>2709.7126562531757</v>
      </c>
      <c r="L81" s="3">
        <f t="shared" si="33"/>
        <v>5.9029060836666378</v>
      </c>
      <c r="M81" s="3">
        <f t="shared" si="34"/>
        <v>34467.544987540394</v>
      </c>
      <c r="N81" s="3">
        <f t="shared" si="35"/>
        <v>35703.727447057659</v>
      </c>
      <c r="O81" s="20">
        <f t="shared" si="36"/>
        <v>100.31545741324923</v>
      </c>
      <c r="P81" s="20">
        <f t="shared" si="37"/>
        <v>104.50791347017763</v>
      </c>
      <c r="Q81" s="3">
        <f>(O81-MAX(O$8:O81))/MAX(O$8:O81)</f>
        <v>-3.9154267815190817E-3</v>
      </c>
      <c r="R81" s="3">
        <f>(P81-MAX(P$8:P81))/MAX(P$8:P81)</f>
        <v>-5.5571083307302625E-3</v>
      </c>
      <c r="S81" s="3"/>
    </row>
    <row r="82" spans="1:19" hidden="1" x14ac:dyDescent="0.2">
      <c r="A82" s="18">
        <v>41297</v>
      </c>
      <c r="B82" s="18" t="str">
        <f t="shared" si="25"/>
        <v>Jan-2013</v>
      </c>
      <c r="C82" s="2">
        <v>6054.3</v>
      </c>
      <c r="D82" s="25">
        <f t="shared" si="26"/>
        <v>9.5891543357860334E-2</v>
      </c>
      <c r="E82" s="20">
        <f t="shared" si="27"/>
        <v>-9.5891543357860334E-2</v>
      </c>
      <c r="F82" s="3">
        <f>VLOOKUP(A82,'Scheme data2'!$A$2:$B$5538,2,FALSE)</f>
        <v>12.66</v>
      </c>
      <c r="G82" s="20">
        <f t="shared" si="28"/>
        <v>-0.47169811320755106</v>
      </c>
      <c r="H82" s="3">
        <f t="shared" si="29"/>
        <v>0</v>
      </c>
      <c r="I82" s="3">
        <f t="shared" si="30"/>
        <v>3</v>
      </c>
      <c r="J82" s="3">
        <f t="shared" si="31"/>
        <v>0</v>
      </c>
      <c r="K82" s="3">
        <f t="shared" si="32"/>
        <v>2709.7126562531757</v>
      </c>
      <c r="L82" s="3">
        <f t="shared" si="33"/>
        <v>5.9029060836666378</v>
      </c>
      <c r="M82" s="3">
        <f t="shared" si="34"/>
        <v>34304.962228165205</v>
      </c>
      <c r="N82" s="3">
        <f t="shared" si="35"/>
        <v>35737.964302342923</v>
      </c>
      <c r="O82" s="20">
        <f t="shared" si="36"/>
        <v>99.842271293375418</v>
      </c>
      <c r="P82" s="20">
        <f t="shared" si="37"/>
        <v>104.60812772133526</v>
      </c>
      <c r="Q82" s="3">
        <f>(O82-MAX(O$8:O82))/MAX(O$8:O82)</f>
        <v>-8.6139389193420918E-3</v>
      </c>
      <c r="R82" s="3">
        <f>(P82-MAX(P$8:P82))/MAX(P$8:P82)</f>
        <v>-4.6035216940961835E-3</v>
      </c>
      <c r="S82" s="3"/>
    </row>
    <row r="83" spans="1:19" x14ac:dyDescent="0.2">
      <c r="A83" s="18">
        <v>41298</v>
      </c>
      <c r="B83" s="18" t="str">
        <f t="shared" si="25"/>
        <v>Jan-2013</v>
      </c>
      <c r="C83" s="2">
        <v>6019.35</v>
      </c>
      <c r="D83" s="25">
        <f t="shared" si="26"/>
        <v>-0.57727565531935676</v>
      </c>
      <c r="E83" s="20">
        <f t="shared" si="27"/>
        <v>0.57727565531935676</v>
      </c>
      <c r="F83" s="3">
        <f>VLOOKUP(A83,'Scheme data2'!$A$2:$B$5538,2,FALSE)</f>
        <v>12.63</v>
      </c>
      <c r="G83" s="20">
        <f t="shared" si="28"/>
        <v>-0.23696682464454472</v>
      </c>
      <c r="H83" s="3">
        <f t="shared" si="29"/>
        <v>2000</v>
      </c>
      <c r="I83" s="3">
        <f t="shared" si="30"/>
        <v>4</v>
      </c>
      <c r="J83" s="3">
        <f t="shared" si="31"/>
        <v>2000</v>
      </c>
      <c r="K83" s="3">
        <f t="shared" si="32"/>
        <v>2868.0657837274434</v>
      </c>
      <c r="L83" s="3">
        <f t="shared" si="33"/>
        <v>6.2351678727302406</v>
      </c>
      <c r="M83" s="3">
        <f t="shared" si="34"/>
        <v>36223.67084847761</v>
      </c>
      <c r="N83" s="3">
        <f t="shared" si="35"/>
        <v>37531.657734718778</v>
      </c>
      <c r="O83" s="20">
        <f t="shared" si="36"/>
        <v>99.60567823343851</v>
      </c>
      <c r="P83" s="20">
        <f t="shared" si="37"/>
        <v>104.00425046651462</v>
      </c>
      <c r="Q83" s="3">
        <f>(O83-MAX(O$8:O83))/MAX(O$8:O83)</f>
        <v>-1.0963194988253598E-2</v>
      </c>
      <c r="R83" s="3">
        <f>(P83-MAX(P$8:P83))/MAX(P$8:P83)</f>
        <v>-1.0349703237262364E-2</v>
      </c>
      <c r="S83" s="3"/>
    </row>
    <row r="84" spans="1:19" hidden="1" x14ac:dyDescent="0.2">
      <c r="A84" s="18">
        <v>41299</v>
      </c>
      <c r="B84" s="18" t="str">
        <f t="shared" si="25"/>
        <v>Jan-2013</v>
      </c>
      <c r="C84" s="2">
        <v>6074.65</v>
      </c>
      <c r="D84" s="25">
        <f t="shared" si="26"/>
        <v>0.91870384676085071</v>
      </c>
      <c r="E84" s="20">
        <f t="shared" si="27"/>
        <v>-0.91870384676085071</v>
      </c>
      <c r="F84" s="3">
        <f>VLOOKUP(A84,'Scheme data2'!$A$2:$B$5538,2,FALSE)</f>
        <v>12.71</v>
      </c>
      <c r="G84" s="20">
        <f t="shared" si="28"/>
        <v>0.63341250989707099</v>
      </c>
      <c r="H84" s="3">
        <f t="shared" si="29"/>
        <v>0</v>
      </c>
      <c r="I84" s="3">
        <f t="shared" si="30"/>
        <v>4</v>
      </c>
      <c r="J84" s="3">
        <f t="shared" si="31"/>
        <v>0</v>
      </c>
      <c r="K84" s="3">
        <f t="shared" si="32"/>
        <v>2868.0657837274434</v>
      </c>
      <c r="L84" s="3">
        <f t="shared" si="33"/>
        <v>6.2351678727302406</v>
      </c>
      <c r="M84" s="3">
        <f t="shared" si="34"/>
        <v>36453.116111175812</v>
      </c>
      <c r="N84" s="3">
        <f t="shared" si="35"/>
        <v>37876.462518080756</v>
      </c>
      <c r="O84" s="20">
        <f t="shared" si="36"/>
        <v>100.23659305993694</v>
      </c>
      <c r="P84" s="20">
        <f t="shared" si="37"/>
        <v>104.95974151634528</v>
      </c>
      <c r="Q84" s="3">
        <f>(O84-MAX(O$8:O84))/MAX(O$8:O84)</f>
        <v>-4.6985121378228696E-3</v>
      </c>
      <c r="R84" s="3">
        <f>(P84-MAX(P$8:P84))/MAX(P$8:P84)</f>
        <v>-1.2577478914229596E-3</v>
      </c>
      <c r="S84" s="3"/>
    </row>
    <row r="85" spans="1:19" hidden="1" x14ac:dyDescent="0.2">
      <c r="A85" s="18">
        <v>41302</v>
      </c>
      <c r="B85" s="18" t="str">
        <f t="shared" si="25"/>
        <v>Jan-2013</v>
      </c>
      <c r="C85" s="2">
        <v>6074.8</v>
      </c>
      <c r="D85" s="25">
        <f t="shared" si="26"/>
        <v>2.4692780654119281E-3</v>
      </c>
      <c r="E85" s="20">
        <f t="shared" si="27"/>
        <v>-2.4692780654119281E-3</v>
      </c>
      <c r="F85" s="3">
        <f>VLOOKUP(A85,'Scheme data2'!$A$2:$B$5538,2,FALSE)</f>
        <v>12.71</v>
      </c>
      <c r="G85" s="20">
        <f t="shared" si="28"/>
        <v>0</v>
      </c>
      <c r="H85" s="3">
        <f t="shared" si="29"/>
        <v>0</v>
      </c>
      <c r="I85" s="3">
        <f t="shared" si="30"/>
        <v>4</v>
      </c>
      <c r="J85" s="3">
        <f t="shared" si="31"/>
        <v>0</v>
      </c>
      <c r="K85" s="3">
        <f t="shared" si="32"/>
        <v>2868.0657837274434</v>
      </c>
      <c r="L85" s="3">
        <f t="shared" si="33"/>
        <v>6.2351678727302406</v>
      </c>
      <c r="M85" s="3">
        <f t="shared" si="34"/>
        <v>36453.116111175812</v>
      </c>
      <c r="N85" s="3">
        <f t="shared" si="35"/>
        <v>37877.397793261669</v>
      </c>
      <c r="O85" s="20">
        <f t="shared" si="36"/>
        <v>100.23659305993694</v>
      </c>
      <c r="P85" s="20">
        <f t="shared" si="37"/>
        <v>104.96233326422006</v>
      </c>
      <c r="Q85" s="3">
        <f>(O85-MAX(O$8:O85))/MAX(O$8:O85)</f>
        <v>-4.6985121378228696E-3</v>
      </c>
      <c r="R85" s="3">
        <f>(P85-MAX(P$8:P85))/MAX(P$8:P85)</f>
        <v>-1.2330861680615235E-3</v>
      </c>
      <c r="S85" s="3"/>
    </row>
    <row r="86" spans="1:19" hidden="1" x14ac:dyDescent="0.2">
      <c r="A86" s="18">
        <v>41303</v>
      </c>
      <c r="B86" s="18" t="str">
        <f t="shared" si="25"/>
        <v>Jan-2013</v>
      </c>
      <c r="C86" s="2">
        <v>6049.9</v>
      </c>
      <c r="D86" s="25">
        <f t="shared" si="26"/>
        <v>-0.40989003753210873</v>
      </c>
      <c r="E86" s="20">
        <f t="shared" si="27"/>
        <v>0.40989003753210873</v>
      </c>
      <c r="F86" s="3">
        <f>VLOOKUP(A86,'Scheme data2'!$A$2:$B$5538,2,FALSE)</f>
        <v>12.69</v>
      </c>
      <c r="G86" s="20">
        <f t="shared" si="28"/>
        <v>-0.15735641227381075</v>
      </c>
      <c r="H86" s="3">
        <f t="shared" si="29"/>
        <v>0</v>
      </c>
      <c r="I86" s="3">
        <f t="shared" si="30"/>
        <v>4</v>
      </c>
      <c r="J86" s="3">
        <f t="shared" si="31"/>
        <v>0</v>
      </c>
      <c r="K86" s="3">
        <f t="shared" si="32"/>
        <v>2868.0657837274434</v>
      </c>
      <c r="L86" s="3">
        <f t="shared" si="33"/>
        <v>6.2351678727302406</v>
      </c>
      <c r="M86" s="3">
        <f t="shared" si="34"/>
        <v>36395.754795501256</v>
      </c>
      <c r="N86" s="3">
        <f t="shared" si="35"/>
        <v>37722.142113230679</v>
      </c>
      <c r="O86" s="20">
        <f t="shared" si="36"/>
        <v>100.07886435331231</v>
      </c>
      <c r="P86" s="20">
        <f t="shared" si="37"/>
        <v>104.53210311700877</v>
      </c>
      <c r="Q86" s="3">
        <f>(O86-MAX(O$8:O86))/MAX(O$8:O86)</f>
        <v>-6.2646828504307282E-3</v>
      </c>
      <c r="R86" s="3">
        <f>(P86-MAX(P$8:P86))/MAX(P$8:P86)</f>
        <v>-5.3269322460255545E-3</v>
      </c>
      <c r="S86" s="3"/>
    </row>
    <row r="87" spans="1:19" hidden="1" x14ac:dyDescent="0.2">
      <c r="A87" s="18">
        <v>41304</v>
      </c>
      <c r="B87" s="18" t="str">
        <f t="shared" si="25"/>
        <v>Jan-2013</v>
      </c>
      <c r="C87" s="2">
        <v>6055.75</v>
      </c>
      <c r="D87" s="25">
        <f t="shared" si="26"/>
        <v>9.6695813153942448E-2</v>
      </c>
      <c r="E87" s="20">
        <f t="shared" si="27"/>
        <v>-9.6695813153942448E-2</v>
      </c>
      <c r="F87" s="3">
        <f>VLOOKUP(A87,'Scheme data2'!$A$2:$B$5538,2,FALSE)</f>
        <v>12.68</v>
      </c>
      <c r="G87" s="20">
        <f t="shared" si="28"/>
        <v>-7.8802206461779253E-2</v>
      </c>
      <c r="H87" s="3">
        <f t="shared" si="29"/>
        <v>0</v>
      </c>
      <c r="I87" s="3">
        <f t="shared" si="30"/>
        <v>4</v>
      </c>
      <c r="J87" s="3">
        <f t="shared" si="31"/>
        <v>0</v>
      </c>
      <c r="K87" s="3">
        <f t="shared" si="32"/>
        <v>2868.0657837274434</v>
      </c>
      <c r="L87" s="3">
        <f t="shared" si="33"/>
        <v>6.2351678727302406</v>
      </c>
      <c r="M87" s="3">
        <f t="shared" si="34"/>
        <v>36367.074137663985</v>
      </c>
      <c r="N87" s="3">
        <f t="shared" si="35"/>
        <v>37758.617845286157</v>
      </c>
      <c r="O87" s="20">
        <f t="shared" si="36"/>
        <v>100.00000000000001</v>
      </c>
      <c r="P87" s="20">
        <f t="shared" si="37"/>
        <v>104.63318128412469</v>
      </c>
      <c r="Q87" s="3">
        <f>(O87-MAX(O$8:O87))/MAX(O$8:O87)</f>
        <v>-7.0477682067345161E-3</v>
      </c>
      <c r="R87" s="3">
        <f>(P87-MAX(P$8:P87))/MAX(P$8:P87)</f>
        <v>-4.3651250349375278E-3</v>
      </c>
      <c r="S87" s="3"/>
    </row>
    <row r="88" spans="1:19" hidden="1" x14ac:dyDescent="0.2">
      <c r="A88" s="18">
        <v>41305</v>
      </c>
      <c r="B88" s="18" t="str">
        <f t="shared" si="25"/>
        <v>Jan-2013</v>
      </c>
      <c r="C88" s="2">
        <v>6034.75</v>
      </c>
      <c r="D88" s="25">
        <f t="shared" si="26"/>
        <v>-0.34677785575692521</v>
      </c>
      <c r="E88" s="20">
        <f t="shared" si="27"/>
        <v>0.34677785575692521</v>
      </c>
      <c r="F88" s="3">
        <f>VLOOKUP(A88,'Scheme data2'!$A$2:$B$5538,2,FALSE)</f>
        <v>12.68</v>
      </c>
      <c r="G88" s="20">
        <f t="shared" si="28"/>
        <v>0</v>
      </c>
      <c r="H88" s="3">
        <f t="shared" si="29"/>
        <v>0</v>
      </c>
      <c r="I88" s="3">
        <f t="shared" si="30"/>
        <v>4</v>
      </c>
      <c r="J88" s="3">
        <f t="shared" si="31"/>
        <v>0</v>
      </c>
      <c r="K88" s="3">
        <f t="shared" si="32"/>
        <v>2868.0657837274434</v>
      </c>
      <c r="L88" s="3">
        <f t="shared" si="33"/>
        <v>6.2351678727302406</v>
      </c>
      <c r="M88" s="3">
        <f t="shared" si="34"/>
        <v>36367.074137663985</v>
      </c>
      <c r="N88" s="3">
        <f t="shared" si="35"/>
        <v>37627.679319958821</v>
      </c>
      <c r="O88" s="20">
        <f t="shared" si="36"/>
        <v>100.00000000000001</v>
      </c>
      <c r="P88" s="20">
        <f t="shared" si="37"/>
        <v>104.27033658165735</v>
      </c>
      <c r="Q88" s="3">
        <f>(O88-MAX(O$8:O88))/MAX(O$8:O88)</f>
        <v>-7.0477682067345161E-3</v>
      </c>
      <c r="R88" s="3">
        <f>(P88-MAX(P$8:P88))/MAX(P$8:P88)</f>
        <v>-7.8177663055094965E-3</v>
      </c>
      <c r="S88" s="3"/>
    </row>
    <row r="89" spans="1:19" x14ac:dyDescent="0.2">
      <c r="A89" s="18">
        <v>41306</v>
      </c>
      <c r="B89" s="18" t="str">
        <f t="shared" si="25"/>
        <v>Feb-2013</v>
      </c>
      <c r="C89" s="2">
        <v>5998.9</v>
      </c>
      <c r="D89" s="25">
        <f t="shared" si="26"/>
        <v>-0.59405940594060003</v>
      </c>
      <c r="E89" s="20">
        <f t="shared" si="27"/>
        <v>0.59405940594060003</v>
      </c>
      <c r="F89" s="3">
        <f>VLOOKUP(A89,'Scheme data2'!$A$2:$B$5538,2,FALSE)</f>
        <v>12.65</v>
      </c>
      <c r="G89" s="20">
        <f t="shared" si="28"/>
        <v>-0.23659305993690349</v>
      </c>
      <c r="H89" s="3">
        <f t="shared" si="29"/>
        <v>2000</v>
      </c>
      <c r="I89" s="3">
        <f t="shared" si="30"/>
        <v>1</v>
      </c>
      <c r="J89" s="3">
        <f t="shared" si="31"/>
        <v>2000</v>
      </c>
      <c r="K89" s="3">
        <f t="shared" si="32"/>
        <v>3026.1685505258624</v>
      </c>
      <c r="L89" s="3">
        <f t="shared" si="33"/>
        <v>6.5685623283804428</v>
      </c>
      <c r="M89" s="3">
        <f t="shared" si="34"/>
        <v>38281.032164152159</v>
      </c>
      <c r="N89" s="3">
        <f t="shared" si="35"/>
        <v>39404.148551721439</v>
      </c>
      <c r="O89" s="20">
        <f t="shared" si="36"/>
        <v>99.763406940063106</v>
      </c>
      <c r="P89" s="20">
        <f t="shared" si="37"/>
        <v>103.6509088395881</v>
      </c>
      <c r="Q89" s="3">
        <f>(O89-MAX(O$8:O89))/MAX(O$8:O89)</f>
        <v>-9.3970242756460202E-3</v>
      </c>
      <c r="R89" s="3">
        <f>(P89-MAX(P$8:P89))/MAX(P$8:P89)</f>
        <v>-1.3711918188843077E-2</v>
      </c>
      <c r="S89" s="3"/>
    </row>
    <row r="90" spans="1:19" hidden="1" x14ac:dyDescent="0.2">
      <c r="A90" s="18">
        <v>41309</v>
      </c>
      <c r="B90" s="18" t="str">
        <f t="shared" si="25"/>
        <v>Feb-2013</v>
      </c>
      <c r="C90" s="2">
        <v>5987.25</v>
      </c>
      <c r="D90" s="25">
        <f t="shared" si="26"/>
        <v>-0.19420227041623694</v>
      </c>
      <c r="E90" s="20">
        <f t="shared" si="27"/>
        <v>0.19420227041623694</v>
      </c>
      <c r="F90" s="3">
        <f>VLOOKUP(A90,'Scheme data2'!$A$2:$B$5538,2,FALSE)</f>
        <v>12.65</v>
      </c>
      <c r="G90" s="20">
        <f t="shared" si="28"/>
        <v>0</v>
      </c>
      <c r="H90" s="3">
        <f t="shared" si="29"/>
        <v>0</v>
      </c>
      <c r="I90" s="3">
        <f t="shared" si="30"/>
        <v>1</v>
      </c>
      <c r="J90" s="3">
        <f t="shared" si="31"/>
        <v>0</v>
      </c>
      <c r="K90" s="3">
        <f t="shared" si="32"/>
        <v>3026.1685505258624</v>
      </c>
      <c r="L90" s="3">
        <f t="shared" si="33"/>
        <v>6.5685623283804428</v>
      </c>
      <c r="M90" s="3">
        <f t="shared" si="34"/>
        <v>38281.032164152159</v>
      </c>
      <c r="N90" s="3">
        <f t="shared" si="35"/>
        <v>39327.624800595804</v>
      </c>
      <c r="O90" s="20">
        <f t="shared" si="36"/>
        <v>99.763406940063106</v>
      </c>
      <c r="P90" s="20">
        <f t="shared" si="37"/>
        <v>103.44961642131456</v>
      </c>
      <c r="Q90" s="3">
        <f>(O90-MAX(O$8:O90))/MAX(O$8:O90)</f>
        <v>-9.3970242756460202E-3</v>
      </c>
      <c r="R90" s="3">
        <f>(P90-MAX(P$8:P90))/MAX(P$8:P90)</f>
        <v>-1.5627312036565047E-2</v>
      </c>
      <c r="S90" s="3"/>
    </row>
    <row r="91" spans="1:19" x14ac:dyDescent="0.2">
      <c r="A91" s="18">
        <v>41310</v>
      </c>
      <c r="B91" s="18" t="str">
        <f t="shared" si="25"/>
        <v>Feb-2013</v>
      </c>
      <c r="C91" s="2">
        <v>5956.9</v>
      </c>
      <c r="D91" s="25">
        <f t="shared" si="26"/>
        <v>-0.50691051818448141</v>
      </c>
      <c r="E91" s="20">
        <f t="shared" si="27"/>
        <v>0.50691051818448141</v>
      </c>
      <c r="F91" s="3">
        <f>VLOOKUP(A91,'Scheme data2'!$A$2:$B$5538,2,FALSE)</f>
        <v>12.62</v>
      </c>
      <c r="G91" s="20">
        <f t="shared" si="28"/>
        <v>-0.23715415019763744</v>
      </c>
      <c r="H91" s="3">
        <f t="shared" si="29"/>
        <v>2000</v>
      </c>
      <c r="I91" s="3">
        <f t="shared" si="30"/>
        <v>2</v>
      </c>
      <c r="J91" s="3">
        <f t="shared" si="31"/>
        <v>2000</v>
      </c>
      <c r="K91" s="3">
        <f t="shared" si="32"/>
        <v>3184.6471559141351</v>
      </c>
      <c r="L91" s="3">
        <f t="shared" si="33"/>
        <v>6.9043074306987631</v>
      </c>
      <c r="M91" s="3">
        <f t="shared" si="34"/>
        <v>40190.24710763638</v>
      </c>
      <c r="N91" s="3">
        <f t="shared" si="35"/>
        <v>41128.268933929459</v>
      </c>
      <c r="O91" s="20">
        <f t="shared" si="36"/>
        <v>99.526813880126184</v>
      </c>
      <c r="P91" s="20">
        <f t="shared" si="37"/>
        <v>102.92521943465341</v>
      </c>
      <c r="Q91" s="3">
        <f>(O91-MAX(O$8:O91))/MAX(O$8:O91)</f>
        <v>-1.1746280344557667E-2</v>
      </c>
      <c r="R91" s="3">
        <f>(P91-MAX(P$8:P91))/MAX(P$8:P91)</f>
        <v>-2.0617200729987014E-2</v>
      </c>
      <c r="S91" s="3"/>
    </row>
    <row r="92" spans="1:19" hidden="1" x14ac:dyDescent="0.2">
      <c r="A92" s="18">
        <v>41311</v>
      </c>
      <c r="B92" s="18" t="str">
        <f t="shared" si="25"/>
        <v>Feb-2013</v>
      </c>
      <c r="C92" s="2">
        <v>5959.2</v>
      </c>
      <c r="D92" s="25">
        <f t="shared" si="26"/>
        <v>3.861068676660985E-2</v>
      </c>
      <c r="E92" s="20">
        <f t="shared" si="27"/>
        <v>-3.861068676660985E-2</v>
      </c>
      <c r="F92" s="3">
        <f>VLOOKUP(A92,'Scheme data2'!$A$2:$B$5538,2,FALSE)</f>
        <v>12.63</v>
      </c>
      <c r="G92" s="20">
        <f t="shared" si="28"/>
        <v>7.9239302694148681E-2</v>
      </c>
      <c r="H92" s="3">
        <f t="shared" si="29"/>
        <v>0</v>
      </c>
      <c r="I92" s="3">
        <f t="shared" si="30"/>
        <v>2</v>
      </c>
      <c r="J92" s="3">
        <f t="shared" si="31"/>
        <v>0</v>
      </c>
      <c r="K92" s="3">
        <f t="shared" si="32"/>
        <v>3184.6471559141351</v>
      </c>
      <c r="L92" s="3">
        <f t="shared" si="33"/>
        <v>6.9043074306987631</v>
      </c>
      <c r="M92" s="3">
        <f t="shared" si="34"/>
        <v>40222.093579195527</v>
      </c>
      <c r="N92" s="3">
        <f t="shared" si="35"/>
        <v>41144.148841020069</v>
      </c>
      <c r="O92" s="20">
        <f t="shared" si="36"/>
        <v>99.60567823343851</v>
      </c>
      <c r="P92" s="20">
        <f t="shared" si="37"/>
        <v>102.96495956873316</v>
      </c>
      <c r="Q92" s="3">
        <f>(O92-MAX(O$8:O92))/MAX(O$8:O92)</f>
        <v>-1.0963194988253598E-2</v>
      </c>
      <c r="R92" s="3">
        <f>(P92-MAX(P$8:P92))/MAX(P$8:P92)</f>
        <v>-2.0239054305114905E-2</v>
      </c>
      <c r="S92" s="3"/>
    </row>
    <row r="93" spans="1:19" hidden="1" x14ac:dyDescent="0.2">
      <c r="A93" s="18">
        <v>41312</v>
      </c>
      <c r="B93" s="18" t="str">
        <f t="shared" si="25"/>
        <v>Feb-2013</v>
      </c>
      <c r="C93" s="2">
        <v>5938.8</v>
      </c>
      <c r="D93" s="25">
        <f t="shared" si="26"/>
        <v>-0.34232782923881794</v>
      </c>
      <c r="E93" s="20">
        <f t="shared" si="27"/>
        <v>0.34232782923881794</v>
      </c>
      <c r="F93" s="3">
        <f>VLOOKUP(A93,'Scheme data2'!$A$2:$B$5538,2,FALSE)</f>
        <v>12.63</v>
      </c>
      <c r="G93" s="20">
        <f t="shared" si="28"/>
        <v>0</v>
      </c>
      <c r="H93" s="3">
        <f t="shared" si="29"/>
        <v>0</v>
      </c>
      <c r="I93" s="3">
        <f t="shared" si="30"/>
        <v>2</v>
      </c>
      <c r="J93" s="3">
        <f t="shared" si="31"/>
        <v>0</v>
      </c>
      <c r="K93" s="3">
        <f t="shared" si="32"/>
        <v>3184.6471559141351</v>
      </c>
      <c r="L93" s="3">
        <f t="shared" si="33"/>
        <v>6.9043074306987631</v>
      </c>
      <c r="M93" s="3">
        <f t="shared" si="34"/>
        <v>40222.093579195527</v>
      </c>
      <c r="N93" s="3">
        <f t="shared" si="35"/>
        <v>41003.300969433818</v>
      </c>
      <c r="O93" s="20">
        <f t="shared" si="36"/>
        <v>99.60567823343851</v>
      </c>
      <c r="P93" s="20">
        <f t="shared" si="37"/>
        <v>102.61248185776489</v>
      </c>
      <c r="Q93" s="3">
        <f>(O93-MAX(O$8:O93))/MAX(O$8:O93)</f>
        <v>-1.0963194988253598E-2</v>
      </c>
      <c r="R93" s="3">
        <f>(P93-MAX(P$8:P93))/MAX(P$8:P93)</f>
        <v>-2.3593048682241942E-2</v>
      </c>
      <c r="S93" s="3"/>
    </row>
    <row r="94" spans="1:19" x14ac:dyDescent="0.2">
      <c r="A94" s="18">
        <v>41313</v>
      </c>
      <c r="B94" s="18" t="str">
        <f t="shared" si="25"/>
        <v>Feb-2013</v>
      </c>
      <c r="C94" s="2">
        <v>5903.5</v>
      </c>
      <c r="D94" s="25">
        <f t="shared" si="26"/>
        <v>-0.59439617431131175</v>
      </c>
      <c r="E94" s="20">
        <f t="shared" si="27"/>
        <v>0.59439617431131175</v>
      </c>
      <c r="F94" s="3">
        <f>VLOOKUP(A94,'Scheme data2'!$A$2:$B$5538,2,FALSE)</f>
        <v>12.64</v>
      </c>
      <c r="G94" s="20">
        <f t="shared" si="28"/>
        <v>7.9176563737132111E-2</v>
      </c>
      <c r="H94" s="3">
        <f t="shared" si="29"/>
        <v>2000</v>
      </c>
      <c r="I94" s="3">
        <f t="shared" si="30"/>
        <v>3</v>
      </c>
      <c r="J94" s="3">
        <f t="shared" si="31"/>
        <v>2000</v>
      </c>
      <c r="K94" s="3">
        <f t="shared" si="32"/>
        <v>3342.8750040154009</v>
      </c>
      <c r="L94" s="3">
        <f t="shared" si="33"/>
        <v>7.2430895091268139</v>
      </c>
      <c r="M94" s="3">
        <f t="shared" si="34"/>
        <v>42253.940050754667</v>
      </c>
      <c r="N94" s="3">
        <f t="shared" si="35"/>
        <v>42759.578917130144</v>
      </c>
      <c r="O94" s="20">
        <f t="shared" si="36"/>
        <v>99.684542586750808</v>
      </c>
      <c r="P94" s="20">
        <f t="shared" si="37"/>
        <v>102.00255719123645</v>
      </c>
      <c r="Q94" s="3">
        <f>(O94-MAX(O$8:O94))/MAX(O$8:O94)</f>
        <v>-1.018010963194981E-2</v>
      </c>
      <c r="R94" s="3">
        <f>(P94-MAX(P$8:P94))/MAX(P$8:P94)</f>
        <v>-2.9396774246584399E-2</v>
      </c>
      <c r="S94" s="3"/>
    </row>
    <row r="95" spans="1:19" hidden="1" x14ac:dyDescent="0.2">
      <c r="A95" s="18">
        <v>41316</v>
      </c>
      <c r="B95" s="18" t="str">
        <f t="shared" si="25"/>
        <v>Feb-2013</v>
      </c>
      <c r="C95" s="2">
        <v>5897.85</v>
      </c>
      <c r="D95" s="25">
        <f t="shared" si="26"/>
        <v>-9.5705937155918283E-2</v>
      </c>
      <c r="E95" s="20">
        <f t="shared" si="27"/>
        <v>9.5705937155918283E-2</v>
      </c>
      <c r="F95" s="3">
        <f>VLOOKUP(A95,'Scheme data2'!$A$2:$B$5538,2,FALSE)</f>
        <v>12.59</v>
      </c>
      <c r="G95" s="20">
        <f t="shared" si="28"/>
        <v>-0.39556962025317011</v>
      </c>
      <c r="H95" s="3">
        <f t="shared" si="29"/>
        <v>0</v>
      </c>
      <c r="I95" s="3">
        <f t="shared" si="30"/>
        <v>3</v>
      </c>
      <c r="J95" s="3">
        <f t="shared" si="31"/>
        <v>0</v>
      </c>
      <c r="K95" s="3">
        <f t="shared" si="32"/>
        <v>3342.8750040154009</v>
      </c>
      <c r="L95" s="3">
        <f t="shared" si="33"/>
        <v>7.2430895091268139</v>
      </c>
      <c r="M95" s="3">
        <f t="shared" si="34"/>
        <v>42086.796300553899</v>
      </c>
      <c r="N95" s="3">
        <f t="shared" si="35"/>
        <v>42718.655461403585</v>
      </c>
      <c r="O95" s="20">
        <f t="shared" si="36"/>
        <v>99.29022082018929</v>
      </c>
      <c r="P95" s="20">
        <f t="shared" si="37"/>
        <v>101.90493468795357</v>
      </c>
      <c r="Q95" s="3">
        <f>(O95-MAX(O$8:O95))/MAX(O$8:O95)</f>
        <v>-1.4095536413469032E-2</v>
      </c>
      <c r="R95" s="3">
        <f>(P95-MAX(P$8:P95))/MAX(P$8:P95)</f>
        <v>-3.0325699159857313E-2</v>
      </c>
      <c r="S95" s="3"/>
    </row>
    <row r="96" spans="1:19" hidden="1" x14ac:dyDescent="0.2">
      <c r="A96" s="18">
        <v>41317</v>
      </c>
      <c r="B96" s="18" t="str">
        <f t="shared" si="25"/>
        <v>Feb-2013</v>
      </c>
      <c r="C96" s="2">
        <v>5922.5</v>
      </c>
      <c r="D96" s="25">
        <f t="shared" si="26"/>
        <v>0.41794891358714847</v>
      </c>
      <c r="E96" s="20">
        <f t="shared" si="27"/>
        <v>-0.41794891358714847</v>
      </c>
      <c r="F96" s="3">
        <f>VLOOKUP(A96,'Scheme data2'!$A$2:$B$5538,2,FALSE)</f>
        <v>12.63</v>
      </c>
      <c r="G96" s="20">
        <f t="shared" si="28"/>
        <v>0.31771247021446325</v>
      </c>
      <c r="H96" s="3">
        <f t="shared" si="29"/>
        <v>0</v>
      </c>
      <c r="I96" s="3">
        <f t="shared" si="30"/>
        <v>3</v>
      </c>
      <c r="J96" s="3">
        <f t="shared" si="31"/>
        <v>0</v>
      </c>
      <c r="K96" s="3">
        <f t="shared" si="32"/>
        <v>3342.8750040154009</v>
      </c>
      <c r="L96" s="3">
        <f t="shared" si="33"/>
        <v>7.2430895091268139</v>
      </c>
      <c r="M96" s="3">
        <f t="shared" si="34"/>
        <v>42220.511300714519</v>
      </c>
      <c r="N96" s="3">
        <f t="shared" si="35"/>
        <v>42897.197617803555</v>
      </c>
      <c r="O96" s="20">
        <f t="shared" si="36"/>
        <v>99.60567823343851</v>
      </c>
      <c r="P96" s="20">
        <f t="shared" si="37"/>
        <v>102.33084525537357</v>
      </c>
      <c r="Q96" s="3">
        <f>(O96-MAX(O$8:O96))/MAX(O$8:O96)</f>
        <v>-1.0963194988253598E-2</v>
      </c>
      <c r="R96" s="3">
        <f>(P96-MAX(P$8:P96))/MAX(P$8:P96)</f>
        <v>-2.6272955954162073E-2</v>
      </c>
      <c r="S96" s="3"/>
    </row>
    <row r="97" spans="1:19" hidden="1" x14ac:dyDescent="0.2">
      <c r="A97" s="18">
        <v>41318</v>
      </c>
      <c r="B97" s="18" t="str">
        <f t="shared" si="25"/>
        <v>Feb-2013</v>
      </c>
      <c r="C97" s="2">
        <v>5932.95</v>
      </c>
      <c r="D97" s="25">
        <f t="shared" si="26"/>
        <v>0.17644575770366938</v>
      </c>
      <c r="E97" s="20">
        <f t="shared" si="27"/>
        <v>-0.17644575770366938</v>
      </c>
      <c r="F97" s="3">
        <f>VLOOKUP(A97,'Scheme data2'!$A$2:$B$5538,2,FALSE)</f>
        <v>12.66</v>
      </c>
      <c r="G97" s="20">
        <f t="shared" si="28"/>
        <v>0.23752969121139636</v>
      </c>
      <c r="H97" s="3">
        <f t="shared" si="29"/>
        <v>0</v>
      </c>
      <c r="I97" s="3">
        <f t="shared" si="30"/>
        <v>3</v>
      </c>
      <c r="J97" s="3">
        <f t="shared" si="31"/>
        <v>0</v>
      </c>
      <c r="K97" s="3">
        <f t="shared" si="32"/>
        <v>3342.8750040154009</v>
      </c>
      <c r="L97" s="3">
        <f t="shared" si="33"/>
        <v>7.2430895091268139</v>
      </c>
      <c r="M97" s="3">
        <f t="shared" si="34"/>
        <v>42320.797550834977</v>
      </c>
      <c r="N97" s="3">
        <f t="shared" si="35"/>
        <v>42972.887903173927</v>
      </c>
      <c r="O97" s="20">
        <f t="shared" si="36"/>
        <v>99.842271293375418</v>
      </c>
      <c r="P97" s="20">
        <f t="shared" si="37"/>
        <v>102.511403690649</v>
      </c>
      <c r="Q97" s="3">
        <f>(O97-MAX(O$8:O97))/MAX(O$8:O97)</f>
        <v>-8.6139389193420918E-3</v>
      </c>
      <c r="R97" s="3">
        <f>(P97-MAX(P$8:P97))/MAX(P$8:P97)</f>
        <v>-2.4554855893329699E-2</v>
      </c>
      <c r="S97" s="3"/>
    </row>
    <row r="98" spans="1:19" x14ac:dyDescent="0.2">
      <c r="A98" s="18">
        <v>41319</v>
      </c>
      <c r="B98" s="18" t="str">
        <f t="shared" si="25"/>
        <v>Feb-2013</v>
      </c>
      <c r="C98" s="2">
        <v>5896.95</v>
      </c>
      <c r="D98" s="25">
        <f t="shared" si="26"/>
        <v>-0.60678077516244033</v>
      </c>
      <c r="E98" s="20">
        <f t="shared" si="27"/>
        <v>0.60678077516244033</v>
      </c>
      <c r="F98" s="3">
        <f>VLOOKUP(A98,'Scheme data2'!$A$2:$B$5538,2,FALSE)</f>
        <v>12.63</v>
      </c>
      <c r="G98" s="20">
        <f t="shared" si="28"/>
        <v>-0.23696682464454472</v>
      </c>
      <c r="H98" s="3">
        <f t="shared" si="29"/>
        <v>2000</v>
      </c>
      <c r="I98" s="3">
        <f t="shared" si="30"/>
        <v>4</v>
      </c>
      <c r="J98" s="3">
        <f t="shared" si="31"/>
        <v>2000</v>
      </c>
      <c r="K98" s="3">
        <f t="shared" si="32"/>
        <v>3501.2281314896686</v>
      </c>
      <c r="L98" s="3">
        <f t="shared" si="33"/>
        <v>7.5822478876106061</v>
      </c>
      <c r="M98" s="3">
        <f t="shared" si="34"/>
        <v>44220.511300714519</v>
      </c>
      <c r="N98" s="3">
        <f t="shared" si="35"/>
        <v>44712.13668084536</v>
      </c>
      <c r="O98" s="20">
        <f t="shared" si="36"/>
        <v>99.60567823343851</v>
      </c>
      <c r="P98" s="20">
        <f t="shared" si="37"/>
        <v>101.88938420070498</v>
      </c>
      <c r="Q98" s="3">
        <f>(O98-MAX(O$8:O98))/MAX(O$8:O98)</f>
        <v>-1.0963194988253598E-2</v>
      </c>
      <c r="R98" s="3">
        <f>(P98-MAX(P$8:P98))/MAX(P$8:P98)</f>
        <v>-3.0473669500024579E-2</v>
      </c>
      <c r="S98" s="3"/>
    </row>
    <row r="99" spans="1:19" hidden="1" x14ac:dyDescent="0.2">
      <c r="A99" s="18">
        <v>41320</v>
      </c>
      <c r="B99" s="18" t="str">
        <f t="shared" si="25"/>
        <v>Feb-2013</v>
      </c>
      <c r="C99" s="2">
        <v>5887.4</v>
      </c>
      <c r="D99" s="25">
        <f t="shared" si="26"/>
        <v>-0.161948125726014</v>
      </c>
      <c r="E99" s="20">
        <f t="shared" si="27"/>
        <v>0.161948125726014</v>
      </c>
      <c r="F99" s="3">
        <f>VLOOKUP(A99,'Scheme data2'!$A$2:$B$5538,2,FALSE)</f>
        <v>12.63</v>
      </c>
      <c r="G99" s="20">
        <f t="shared" si="28"/>
        <v>0</v>
      </c>
      <c r="H99" s="3">
        <f t="shared" si="29"/>
        <v>0</v>
      </c>
      <c r="I99" s="3">
        <f t="shared" si="30"/>
        <v>4</v>
      </c>
      <c r="J99" s="3">
        <f t="shared" si="31"/>
        <v>0</v>
      </c>
      <c r="K99" s="3">
        <f t="shared" si="32"/>
        <v>3501.2281314896686</v>
      </c>
      <c r="L99" s="3">
        <f t="shared" si="33"/>
        <v>7.5822478876106061</v>
      </c>
      <c r="M99" s="3">
        <f t="shared" si="34"/>
        <v>44220.511300714519</v>
      </c>
      <c r="N99" s="3">
        <f t="shared" si="35"/>
        <v>44639.726213518683</v>
      </c>
      <c r="O99" s="20">
        <f t="shared" si="36"/>
        <v>99.60567823343851</v>
      </c>
      <c r="P99" s="20">
        <f t="shared" si="37"/>
        <v>101.72437625267816</v>
      </c>
      <c r="Q99" s="3">
        <f>(O99-MAX(O$8:O99))/MAX(O$8:O99)</f>
        <v>-1.0963194988253598E-2</v>
      </c>
      <c r="R99" s="3">
        <f>(P99-MAX(P$8:P99))/MAX(P$8:P99)</f>
        <v>-3.2043799220689555E-2</v>
      </c>
      <c r="S99" s="3"/>
    </row>
    <row r="100" spans="1:19" hidden="1" x14ac:dyDescent="0.2">
      <c r="A100" s="18">
        <v>41323</v>
      </c>
      <c r="B100" s="18" t="str">
        <f t="shared" si="25"/>
        <v>Feb-2013</v>
      </c>
      <c r="C100" s="2">
        <v>5898.2</v>
      </c>
      <c r="D100" s="25">
        <f t="shared" si="26"/>
        <v>0.18344260624384587</v>
      </c>
      <c r="E100" s="20">
        <f t="shared" si="27"/>
        <v>-0.18344260624384587</v>
      </c>
      <c r="F100" s="3">
        <f>VLOOKUP(A100,'Scheme data2'!$A$2:$B$5538,2,FALSE)</f>
        <v>12.61</v>
      </c>
      <c r="G100" s="20">
        <f t="shared" si="28"/>
        <v>-0.15835312747427829</v>
      </c>
      <c r="H100" s="3">
        <f t="shared" si="29"/>
        <v>0</v>
      </c>
      <c r="I100" s="3">
        <f t="shared" si="30"/>
        <v>4</v>
      </c>
      <c r="J100" s="3">
        <f t="shared" si="31"/>
        <v>0</v>
      </c>
      <c r="K100" s="3">
        <f t="shared" si="32"/>
        <v>3501.2281314896686</v>
      </c>
      <c r="L100" s="3">
        <f t="shared" si="33"/>
        <v>7.5822478876106061</v>
      </c>
      <c r="M100" s="3">
        <f t="shared" si="34"/>
        <v>44150.486738084721</v>
      </c>
      <c r="N100" s="3">
        <f t="shared" si="35"/>
        <v>44721.614490704873</v>
      </c>
      <c r="O100" s="20">
        <f t="shared" si="36"/>
        <v>99.4479495268139</v>
      </c>
      <c r="P100" s="20">
        <f t="shared" si="37"/>
        <v>101.91098209966137</v>
      </c>
      <c r="Q100" s="3">
        <f>(O100-MAX(O$8:O100))/MAX(O$8:O100)</f>
        <v>-1.2529365700861314E-2</v>
      </c>
      <c r="R100" s="3">
        <f>(P100-MAX(P$8:P100))/MAX(P$8:P100)</f>
        <v>-3.0268155138681037E-2</v>
      </c>
      <c r="S100" s="3"/>
    </row>
    <row r="101" spans="1:19" hidden="1" x14ac:dyDescent="0.2">
      <c r="A101" s="18">
        <v>41324</v>
      </c>
      <c r="B101" s="18" t="str">
        <f t="shared" si="25"/>
        <v>Feb-2013</v>
      </c>
      <c r="C101" s="2">
        <v>5939.7</v>
      </c>
      <c r="D101" s="25">
        <f t="shared" si="26"/>
        <v>0.70360448950527277</v>
      </c>
      <c r="E101" s="20">
        <f t="shared" si="27"/>
        <v>-0.70360448950527277</v>
      </c>
      <c r="F101" s="3">
        <f>VLOOKUP(A101,'Scheme data2'!$A$2:$B$5538,2,FALSE)</f>
        <v>12.63</v>
      </c>
      <c r="G101" s="20">
        <f t="shared" si="28"/>
        <v>0.15860428231563323</v>
      </c>
      <c r="H101" s="3">
        <f t="shared" si="29"/>
        <v>0</v>
      </c>
      <c r="I101" s="3">
        <f t="shared" si="30"/>
        <v>4</v>
      </c>
      <c r="J101" s="3">
        <f t="shared" si="31"/>
        <v>0</v>
      </c>
      <c r="K101" s="3">
        <f t="shared" si="32"/>
        <v>3501.2281314896686</v>
      </c>
      <c r="L101" s="3">
        <f t="shared" si="33"/>
        <v>7.5822478876106061</v>
      </c>
      <c r="M101" s="3">
        <f t="shared" si="34"/>
        <v>44220.511300714519</v>
      </c>
      <c r="N101" s="3">
        <f t="shared" si="35"/>
        <v>45036.277778040712</v>
      </c>
      <c r="O101" s="20">
        <f t="shared" si="36"/>
        <v>99.605678233438525</v>
      </c>
      <c r="P101" s="20">
        <f t="shared" si="37"/>
        <v>102.62803234501351</v>
      </c>
      <c r="Q101" s="3">
        <f>(O101-MAX(O$8:O101))/MAX(O$8:O101)</f>
        <v>-1.0963194988253456E-2</v>
      </c>
      <c r="R101" s="3">
        <f>(P101-MAX(P$8:P101))/MAX(P$8:P101)</f>
        <v>-2.3445078342074408E-2</v>
      </c>
      <c r="S101" s="3"/>
    </row>
    <row r="102" spans="1:19" hidden="1" x14ac:dyDescent="0.2">
      <c r="A102" s="18">
        <v>41325</v>
      </c>
      <c r="B102" s="18" t="str">
        <f t="shared" si="25"/>
        <v>Feb-2013</v>
      </c>
      <c r="C102" s="2">
        <v>5943.05</v>
      </c>
      <c r="D102" s="25">
        <f t="shared" si="26"/>
        <v>5.6400154889983733E-2</v>
      </c>
      <c r="E102" s="20">
        <f t="shared" si="27"/>
        <v>-5.6400154889983733E-2</v>
      </c>
      <c r="F102" s="3">
        <f>VLOOKUP(A102,'Scheme data2'!$A$2:$B$5538,2,FALSE)</f>
        <v>12.64</v>
      </c>
      <c r="G102" s="20">
        <f t="shared" si="28"/>
        <v>7.9176563737132111E-2</v>
      </c>
      <c r="H102" s="3">
        <f t="shared" si="29"/>
        <v>0</v>
      </c>
      <c r="I102" s="3">
        <f t="shared" si="30"/>
        <v>4</v>
      </c>
      <c r="J102" s="3">
        <f t="shared" si="31"/>
        <v>0</v>
      </c>
      <c r="K102" s="3">
        <f t="shared" si="32"/>
        <v>3501.2281314896686</v>
      </c>
      <c r="L102" s="3">
        <f t="shared" si="33"/>
        <v>7.5822478876106061</v>
      </c>
      <c r="M102" s="3">
        <f t="shared" si="34"/>
        <v>44255.523582029411</v>
      </c>
      <c r="N102" s="3">
        <f t="shared" si="35"/>
        <v>45061.678308464216</v>
      </c>
      <c r="O102" s="20">
        <f t="shared" si="36"/>
        <v>99.684542586750823</v>
      </c>
      <c r="P102" s="20">
        <f t="shared" si="37"/>
        <v>102.68591471421665</v>
      </c>
      <c r="Q102" s="3">
        <f>(O102-MAX(O$8:O102))/MAX(O$8:O102)</f>
        <v>-1.0180109631949668E-2</v>
      </c>
      <c r="R102" s="3">
        <f>(P102-MAX(P$8:P102))/MAX(P$8:P102)</f>
        <v>-2.2894299853673465E-2</v>
      </c>
      <c r="S102" s="3"/>
    </row>
    <row r="103" spans="1:19" x14ac:dyDescent="0.2">
      <c r="A103" s="18">
        <v>41326</v>
      </c>
      <c r="B103" s="18" t="str">
        <f t="shared" si="25"/>
        <v>Feb-2013</v>
      </c>
      <c r="C103" s="2">
        <v>5852.25</v>
      </c>
      <c r="D103" s="25">
        <f t="shared" si="26"/>
        <v>-1.5278350341996143</v>
      </c>
      <c r="E103" s="20">
        <f t="shared" si="27"/>
        <v>1.5278350341996143</v>
      </c>
      <c r="F103" s="3">
        <f>VLOOKUP(A103,'Scheme data2'!$A$2:$B$5538,2,FALSE)</f>
        <v>12.63</v>
      </c>
      <c r="G103" s="20">
        <f t="shared" si="28"/>
        <v>-7.9113924050631224E-2</v>
      </c>
      <c r="H103" s="3">
        <f t="shared" si="29"/>
        <v>4000</v>
      </c>
      <c r="I103" s="3">
        <f t="shared" si="30"/>
        <v>5</v>
      </c>
      <c r="J103" s="3">
        <f t="shared" si="31"/>
        <v>4000</v>
      </c>
      <c r="K103" s="3">
        <f t="shared" si="32"/>
        <v>3817.934386438204</v>
      </c>
      <c r="L103" s="3">
        <f t="shared" si="33"/>
        <v>8.2657456876020632</v>
      </c>
      <c r="M103" s="3">
        <f t="shared" si="34"/>
        <v>48220.511300714519</v>
      </c>
      <c r="N103" s="3">
        <f t="shared" si="35"/>
        <v>48373.210200269175</v>
      </c>
      <c r="O103" s="20">
        <f t="shared" si="36"/>
        <v>99.605678233438525</v>
      </c>
      <c r="P103" s="20">
        <f t="shared" si="37"/>
        <v>101.11704333402452</v>
      </c>
      <c r="Q103" s="3">
        <f>(O103-MAX(O$8:O103))/MAX(O$8:O103)</f>
        <v>-1.0963194988253456E-2</v>
      </c>
      <c r="R103" s="3">
        <f>(P103-MAX(P$8:P103))/MAX(P$8:P103)</f>
        <v>-3.7822863061670438E-2</v>
      </c>
      <c r="S103" s="3"/>
    </row>
    <row r="104" spans="1:19" hidden="1" x14ac:dyDescent="0.2">
      <c r="A104" s="18">
        <v>41327</v>
      </c>
      <c r="B104" s="18" t="str">
        <f t="shared" si="25"/>
        <v>Feb-2013</v>
      </c>
      <c r="C104" s="2">
        <v>5850.3</v>
      </c>
      <c r="D104" s="25">
        <f t="shared" si="26"/>
        <v>-3.3320517749580385E-2</v>
      </c>
      <c r="E104" s="20">
        <f t="shared" si="27"/>
        <v>3.3320517749580385E-2</v>
      </c>
      <c r="F104" s="3">
        <f>VLOOKUP(A104,'Scheme data2'!$A$2:$B$5538,2,FALSE)</f>
        <v>12.68</v>
      </c>
      <c r="G104" s="20">
        <f t="shared" si="28"/>
        <v>0.39588281868566061</v>
      </c>
      <c r="H104" s="3">
        <f t="shared" si="29"/>
        <v>0</v>
      </c>
      <c r="I104" s="3">
        <f t="shared" si="30"/>
        <v>5</v>
      </c>
      <c r="J104" s="3">
        <f t="shared" si="31"/>
        <v>0</v>
      </c>
      <c r="K104" s="3">
        <f t="shared" si="32"/>
        <v>3817.934386438204</v>
      </c>
      <c r="L104" s="3">
        <f t="shared" si="33"/>
        <v>8.2657456876020632</v>
      </c>
      <c r="M104" s="3">
        <f t="shared" si="34"/>
        <v>48411.408020036426</v>
      </c>
      <c r="N104" s="3">
        <f t="shared" si="35"/>
        <v>48357.091996178351</v>
      </c>
      <c r="O104" s="20">
        <f t="shared" si="36"/>
        <v>100.00000000000003</v>
      </c>
      <c r="P104" s="20">
        <f t="shared" si="37"/>
        <v>101.08335061165255</v>
      </c>
      <c r="Q104" s="3">
        <f>(O104-MAX(O$8:O104))/MAX(O$8:O104)</f>
        <v>-7.0477682067343747E-3</v>
      </c>
      <c r="R104" s="3">
        <f>(P104-MAX(P$8:P104))/MAX(P$8:P104)</f>
        <v>-3.8143465465366407E-2</v>
      </c>
      <c r="S104" s="3"/>
    </row>
    <row r="105" spans="1:19" hidden="1" x14ac:dyDescent="0.2">
      <c r="A105" s="18">
        <v>41330</v>
      </c>
      <c r="B105" s="18" t="str">
        <f t="shared" si="25"/>
        <v>Feb-2013</v>
      </c>
      <c r="C105" s="2">
        <v>5854.75</v>
      </c>
      <c r="D105" s="25">
        <f t="shared" si="26"/>
        <v>7.6064475326048542E-2</v>
      </c>
      <c r="E105" s="20">
        <f t="shared" si="27"/>
        <v>-7.6064475326048542E-2</v>
      </c>
      <c r="F105" s="3">
        <f>VLOOKUP(A105,'Scheme data2'!$A$2:$B$5538,2,FALSE)</f>
        <v>12.73</v>
      </c>
      <c r="G105" s="20">
        <f t="shared" si="28"/>
        <v>0.39432176656151979</v>
      </c>
      <c r="H105" s="3">
        <f t="shared" si="29"/>
        <v>0</v>
      </c>
      <c r="I105" s="3">
        <f t="shared" si="30"/>
        <v>5</v>
      </c>
      <c r="J105" s="3">
        <f t="shared" si="31"/>
        <v>0</v>
      </c>
      <c r="K105" s="3">
        <f t="shared" si="32"/>
        <v>3817.934386438204</v>
      </c>
      <c r="L105" s="3">
        <f t="shared" si="33"/>
        <v>8.2657456876020632</v>
      </c>
      <c r="M105" s="3">
        <f t="shared" si="34"/>
        <v>48602.30473935834</v>
      </c>
      <c r="N105" s="3">
        <f t="shared" si="35"/>
        <v>48393.874564488178</v>
      </c>
      <c r="O105" s="20">
        <f t="shared" si="36"/>
        <v>100.39432176656155</v>
      </c>
      <c r="P105" s="20">
        <f t="shared" si="37"/>
        <v>101.16023913193729</v>
      </c>
      <c r="Q105" s="3">
        <f>(O105-MAX(O$8:O105))/MAX(O$8:O105)</f>
        <v>-3.1323414252151524E-3</v>
      </c>
      <c r="R105" s="3">
        <f>(P105-MAX(P$8:P105))/MAX(P$8:P105)</f>
        <v>-3.7411834338983353E-2</v>
      </c>
      <c r="S105" s="3"/>
    </row>
    <row r="106" spans="1:19" hidden="1" x14ac:dyDescent="0.2">
      <c r="A106" s="18">
        <v>41331</v>
      </c>
      <c r="B106" s="18" t="str">
        <f t="shared" si="25"/>
        <v>Feb-2013</v>
      </c>
      <c r="C106" s="2">
        <v>5761.35</v>
      </c>
      <c r="D106" s="25">
        <f t="shared" si="26"/>
        <v>-1.5952858789871409</v>
      </c>
      <c r="E106" s="20">
        <f t="shared" si="27"/>
        <v>1.5952858789871409</v>
      </c>
      <c r="F106" s="3">
        <f>VLOOKUP(A106,'Scheme data2'!$A$2:$B$5538,2,FALSE)</f>
        <v>12.72</v>
      </c>
      <c r="G106" s="20">
        <f t="shared" si="28"/>
        <v>-7.8554595443831796E-2</v>
      </c>
      <c r="H106" s="3">
        <f t="shared" si="29"/>
        <v>4000</v>
      </c>
      <c r="I106" s="3">
        <f t="shared" si="30"/>
        <v>6</v>
      </c>
      <c r="J106" s="3">
        <f t="shared" si="31"/>
        <v>0</v>
      </c>
      <c r="K106" s="3">
        <f t="shared" si="32"/>
        <v>3817.934386438204</v>
      </c>
      <c r="L106" s="3">
        <f t="shared" si="33"/>
        <v>8.2657456876020632</v>
      </c>
      <c r="M106" s="3">
        <f t="shared" si="34"/>
        <v>48564.12539549396</v>
      </c>
      <c r="N106" s="3">
        <f t="shared" si="35"/>
        <v>47621.853917266148</v>
      </c>
      <c r="O106" s="20">
        <f t="shared" si="36"/>
        <v>100.31545741324923</v>
      </c>
      <c r="P106" s="20">
        <f t="shared" si="37"/>
        <v>99.546444121915869</v>
      </c>
      <c r="Q106" s="3">
        <f>(O106-MAX(O$8:O106))/MAX(O$8:O106)</f>
        <v>-3.9154267815190817E-3</v>
      </c>
      <c r="R106" s="3">
        <f>(P106-MAX(P$8:P106))/MAX(P$8:P106)</f>
        <v>-5.2767867418574907E-2</v>
      </c>
      <c r="S106" s="3"/>
    </row>
    <row r="107" spans="1:19" hidden="1" x14ac:dyDescent="0.2">
      <c r="A107" s="18">
        <v>41332</v>
      </c>
      <c r="B107" s="18" t="str">
        <f t="shared" si="25"/>
        <v>Feb-2013</v>
      </c>
      <c r="C107" s="2">
        <v>5796.9</v>
      </c>
      <c r="D107" s="25">
        <f t="shared" si="26"/>
        <v>0.61704288057485257</v>
      </c>
      <c r="E107" s="20">
        <f t="shared" si="27"/>
        <v>-0.61704288057485257</v>
      </c>
      <c r="F107" s="3">
        <f>VLOOKUP(A107,'Scheme data2'!$A$2:$B$5538,2,FALSE)</f>
        <v>12.74</v>
      </c>
      <c r="G107" s="20">
        <f t="shared" si="28"/>
        <v>0.15723270440251236</v>
      </c>
      <c r="H107" s="3">
        <f t="shared" si="29"/>
        <v>0</v>
      </c>
      <c r="I107" s="3">
        <f t="shared" si="30"/>
        <v>6</v>
      </c>
      <c r="J107" s="3">
        <f t="shared" si="31"/>
        <v>0</v>
      </c>
      <c r="K107" s="3">
        <f t="shared" si="32"/>
        <v>3817.934386438204</v>
      </c>
      <c r="L107" s="3">
        <f t="shared" si="33"/>
        <v>8.2657456876020632</v>
      </c>
      <c r="M107" s="3">
        <f t="shared" si="34"/>
        <v>48640.48408322272</v>
      </c>
      <c r="N107" s="3">
        <f t="shared" si="35"/>
        <v>47915.701176460396</v>
      </c>
      <c r="O107" s="20">
        <f t="shared" si="36"/>
        <v>100.47318611987383</v>
      </c>
      <c r="P107" s="20">
        <f t="shared" si="37"/>
        <v>100.16068836823557</v>
      </c>
      <c r="Q107" s="3">
        <f>(O107-MAX(O$8:O107))/MAX(O$8:O107)</f>
        <v>-2.3492560689115051E-3</v>
      </c>
      <c r="R107" s="3">
        <f>(P107-MAX(P$8:P107))/MAX(P$8:P107)</f>
        <v>-4.6923038981963927E-2</v>
      </c>
      <c r="S107" s="3"/>
    </row>
    <row r="108" spans="1:19" hidden="1" x14ac:dyDescent="0.2">
      <c r="A108" s="18">
        <v>41333</v>
      </c>
      <c r="B108" s="18" t="str">
        <f t="shared" si="25"/>
        <v>Feb-2013</v>
      </c>
      <c r="C108" s="2">
        <v>5693.05</v>
      </c>
      <c r="D108" s="25">
        <f t="shared" si="26"/>
        <v>-1.7914747537476836</v>
      </c>
      <c r="E108" s="20">
        <f t="shared" si="27"/>
        <v>1.7914747537476836</v>
      </c>
      <c r="F108" s="3">
        <f>VLOOKUP(A108,'Scheme data2'!$A$2:$B$5538,2,FALSE)</f>
        <v>12.61</v>
      </c>
      <c r="G108" s="20">
        <f t="shared" si="28"/>
        <v>-1.0204081632653124</v>
      </c>
      <c r="H108" s="3">
        <f t="shared" si="29"/>
        <v>4000</v>
      </c>
      <c r="I108" s="3">
        <f t="shared" si="30"/>
        <v>7</v>
      </c>
      <c r="J108" s="3">
        <f t="shared" si="31"/>
        <v>0</v>
      </c>
      <c r="K108" s="3">
        <f t="shared" si="32"/>
        <v>3817.934386438204</v>
      </c>
      <c r="L108" s="3">
        <f t="shared" si="33"/>
        <v>8.2657456876020632</v>
      </c>
      <c r="M108" s="3">
        <f t="shared" si="34"/>
        <v>48144.152612985752</v>
      </c>
      <c r="N108" s="3">
        <f t="shared" si="35"/>
        <v>47057.303486802928</v>
      </c>
      <c r="O108" s="20">
        <f t="shared" si="36"/>
        <v>99.447949526813886</v>
      </c>
      <c r="P108" s="20">
        <f t="shared" si="37"/>
        <v>98.366334922938734</v>
      </c>
      <c r="Q108" s="3">
        <f>(O108-MAX(O$8:O108))/MAX(O$8:O108)</f>
        <v>-1.2529365700861456E-2</v>
      </c>
      <c r="R108" s="3">
        <f>(P108-MAX(P$8:P108))/MAX(P$8:P108)</f>
        <v>-6.3997172122387716E-2</v>
      </c>
      <c r="S108" s="3"/>
    </row>
    <row r="109" spans="1:19" hidden="1" x14ac:dyDescent="0.2">
      <c r="A109" s="18">
        <v>41334</v>
      </c>
      <c r="B109" s="18" t="str">
        <f t="shared" si="25"/>
        <v>Mar-2013</v>
      </c>
      <c r="C109" s="2">
        <v>5719.7</v>
      </c>
      <c r="D109" s="25">
        <f t="shared" si="26"/>
        <v>0.46811463099743783</v>
      </c>
      <c r="E109" s="20">
        <f t="shared" si="27"/>
        <v>-0.46811463099743783</v>
      </c>
      <c r="F109" s="3">
        <f>VLOOKUP(A109,'Scheme data2'!$A$2:$B$5538,2,FALSE)</f>
        <v>12.63</v>
      </c>
      <c r="G109" s="20">
        <f t="shared" si="28"/>
        <v>0.15860428231563323</v>
      </c>
      <c r="H109" s="3">
        <f t="shared" si="29"/>
        <v>0</v>
      </c>
      <c r="I109" s="3">
        <f t="shared" si="30"/>
        <v>0</v>
      </c>
      <c r="J109" s="3">
        <f t="shared" si="31"/>
        <v>0</v>
      </c>
      <c r="K109" s="3">
        <f t="shared" si="32"/>
        <v>3817.934386438204</v>
      </c>
      <c r="L109" s="3">
        <f t="shared" si="33"/>
        <v>8.2657456876020632</v>
      </c>
      <c r="M109" s="3">
        <f t="shared" si="34"/>
        <v>48220.511300714519</v>
      </c>
      <c r="N109" s="3">
        <f t="shared" si="35"/>
        <v>47277.585609377522</v>
      </c>
      <c r="O109" s="20">
        <f t="shared" si="36"/>
        <v>99.60567823343851</v>
      </c>
      <c r="P109" s="20">
        <f t="shared" si="37"/>
        <v>98.826802128688939</v>
      </c>
      <c r="Q109" s="3">
        <f>(O109-MAX(O$8:O109))/MAX(O$8:O109)</f>
        <v>-1.0963194988253598E-2</v>
      </c>
      <c r="R109" s="3">
        <f>(P109-MAX(P$8:P109))/MAX(P$8:P109)</f>
        <v>-5.9615605938542968E-2</v>
      </c>
      <c r="S109" s="3"/>
    </row>
    <row r="110" spans="1:19" hidden="1" x14ac:dyDescent="0.2">
      <c r="A110" s="18">
        <v>41337</v>
      </c>
      <c r="B110" s="18" t="str">
        <f t="shared" si="25"/>
        <v>Mar-2013</v>
      </c>
      <c r="C110" s="2">
        <v>5698.5</v>
      </c>
      <c r="D110" s="25">
        <f t="shared" si="26"/>
        <v>-0.3706488102522828</v>
      </c>
      <c r="E110" s="20">
        <f t="shared" si="27"/>
        <v>0.3706488102522828</v>
      </c>
      <c r="F110" s="3">
        <f>VLOOKUP(A110,'Scheme data2'!$A$2:$B$5538,2,FALSE)</f>
        <v>12.6</v>
      </c>
      <c r="G110" s="20">
        <f t="shared" si="28"/>
        <v>-0.2375296912114104</v>
      </c>
      <c r="H110" s="3">
        <f t="shared" si="29"/>
        <v>0</v>
      </c>
      <c r="I110" s="3">
        <f t="shared" si="30"/>
        <v>0</v>
      </c>
      <c r="J110" s="3">
        <f t="shared" si="31"/>
        <v>0</v>
      </c>
      <c r="K110" s="3">
        <f t="shared" si="32"/>
        <v>3817.934386438204</v>
      </c>
      <c r="L110" s="3">
        <f t="shared" si="33"/>
        <v>8.2657456876020632</v>
      </c>
      <c r="M110" s="3">
        <f t="shared" si="34"/>
        <v>48105.973269121372</v>
      </c>
      <c r="N110" s="3">
        <f t="shared" si="35"/>
        <v>47102.351800800359</v>
      </c>
      <c r="O110" s="20">
        <f t="shared" si="36"/>
        <v>99.369085173501588</v>
      </c>
      <c r="P110" s="20">
        <f t="shared" si="37"/>
        <v>98.460501762388574</v>
      </c>
      <c r="Q110" s="3">
        <f>(O110-MAX(O$8:O110))/MAX(O$8:O110)</f>
        <v>-1.3312451057165244E-2</v>
      </c>
      <c r="R110" s="3">
        <f>(P110-MAX(P$8:P110))/MAX(P$8:P110)</f>
        <v>-6.3101129506929921E-2</v>
      </c>
      <c r="S110" s="3"/>
    </row>
    <row r="111" spans="1:19" hidden="1" x14ac:dyDescent="0.2">
      <c r="A111" s="18">
        <v>41338</v>
      </c>
      <c r="B111" s="18" t="str">
        <f t="shared" si="25"/>
        <v>Mar-2013</v>
      </c>
      <c r="C111" s="2">
        <v>5784.25</v>
      </c>
      <c r="D111" s="25">
        <f t="shared" si="26"/>
        <v>1.5047819601649557</v>
      </c>
      <c r="E111" s="20">
        <f t="shared" si="27"/>
        <v>-1.5047819601649557</v>
      </c>
      <c r="F111" s="3">
        <f>VLOOKUP(A111,'Scheme data2'!$A$2:$B$5538,2,FALSE)</f>
        <v>12.65</v>
      </c>
      <c r="G111" s="20">
        <f t="shared" si="28"/>
        <v>0.39682539682540247</v>
      </c>
      <c r="H111" s="3">
        <f t="shared" si="29"/>
        <v>0</v>
      </c>
      <c r="I111" s="3">
        <f t="shared" si="30"/>
        <v>0</v>
      </c>
      <c r="J111" s="3">
        <f t="shared" si="31"/>
        <v>0</v>
      </c>
      <c r="K111" s="3">
        <f t="shared" si="32"/>
        <v>3817.934386438204</v>
      </c>
      <c r="L111" s="3">
        <f t="shared" si="33"/>
        <v>8.2657456876020632</v>
      </c>
      <c r="M111" s="3">
        <f t="shared" si="34"/>
        <v>48296.869988443279</v>
      </c>
      <c r="N111" s="3">
        <f t="shared" si="35"/>
        <v>47811.139493512237</v>
      </c>
      <c r="O111" s="20">
        <f t="shared" si="36"/>
        <v>99.763406940063106</v>
      </c>
      <c r="P111" s="20">
        <f t="shared" si="37"/>
        <v>99.942117630796886</v>
      </c>
      <c r="Q111" s="3">
        <f>(O111-MAX(O$8:O111))/MAX(O$8:O111)</f>
        <v>-9.3970242756460202E-3</v>
      </c>
      <c r="R111" s="3">
        <f>(P111-MAX(P$8:P111))/MAX(P$8:P111)</f>
        <v>-4.9002844318761056E-2</v>
      </c>
      <c r="S111" s="3"/>
    </row>
    <row r="112" spans="1:19" hidden="1" x14ac:dyDescent="0.2">
      <c r="A112" s="18">
        <v>41339</v>
      </c>
      <c r="B112" s="18" t="str">
        <f t="shared" si="25"/>
        <v>Mar-2013</v>
      </c>
      <c r="C112" s="2">
        <v>5818.6</v>
      </c>
      <c r="D112" s="25">
        <f t="shared" si="26"/>
        <v>0.59385400008644795</v>
      </c>
      <c r="E112" s="20">
        <f t="shared" si="27"/>
        <v>-0.59385400008644795</v>
      </c>
      <c r="F112" s="3">
        <f>VLOOKUP(A112,'Scheme data2'!$A$2:$B$5538,2,FALSE)</f>
        <v>12.64</v>
      </c>
      <c r="G112" s="20">
        <f t="shared" si="28"/>
        <v>-7.9051383399207795E-2</v>
      </c>
      <c r="H112" s="3">
        <f t="shared" si="29"/>
        <v>0</v>
      </c>
      <c r="I112" s="3">
        <f t="shared" si="30"/>
        <v>0</v>
      </c>
      <c r="J112" s="3">
        <f t="shared" si="31"/>
        <v>0</v>
      </c>
      <c r="K112" s="3">
        <f t="shared" si="32"/>
        <v>3817.934386438204</v>
      </c>
      <c r="L112" s="3">
        <f t="shared" si="33"/>
        <v>8.2657456876020632</v>
      </c>
      <c r="M112" s="3">
        <f t="shared" si="34"/>
        <v>48258.690644578899</v>
      </c>
      <c r="N112" s="3">
        <f t="shared" si="35"/>
        <v>48095.067857881368</v>
      </c>
      <c r="O112" s="20">
        <f t="shared" si="36"/>
        <v>99.684542586750808</v>
      </c>
      <c r="P112" s="20">
        <f t="shared" si="37"/>
        <v>100.53562789411848</v>
      </c>
      <c r="Q112" s="3">
        <f>(O112-MAX(O$8:O112))/MAX(O$8:O112)</f>
        <v>-1.018010963194981E-2</v>
      </c>
      <c r="R112" s="3">
        <f>(P112-MAX(P$8:P112))/MAX(P$8:P112)</f>
        <v>-4.3355309669039672E-2</v>
      </c>
      <c r="S112" s="3"/>
    </row>
    <row r="113" spans="1:19" hidden="1" x14ac:dyDescent="0.2">
      <c r="A113" s="18">
        <v>41340</v>
      </c>
      <c r="B113" s="18" t="str">
        <f t="shared" si="25"/>
        <v>Mar-2013</v>
      </c>
      <c r="C113" s="2">
        <v>5863.3</v>
      </c>
      <c r="D113" s="25">
        <f t="shared" si="26"/>
        <v>0.76822603375382081</v>
      </c>
      <c r="E113" s="20">
        <f t="shared" si="27"/>
        <v>-0.76822603375382081</v>
      </c>
      <c r="F113" s="3">
        <f>VLOOKUP(A113,'Scheme data2'!$A$2:$B$5538,2,FALSE)</f>
        <v>12.66</v>
      </c>
      <c r="G113" s="20">
        <f t="shared" si="28"/>
        <v>0.15822784810126245</v>
      </c>
      <c r="H113" s="3">
        <f t="shared" si="29"/>
        <v>0</v>
      </c>
      <c r="I113" s="3">
        <f t="shared" si="30"/>
        <v>0</v>
      </c>
      <c r="J113" s="3">
        <f t="shared" si="31"/>
        <v>0</v>
      </c>
      <c r="K113" s="3">
        <f t="shared" si="32"/>
        <v>3817.934386438204</v>
      </c>
      <c r="L113" s="3">
        <f t="shared" si="33"/>
        <v>8.2657456876020632</v>
      </c>
      <c r="M113" s="3">
        <f t="shared" si="34"/>
        <v>48335.049332307666</v>
      </c>
      <c r="N113" s="3">
        <f t="shared" si="35"/>
        <v>48464.546690117182</v>
      </c>
      <c r="O113" s="20">
        <f t="shared" si="36"/>
        <v>99.842271293375418</v>
      </c>
      <c r="P113" s="20">
        <f t="shared" si="37"/>
        <v>101.30796876079896</v>
      </c>
      <c r="Q113" s="3">
        <f>(O113-MAX(O$8:O113))/MAX(O$8:O113)</f>
        <v>-8.6139389193420918E-3</v>
      </c>
      <c r="R113" s="3">
        <f>(P113-MAX(P$8:P113))/MAX(P$8:P113)</f>
        <v>-3.6006116107393675E-2</v>
      </c>
      <c r="S113" s="3"/>
    </row>
    <row r="114" spans="1:19" hidden="1" x14ac:dyDescent="0.2">
      <c r="A114" s="18">
        <v>41341</v>
      </c>
      <c r="B114" s="18" t="str">
        <f t="shared" si="25"/>
        <v>Mar-2013</v>
      </c>
      <c r="C114" s="2">
        <v>5945.7</v>
      </c>
      <c r="D114" s="25">
        <f t="shared" si="26"/>
        <v>1.4053519349171906</v>
      </c>
      <c r="E114" s="20">
        <f t="shared" si="27"/>
        <v>-1.4053519349171906</v>
      </c>
      <c r="F114" s="3">
        <f>VLOOKUP(A114,'Scheme data2'!$A$2:$B$5538,2,FALSE)</f>
        <v>12.75</v>
      </c>
      <c r="G114" s="20">
        <f t="shared" si="28"/>
        <v>0.71090047393364808</v>
      </c>
      <c r="H114" s="3">
        <f t="shared" si="29"/>
        <v>0</v>
      </c>
      <c r="I114" s="3">
        <f t="shared" si="30"/>
        <v>0</v>
      </c>
      <c r="J114" s="3">
        <f t="shared" si="31"/>
        <v>0</v>
      </c>
      <c r="K114" s="3">
        <f t="shared" si="32"/>
        <v>3817.934386438204</v>
      </c>
      <c r="L114" s="3">
        <f t="shared" si="33"/>
        <v>8.2657456876020632</v>
      </c>
      <c r="M114" s="3">
        <f t="shared" si="34"/>
        <v>48678.6634270871</v>
      </c>
      <c r="N114" s="3">
        <f t="shared" si="35"/>
        <v>49145.644134775583</v>
      </c>
      <c r="O114" s="20">
        <f t="shared" si="36"/>
        <v>100.55205047318614</v>
      </c>
      <c r="P114" s="20">
        <f t="shared" si="37"/>
        <v>102.73170226000416</v>
      </c>
      <c r="Q114" s="3">
        <f>(O114-MAX(O$8:O114))/MAX(O$8:O114)</f>
        <v>-1.5661707126075762E-3</v>
      </c>
      <c r="R114" s="3">
        <f>(P114-MAX(P$8:P114))/MAX(P$8:P114)</f>
        <v>-2.2458609407625486E-2</v>
      </c>
      <c r="S114" s="3"/>
    </row>
    <row r="115" spans="1:19" hidden="1" x14ac:dyDescent="0.2">
      <c r="A115" s="18">
        <v>41344</v>
      </c>
      <c r="B115" s="18" t="str">
        <f t="shared" si="25"/>
        <v>Mar-2013</v>
      </c>
      <c r="C115" s="2">
        <v>5942.35</v>
      </c>
      <c r="D115" s="25">
        <f t="shared" si="26"/>
        <v>-5.6343239652176441E-2</v>
      </c>
      <c r="E115" s="20">
        <f t="shared" si="27"/>
        <v>5.6343239652176441E-2</v>
      </c>
      <c r="F115" s="3">
        <f>VLOOKUP(A115,'Scheme data2'!$A$2:$B$5538,2,FALSE)</f>
        <v>12.77</v>
      </c>
      <c r="G115" s="20">
        <f t="shared" si="28"/>
        <v>0.15686274509803588</v>
      </c>
      <c r="H115" s="3">
        <f t="shared" si="29"/>
        <v>0</v>
      </c>
      <c r="I115" s="3">
        <f t="shared" si="30"/>
        <v>0</v>
      </c>
      <c r="J115" s="3">
        <f t="shared" si="31"/>
        <v>0</v>
      </c>
      <c r="K115" s="3">
        <f t="shared" si="32"/>
        <v>3817.934386438204</v>
      </c>
      <c r="L115" s="3">
        <f t="shared" si="33"/>
        <v>8.2657456876020632</v>
      </c>
      <c r="M115" s="3">
        <f t="shared" si="34"/>
        <v>48755.022114815867</v>
      </c>
      <c r="N115" s="3">
        <f t="shared" si="35"/>
        <v>49117.95388672212</v>
      </c>
      <c r="O115" s="20">
        <f t="shared" si="36"/>
        <v>100.70977917981074</v>
      </c>
      <c r="P115" s="20">
        <f t="shared" si="37"/>
        <v>102.67381989080104</v>
      </c>
      <c r="Q115" s="3">
        <f>(O115-MAX(O$8:O115))/MAX(O$8:O115)</f>
        <v>0</v>
      </c>
      <c r="R115" s="3">
        <f>(P115-MAX(P$8:P115))/MAX(P$8:P115)</f>
        <v>-2.3009387896026159E-2</v>
      </c>
      <c r="S115" s="3"/>
    </row>
    <row r="116" spans="1:19" hidden="1" x14ac:dyDescent="0.2">
      <c r="A116" s="18">
        <v>41345</v>
      </c>
      <c r="B116" s="18" t="str">
        <f t="shared" si="25"/>
        <v>Mar-2013</v>
      </c>
      <c r="C116" s="2">
        <v>5914.1</v>
      </c>
      <c r="D116" s="25">
        <f t="shared" si="26"/>
        <v>-0.47540114601125816</v>
      </c>
      <c r="E116" s="20">
        <f t="shared" si="27"/>
        <v>0.47540114601125816</v>
      </c>
      <c r="F116" s="3">
        <f>VLOOKUP(A116,'Scheme data2'!$A$2:$B$5538,2,FALSE)</f>
        <v>12.74</v>
      </c>
      <c r="G116" s="20">
        <f t="shared" si="28"/>
        <v>-0.23492560689114614</v>
      </c>
      <c r="H116" s="3">
        <f t="shared" si="29"/>
        <v>0</v>
      </c>
      <c r="I116" s="3">
        <f t="shared" si="30"/>
        <v>0</v>
      </c>
      <c r="J116" s="3">
        <f t="shared" si="31"/>
        <v>0</v>
      </c>
      <c r="K116" s="3">
        <f t="shared" si="32"/>
        <v>3817.934386438204</v>
      </c>
      <c r="L116" s="3">
        <f t="shared" si="33"/>
        <v>8.2657456876020632</v>
      </c>
      <c r="M116" s="3">
        <f t="shared" si="34"/>
        <v>48640.48408322272</v>
      </c>
      <c r="N116" s="3">
        <f t="shared" si="35"/>
        <v>48884.446571047367</v>
      </c>
      <c r="O116" s="20">
        <f t="shared" si="36"/>
        <v>100.47318611987383</v>
      </c>
      <c r="P116" s="20">
        <f t="shared" si="37"/>
        <v>102.18570737438664</v>
      </c>
      <c r="Q116" s="3">
        <f>(O116-MAX(O$8:O116))/MAX(O$8:O116)</f>
        <v>-2.3492560689115051E-3</v>
      </c>
      <c r="R116" s="3">
        <f>(P116-MAX(P$8:P116))/MAX(P$8:P116)</f>
        <v>-2.765401246239086E-2</v>
      </c>
      <c r="S116" s="3"/>
    </row>
    <row r="117" spans="1:19" x14ac:dyDescent="0.2">
      <c r="A117" s="18">
        <v>41346</v>
      </c>
      <c r="B117" s="18" t="str">
        <f t="shared" si="25"/>
        <v>Mar-2013</v>
      </c>
      <c r="C117" s="2">
        <v>5851.2</v>
      </c>
      <c r="D117" s="25">
        <f t="shared" si="26"/>
        <v>-1.0635599668588718</v>
      </c>
      <c r="E117" s="20">
        <f t="shared" si="27"/>
        <v>1.0635599668588718</v>
      </c>
      <c r="F117" s="3">
        <f>VLOOKUP(A117,'Scheme data2'!$A$2:$B$5538,2,FALSE)</f>
        <v>12.64</v>
      </c>
      <c r="G117" s="20">
        <f t="shared" si="28"/>
        <v>-0.78492935635792493</v>
      </c>
      <c r="H117" s="3">
        <f t="shared" si="29"/>
        <v>4000</v>
      </c>
      <c r="I117" s="3">
        <f t="shared" si="30"/>
        <v>1</v>
      </c>
      <c r="J117" s="3">
        <f t="shared" si="31"/>
        <v>4000</v>
      </c>
      <c r="K117" s="3">
        <f t="shared" si="32"/>
        <v>4134.3900826407353</v>
      </c>
      <c r="L117" s="3">
        <f t="shared" si="33"/>
        <v>8.9493661415260455</v>
      </c>
      <c r="M117" s="3">
        <f t="shared" si="34"/>
        <v>52258.690644578899</v>
      </c>
      <c r="N117" s="3">
        <f t="shared" si="35"/>
        <v>52364.531167297195</v>
      </c>
      <c r="O117" s="20">
        <f t="shared" si="36"/>
        <v>99.684542586750808</v>
      </c>
      <c r="P117" s="20">
        <f t="shared" si="37"/>
        <v>101.09890109890111</v>
      </c>
      <c r="Q117" s="3">
        <f>(O117-MAX(O$8:O117))/MAX(O$8:O117)</f>
        <v>-1.018010963194981E-2</v>
      </c>
      <c r="R117" s="3">
        <f>(P117-MAX(P$8:P117))/MAX(P$8:P117)</f>
        <v>-3.7995495125199411E-2</v>
      </c>
      <c r="S117" s="3"/>
    </row>
    <row r="118" spans="1:19" hidden="1" x14ac:dyDescent="0.2">
      <c r="A118" s="18">
        <v>41347</v>
      </c>
      <c r="B118" s="18" t="str">
        <f t="shared" si="25"/>
        <v>Mar-2013</v>
      </c>
      <c r="C118" s="2">
        <v>5908.95</v>
      </c>
      <c r="D118" s="25">
        <f t="shared" si="26"/>
        <v>0.98697703035274831</v>
      </c>
      <c r="E118" s="20">
        <f t="shared" si="27"/>
        <v>-0.98697703035274831</v>
      </c>
      <c r="F118" s="3">
        <f>VLOOKUP(A118,'Scheme data2'!$A$2:$B$5538,2,FALSE)</f>
        <v>12.65</v>
      </c>
      <c r="G118" s="20">
        <f t="shared" si="28"/>
        <v>7.9113924050631224E-2</v>
      </c>
      <c r="H118" s="3">
        <f t="shared" si="29"/>
        <v>0</v>
      </c>
      <c r="I118" s="3">
        <f t="shared" si="30"/>
        <v>1</v>
      </c>
      <c r="J118" s="3">
        <f t="shared" si="31"/>
        <v>0</v>
      </c>
      <c r="K118" s="3">
        <f t="shared" si="32"/>
        <v>4134.3900826407353</v>
      </c>
      <c r="L118" s="3">
        <f t="shared" si="33"/>
        <v>8.9493661415260455</v>
      </c>
      <c r="M118" s="3">
        <f t="shared" si="34"/>
        <v>52300.034545405302</v>
      </c>
      <c r="N118" s="3">
        <f t="shared" si="35"/>
        <v>52881.357061970324</v>
      </c>
      <c r="O118" s="20">
        <f t="shared" si="36"/>
        <v>99.763406940063106</v>
      </c>
      <c r="P118" s="20">
        <f t="shared" si="37"/>
        <v>102.09672403068632</v>
      </c>
      <c r="Q118" s="3">
        <f>(O118-MAX(O$8:O118))/MAX(O$8:O118)</f>
        <v>-9.3970242756460202E-3</v>
      </c>
      <c r="R118" s="3">
        <f>(P118-MAX(P$8:P118))/MAX(P$8:P118)</f>
        <v>-2.850073163112633E-2</v>
      </c>
      <c r="S118" s="3"/>
    </row>
    <row r="119" spans="1:19" x14ac:dyDescent="0.2">
      <c r="A119" s="18">
        <v>41348</v>
      </c>
      <c r="B119" s="18" t="str">
        <f t="shared" si="25"/>
        <v>Mar-2013</v>
      </c>
      <c r="C119" s="2">
        <v>5872.6</v>
      </c>
      <c r="D119" s="25">
        <f t="shared" si="26"/>
        <v>-0.61516851555690022</v>
      </c>
      <c r="E119" s="20">
        <f t="shared" si="27"/>
        <v>0.61516851555690022</v>
      </c>
      <c r="F119" s="3">
        <f>VLOOKUP(A119,'Scheme data2'!$A$2:$B$5538,2,FALSE)</f>
        <v>12.65</v>
      </c>
      <c r="G119" s="20">
        <f t="shared" si="28"/>
        <v>0</v>
      </c>
      <c r="H119" s="3">
        <f t="shared" si="29"/>
        <v>2000</v>
      </c>
      <c r="I119" s="3">
        <f t="shared" si="30"/>
        <v>2</v>
      </c>
      <c r="J119" s="3">
        <f t="shared" si="31"/>
        <v>2000</v>
      </c>
      <c r="K119" s="3">
        <f t="shared" si="32"/>
        <v>4292.4928494391543</v>
      </c>
      <c r="L119" s="3">
        <f t="shared" si="33"/>
        <v>9.2899307977260257</v>
      </c>
      <c r="M119" s="3">
        <f t="shared" si="34"/>
        <v>54300.034545405302</v>
      </c>
      <c r="N119" s="3">
        <f t="shared" si="35"/>
        <v>54556.047602725863</v>
      </c>
      <c r="O119" s="20">
        <f t="shared" si="36"/>
        <v>99.763406940063106</v>
      </c>
      <c r="P119" s="20">
        <f t="shared" si="37"/>
        <v>101.46865712903453</v>
      </c>
      <c r="Q119" s="3">
        <f>(O119-MAX(O$8:O119))/MAX(O$8:O119)</f>
        <v>-9.3970242756460202E-3</v>
      </c>
      <c r="R119" s="3">
        <f>(P119-MAX(P$8:P119))/MAX(P$8:P119)</f>
        <v>-3.4477089258997215E-2</v>
      </c>
      <c r="S119" s="3"/>
    </row>
    <row r="120" spans="1:19" x14ac:dyDescent="0.2">
      <c r="A120" s="18">
        <v>41351</v>
      </c>
      <c r="B120" s="18" t="str">
        <f t="shared" si="25"/>
        <v>Mar-2013</v>
      </c>
      <c r="C120" s="2">
        <v>5835.25</v>
      </c>
      <c r="D120" s="25">
        <f t="shared" si="26"/>
        <v>-0.63600449545346804</v>
      </c>
      <c r="E120" s="20">
        <f t="shared" si="27"/>
        <v>0.63600449545346804</v>
      </c>
      <c r="F120" s="3">
        <f>VLOOKUP(A120,'Scheme data2'!$A$2:$B$5538,2,FALSE)</f>
        <v>12.61</v>
      </c>
      <c r="G120" s="20">
        <f t="shared" si="28"/>
        <v>-0.31620553359684522</v>
      </c>
      <c r="H120" s="3">
        <f t="shared" si="29"/>
        <v>2000</v>
      </c>
      <c r="I120" s="3">
        <f t="shared" si="30"/>
        <v>3</v>
      </c>
      <c r="J120" s="3">
        <f t="shared" si="31"/>
        <v>2000</v>
      </c>
      <c r="K120" s="3">
        <f t="shared" si="32"/>
        <v>4451.0971317547765</v>
      </c>
      <c r="L120" s="3">
        <f t="shared" si="33"/>
        <v>9.6326753245243637</v>
      </c>
      <c r="M120" s="3">
        <f t="shared" si="34"/>
        <v>56128.334831427732</v>
      </c>
      <c r="N120" s="3">
        <f t="shared" si="35"/>
        <v>56209.068687430794</v>
      </c>
      <c r="O120" s="20">
        <f t="shared" si="36"/>
        <v>99.447949526813886</v>
      </c>
      <c r="P120" s="20">
        <f t="shared" si="37"/>
        <v>100.8233119082176</v>
      </c>
      <c r="Q120" s="3">
        <f>(O120-MAX(O$8:O120))/MAX(O$8:O120)</f>
        <v>-1.2529365700861456E-2</v>
      </c>
      <c r="R120" s="3">
        <f>(P120-MAX(P$8:P120))/MAX(P$8:P120)</f>
        <v>-4.0617858375943131E-2</v>
      </c>
      <c r="S120" s="3"/>
    </row>
    <row r="121" spans="1:19" x14ac:dyDescent="0.2">
      <c r="A121" s="18">
        <v>41352</v>
      </c>
      <c r="B121" s="18" t="str">
        <f t="shared" si="25"/>
        <v>Mar-2013</v>
      </c>
      <c r="C121" s="2">
        <v>5745.95</v>
      </c>
      <c r="D121" s="25">
        <f t="shared" si="26"/>
        <v>-1.5303543121545808</v>
      </c>
      <c r="E121" s="20">
        <f t="shared" si="27"/>
        <v>1.5303543121545808</v>
      </c>
      <c r="F121" s="3">
        <f>VLOOKUP(A121,'Scheme data2'!$A$2:$B$5538,2,FALSE)</f>
        <v>12.59</v>
      </c>
      <c r="G121" s="20">
        <f t="shared" si="28"/>
        <v>-0.15860428231561913</v>
      </c>
      <c r="H121" s="3">
        <f t="shared" si="29"/>
        <v>4000</v>
      </c>
      <c r="I121" s="3">
        <f t="shared" si="30"/>
        <v>4</v>
      </c>
      <c r="J121" s="3">
        <f t="shared" si="31"/>
        <v>4000</v>
      </c>
      <c r="K121" s="3">
        <f t="shared" si="32"/>
        <v>4768.8096019692321</v>
      </c>
      <c r="L121" s="3">
        <f t="shared" si="33"/>
        <v>10.328817824894189</v>
      </c>
      <c r="M121" s="3">
        <f t="shared" si="34"/>
        <v>60039.312888792629</v>
      </c>
      <c r="N121" s="3">
        <f t="shared" si="35"/>
        <v>59348.870780950769</v>
      </c>
      <c r="O121" s="20">
        <f t="shared" si="36"/>
        <v>99.290220820189276</v>
      </c>
      <c r="P121" s="20">
        <f t="shared" si="37"/>
        <v>99.280358006773127</v>
      </c>
      <c r="Q121" s="3">
        <f>(O121-MAX(O$8:O121))/MAX(O$8:O121)</f>
        <v>-1.4095536413469173E-2</v>
      </c>
      <c r="R121" s="3">
        <f>(P121-MAX(P$8:P121))/MAX(P$8:P121)</f>
        <v>-5.5299804350327907E-2</v>
      </c>
      <c r="S121" s="3"/>
    </row>
    <row r="122" spans="1:19" x14ac:dyDescent="0.2">
      <c r="A122" s="18">
        <v>41353</v>
      </c>
      <c r="B122" s="18" t="str">
        <f t="shared" si="25"/>
        <v>Mar-2013</v>
      </c>
      <c r="C122" s="2">
        <v>5694.4</v>
      </c>
      <c r="D122" s="25">
        <f t="shared" si="26"/>
        <v>-0.89715364735161607</v>
      </c>
      <c r="E122" s="20">
        <f t="shared" si="27"/>
        <v>0.89715364735161607</v>
      </c>
      <c r="F122" s="3">
        <f>VLOOKUP(A122,'Scheme data2'!$A$2:$B$5538,2,FALSE)</f>
        <v>12.54</v>
      </c>
      <c r="G122" s="20">
        <f t="shared" si="28"/>
        <v>-0.39714058776807554</v>
      </c>
      <c r="H122" s="3">
        <f t="shared" si="29"/>
        <v>2000</v>
      </c>
      <c r="I122" s="3">
        <f t="shared" si="30"/>
        <v>5</v>
      </c>
      <c r="J122" s="3">
        <f t="shared" si="31"/>
        <v>2000</v>
      </c>
      <c r="K122" s="3">
        <f t="shared" si="32"/>
        <v>4928.2992351430757</v>
      </c>
      <c r="L122" s="3">
        <f t="shared" si="33"/>
        <v>10.680040078336168</v>
      </c>
      <c r="M122" s="3">
        <f t="shared" si="34"/>
        <v>61800.872408694166</v>
      </c>
      <c r="N122" s="3">
        <f t="shared" si="35"/>
        <v>60816.420222077468</v>
      </c>
      <c r="O122" s="20">
        <f t="shared" si="36"/>
        <v>98.895899053627758</v>
      </c>
      <c r="P122" s="20">
        <f t="shared" si="37"/>
        <v>98.389660653811617</v>
      </c>
      <c r="Q122" s="3">
        <f>(O122-MAX(O$8:O122))/MAX(O$8:O122)</f>
        <v>-1.8010963194988395E-2</v>
      </c>
      <c r="R122" s="3">
        <f>(P122-MAX(P$8:P122))/MAX(P$8:P122)</f>
        <v>-6.3775216612136823E-2</v>
      </c>
      <c r="S122" s="3"/>
    </row>
    <row r="123" spans="1:19" hidden="1" x14ac:dyDescent="0.2">
      <c r="A123" s="18">
        <v>41354</v>
      </c>
      <c r="B123" s="18" t="str">
        <f t="shared" si="25"/>
        <v>Mar-2013</v>
      </c>
      <c r="C123" s="2">
        <v>5658.75</v>
      </c>
      <c r="D123" s="25">
        <f t="shared" si="26"/>
        <v>-0.62605366676031959</v>
      </c>
      <c r="E123" s="20">
        <f t="shared" si="27"/>
        <v>0.62605366676031959</v>
      </c>
      <c r="F123" s="3">
        <f>VLOOKUP(A123,'Scheme data2'!$A$2:$B$5538,2,FALSE)</f>
        <v>12.59</v>
      </c>
      <c r="G123" s="20">
        <f t="shared" si="28"/>
        <v>0.39872408293461492</v>
      </c>
      <c r="H123" s="3">
        <f t="shared" si="29"/>
        <v>2000</v>
      </c>
      <c r="I123" s="3">
        <f t="shared" si="30"/>
        <v>6</v>
      </c>
      <c r="J123" s="3">
        <f t="shared" si="31"/>
        <v>0</v>
      </c>
      <c r="K123" s="3">
        <f t="shared" si="32"/>
        <v>4928.2992351430757</v>
      </c>
      <c r="L123" s="3">
        <f t="shared" si="33"/>
        <v>10.680040078336168</v>
      </c>
      <c r="M123" s="3">
        <f t="shared" si="34"/>
        <v>62047.287370451326</v>
      </c>
      <c r="N123" s="3">
        <f t="shared" si="35"/>
        <v>60435.676793284787</v>
      </c>
      <c r="O123" s="20">
        <f t="shared" si="36"/>
        <v>99.29022082018929</v>
      </c>
      <c r="P123" s="20">
        <f t="shared" si="37"/>
        <v>97.773688575575392</v>
      </c>
      <c r="Q123" s="3">
        <f>(O123-MAX(O$8:O123))/MAX(O$8:O123)</f>
        <v>-1.4095536413469032E-2</v>
      </c>
      <c r="R123" s="3">
        <f>(P123-MAX(P$8:P123))/MAX(P$8:P123)</f>
        <v>-6.9636486197655417E-2</v>
      </c>
      <c r="S123" s="3"/>
    </row>
    <row r="124" spans="1:19" hidden="1" x14ac:dyDescent="0.2">
      <c r="A124" s="18">
        <v>41355</v>
      </c>
      <c r="B124" s="18" t="str">
        <f t="shared" si="25"/>
        <v>Mar-2013</v>
      </c>
      <c r="C124" s="2">
        <v>5651.35</v>
      </c>
      <c r="D124" s="25">
        <f t="shared" si="26"/>
        <v>-0.13077092997569489</v>
      </c>
      <c r="E124" s="20">
        <f t="shared" si="27"/>
        <v>0.13077092997569489</v>
      </c>
      <c r="F124" s="3">
        <f>VLOOKUP(A124,'Scheme data2'!$A$2:$B$5538,2,FALSE)</f>
        <v>12.55</v>
      </c>
      <c r="G124" s="20">
        <f t="shared" si="28"/>
        <v>-0.31771247021444915</v>
      </c>
      <c r="H124" s="3">
        <f t="shared" si="29"/>
        <v>0</v>
      </c>
      <c r="I124" s="3">
        <f t="shared" si="30"/>
        <v>6</v>
      </c>
      <c r="J124" s="3">
        <f t="shared" si="31"/>
        <v>0</v>
      </c>
      <c r="K124" s="3">
        <f t="shared" si="32"/>
        <v>4928.2992351430757</v>
      </c>
      <c r="L124" s="3">
        <f t="shared" si="33"/>
        <v>10.680040078336168</v>
      </c>
      <c r="M124" s="3">
        <f t="shared" si="34"/>
        <v>61850.155401045602</v>
      </c>
      <c r="N124" s="3">
        <f t="shared" si="35"/>
        <v>60356.644496705107</v>
      </c>
      <c r="O124" s="20">
        <f t="shared" si="36"/>
        <v>98.974763406940085</v>
      </c>
      <c r="P124" s="20">
        <f t="shared" si="37"/>
        <v>97.64582901375357</v>
      </c>
      <c r="Q124" s="3">
        <f>(O124-MAX(O$8:O124))/MAX(O$8:O124)</f>
        <v>-1.7227877838684326E-2</v>
      </c>
      <c r="R124" s="3">
        <f>(P124-MAX(P$8:P124))/MAX(P$8:P124)</f>
        <v>-7.085313121680932E-2</v>
      </c>
      <c r="S124" s="3"/>
    </row>
    <row r="125" spans="1:19" hidden="1" x14ac:dyDescent="0.2">
      <c r="A125" s="18">
        <v>41358</v>
      </c>
      <c r="B125" s="18" t="str">
        <f t="shared" si="25"/>
        <v>Mar-2013</v>
      </c>
      <c r="C125" s="2">
        <v>5633.85</v>
      </c>
      <c r="D125" s="25">
        <f t="shared" si="26"/>
        <v>-0.30966052359170815</v>
      </c>
      <c r="E125" s="20">
        <f t="shared" si="27"/>
        <v>0.30966052359170815</v>
      </c>
      <c r="F125" s="3">
        <f>VLOOKUP(A125,'Scheme data2'!$A$2:$B$5538,2,FALSE)</f>
        <v>12.53</v>
      </c>
      <c r="G125" s="20">
        <f t="shared" si="28"/>
        <v>-0.15936254980080755</v>
      </c>
      <c r="H125" s="3">
        <f t="shared" si="29"/>
        <v>0</v>
      </c>
      <c r="I125" s="3">
        <f t="shared" si="30"/>
        <v>6</v>
      </c>
      <c r="J125" s="3">
        <f t="shared" si="31"/>
        <v>0</v>
      </c>
      <c r="K125" s="3">
        <f t="shared" si="32"/>
        <v>4928.2992351430757</v>
      </c>
      <c r="L125" s="3">
        <f t="shared" si="33"/>
        <v>10.680040078336168</v>
      </c>
      <c r="M125" s="3">
        <f t="shared" si="34"/>
        <v>61751.589416342737</v>
      </c>
      <c r="N125" s="3">
        <f t="shared" si="35"/>
        <v>60169.743795334223</v>
      </c>
      <c r="O125" s="20">
        <f t="shared" si="36"/>
        <v>98.81703470031546</v>
      </c>
      <c r="P125" s="20">
        <f t="shared" si="37"/>
        <v>97.343458428364116</v>
      </c>
      <c r="Q125" s="3">
        <f>(O125-MAX(O$8:O125))/MAX(O$8:O125)</f>
        <v>-1.8794048551292183E-2</v>
      </c>
      <c r="R125" s="3">
        <f>(P125-MAX(P$8:P125))/MAX(P$8:P125)</f>
        <v>-7.3730332275619315E-2</v>
      </c>
      <c r="S125" s="3"/>
    </row>
    <row r="126" spans="1:19" hidden="1" x14ac:dyDescent="0.2">
      <c r="A126" s="18">
        <v>41359</v>
      </c>
      <c r="B126" s="18" t="str">
        <f t="shared" si="25"/>
        <v>Mar-2013</v>
      </c>
      <c r="C126" s="2">
        <v>5641.6</v>
      </c>
      <c r="D126" s="25">
        <f t="shared" si="26"/>
        <v>0.13756134792371114</v>
      </c>
      <c r="E126" s="20">
        <f t="shared" si="27"/>
        <v>-0.13756134792371114</v>
      </c>
      <c r="F126" s="3">
        <f>VLOOKUP(A126,'Scheme data2'!$A$2:$B$5538,2,FALSE)</f>
        <v>12.56</v>
      </c>
      <c r="G126" s="20">
        <f t="shared" si="28"/>
        <v>0.23942537909019262</v>
      </c>
      <c r="H126" s="3">
        <f t="shared" si="29"/>
        <v>0</v>
      </c>
      <c r="I126" s="3">
        <f t="shared" si="30"/>
        <v>6</v>
      </c>
      <c r="J126" s="3">
        <f t="shared" si="31"/>
        <v>0</v>
      </c>
      <c r="K126" s="3">
        <f t="shared" si="32"/>
        <v>4928.2992351430757</v>
      </c>
      <c r="L126" s="3">
        <f t="shared" si="33"/>
        <v>10.680040078336168</v>
      </c>
      <c r="M126" s="3">
        <f t="shared" si="34"/>
        <v>61899.438393397031</v>
      </c>
      <c r="N126" s="3">
        <f t="shared" si="35"/>
        <v>60252.514105941329</v>
      </c>
      <c r="O126" s="20">
        <f t="shared" si="36"/>
        <v>99.053627760252368</v>
      </c>
      <c r="P126" s="20">
        <f t="shared" si="37"/>
        <v>97.477365401893735</v>
      </c>
      <c r="Q126" s="3">
        <f>(O126-MAX(O$8:O126))/MAX(O$8:O126)</f>
        <v>-1.6444792482380677E-2</v>
      </c>
      <c r="R126" s="3">
        <f>(P126-MAX(P$8:P126))/MAX(P$8:P126)</f>
        <v>-7.2456143235289136E-2</v>
      </c>
      <c r="S126" s="3"/>
    </row>
    <row r="127" spans="1:19" hidden="1" x14ac:dyDescent="0.2">
      <c r="A127" s="18">
        <v>41361</v>
      </c>
      <c r="B127" s="18" t="str">
        <f t="shared" si="25"/>
        <v>Mar-2013</v>
      </c>
      <c r="C127" s="2">
        <v>5682.55</v>
      </c>
      <c r="D127" s="25">
        <f t="shared" si="26"/>
        <v>0.72585791264889066</v>
      </c>
      <c r="E127" s="20">
        <f t="shared" si="27"/>
        <v>-0.72585791264889066</v>
      </c>
      <c r="F127" s="3">
        <f>VLOOKUP(A127,'Scheme data2'!$A$2:$B$5538,2,FALSE)</f>
        <v>12.6</v>
      </c>
      <c r="G127" s="20">
        <f t="shared" si="28"/>
        <v>0.31847133757961105</v>
      </c>
      <c r="H127" s="3">
        <f t="shared" si="29"/>
        <v>0</v>
      </c>
      <c r="I127" s="3">
        <f t="shared" si="30"/>
        <v>6</v>
      </c>
      <c r="J127" s="3">
        <f t="shared" si="31"/>
        <v>0</v>
      </c>
      <c r="K127" s="3">
        <f t="shared" si="32"/>
        <v>4928.2992351430757</v>
      </c>
      <c r="L127" s="3">
        <f t="shared" si="33"/>
        <v>10.680040078336168</v>
      </c>
      <c r="M127" s="3">
        <f t="shared" si="34"/>
        <v>62096.570362802755</v>
      </c>
      <c r="N127" s="3">
        <f t="shared" si="35"/>
        <v>60689.861747149189</v>
      </c>
      <c r="O127" s="20">
        <f t="shared" si="36"/>
        <v>99.369085173501574</v>
      </c>
      <c r="P127" s="20">
        <f t="shared" si="37"/>
        <v>98.184912571705055</v>
      </c>
      <c r="Q127" s="3">
        <f>(O127-MAX(O$8:O127))/MAX(O$8:O127)</f>
        <v>-1.3312451057165385E-2</v>
      </c>
      <c r="R127" s="3">
        <f>(P127-MAX(P$8:P127))/MAX(P$8:P127)</f>
        <v>-6.5723492757673765E-2</v>
      </c>
      <c r="S127" s="3"/>
    </row>
    <row r="128" spans="1:19" hidden="1" x14ac:dyDescent="0.2">
      <c r="A128" s="18">
        <v>41365</v>
      </c>
      <c r="B128" s="18" t="str">
        <f t="shared" si="25"/>
        <v>Apr-2013</v>
      </c>
      <c r="C128" s="2">
        <v>5704.4</v>
      </c>
      <c r="D128" s="25">
        <f t="shared" si="26"/>
        <v>0.38451047505080382</v>
      </c>
      <c r="E128" s="20">
        <f t="shared" si="27"/>
        <v>-0.38451047505080382</v>
      </c>
      <c r="F128" s="3">
        <f>VLOOKUP(A128,'Scheme data2'!$A$2:$B$5538,2,FALSE)</f>
        <v>12.6</v>
      </c>
      <c r="G128" s="20">
        <f t="shared" si="28"/>
        <v>0</v>
      </c>
      <c r="H128" s="3">
        <f t="shared" si="29"/>
        <v>0</v>
      </c>
      <c r="I128" s="3">
        <f t="shared" si="30"/>
        <v>0</v>
      </c>
      <c r="J128" s="3">
        <f t="shared" si="31"/>
        <v>0</v>
      </c>
      <c r="K128" s="3">
        <f t="shared" si="32"/>
        <v>4928.2992351430757</v>
      </c>
      <c r="L128" s="3">
        <f t="shared" si="33"/>
        <v>10.680040078336168</v>
      </c>
      <c r="M128" s="3">
        <f t="shared" si="34"/>
        <v>62096.570362802755</v>
      </c>
      <c r="N128" s="3">
        <f t="shared" si="35"/>
        <v>60923.220622860834</v>
      </c>
      <c r="O128" s="20">
        <f t="shared" si="36"/>
        <v>99.369085173501574</v>
      </c>
      <c r="P128" s="20">
        <f t="shared" si="37"/>
        <v>98.562443845462752</v>
      </c>
      <c r="Q128" s="3">
        <f>(O128-MAX(O$8:O128))/MAX(O$8:O128)</f>
        <v>-1.3312451057165385E-2</v>
      </c>
      <c r="R128" s="3">
        <f>(P128-MAX(P$8:P128))/MAX(P$8:P128)</f>
        <v>-6.2131101721388075E-2</v>
      </c>
      <c r="S128" s="3"/>
    </row>
    <row r="129" spans="1:19" hidden="1" x14ac:dyDescent="0.2">
      <c r="A129" s="18">
        <v>41366</v>
      </c>
      <c r="B129" s="18" t="str">
        <f t="shared" si="25"/>
        <v>Apr-2013</v>
      </c>
      <c r="C129" s="2">
        <v>5748.1</v>
      </c>
      <c r="D129" s="25">
        <f t="shared" si="26"/>
        <v>0.76607531028680897</v>
      </c>
      <c r="E129" s="20">
        <f t="shared" si="27"/>
        <v>-0.76607531028680897</v>
      </c>
      <c r="F129" s="3">
        <f>VLOOKUP(A129,'Scheme data2'!$A$2:$B$5538,2,FALSE)</f>
        <v>12.62</v>
      </c>
      <c r="G129" s="20">
        <f t="shared" si="28"/>
        <v>0.15873015873015534</v>
      </c>
      <c r="H129" s="3">
        <f t="shared" si="29"/>
        <v>0</v>
      </c>
      <c r="I129" s="3">
        <f t="shared" si="30"/>
        <v>0</v>
      </c>
      <c r="J129" s="3">
        <f t="shared" si="31"/>
        <v>0</v>
      </c>
      <c r="K129" s="3">
        <f t="shared" si="32"/>
        <v>4928.2992351430757</v>
      </c>
      <c r="L129" s="3">
        <f t="shared" si="33"/>
        <v>10.680040078336168</v>
      </c>
      <c r="M129" s="3">
        <f t="shared" si="34"/>
        <v>62195.136347505613</v>
      </c>
      <c r="N129" s="3">
        <f t="shared" si="35"/>
        <v>61389.938374284131</v>
      </c>
      <c r="O129" s="20">
        <f t="shared" si="36"/>
        <v>99.526813880126184</v>
      </c>
      <c r="P129" s="20">
        <f t="shared" si="37"/>
        <v>99.317506392978146</v>
      </c>
      <c r="Q129" s="3">
        <f>(O129-MAX(O$8:O129))/MAX(O$8:O129)</f>
        <v>-1.1746280344557667E-2</v>
      </c>
      <c r="R129" s="3">
        <f>(P129-MAX(P$8:P129))/MAX(P$8:P129)</f>
        <v>-5.4946319648816695E-2</v>
      </c>
      <c r="S129" s="3"/>
    </row>
    <row r="130" spans="1:19" x14ac:dyDescent="0.2">
      <c r="A130" s="18">
        <v>41367</v>
      </c>
      <c r="B130" s="18" t="str">
        <f t="shared" si="25"/>
        <v>Apr-2013</v>
      </c>
      <c r="C130" s="2">
        <v>5672.9</v>
      </c>
      <c r="D130" s="25">
        <f t="shared" si="26"/>
        <v>-1.3082583810302659</v>
      </c>
      <c r="E130" s="20">
        <f t="shared" si="27"/>
        <v>1.3082583810302659</v>
      </c>
      <c r="F130" s="3">
        <f>VLOOKUP(A130,'Scheme data2'!$A$2:$B$5538,2,FALSE)</f>
        <v>12.6</v>
      </c>
      <c r="G130" s="20">
        <f t="shared" si="28"/>
        <v>-0.15847860538826922</v>
      </c>
      <c r="H130" s="3">
        <f t="shared" si="29"/>
        <v>4000</v>
      </c>
      <c r="I130" s="3">
        <f t="shared" si="30"/>
        <v>1</v>
      </c>
      <c r="J130" s="3">
        <f t="shared" si="31"/>
        <v>4000</v>
      </c>
      <c r="K130" s="3">
        <f t="shared" si="32"/>
        <v>5245.7595526033929</v>
      </c>
      <c r="L130" s="3">
        <f t="shared" si="33"/>
        <v>11.385146813868259</v>
      </c>
      <c r="M130" s="3">
        <f t="shared" si="34"/>
        <v>66096.570362802755</v>
      </c>
      <c r="N130" s="3">
        <f t="shared" si="35"/>
        <v>64586.799360393241</v>
      </c>
      <c r="O130" s="20">
        <f t="shared" si="36"/>
        <v>99.369085173501588</v>
      </c>
      <c r="P130" s="20">
        <f t="shared" si="37"/>
        <v>98.018176791761732</v>
      </c>
      <c r="Q130" s="3">
        <f>(O130-MAX(O$8:O130))/MAX(O$8:O130)</f>
        <v>-1.3312451057165244E-2</v>
      </c>
      <c r="R130" s="3">
        <f>(P130-MAX(P$8:P130))/MAX(P$8:P130)</f>
        <v>-6.7310063627246092E-2</v>
      </c>
      <c r="S130" s="3"/>
    </row>
    <row r="131" spans="1:19" x14ac:dyDescent="0.2">
      <c r="A131" s="18">
        <v>41368</v>
      </c>
      <c r="B131" s="18" t="str">
        <f t="shared" si="25"/>
        <v>Apr-2013</v>
      </c>
      <c r="C131" s="2">
        <v>5574.75</v>
      </c>
      <c r="D131" s="25">
        <f t="shared" si="26"/>
        <v>-1.7301556523118624</v>
      </c>
      <c r="E131" s="20">
        <f t="shared" si="27"/>
        <v>1.7301556523118624</v>
      </c>
      <c r="F131" s="3">
        <f>VLOOKUP(A131,'Scheme data2'!$A$2:$B$5538,2,FALSE)</f>
        <v>12.56</v>
      </c>
      <c r="G131" s="20">
        <f t="shared" si="28"/>
        <v>-0.31746031746031067</v>
      </c>
      <c r="H131" s="3">
        <f t="shared" si="29"/>
        <v>4000</v>
      </c>
      <c r="I131" s="3">
        <f t="shared" si="30"/>
        <v>2</v>
      </c>
      <c r="J131" s="3">
        <f t="shared" si="31"/>
        <v>4000</v>
      </c>
      <c r="K131" s="3">
        <f t="shared" si="32"/>
        <v>5564.2308901830111</v>
      </c>
      <c r="L131" s="3">
        <f t="shared" si="33"/>
        <v>12.102667778933958</v>
      </c>
      <c r="M131" s="3">
        <f t="shared" si="34"/>
        <v>69886.739980698621</v>
      </c>
      <c r="N131" s="3">
        <f t="shared" si="35"/>
        <v>67469.347200612086</v>
      </c>
      <c r="O131" s="20">
        <f t="shared" si="36"/>
        <v>99.053627760252382</v>
      </c>
      <c r="P131" s="20">
        <f t="shared" si="37"/>
        <v>96.322309765706038</v>
      </c>
      <c r="Q131" s="3">
        <f>(O131-MAX(O$8:O131))/MAX(O$8:O131)</f>
        <v>-1.6444792482380538E-2</v>
      </c>
      <c r="R131" s="3">
        <f>(P131-MAX(P$8:P131))/MAX(P$8:P131)</f>
        <v>-8.344705127994316E-2</v>
      </c>
      <c r="S131" s="3"/>
    </row>
    <row r="132" spans="1:19" hidden="1" x14ac:dyDescent="0.2">
      <c r="A132" s="18">
        <v>41369</v>
      </c>
      <c r="B132" s="18" t="str">
        <f t="shared" si="25"/>
        <v>Apr-2013</v>
      </c>
      <c r="C132" s="2">
        <v>5553.25</v>
      </c>
      <c r="D132" s="25">
        <f t="shared" si="26"/>
        <v>-0.38566751872281269</v>
      </c>
      <c r="E132" s="20">
        <f t="shared" si="27"/>
        <v>0.38566751872281269</v>
      </c>
      <c r="F132" s="3">
        <f>VLOOKUP(A132,'Scheme data2'!$A$2:$B$5538,2,FALSE)</f>
        <v>12.54</v>
      </c>
      <c r="G132" s="20">
        <f t="shared" si="28"/>
        <v>-0.15923566878981965</v>
      </c>
      <c r="H132" s="3">
        <f t="shared" si="29"/>
        <v>0</v>
      </c>
      <c r="I132" s="3">
        <f t="shared" si="30"/>
        <v>2</v>
      </c>
      <c r="J132" s="3">
        <f t="shared" si="31"/>
        <v>0</v>
      </c>
      <c r="K132" s="3">
        <f t="shared" si="32"/>
        <v>5564.2308901830111</v>
      </c>
      <c r="L132" s="3">
        <f t="shared" si="33"/>
        <v>12.102667778933958</v>
      </c>
      <c r="M132" s="3">
        <f t="shared" si="34"/>
        <v>69775.455362894951</v>
      </c>
      <c r="N132" s="3">
        <f t="shared" si="35"/>
        <v>67209.139843365003</v>
      </c>
      <c r="O132" s="20">
        <f t="shared" si="36"/>
        <v>98.895899053627772</v>
      </c>
      <c r="P132" s="20">
        <f t="shared" si="37"/>
        <v>95.950825903656138</v>
      </c>
      <c r="Q132" s="3">
        <f>(O132-MAX(O$8:O132))/MAX(O$8:O132)</f>
        <v>-1.8010963194988253E-2</v>
      </c>
      <c r="R132" s="3">
        <f>(P132-MAX(P$8:P132))/MAX(P$8:P132)</f>
        <v>-8.6981898295052568E-2</v>
      </c>
      <c r="S132" s="3"/>
    </row>
    <row r="133" spans="1:19" hidden="1" x14ac:dyDescent="0.2">
      <c r="A133" s="18">
        <v>41372</v>
      </c>
      <c r="B133" s="18" t="str">
        <f t="shared" si="25"/>
        <v>Apr-2013</v>
      </c>
      <c r="C133" s="2">
        <v>5542.95</v>
      </c>
      <c r="D133" s="25">
        <f t="shared" si="26"/>
        <v>-0.18547697294377494</v>
      </c>
      <c r="E133" s="20">
        <f t="shared" si="27"/>
        <v>0.18547697294377494</v>
      </c>
      <c r="F133" s="3">
        <f>VLOOKUP(A133,'Scheme data2'!$A$2:$B$5538,2,FALSE)</f>
        <v>12.52</v>
      </c>
      <c r="G133" s="20">
        <f t="shared" si="28"/>
        <v>-0.15948963317384032</v>
      </c>
      <c r="H133" s="3">
        <f t="shared" si="29"/>
        <v>0</v>
      </c>
      <c r="I133" s="3">
        <f t="shared" si="30"/>
        <v>2</v>
      </c>
      <c r="J133" s="3">
        <f t="shared" si="31"/>
        <v>0</v>
      </c>
      <c r="K133" s="3">
        <f t="shared" si="32"/>
        <v>5564.2308901830111</v>
      </c>
      <c r="L133" s="3">
        <f t="shared" si="33"/>
        <v>12.102667778933958</v>
      </c>
      <c r="M133" s="3">
        <f t="shared" si="34"/>
        <v>69664.170745091295</v>
      </c>
      <c r="N133" s="3">
        <f t="shared" si="35"/>
        <v>67084.482365241973</v>
      </c>
      <c r="O133" s="20">
        <f t="shared" si="36"/>
        <v>98.738170347003177</v>
      </c>
      <c r="P133" s="20">
        <f t="shared" si="37"/>
        <v>95.772859216255483</v>
      </c>
      <c r="Q133" s="3">
        <f>(O133-MAX(O$8:O133))/MAX(O$8:O133)</f>
        <v>-1.9577133907595832E-2</v>
      </c>
      <c r="R133" s="3">
        <f>(P133-MAX(P$8:P133))/MAX(P$8:P133)</f>
        <v>-8.8675336632523652E-2</v>
      </c>
      <c r="S133" s="3"/>
    </row>
    <row r="134" spans="1:19" x14ac:dyDescent="0.2">
      <c r="A134" s="18">
        <v>41373</v>
      </c>
      <c r="B134" s="18" t="str">
        <f t="shared" si="25"/>
        <v>Apr-2013</v>
      </c>
      <c r="C134" s="2">
        <v>5495.1</v>
      </c>
      <c r="D134" s="25">
        <f t="shared" si="26"/>
        <v>-0.86325873406758957</v>
      </c>
      <c r="E134" s="20">
        <f t="shared" si="27"/>
        <v>0.86325873406758957</v>
      </c>
      <c r="F134" s="3">
        <f>VLOOKUP(A134,'Scheme data2'!$A$2:$B$5538,2,FALSE)</f>
        <v>12.51</v>
      </c>
      <c r="G134" s="20">
        <f t="shared" si="28"/>
        <v>-7.9872204472841754E-2</v>
      </c>
      <c r="H134" s="3">
        <f t="shared" si="29"/>
        <v>2000</v>
      </c>
      <c r="I134" s="3">
        <f t="shared" si="30"/>
        <v>3</v>
      </c>
      <c r="J134" s="3">
        <f t="shared" si="31"/>
        <v>2000</v>
      </c>
      <c r="K134" s="3">
        <f t="shared" si="32"/>
        <v>5724.1029925011562</v>
      </c>
      <c r="L134" s="3">
        <f t="shared" si="33"/>
        <v>12.466628398394931</v>
      </c>
      <c r="M134" s="3">
        <f t="shared" si="34"/>
        <v>71608.528436189459</v>
      </c>
      <c r="N134" s="3">
        <f t="shared" si="35"/>
        <v>68505.369712019994</v>
      </c>
      <c r="O134" s="20">
        <f t="shared" si="36"/>
        <v>98.659305993690879</v>
      </c>
      <c r="P134" s="20">
        <f t="shared" si="37"/>
        <v>94.946091644204913</v>
      </c>
      <c r="Q134" s="3">
        <f>(O134-MAX(O$8:O134))/MAX(O$8:O134)</f>
        <v>-2.036021926389962E-2</v>
      </c>
      <c r="R134" s="3">
        <f>(P134-MAX(P$8:P134))/MAX(P$8:P134)</f>
        <v>-9.6542426384755339E-2</v>
      </c>
      <c r="S134" s="3"/>
    </row>
    <row r="135" spans="1:19" hidden="1" x14ac:dyDescent="0.2">
      <c r="A135" s="18">
        <v>41374</v>
      </c>
      <c r="B135" s="18" t="str">
        <f t="shared" si="25"/>
        <v>Apr-2013</v>
      </c>
      <c r="C135" s="2">
        <v>5558.7</v>
      </c>
      <c r="D135" s="25">
        <f t="shared" si="26"/>
        <v>1.1573947698858884</v>
      </c>
      <c r="E135" s="20">
        <f t="shared" si="27"/>
        <v>-1.1573947698858884</v>
      </c>
      <c r="F135" s="3">
        <f>VLOOKUP(A135,'Scheme data2'!$A$2:$B$5538,2,FALSE)</f>
        <v>12.5</v>
      </c>
      <c r="G135" s="20">
        <f t="shared" si="28"/>
        <v>-7.9936051159071042E-2</v>
      </c>
      <c r="H135" s="3">
        <f t="shared" si="29"/>
        <v>0</v>
      </c>
      <c r="I135" s="3">
        <f t="shared" si="30"/>
        <v>3</v>
      </c>
      <c r="J135" s="3">
        <f t="shared" si="31"/>
        <v>0</v>
      </c>
      <c r="K135" s="3">
        <f t="shared" si="32"/>
        <v>5724.1029925011562</v>
      </c>
      <c r="L135" s="3">
        <f t="shared" si="33"/>
        <v>12.466628398394931</v>
      </c>
      <c r="M135" s="3">
        <f t="shared" si="34"/>
        <v>71551.287406264455</v>
      </c>
      <c r="N135" s="3">
        <f t="shared" si="35"/>
        <v>69298.247278157898</v>
      </c>
      <c r="O135" s="20">
        <f t="shared" si="36"/>
        <v>98.580441640378581</v>
      </c>
      <c r="P135" s="20">
        <f t="shared" si="37"/>
        <v>96.044992743105993</v>
      </c>
      <c r="Q135" s="3">
        <f>(O135-MAX(O$8:O135))/MAX(O$8:O135)</f>
        <v>-2.1143304620203408E-2</v>
      </c>
      <c r="R135" s="3">
        <f>(P135-MAX(P$8:P135))/MAX(P$8:P135)</f>
        <v>-8.6085855679594633E-2</v>
      </c>
      <c r="S135" s="3"/>
    </row>
    <row r="136" spans="1:19" hidden="1" x14ac:dyDescent="0.2">
      <c r="A136" s="18">
        <v>41375</v>
      </c>
      <c r="B136" s="18" t="str">
        <f t="shared" ref="B136:B198" si="38">TEXT(A136,"MMM-YYYY")</f>
        <v>Apr-2013</v>
      </c>
      <c r="C136" s="2">
        <v>5594</v>
      </c>
      <c r="D136" s="25">
        <f t="shared" si="26"/>
        <v>0.6350405670390592</v>
      </c>
      <c r="E136" s="20">
        <f t="shared" si="27"/>
        <v>-0.6350405670390592</v>
      </c>
      <c r="F136" s="3">
        <f>VLOOKUP(A136,'Scheme data2'!$A$2:$B$5538,2,FALSE)</f>
        <v>12.54</v>
      </c>
      <c r="G136" s="20">
        <f t="shared" si="28"/>
        <v>0.31999999999999318</v>
      </c>
      <c r="H136" s="3">
        <f t="shared" si="29"/>
        <v>0</v>
      </c>
      <c r="I136" s="3">
        <f t="shared" si="30"/>
        <v>3</v>
      </c>
      <c r="J136" s="3">
        <f t="shared" si="31"/>
        <v>0</v>
      </c>
      <c r="K136" s="3">
        <f t="shared" si="32"/>
        <v>5724.1029925011562</v>
      </c>
      <c r="L136" s="3">
        <f t="shared" si="33"/>
        <v>12.466628398394931</v>
      </c>
      <c r="M136" s="3">
        <f t="shared" si="34"/>
        <v>71780.251525964501</v>
      </c>
      <c r="N136" s="3">
        <f t="shared" si="35"/>
        <v>69738.31926062124</v>
      </c>
      <c r="O136" s="20">
        <f t="shared" si="36"/>
        <v>98.895899053627772</v>
      </c>
      <c r="P136" s="20">
        <f t="shared" si="37"/>
        <v>96.65491740963445</v>
      </c>
      <c r="Q136" s="3">
        <f>(O136-MAX(O$8:O136))/MAX(O$8:O136)</f>
        <v>-1.8010963194988253E-2</v>
      </c>
      <c r="R136" s="3">
        <f>(P136-MAX(P$8:P136))/MAX(P$8:P136)</f>
        <v>-8.0282130115252037E-2</v>
      </c>
      <c r="S136" s="3"/>
    </row>
    <row r="137" spans="1:19" x14ac:dyDescent="0.2">
      <c r="A137" s="18">
        <v>41376</v>
      </c>
      <c r="B137" s="18" t="str">
        <f t="shared" si="38"/>
        <v>Apr-2013</v>
      </c>
      <c r="C137" s="2">
        <v>5528.55</v>
      </c>
      <c r="D137" s="25">
        <f t="shared" si="26"/>
        <v>-1.1700035752592031</v>
      </c>
      <c r="E137" s="20">
        <f t="shared" si="27"/>
        <v>1.1700035752592031</v>
      </c>
      <c r="F137" s="3">
        <f>VLOOKUP(A137,'Scheme data2'!$A$2:$B$5538,2,FALSE)</f>
        <v>12.56</v>
      </c>
      <c r="G137" s="20">
        <f t="shared" si="28"/>
        <v>0.15948963317385448</v>
      </c>
      <c r="H137" s="3">
        <f t="shared" si="29"/>
        <v>4000</v>
      </c>
      <c r="I137" s="3">
        <f t="shared" si="30"/>
        <v>4</v>
      </c>
      <c r="J137" s="3">
        <f t="shared" si="31"/>
        <v>4000</v>
      </c>
      <c r="K137" s="3">
        <f t="shared" si="32"/>
        <v>6042.5743300807744</v>
      </c>
      <c r="L137" s="3">
        <f t="shared" si="33"/>
        <v>13.190145414610756</v>
      </c>
      <c r="M137" s="3">
        <f t="shared" si="34"/>
        <v>75894.733585814523</v>
      </c>
      <c r="N137" s="3">
        <f t="shared" si="35"/>
        <v>72922.378431946301</v>
      </c>
      <c r="O137" s="20">
        <f t="shared" si="36"/>
        <v>99.053627760252382</v>
      </c>
      <c r="P137" s="20">
        <f t="shared" si="37"/>
        <v>95.5240514202779</v>
      </c>
      <c r="Q137" s="3">
        <f>(O137-MAX(O$8:O137))/MAX(O$8:O137)</f>
        <v>-1.6444792482380538E-2</v>
      </c>
      <c r="R137" s="3">
        <f>(P137-MAX(P$8:P137))/MAX(P$8:P137)</f>
        <v>-9.1042862075201361E-2</v>
      </c>
      <c r="S137" s="3"/>
    </row>
    <row r="138" spans="1:19" hidden="1" x14ac:dyDescent="0.2">
      <c r="A138" s="18">
        <v>41379</v>
      </c>
      <c r="B138" s="18" t="str">
        <f t="shared" si="38"/>
        <v>Apr-2013</v>
      </c>
      <c r="C138" s="2">
        <v>5568.4</v>
      </c>
      <c r="D138" s="25">
        <f t="shared" si="26"/>
        <v>0.72080382740500581</v>
      </c>
      <c r="E138" s="20">
        <f t="shared" si="27"/>
        <v>-0.72080382740500581</v>
      </c>
      <c r="F138" s="3">
        <f>VLOOKUP(A138,'Scheme data2'!$A$2:$B$5538,2,FALSE)</f>
        <v>12.56</v>
      </c>
      <c r="G138" s="20">
        <f t="shared" si="28"/>
        <v>0</v>
      </c>
      <c r="H138" s="3">
        <f t="shared" si="29"/>
        <v>0</v>
      </c>
      <c r="I138" s="3">
        <f t="shared" si="30"/>
        <v>4</v>
      </c>
      <c r="J138" s="3">
        <f t="shared" si="31"/>
        <v>0</v>
      </c>
      <c r="K138" s="3">
        <f t="shared" si="32"/>
        <v>6042.5743300807744</v>
      </c>
      <c r="L138" s="3">
        <f t="shared" si="33"/>
        <v>13.190145414610756</v>
      </c>
      <c r="M138" s="3">
        <f t="shared" si="34"/>
        <v>75894.733585814523</v>
      </c>
      <c r="N138" s="3">
        <f t="shared" si="35"/>
        <v>73448.005726718533</v>
      </c>
      <c r="O138" s="20">
        <f t="shared" si="36"/>
        <v>99.053627760252382</v>
      </c>
      <c r="P138" s="20">
        <f t="shared" si="37"/>
        <v>96.21259243900758</v>
      </c>
      <c r="Q138" s="3">
        <f>(O138-MAX(O$8:O138))/MAX(O$8:O138)</f>
        <v>-1.6444792482380538E-2</v>
      </c>
      <c r="R138" s="3">
        <f>(P138-MAX(P$8:P138))/MAX(P$8:P138)</f>
        <v>-8.44910642355685E-2</v>
      </c>
      <c r="S138" s="3"/>
    </row>
    <row r="139" spans="1:19" hidden="1" x14ac:dyDescent="0.2">
      <c r="A139" s="18">
        <v>41380</v>
      </c>
      <c r="B139" s="18" t="str">
        <f t="shared" si="38"/>
        <v>Apr-2013</v>
      </c>
      <c r="C139" s="2">
        <v>5688.95</v>
      </c>
      <c r="D139" s="25">
        <f t="shared" ref="D139:D202" si="39">(C139-C138)/C138*100</f>
        <v>2.1648947633072368</v>
      </c>
      <c r="E139" s="20">
        <f t="shared" ref="E139:E202" si="40">D139*-1</f>
        <v>-2.1648947633072368</v>
      </c>
      <c r="F139" s="3">
        <f>VLOOKUP(A139,'Scheme data2'!$A$2:$B$5538,2,FALSE)</f>
        <v>12.61</v>
      </c>
      <c r="G139" s="20">
        <f t="shared" ref="G139:G202" si="41">(F139-F138)/F138*100</f>
        <v>0.39808917197451377</v>
      </c>
      <c r="H139" s="3">
        <f t="shared" ref="H139:H202" si="42">IF(E139&gt;=$E$3,IF(E139&lt;$E$4,$F$3,IF(E139&lt;$E$5,$F$4,$F$5)),0)</f>
        <v>0</v>
      </c>
      <c r="I139" s="3">
        <f t="shared" ref="I139:I202" si="43">IF(B138&lt;&gt;B139,IF(H139&gt;0,1,0),IF(H139&gt;0,I138+1,I138))</f>
        <v>4</v>
      </c>
      <c r="J139" s="3">
        <f t="shared" ref="J139:J202" si="44">IF(I139&gt;$D$2,0,IF(A138&gt;$B$3,0,H139))</f>
        <v>0</v>
      </c>
      <c r="K139" s="3">
        <f t="shared" ref="K139:K202" si="45">J139/F139+K138</f>
        <v>6042.5743300807744</v>
      </c>
      <c r="L139" s="3">
        <f t="shared" ref="L139:L202" si="46">J139/C139+L138</f>
        <v>13.190145414610756</v>
      </c>
      <c r="M139" s="3">
        <f t="shared" ref="M139:M202" si="47">K139*F139</f>
        <v>76196.862302318565</v>
      </c>
      <c r="N139" s="3">
        <f t="shared" ref="N139:N202" si="48">L139*C139</f>
        <v>75038.077756449857</v>
      </c>
      <c r="O139" s="20">
        <f t="shared" ref="O139:O202" si="49">$O138*(1+$G139/100)</f>
        <v>99.447949526813872</v>
      </c>
      <c r="P139" s="20">
        <f t="shared" ref="P139:P202" si="50">$P138*(1+$D139/100)</f>
        <v>98.295493814361791</v>
      </c>
      <c r="Q139" s="3">
        <f>(O139-MAX(O$8:O139))/MAX(O$8:O139)</f>
        <v>-1.2529365700861597E-2</v>
      </c>
      <c r="R139" s="3">
        <f>(P139-MAX(P$8:P139))/MAX(P$8:P139)</f>
        <v>-6.467125922759448E-2</v>
      </c>
      <c r="S139" s="3"/>
    </row>
    <row r="140" spans="1:19" hidden="1" x14ac:dyDescent="0.2">
      <c r="A140" s="18">
        <v>41381</v>
      </c>
      <c r="B140" s="18" t="str">
        <f t="shared" si="38"/>
        <v>Apr-2013</v>
      </c>
      <c r="C140" s="2">
        <v>5688.7</v>
      </c>
      <c r="D140" s="25">
        <f t="shared" si="39"/>
        <v>-4.3944840436284383E-3</v>
      </c>
      <c r="E140" s="20">
        <f t="shared" si="40"/>
        <v>4.3944840436284383E-3</v>
      </c>
      <c r="F140" s="3">
        <f>VLOOKUP(A140,'Scheme data2'!$A$2:$B$5538,2,FALSE)</f>
        <v>12.63</v>
      </c>
      <c r="G140" s="20">
        <f t="shared" si="41"/>
        <v>0.15860428231563323</v>
      </c>
      <c r="H140" s="3">
        <f t="shared" si="42"/>
        <v>0</v>
      </c>
      <c r="I140" s="3">
        <f t="shared" si="43"/>
        <v>4</v>
      </c>
      <c r="J140" s="3">
        <f t="shared" si="44"/>
        <v>0</v>
      </c>
      <c r="K140" s="3">
        <f t="shared" si="45"/>
        <v>6042.5743300807744</v>
      </c>
      <c r="L140" s="3">
        <f t="shared" si="46"/>
        <v>13.190145414610756</v>
      </c>
      <c r="M140" s="3">
        <f t="shared" si="47"/>
        <v>76317.713788920184</v>
      </c>
      <c r="N140" s="3">
        <f t="shared" si="48"/>
        <v>75034.780220096203</v>
      </c>
      <c r="O140" s="20">
        <f t="shared" si="49"/>
        <v>99.605678233438496</v>
      </c>
      <c r="P140" s="20">
        <f t="shared" si="50"/>
        <v>98.291174234570519</v>
      </c>
      <c r="Q140" s="3">
        <f>(O140-MAX(O$8:O140))/MAX(O$8:O140)</f>
        <v>-1.0963194988253738E-2</v>
      </c>
      <c r="R140" s="3">
        <f>(P140-MAX(P$8:P140))/MAX(P$8:P140)</f>
        <v>-6.4712362099863141E-2</v>
      </c>
      <c r="S140" s="3"/>
    </row>
    <row r="141" spans="1:19" hidden="1" x14ac:dyDescent="0.2">
      <c r="A141" s="18">
        <v>41382</v>
      </c>
      <c r="B141" s="18" t="str">
        <f t="shared" si="38"/>
        <v>Apr-2013</v>
      </c>
      <c r="C141" s="2">
        <v>5783.1</v>
      </c>
      <c r="D141" s="25">
        <f t="shared" si="39"/>
        <v>1.6594300982649912</v>
      </c>
      <c r="E141" s="20">
        <f t="shared" si="40"/>
        <v>-1.6594300982649912</v>
      </c>
      <c r="F141" s="3">
        <f>VLOOKUP(A141,'Scheme data2'!$A$2:$B$5538,2,FALSE)</f>
        <v>12.67</v>
      </c>
      <c r="G141" s="20">
        <f t="shared" si="41"/>
        <v>0.31670625494852844</v>
      </c>
      <c r="H141" s="3">
        <f t="shared" si="42"/>
        <v>0</v>
      </c>
      <c r="I141" s="3">
        <f t="shared" si="43"/>
        <v>4</v>
      </c>
      <c r="J141" s="3">
        <f t="shared" si="44"/>
        <v>0</v>
      </c>
      <c r="K141" s="3">
        <f t="shared" si="45"/>
        <v>6042.5743300807744</v>
      </c>
      <c r="L141" s="3">
        <f t="shared" si="46"/>
        <v>13.190145414610756</v>
      </c>
      <c r="M141" s="3">
        <f t="shared" si="47"/>
        <v>76559.416762123408</v>
      </c>
      <c r="N141" s="3">
        <f t="shared" si="48"/>
        <v>76279.929947235461</v>
      </c>
      <c r="O141" s="20">
        <f t="shared" si="49"/>
        <v>99.921135646687702</v>
      </c>
      <c r="P141" s="20">
        <f t="shared" si="50"/>
        <v>99.922247563757068</v>
      </c>
      <c r="Q141" s="3">
        <f>(O141-MAX(O$8:O141))/MAX(O$8:O141)</f>
        <v>-7.8308535630384445E-3</v>
      </c>
      <c r="R141" s="3">
        <f>(P141-MAX(P$8:P141))/MAX(P$8:P141)</f>
        <v>-4.9191917531196568E-2</v>
      </c>
      <c r="S141" s="3"/>
    </row>
    <row r="142" spans="1:19" hidden="1" x14ac:dyDescent="0.2">
      <c r="A142" s="18">
        <v>41386</v>
      </c>
      <c r="B142" s="18" t="str">
        <f t="shared" si="38"/>
        <v>Apr-2013</v>
      </c>
      <c r="C142" s="2">
        <v>5834.4</v>
      </c>
      <c r="D142" s="25">
        <f t="shared" si="39"/>
        <v>0.88706748975461736</v>
      </c>
      <c r="E142" s="20">
        <f t="shared" si="40"/>
        <v>-0.88706748975461736</v>
      </c>
      <c r="F142" s="3">
        <f>VLOOKUP(A142,'Scheme data2'!$A$2:$B$5538,2,FALSE)</f>
        <v>12.72</v>
      </c>
      <c r="G142" s="20">
        <f t="shared" si="41"/>
        <v>0.39463299131807977</v>
      </c>
      <c r="H142" s="3">
        <f t="shared" si="42"/>
        <v>0</v>
      </c>
      <c r="I142" s="3">
        <f t="shared" si="43"/>
        <v>4</v>
      </c>
      <c r="J142" s="3">
        <f t="shared" si="44"/>
        <v>0</v>
      </c>
      <c r="K142" s="3">
        <f t="shared" si="45"/>
        <v>6042.5743300807744</v>
      </c>
      <c r="L142" s="3">
        <f t="shared" si="46"/>
        <v>13.190145414610756</v>
      </c>
      <c r="M142" s="3">
        <f t="shared" si="47"/>
        <v>76861.545478627449</v>
      </c>
      <c r="N142" s="3">
        <f t="shared" si="48"/>
        <v>76956.584407004993</v>
      </c>
      <c r="O142" s="20">
        <f t="shared" si="49"/>
        <v>100.31545741324922</v>
      </c>
      <c r="P142" s="20">
        <f t="shared" si="50"/>
        <v>100.80862533692729</v>
      </c>
      <c r="Q142" s="3">
        <f>(O142-MAX(O$8:O142))/MAX(O$8:O142)</f>
        <v>-3.9154267815192222E-3</v>
      </c>
      <c r="R142" s="3">
        <f>(P142-MAX(P$8:P142))/MAX(P$8:P142)</f>
        <v>-4.0757608141656444E-2</v>
      </c>
      <c r="S142" s="3"/>
    </row>
    <row r="143" spans="1:19" hidden="1" x14ac:dyDescent="0.2">
      <c r="A143" s="18">
        <v>41387</v>
      </c>
      <c r="B143" s="18" t="str">
        <f t="shared" si="38"/>
        <v>Apr-2013</v>
      </c>
      <c r="C143" s="2">
        <v>5836.9</v>
      </c>
      <c r="D143" s="25">
        <f t="shared" si="39"/>
        <v>4.2849307555189911E-2</v>
      </c>
      <c r="E143" s="20">
        <f t="shared" si="40"/>
        <v>-4.2849307555189911E-2</v>
      </c>
      <c r="F143" s="3">
        <f>VLOOKUP(A143,'Scheme data2'!$A$2:$B$5538,2,FALSE)</f>
        <v>12.69</v>
      </c>
      <c r="G143" s="20">
        <f t="shared" si="41"/>
        <v>-0.2358490566037825</v>
      </c>
      <c r="H143" s="3">
        <f t="shared" si="42"/>
        <v>0</v>
      </c>
      <c r="I143" s="3">
        <f t="shared" si="43"/>
        <v>4</v>
      </c>
      <c r="J143" s="3">
        <f t="shared" si="44"/>
        <v>0</v>
      </c>
      <c r="K143" s="3">
        <f t="shared" si="45"/>
        <v>6042.5743300807744</v>
      </c>
      <c r="L143" s="3">
        <f t="shared" si="46"/>
        <v>13.190145414610756</v>
      </c>
      <c r="M143" s="3">
        <f t="shared" si="47"/>
        <v>76680.268248725028</v>
      </c>
      <c r="N143" s="3">
        <f t="shared" si="48"/>
        <v>76989.559770541513</v>
      </c>
      <c r="O143" s="20">
        <f t="shared" si="49"/>
        <v>100.0788643533123</v>
      </c>
      <c r="P143" s="20">
        <f t="shared" si="50"/>
        <v>100.85182113484007</v>
      </c>
      <c r="Q143" s="3">
        <f>(O143-MAX(O$8:O143))/MAX(O$8:O143)</f>
        <v>-6.2646828504308687E-3</v>
      </c>
      <c r="R143" s="3">
        <f>(P143-MAX(P$8:P143))/MAX(P$8:P143)</f>
        <v>-4.034657941896936E-2</v>
      </c>
      <c r="S143" s="3"/>
    </row>
    <row r="144" spans="1:19" hidden="1" x14ac:dyDescent="0.2">
      <c r="A144" s="18">
        <v>41389</v>
      </c>
      <c r="B144" s="18" t="str">
        <f t="shared" si="38"/>
        <v>Apr-2013</v>
      </c>
      <c r="C144" s="2">
        <v>5916.3</v>
      </c>
      <c r="D144" s="25">
        <f t="shared" si="39"/>
        <v>1.3603111240555867</v>
      </c>
      <c r="E144" s="20">
        <f t="shared" si="40"/>
        <v>-1.3603111240555867</v>
      </c>
      <c r="F144" s="3">
        <f>VLOOKUP(A144,'Scheme data2'!$A$2:$B$5538,2,FALSE)</f>
        <v>12.8</v>
      </c>
      <c r="G144" s="20">
        <f t="shared" si="41"/>
        <v>0.86682427107959981</v>
      </c>
      <c r="H144" s="3">
        <f t="shared" si="42"/>
        <v>0</v>
      </c>
      <c r="I144" s="3">
        <f t="shared" si="43"/>
        <v>4</v>
      </c>
      <c r="J144" s="3">
        <f t="shared" si="44"/>
        <v>0</v>
      </c>
      <c r="K144" s="3">
        <f t="shared" si="45"/>
        <v>6042.5743300807744</v>
      </c>
      <c r="L144" s="3">
        <f t="shared" si="46"/>
        <v>13.190145414610756</v>
      </c>
      <c r="M144" s="3">
        <f t="shared" si="47"/>
        <v>77344.951425033913</v>
      </c>
      <c r="N144" s="3">
        <f t="shared" si="48"/>
        <v>78036.85731646161</v>
      </c>
      <c r="O144" s="20">
        <f t="shared" si="49"/>
        <v>100.94637223974765</v>
      </c>
      <c r="P144" s="20">
        <f t="shared" si="50"/>
        <v>102.22371967654995</v>
      </c>
      <c r="Q144" s="3">
        <f>(O144-MAX(O$8:O144))/MAX(O$8:O144)</f>
        <v>0</v>
      </c>
      <c r="R144" s="3">
        <f>(P144-MAX(P$8:P144))/MAX(P$8:P144)</f>
        <v>-2.7292307186425564E-2</v>
      </c>
      <c r="S144" s="3"/>
    </row>
    <row r="145" spans="1:19" x14ac:dyDescent="0.2">
      <c r="A145" s="18">
        <v>41390</v>
      </c>
      <c r="B145" s="18" t="str">
        <f t="shared" si="38"/>
        <v>Apr-2013</v>
      </c>
      <c r="C145" s="2">
        <v>5871.45</v>
      </c>
      <c r="D145" s="25">
        <f t="shared" si="39"/>
        <v>-0.75807514831905687</v>
      </c>
      <c r="E145" s="20">
        <f t="shared" si="40"/>
        <v>0.75807514831905687</v>
      </c>
      <c r="F145" s="3">
        <f>VLOOKUP(A145,'Scheme data2'!$A$2:$B$5538,2,FALSE)</f>
        <v>12.72</v>
      </c>
      <c r="G145" s="20">
        <f t="shared" si="41"/>
        <v>-0.62500000000000056</v>
      </c>
      <c r="H145" s="3">
        <f t="shared" si="42"/>
        <v>2000</v>
      </c>
      <c r="I145" s="3">
        <f t="shared" si="43"/>
        <v>5</v>
      </c>
      <c r="J145" s="3">
        <f t="shared" si="44"/>
        <v>2000</v>
      </c>
      <c r="K145" s="3">
        <f t="shared" si="45"/>
        <v>6199.8070344832904</v>
      </c>
      <c r="L145" s="3">
        <f t="shared" si="46"/>
        <v>13.530776774836935</v>
      </c>
      <c r="M145" s="3">
        <f t="shared" si="47"/>
        <v>78861.545478627464</v>
      </c>
      <c r="N145" s="3">
        <f t="shared" si="48"/>
        <v>79445.279294616324</v>
      </c>
      <c r="O145" s="20">
        <f t="shared" si="49"/>
        <v>100.31545741324922</v>
      </c>
      <c r="P145" s="20">
        <f t="shared" si="50"/>
        <v>101.44878706199468</v>
      </c>
      <c r="Q145" s="3">
        <f>(O145-MAX(O$8:O145))/MAX(O$8:O145)</f>
        <v>-6.2500000000000307E-3</v>
      </c>
      <c r="R145" s="3">
        <f>(P145-MAX(P$8:P145))/MAX(P$8:P145)</f>
        <v>-3.4666162471432997E-2</v>
      </c>
      <c r="S145" s="3"/>
    </row>
    <row r="146" spans="1:19" hidden="1" x14ac:dyDescent="0.2">
      <c r="A146" s="18">
        <v>41393</v>
      </c>
      <c r="B146" s="18" t="str">
        <f t="shared" si="38"/>
        <v>Apr-2013</v>
      </c>
      <c r="C146" s="2">
        <v>5904.1</v>
      </c>
      <c r="D146" s="25">
        <f t="shared" si="39"/>
        <v>0.55608069556924689</v>
      </c>
      <c r="E146" s="20">
        <f t="shared" si="40"/>
        <v>-0.55608069556924689</v>
      </c>
      <c r="F146" s="3">
        <f>VLOOKUP(A146,'Scheme data2'!$A$2:$B$5538,2,FALSE)</f>
        <v>12.8</v>
      </c>
      <c r="G146" s="20">
        <f t="shared" si="41"/>
        <v>0.62893081761006342</v>
      </c>
      <c r="H146" s="3">
        <f t="shared" si="42"/>
        <v>0</v>
      </c>
      <c r="I146" s="3">
        <f t="shared" si="43"/>
        <v>5</v>
      </c>
      <c r="J146" s="3">
        <f t="shared" si="44"/>
        <v>0</v>
      </c>
      <c r="K146" s="3">
        <f t="shared" si="45"/>
        <v>6199.8070344832904</v>
      </c>
      <c r="L146" s="3">
        <f t="shared" si="46"/>
        <v>13.530776774836935</v>
      </c>
      <c r="M146" s="3">
        <f t="shared" si="47"/>
        <v>79357.530041386126</v>
      </c>
      <c r="N146" s="3">
        <f t="shared" si="48"/>
        <v>79887.059156314761</v>
      </c>
      <c r="O146" s="20">
        <f t="shared" si="49"/>
        <v>100.94637223974765</v>
      </c>
      <c r="P146" s="20">
        <f t="shared" si="50"/>
        <v>102.01292418273559</v>
      </c>
      <c r="Q146" s="3">
        <f>(O146-MAX(O$8:O146))/MAX(O$8:O146)</f>
        <v>0</v>
      </c>
      <c r="R146" s="3">
        <f>(P146-MAX(P$8:P146))/MAX(P$8:P146)</f>
        <v>-2.9298127353138793E-2</v>
      </c>
      <c r="S146" s="3"/>
    </row>
    <row r="147" spans="1:19" hidden="1" x14ac:dyDescent="0.2">
      <c r="A147" s="18">
        <v>41394</v>
      </c>
      <c r="B147" s="18" t="str">
        <f t="shared" si="38"/>
        <v>Apr-2013</v>
      </c>
      <c r="C147" s="2">
        <v>5930.2</v>
      </c>
      <c r="D147" s="25">
        <f t="shared" si="39"/>
        <v>0.44206568316931372</v>
      </c>
      <c r="E147" s="20">
        <f t="shared" si="40"/>
        <v>-0.44206568316931372</v>
      </c>
      <c r="F147" s="3">
        <f>VLOOKUP(A147,'Scheme data2'!$A$2:$B$5538,2,FALSE)</f>
        <v>12.93</v>
      </c>
      <c r="G147" s="20">
        <f t="shared" si="41"/>
        <v>1.0156249999999922</v>
      </c>
      <c r="H147" s="3">
        <f t="shared" si="42"/>
        <v>0</v>
      </c>
      <c r="I147" s="3">
        <f t="shared" si="43"/>
        <v>5</v>
      </c>
      <c r="J147" s="3">
        <f t="shared" si="44"/>
        <v>0</v>
      </c>
      <c r="K147" s="3">
        <f t="shared" si="45"/>
        <v>6199.8070344832904</v>
      </c>
      <c r="L147" s="3">
        <f t="shared" si="46"/>
        <v>13.530776774836935</v>
      </c>
      <c r="M147" s="3">
        <f t="shared" si="47"/>
        <v>80163.50495586895</v>
      </c>
      <c r="N147" s="3">
        <f t="shared" si="48"/>
        <v>80240.212430137995</v>
      </c>
      <c r="O147" s="20">
        <f t="shared" si="49"/>
        <v>101.97160883280758</v>
      </c>
      <c r="P147" s="20">
        <f t="shared" si="50"/>
        <v>102.46388831294499</v>
      </c>
      <c r="Q147" s="3">
        <f>(O147-MAX(O$8:O147))/MAX(O$8:O147)</f>
        <v>0</v>
      </c>
      <c r="R147" s="3">
        <f>(P147-MAX(P$8:P147))/MAX(P$8:P147)</f>
        <v>-2.5006987488285167E-2</v>
      </c>
      <c r="S147" s="3"/>
    </row>
    <row r="148" spans="1:19" hidden="1" x14ac:dyDescent="0.2">
      <c r="A148" s="18">
        <v>41396</v>
      </c>
      <c r="B148" s="18" t="str">
        <f t="shared" si="38"/>
        <v>May-2013</v>
      </c>
      <c r="C148" s="2">
        <v>5999.35</v>
      </c>
      <c r="D148" s="25">
        <f t="shared" si="39"/>
        <v>1.166065225456149</v>
      </c>
      <c r="E148" s="20">
        <f t="shared" si="40"/>
        <v>-1.166065225456149</v>
      </c>
      <c r="F148" s="3">
        <f>VLOOKUP(A148,'Scheme data2'!$A$2:$B$5538,2,FALSE)</f>
        <v>13.06</v>
      </c>
      <c r="G148" s="20">
        <f t="shared" si="41"/>
        <v>1.0054137664346543</v>
      </c>
      <c r="H148" s="3">
        <f t="shared" si="42"/>
        <v>0</v>
      </c>
      <c r="I148" s="3">
        <f t="shared" si="43"/>
        <v>0</v>
      </c>
      <c r="J148" s="3">
        <f t="shared" si="44"/>
        <v>0</v>
      </c>
      <c r="K148" s="3">
        <f t="shared" si="45"/>
        <v>6199.8070344832904</v>
      </c>
      <c r="L148" s="3">
        <f t="shared" si="46"/>
        <v>13.530776774836935</v>
      </c>
      <c r="M148" s="3">
        <f t="shared" si="47"/>
        <v>80969.479870351774</v>
      </c>
      <c r="N148" s="3">
        <f t="shared" si="48"/>
        <v>81175.865644117977</v>
      </c>
      <c r="O148" s="20">
        <f t="shared" si="49"/>
        <v>102.99684542586752</v>
      </c>
      <c r="P148" s="20">
        <f t="shared" si="50"/>
        <v>103.65868408321246</v>
      </c>
      <c r="Q148" s="3">
        <f>(O148-MAX(O$8:O148))/MAX(O$8:O148)</f>
        <v>0</v>
      </c>
      <c r="R148" s="3">
        <f>(P148-MAX(P$8:P148))/MAX(P$8:P148)</f>
        <v>-1.3637933018758768E-2</v>
      </c>
      <c r="S148" s="3"/>
    </row>
    <row r="149" spans="1:19" x14ac:dyDescent="0.2">
      <c r="A149" s="18">
        <v>41397</v>
      </c>
      <c r="B149" s="18" t="str">
        <f t="shared" si="38"/>
        <v>May-2013</v>
      </c>
      <c r="C149" s="2">
        <v>5944</v>
      </c>
      <c r="D149" s="25">
        <f t="shared" si="39"/>
        <v>-0.9225999483277415</v>
      </c>
      <c r="E149" s="20">
        <f t="shared" si="40"/>
        <v>0.9225999483277415</v>
      </c>
      <c r="F149" s="3">
        <f>VLOOKUP(A149,'Scheme data2'!$A$2:$B$5538,2,FALSE)</f>
        <v>12.99</v>
      </c>
      <c r="G149" s="20">
        <f t="shared" si="41"/>
        <v>-0.53598774885145695</v>
      </c>
      <c r="H149" s="3">
        <f t="shared" si="42"/>
        <v>2000</v>
      </c>
      <c r="I149" s="3">
        <f t="shared" si="43"/>
        <v>1</v>
      </c>
      <c r="J149" s="3">
        <f t="shared" si="44"/>
        <v>2000</v>
      </c>
      <c r="K149" s="3">
        <f t="shared" si="45"/>
        <v>6353.7716226280172</v>
      </c>
      <c r="L149" s="3">
        <f t="shared" si="46"/>
        <v>13.867250529884041</v>
      </c>
      <c r="M149" s="3">
        <f t="shared" si="47"/>
        <v>82535.49337793795</v>
      </c>
      <c r="N149" s="3">
        <f t="shared" si="48"/>
        <v>82426.937149630743</v>
      </c>
      <c r="O149" s="20">
        <f t="shared" si="49"/>
        <v>102.44479495268141</v>
      </c>
      <c r="P149" s="20">
        <f t="shared" si="50"/>
        <v>102.70232911742353</v>
      </c>
      <c r="Q149" s="3">
        <f>(O149-MAX(O$8:O149))/MAX(O$8:O149)</f>
        <v>-5.3598774885144883E-3</v>
      </c>
      <c r="R149" s="3">
        <f>(P149-MAX(P$8:P149))/MAX(P$8:P149)</f>
        <v>-2.2738108939052121E-2</v>
      </c>
      <c r="S149" s="3"/>
    </row>
    <row r="150" spans="1:19" hidden="1" x14ac:dyDescent="0.2">
      <c r="A150" s="18">
        <v>41400</v>
      </c>
      <c r="B150" s="18" t="str">
        <f t="shared" si="38"/>
        <v>May-2013</v>
      </c>
      <c r="C150" s="2">
        <v>5971.05</v>
      </c>
      <c r="D150" s="25">
        <f t="shared" si="39"/>
        <v>0.45508075370121437</v>
      </c>
      <c r="E150" s="20">
        <f t="shared" si="40"/>
        <v>-0.45508075370121437</v>
      </c>
      <c r="F150" s="3">
        <f>VLOOKUP(A150,'Scheme data2'!$A$2:$B$5538,2,FALSE)</f>
        <v>13.01</v>
      </c>
      <c r="G150" s="20">
        <f t="shared" si="41"/>
        <v>0.15396458814472344</v>
      </c>
      <c r="H150" s="3">
        <f t="shared" si="42"/>
        <v>0</v>
      </c>
      <c r="I150" s="3">
        <f t="shared" si="43"/>
        <v>1</v>
      </c>
      <c r="J150" s="3">
        <f t="shared" si="44"/>
        <v>0</v>
      </c>
      <c r="K150" s="3">
        <f t="shared" si="45"/>
        <v>6353.7716226280172</v>
      </c>
      <c r="L150" s="3">
        <f t="shared" si="46"/>
        <v>13.867250529884041</v>
      </c>
      <c r="M150" s="3">
        <f t="shared" si="47"/>
        <v>82662.568810390498</v>
      </c>
      <c r="N150" s="3">
        <f t="shared" si="48"/>
        <v>82802.046276464112</v>
      </c>
      <c r="O150" s="20">
        <f t="shared" si="49"/>
        <v>102.602523659306</v>
      </c>
      <c r="P150" s="20">
        <f t="shared" si="50"/>
        <v>103.16970765083981</v>
      </c>
      <c r="Q150" s="3">
        <f>(O150-MAX(O$8:O150))/MAX(O$8:O150)</f>
        <v>-3.8284839203675705E-3</v>
      </c>
      <c r="R150" s="3">
        <f>(P150-MAX(P$8:P150))/MAX(P$8:P150)</f>
        <v>-1.8290778159577147E-2</v>
      </c>
      <c r="S150" s="3"/>
    </row>
    <row r="151" spans="1:19" hidden="1" x14ac:dyDescent="0.2">
      <c r="A151" s="18">
        <v>41401</v>
      </c>
      <c r="B151" s="18" t="str">
        <f t="shared" si="38"/>
        <v>May-2013</v>
      </c>
      <c r="C151" s="2">
        <v>6043.55</v>
      </c>
      <c r="D151" s="25">
        <f t="shared" si="39"/>
        <v>1.2141918088108457</v>
      </c>
      <c r="E151" s="20">
        <f t="shared" si="40"/>
        <v>-1.2141918088108457</v>
      </c>
      <c r="F151" s="3">
        <f>VLOOKUP(A151,'Scheme data2'!$A$2:$B$5538,2,FALSE)</f>
        <v>13.13</v>
      </c>
      <c r="G151" s="20">
        <f t="shared" si="41"/>
        <v>0.92236740968486552</v>
      </c>
      <c r="H151" s="3">
        <f t="shared" si="42"/>
        <v>0</v>
      </c>
      <c r="I151" s="3">
        <f t="shared" si="43"/>
        <v>1</v>
      </c>
      <c r="J151" s="3">
        <f t="shared" si="44"/>
        <v>0</v>
      </c>
      <c r="K151" s="3">
        <f t="shared" si="45"/>
        <v>6353.7716226280172</v>
      </c>
      <c r="L151" s="3">
        <f t="shared" si="46"/>
        <v>13.867250529884041</v>
      </c>
      <c r="M151" s="3">
        <f t="shared" si="47"/>
        <v>83425.021405105872</v>
      </c>
      <c r="N151" s="3">
        <f t="shared" si="48"/>
        <v>83807.421939880704</v>
      </c>
      <c r="O151" s="20">
        <f t="shared" si="49"/>
        <v>103.54889589905363</v>
      </c>
      <c r="P151" s="20">
        <f t="shared" si="50"/>
        <v>104.4223857903104</v>
      </c>
      <c r="Q151" s="3">
        <f>(O151-MAX(O$8:O151))/MAX(O$8:O151)</f>
        <v>0</v>
      </c>
      <c r="R151" s="3">
        <f>(P151-MAX(P$8:P151))/MAX(P$8:P151)</f>
        <v>-6.370945201650078E-3</v>
      </c>
      <c r="S151" s="3"/>
    </row>
    <row r="152" spans="1:19" hidden="1" x14ac:dyDescent="0.2">
      <c r="A152" s="18">
        <v>41402</v>
      </c>
      <c r="B152" s="18" t="str">
        <f t="shared" si="38"/>
        <v>May-2013</v>
      </c>
      <c r="C152" s="2">
        <v>6069.3</v>
      </c>
      <c r="D152" s="25">
        <f t="shared" si="39"/>
        <v>0.42607407897676036</v>
      </c>
      <c r="E152" s="20">
        <f t="shared" si="40"/>
        <v>-0.42607407897676036</v>
      </c>
      <c r="F152" s="3">
        <f>VLOOKUP(A152,'Scheme data2'!$A$2:$B$5538,2,FALSE)</f>
        <v>13.21</v>
      </c>
      <c r="G152" s="20">
        <f t="shared" si="41"/>
        <v>0.60929169840060982</v>
      </c>
      <c r="H152" s="3">
        <f t="shared" si="42"/>
        <v>0</v>
      </c>
      <c r="I152" s="3">
        <f t="shared" si="43"/>
        <v>1</v>
      </c>
      <c r="J152" s="3">
        <f t="shared" si="44"/>
        <v>0</v>
      </c>
      <c r="K152" s="3">
        <f t="shared" si="45"/>
        <v>6353.7716226280172</v>
      </c>
      <c r="L152" s="3">
        <f t="shared" si="46"/>
        <v>13.867250529884041</v>
      </c>
      <c r="M152" s="3">
        <f t="shared" si="47"/>
        <v>83933.323134916107</v>
      </c>
      <c r="N152" s="3">
        <f t="shared" si="48"/>
        <v>84164.503641025207</v>
      </c>
      <c r="O152" s="20">
        <f t="shared" si="49"/>
        <v>104.17981072555204</v>
      </c>
      <c r="P152" s="20">
        <f t="shared" si="50"/>
        <v>104.86730250881203</v>
      </c>
      <c r="Q152" s="3">
        <f>(O152-MAX(O$8:O152))/MAX(O$8:O152)</f>
        <v>0</v>
      </c>
      <c r="R152" s="3">
        <f>(P152-MAX(P$8:P152))/MAX(P$8:P152)</f>
        <v>-2.13734935797246E-3</v>
      </c>
      <c r="S152" s="3"/>
    </row>
    <row r="153" spans="1:19" hidden="1" x14ac:dyDescent="0.2">
      <c r="A153" s="18">
        <v>41403</v>
      </c>
      <c r="B153" s="18" t="str">
        <f t="shared" si="38"/>
        <v>May-2013</v>
      </c>
      <c r="C153" s="2">
        <v>6050.15</v>
      </c>
      <c r="D153" s="25">
        <f t="shared" si="39"/>
        <v>-0.31552238314139269</v>
      </c>
      <c r="E153" s="20">
        <f t="shared" si="40"/>
        <v>0.31552238314139269</v>
      </c>
      <c r="F153" s="3">
        <f>VLOOKUP(A153,'Scheme data2'!$A$2:$B$5538,2,FALSE)</f>
        <v>13.18</v>
      </c>
      <c r="G153" s="20">
        <f t="shared" si="41"/>
        <v>-0.22710068130205249</v>
      </c>
      <c r="H153" s="3">
        <f t="shared" si="42"/>
        <v>0</v>
      </c>
      <c r="I153" s="3">
        <f t="shared" si="43"/>
        <v>1</v>
      </c>
      <c r="J153" s="3">
        <f t="shared" si="44"/>
        <v>0</v>
      </c>
      <c r="K153" s="3">
        <f t="shared" si="45"/>
        <v>6353.7716226280172</v>
      </c>
      <c r="L153" s="3">
        <f t="shared" si="46"/>
        <v>13.867250529884041</v>
      </c>
      <c r="M153" s="3">
        <f t="shared" si="47"/>
        <v>83742.709986237271</v>
      </c>
      <c r="N153" s="3">
        <f t="shared" si="48"/>
        <v>83898.945793377919</v>
      </c>
      <c r="O153" s="20">
        <f t="shared" si="49"/>
        <v>103.94321766561512</v>
      </c>
      <c r="P153" s="20">
        <f t="shared" si="50"/>
        <v>104.53642269680013</v>
      </c>
      <c r="Q153" s="3">
        <f>(O153-MAX(O$8:O153))/MAX(O$8:O153)</f>
        <v>-2.27100681302057E-3</v>
      </c>
      <c r="R153" s="3">
        <f>(P153-MAX(P$8:P153))/MAX(P$8:P153)</f>
        <v>-5.2858293737560891E-3</v>
      </c>
      <c r="S153" s="3"/>
    </row>
    <row r="154" spans="1:19" hidden="1" x14ac:dyDescent="0.2">
      <c r="A154" s="18">
        <v>41404</v>
      </c>
      <c r="B154" s="18" t="str">
        <f t="shared" si="38"/>
        <v>May-2013</v>
      </c>
      <c r="C154" s="2">
        <v>6094.75</v>
      </c>
      <c r="D154" s="25">
        <f t="shared" si="39"/>
        <v>0.73717180565771701</v>
      </c>
      <c r="E154" s="20">
        <f t="shared" si="40"/>
        <v>-0.73717180565771701</v>
      </c>
      <c r="F154" s="3">
        <f>VLOOKUP(A154,'Scheme data2'!$A$2:$B$5538,2,FALSE)</f>
        <v>13.27</v>
      </c>
      <c r="G154" s="20">
        <f t="shared" si="41"/>
        <v>0.68285280728376219</v>
      </c>
      <c r="H154" s="3">
        <f t="shared" si="42"/>
        <v>0</v>
      </c>
      <c r="I154" s="3">
        <f t="shared" si="43"/>
        <v>1</v>
      </c>
      <c r="J154" s="3">
        <f t="shared" si="44"/>
        <v>0</v>
      </c>
      <c r="K154" s="3">
        <f t="shared" si="45"/>
        <v>6353.7716226280172</v>
      </c>
      <c r="L154" s="3">
        <f t="shared" si="46"/>
        <v>13.867250529884041</v>
      </c>
      <c r="M154" s="3">
        <f t="shared" si="47"/>
        <v>84314.54943227378</v>
      </c>
      <c r="N154" s="3">
        <f t="shared" si="48"/>
        <v>84517.425167010762</v>
      </c>
      <c r="O154" s="20">
        <f t="shared" si="49"/>
        <v>104.65299684542583</v>
      </c>
      <c r="P154" s="20">
        <f t="shared" si="50"/>
        <v>105.30703573156411</v>
      </c>
      <c r="Q154" s="3">
        <f>(O154-MAX(O$8:O154))/MAX(O$8:O154)</f>
        <v>0</v>
      </c>
      <c r="R154" s="3">
        <f>(P154-MAX(P$8:P154))/MAX(P$8:P154)</f>
        <v>0</v>
      </c>
      <c r="S154" s="3"/>
    </row>
    <row r="155" spans="1:19" x14ac:dyDescent="0.2">
      <c r="A155" s="18">
        <v>41407</v>
      </c>
      <c r="B155" s="18" t="str">
        <f t="shared" si="38"/>
        <v>May-2013</v>
      </c>
      <c r="C155" s="2">
        <v>5980.45</v>
      </c>
      <c r="D155" s="25">
        <f t="shared" si="39"/>
        <v>-1.8753845522786035</v>
      </c>
      <c r="E155" s="20">
        <f t="shared" si="40"/>
        <v>1.8753845522786035</v>
      </c>
      <c r="F155" s="3">
        <f>VLOOKUP(A155,'Scheme data2'!$A$2:$B$5538,2,FALSE)</f>
        <v>13.12</v>
      </c>
      <c r="G155" s="20">
        <f t="shared" si="41"/>
        <v>-1.1303692539562951</v>
      </c>
      <c r="H155" s="3">
        <f t="shared" si="42"/>
        <v>4000</v>
      </c>
      <c r="I155" s="3">
        <f t="shared" si="43"/>
        <v>2</v>
      </c>
      <c r="J155" s="3">
        <f t="shared" si="44"/>
        <v>4000</v>
      </c>
      <c r="K155" s="3">
        <f t="shared" si="45"/>
        <v>6658.6496714085051</v>
      </c>
      <c r="L155" s="3">
        <f t="shared" si="46"/>
        <v>14.536096519734302</v>
      </c>
      <c r="M155" s="3">
        <f t="shared" si="47"/>
        <v>87361.483688879583</v>
      </c>
      <c r="N155" s="3">
        <f t="shared" si="48"/>
        <v>86932.398431445006</v>
      </c>
      <c r="O155" s="20">
        <f t="shared" si="49"/>
        <v>103.47003154574128</v>
      </c>
      <c r="P155" s="20">
        <f t="shared" si="50"/>
        <v>103.33212385099185</v>
      </c>
      <c r="Q155" s="3">
        <f>(O155-MAX(O$8:O155))/MAX(O$8:O155)</f>
        <v>-1.1303692539563035E-2</v>
      </c>
      <c r="R155" s="3">
        <f>(P155-MAX(P$8:P155))/MAX(P$8:P155)</f>
        <v>-1.8753845522786052E-2</v>
      </c>
      <c r="S155" s="3"/>
    </row>
    <row r="156" spans="1:19" hidden="1" x14ac:dyDescent="0.2">
      <c r="A156" s="18">
        <v>41408</v>
      </c>
      <c r="B156" s="18" t="str">
        <f t="shared" si="38"/>
        <v>May-2013</v>
      </c>
      <c r="C156" s="2">
        <v>5995.4</v>
      </c>
      <c r="D156" s="25">
        <f t="shared" si="39"/>
        <v>0.24998118870653241</v>
      </c>
      <c r="E156" s="20">
        <f t="shared" si="40"/>
        <v>-0.24998118870653241</v>
      </c>
      <c r="F156" s="3">
        <f>VLOOKUP(A156,'Scheme data2'!$A$2:$B$5538,2,FALSE)</f>
        <v>13.14</v>
      </c>
      <c r="G156" s="20">
        <f t="shared" si="41"/>
        <v>0.1524390243902542</v>
      </c>
      <c r="H156" s="3">
        <f t="shared" si="42"/>
        <v>0</v>
      </c>
      <c r="I156" s="3">
        <f t="shared" si="43"/>
        <v>2</v>
      </c>
      <c r="J156" s="3">
        <f t="shared" si="44"/>
        <v>0</v>
      </c>
      <c r="K156" s="3">
        <f t="shared" si="45"/>
        <v>6658.6496714085051</v>
      </c>
      <c r="L156" s="3">
        <f t="shared" si="46"/>
        <v>14.536096519734302</v>
      </c>
      <c r="M156" s="3">
        <f t="shared" si="47"/>
        <v>87494.656682307759</v>
      </c>
      <c r="N156" s="3">
        <f t="shared" si="48"/>
        <v>87149.713074415034</v>
      </c>
      <c r="O156" s="20">
        <f t="shared" si="49"/>
        <v>103.6277602523659</v>
      </c>
      <c r="P156" s="20">
        <f t="shared" si="50"/>
        <v>103.59043472251027</v>
      </c>
      <c r="Q156" s="3">
        <f>(O156-MAX(O$8:O156))/MAX(O$8:O156)</f>
        <v>-9.7965335342878011E-3</v>
      </c>
      <c r="R156" s="3">
        <f>(P156-MAX(P$8:P156))/MAX(P$8:P156)</f>
        <v>-1.6300914721686752E-2</v>
      </c>
      <c r="S156" s="3"/>
    </row>
    <row r="157" spans="1:19" hidden="1" x14ac:dyDescent="0.2">
      <c r="A157" s="18">
        <v>41409</v>
      </c>
      <c r="B157" s="18" t="str">
        <f t="shared" si="38"/>
        <v>May-2013</v>
      </c>
      <c r="C157" s="2">
        <v>6146.75</v>
      </c>
      <c r="D157" s="25">
        <f t="shared" si="39"/>
        <v>2.5244354004737026</v>
      </c>
      <c r="E157" s="20">
        <f t="shared" si="40"/>
        <v>-2.5244354004737026</v>
      </c>
      <c r="F157" s="3">
        <f>VLOOKUP(A157,'Scheme data2'!$A$2:$B$5538,2,FALSE)</f>
        <v>13.28</v>
      </c>
      <c r="G157" s="20">
        <f t="shared" si="41"/>
        <v>1.0654490106544809</v>
      </c>
      <c r="H157" s="3">
        <f t="shared" si="42"/>
        <v>0</v>
      </c>
      <c r="I157" s="3">
        <f t="shared" si="43"/>
        <v>2</v>
      </c>
      <c r="J157" s="3">
        <f t="shared" si="44"/>
        <v>0</v>
      </c>
      <c r="K157" s="3">
        <f t="shared" si="45"/>
        <v>6658.6496714085051</v>
      </c>
      <c r="L157" s="3">
        <f t="shared" si="46"/>
        <v>14.536096519734302</v>
      </c>
      <c r="M157" s="3">
        <f t="shared" si="47"/>
        <v>88426.867636304945</v>
      </c>
      <c r="N157" s="3">
        <f t="shared" si="48"/>
        <v>89349.751282676822</v>
      </c>
      <c r="O157" s="20">
        <f t="shared" si="49"/>
        <v>104.73186119873813</v>
      </c>
      <c r="P157" s="20">
        <f t="shared" si="50"/>
        <v>106.20550832814993</v>
      </c>
      <c r="Q157" s="3">
        <f>(O157-MAX(O$8:O157))/MAX(O$8:O157)</f>
        <v>0</v>
      </c>
      <c r="R157" s="3">
        <f>(P157-MAX(P$8:P157))/MAX(P$8:P157)</f>
        <v>0</v>
      </c>
      <c r="S157" s="3"/>
    </row>
    <row r="158" spans="1:19" hidden="1" x14ac:dyDescent="0.2">
      <c r="A158" s="18">
        <v>41410</v>
      </c>
      <c r="B158" s="18" t="str">
        <f t="shared" si="38"/>
        <v>May-2013</v>
      </c>
      <c r="C158" s="2">
        <v>6169.9</v>
      </c>
      <c r="D158" s="25">
        <f t="shared" si="39"/>
        <v>0.37662179200389856</v>
      </c>
      <c r="E158" s="20">
        <f t="shared" si="40"/>
        <v>-0.37662179200389856</v>
      </c>
      <c r="F158" s="3">
        <f>VLOOKUP(A158,'Scheme data2'!$A$2:$B$5538,2,FALSE)</f>
        <v>13.31</v>
      </c>
      <c r="G158" s="20">
        <f t="shared" si="41"/>
        <v>0.22590361445783991</v>
      </c>
      <c r="H158" s="3">
        <f t="shared" si="42"/>
        <v>0</v>
      </c>
      <c r="I158" s="3">
        <f t="shared" si="43"/>
        <v>2</v>
      </c>
      <c r="J158" s="3">
        <f t="shared" si="44"/>
        <v>0</v>
      </c>
      <c r="K158" s="3">
        <f t="shared" si="45"/>
        <v>6658.6496714085051</v>
      </c>
      <c r="L158" s="3">
        <f t="shared" si="46"/>
        <v>14.536096519734302</v>
      </c>
      <c r="M158" s="3">
        <f t="shared" si="47"/>
        <v>88626.627126447202</v>
      </c>
      <c r="N158" s="3">
        <f t="shared" si="48"/>
        <v>89686.26191710867</v>
      </c>
      <c r="O158" s="20">
        <f t="shared" si="49"/>
        <v>104.96845425867505</v>
      </c>
      <c r="P158" s="20">
        <f t="shared" si="50"/>
        <v>106.60550141682226</v>
      </c>
      <c r="Q158" s="3">
        <f>(O158-MAX(O$8:O158))/MAX(O$8:O158)</f>
        <v>0</v>
      </c>
      <c r="R158" s="3">
        <f>(P158-MAX(P$8:P158))/MAX(P$8:P158)</f>
        <v>0</v>
      </c>
      <c r="S158" s="3"/>
    </row>
    <row r="159" spans="1:19" hidden="1" x14ac:dyDescent="0.2">
      <c r="A159" s="18">
        <v>41411</v>
      </c>
      <c r="B159" s="18" t="str">
        <f t="shared" si="38"/>
        <v>May-2013</v>
      </c>
      <c r="C159" s="2">
        <v>6187.3</v>
      </c>
      <c r="D159" s="25">
        <f t="shared" si="39"/>
        <v>0.28201429520738663</v>
      </c>
      <c r="E159" s="20">
        <f t="shared" si="40"/>
        <v>-0.28201429520738663</v>
      </c>
      <c r="F159" s="3">
        <f>VLOOKUP(A159,'Scheme data2'!$A$2:$B$5538,2,FALSE)</f>
        <v>13.29</v>
      </c>
      <c r="G159" s="20">
        <f t="shared" si="41"/>
        <v>-0.1502629601803257</v>
      </c>
      <c r="H159" s="3">
        <f t="shared" si="42"/>
        <v>0</v>
      </c>
      <c r="I159" s="3">
        <f t="shared" si="43"/>
        <v>2</v>
      </c>
      <c r="J159" s="3">
        <f t="shared" si="44"/>
        <v>0</v>
      </c>
      <c r="K159" s="3">
        <f t="shared" si="45"/>
        <v>6658.6496714085051</v>
      </c>
      <c r="L159" s="3">
        <f t="shared" si="46"/>
        <v>14.536096519734302</v>
      </c>
      <c r="M159" s="3">
        <f t="shared" si="47"/>
        <v>88493.454133019026</v>
      </c>
      <c r="N159" s="3">
        <f t="shared" si="48"/>
        <v>89939.189996552057</v>
      </c>
      <c r="O159" s="20">
        <f t="shared" si="49"/>
        <v>104.81072555205044</v>
      </c>
      <c r="P159" s="20">
        <f t="shared" si="50"/>
        <v>106.90614417029521</v>
      </c>
      <c r="Q159" s="3">
        <f>(O159-MAX(O$8:O159))/MAX(O$8:O159)</f>
        <v>-1.5026296018031972E-3</v>
      </c>
      <c r="R159" s="3">
        <f>(P159-MAX(P$8:P159))/MAX(P$8:P159)</f>
        <v>0</v>
      </c>
      <c r="S159" s="3"/>
    </row>
    <row r="160" spans="1:19" hidden="1" x14ac:dyDescent="0.2">
      <c r="A160" s="18">
        <v>41414</v>
      </c>
      <c r="B160" s="18" t="str">
        <f t="shared" si="38"/>
        <v>May-2013</v>
      </c>
      <c r="C160" s="2">
        <v>6156.9</v>
      </c>
      <c r="D160" s="25">
        <f t="shared" si="39"/>
        <v>-0.49132901265496337</v>
      </c>
      <c r="E160" s="20">
        <f t="shared" si="40"/>
        <v>0.49132901265496337</v>
      </c>
      <c r="F160" s="3">
        <f>VLOOKUP(A160,'Scheme data2'!$A$2:$B$5538,2,FALSE)</f>
        <v>13.26</v>
      </c>
      <c r="G160" s="20">
        <f t="shared" si="41"/>
        <v>-0.22573363431150761</v>
      </c>
      <c r="H160" s="3">
        <f t="shared" si="42"/>
        <v>0</v>
      </c>
      <c r="I160" s="3">
        <f t="shared" si="43"/>
        <v>2</v>
      </c>
      <c r="J160" s="3">
        <f t="shared" si="44"/>
        <v>0</v>
      </c>
      <c r="K160" s="3">
        <f t="shared" si="45"/>
        <v>6658.6496714085051</v>
      </c>
      <c r="L160" s="3">
        <f t="shared" si="46"/>
        <v>14.536096519734302</v>
      </c>
      <c r="M160" s="3">
        <f t="shared" si="47"/>
        <v>88293.69464287677</v>
      </c>
      <c r="N160" s="3">
        <f t="shared" si="48"/>
        <v>89497.29266235212</v>
      </c>
      <c r="O160" s="20">
        <f t="shared" si="49"/>
        <v>104.57413249211353</v>
      </c>
      <c r="P160" s="20">
        <f t="shared" si="50"/>
        <v>106.3808832676758</v>
      </c>
      <c r="Q160" s="3">
        <f>(O160-MAX(O$8:O160))/MAX(O$8:O160)</f>
        <v>-3.7565740045079257E-3</v>
      </c>
      <c r="R160" s="3">
        <f>(P160-MAX(P$8:P160))/MAX(P$8:P160)</f>
        <v>-4.9132901265496786E-3</v>
      </c>
      <c r="S160" s="3"/>
    </row>
    <row r="161" spans="1:19" x14ac:dyDescent="0.2">
      <c r="A161" s="18">
        <v>41415</v>
      </c>
      <c r="B161" s="18" t="str">
        <f t="shared" si="38"/>
        <v>May-2013</v>
      </c>
      <c r="C161" s="2">
        <v>6114.1</v>
      </c>
      <c r="D161" s="25">
        <f t="shared" si="39"/>
        <v>-0.69515502931668982</v>
      </c>
      <c r="E161" s="20">
        <f t="shared" si="40"/>
        <v>0.69515502931668982</v>
      </c>
      <c r="F161" s="3">
        <f>VLOOKUP(A161,'Scheme data2'!$A$2:$B$5538,2,FALSE)</f>
        <v>13.21</v>
      </c>
      <c r="G161" s="20">
        <f t="shared" si="41"/>
        <v>-0.37707390648566319</v>
      </c>
      <c r="H161" s="3">
        <f t="shared" si="42"/>
        <v>2000</v>
      </c>
      <c r="I161" s="3">
        <f t="shared" si="43"/>
        <v>3</v>
      </c>
      <c r="J161" s="3">
        <f t="shared" si="44"/>
        <v>2000</v>
      </c>
      <c r="K161" s="3">
        <f t="shared" si="45"/>
        <v>6810.0501256098678</v>
      </c>
      <c r="L161" s="3">
        <f t="shared" si="46"/>
        <v>14.863209259139939</v>
      </c>
      <c r="M161" s="3">
        <f t="shared" si="47"/>
        <v>89960.762159306352</v>
      </c>
      <c r="N161" s="3">
        <f t="shared" si="48"/>
        <v>90875.147731307501</v>
      </c>
      <c r="O161" s="20">
        <f t="shared" si="49"/>
        <v>104.17981072555203</v>
      </c>
      <c r="P161" s="20">
        <f t="shared" si="50"/>
        <v>105.64137120740904</v>
      </c>
      <c r="Q161" s="3">
        <f>(O161-MAX(O$8:O161))/MAX(O$8:O161)</f>
        <v>-7.513148009015716E-3</v>
      </c>
      <c r="R161" s="3">
        <f>(P161-MAX(P$8:P161))/MAX(P$8:P161)</f>
        <v>-1.1830685436296914E-2</v>
      </c>
      <c r="S161" s="3"/>
    </row>
    <row r="162" spans="1:19" hidden="1" x14ac:dyDescent="0.2">
      <c r="A162" s="18">
        <v>41416</v>
      </c>
      <c r="B162" s="18" t="str">
        <f t="shared" si="38"/>
        <v>May-2013</v>
      </c>
      <c r="C162" s="2">
        <v>6094.5</v>
      </c>
      <c r="D162" s="25">
        <f t="shared" si="39"/>
        <v>-0.32057048461752935</v>
      </c>
      <c r="E162" s="20">
        <f t="shared" si="40"/>
        <v>0.32057048461752935</v>
      </c>
      <c r="F162" s="3">
        <f>VLOOKUP(A162,'Scheme data2'!$A$2:$B$5538,2,FALSE)</f>
        <v>13.23</v>
      </c>
      <c r="G162" s="20">
        <f t="shared" si="41"/>
        <v>0.15140045420135936</v>
      </c>
      <c r="H162" s="3">
        <f t="shared" si="42"/>
        <v>0</v>
      </c>
      <c r="I162" s="3">
        <f t="shared" si="43"/>
        <v>3</v>
      </c>
      <c r="J162" s="3">
        <f t="shared" si="44"/>
        <v>0</v>
      </c>
      <c r="K162" s="3">
        <f t="shared" si="45"/>
        <v>6810.0501256098678</v>
      </c>
      <c r="L162" s="3">
        <f t="shared" si="46"/>
        <v>14.863209259139939</v>
      </c>
      <c r="M162" s="3">
        <f t="shared" si="47"/>
        <v>90096.963161818552</v>
      </c>
      <c r="N162" s="3">
        <f t="shared" si="48"/>
        <v>90583.828829828359</v>
      </c>
      <c r="O162" s="20">
        <f t="shared" si="49"/>
        <v>104.33753943217664</v>
      </c>
      <c r="P162" s="20">
        <f t="shared" si="50"/>
        <v>105.30271615177284</v>
      </c>
      <c r="Q162" s="3">
        <f>(O162-MAX(O$8:O162))/MAX(O$8:O162)</f>
        <v>-6.0105184072125183E-3</v>
      </c>
      <c r="R162" s="3">
        <f>(P162-MAX(P$8:P162))/MAX(P$8:P162)</f>
        <v>-1.4998464596835504E-2</v>
      </c>
      <c r="S162" s="3"/>
    </row>
    <row r="163" spans="1:19" x14ac:dyDescent="0.2">
      <c r="A163" s="18">
        <v>41417</v>
      </c>
      <c r="B163" s="18" t="str">
        <f t="shared" si="38"/>
        <v>May-2013</v>
      </c>
      <c r="C163" s="2">
        <v>5967.05</v>
      </c>
      <c r="D163" s="25">
        <f t="shared" si="39"/>
        <v>-2.0912297973582707</v>
      </c>
      <c r="E163" s="20">
        <f t="shared" si="40"/>
        <v>2.0912297973582707</v>
      </c>
      <c r="F163" s="3">
        <f>VLOOKUP(A163,'Scheme data2'!$A$2:$B$5538,2,FALSE)</f>
        <v>13.16</v>
      </c>
      <c r="G163" s="20">
        <f t="shared" si="41"/>
        <v>-0.52910052910053129</v>
      </c>
      <c r="H163" s="3">
        <f t="shared" si="42"/>
        <v>5000</v>
      </c>
      <c r="I163" s="3">
        <f t="shared" si="43"/>
        <v>4</v>
      </c>
      <c r="J163" s="3">
        <f t="shared" si="44"/>
        <v>5000</v>
      </c>
      <c r="K163" s="3">
        <f t="shared" si="45"/>
        <v>7189.9893353363113</v>
      </c>
      <c r="L163" s="3">
        <f t="shared" si="46"/>
        <v>15.701144252143182</v>
      </c>
      <c r="M163" s="3">
        <f t="shared" si="47"/>
        <v>94620.25965302586</v>
      </c>
      <c r="N163" s="3">
        <f t="shared" si="48"/>
        <v>93689.512809750973</v>
      </c>
      <c r="O163" s="20">
        <f t="shared" si="49"/>
        <v>103.78548895899051</v>
      </c>
      <c r="P163" s="20">
        <f t="shared" si="50"/>
        <v>103.10059437417937</v>
      </c>
      <c r="Q163" s="3">
        <f>(O163-MAX(O$8:O163))/MAX(O$8:O163)</f>
        <v>-1.1269722013523642E-2</v>
      </c>
      <c r="R163" s="3">
        <f>(P163-MAX(P$8:P163))/MAX(P$8:P163)</f>
        <v>-3.5597110209622973E-2</v>
      </c>
      <c r="S163" s="3"/>
    </row>
    <row r="164" spans="1:19" hidden="1" x14ac:dyDescent="0.2">
      <c r="A164" s="18">
        <v>41418</v>
      </c>
      <c r="B164" s="18" t="str">
        <f t="shared" si="38"/>
        <v>May-2013</v>
      </c>
      <c r="C164" s="2">
        <v>5983.55</v>
      </c>
      <c r="D164" s="25">
        <f t="shared" si="39"/>
        <v>0.27651854769107015</v>
      </c>
      <c r="E164" s="20">
        <f t="shared" si="40"/>
        <v>-0.27651854769107015</v>
      </c>
      <c r="F164" s="3">
        <f>VLOOKUP(A164,'Scheme data2'!$A$2:$B$5538,2,FALSE)</f>
        <v>13.19</v>
      </c>
      <c r="G164" s="20">
        <f t="shared" si="41"/>
        <v>0.22796352583586138</v>
      </c>
      <c r="H164" s="3">
        <f t="shared" si="42"/>
        <v>0</v>
      </c>
      <c r="I164" s="3">
        <f t="shared" si="43"/>
        <v>4</v>
      </c>
      <c r="J164" s="3">
        <f t="shared" si="44"/>
        <v>0</v>
      </c>
      <c r="K164" s="3">
        <f t="shared" si="45"/>
        <v>7189.9893353363113</v>
      </c>
      <c r="L164" s="3">
        <f t="shared" si="46"/>
        <v>15.701144252143182</v>
      </c>
      <c r="M164" s="3">
        <f t="shared" si="47"/>
        <v>94835.95933308595</v>
      </c>
      <c r="N164" s="3">
        <f t="shared" si="48"/>
        <v>93948.581689911342</v>
      </c>
      <c r="O164" s="20">
        <f t="shared" si="49"/>
        <v>104.02208201892741</v>
      </c>
      <c r="P164" s="20">
        <f t="shared" si="50"/>
        <v>103.3856866404037</v>
      </c>
      <c r="Q164" s="3">
        <f>(O164-MAX(O$8:O164))/MAX(O$8:O164)</f>
        <v>-9.015777610819049E-3</v>
      </c>
      <c r="R164" s="3">
        <f>(P164-MAX(P$8:P164))/MAX(P$8:P164)</f>
        <v>-3.2930357344883934E-2</v>
      </c>
      <c r="S164" s="3"/>
    </row>
    <row r="165" spans="1:19" hidden="1" x14ac:dyDescent="0.2">
      <c r="A165" s="18">
        <v>41421</v>
      </c>
      <c r="B165" s="18" t="str">
        <f t="shared" si="38"/>
        <v>May-2013</v>
      </c>
      <c r="C165" s="2">
        <v>6083.15</v>
      </c>
      <c r="D165" s="25">
        <f t="shared" si="39"/>
        <v>1.6645636787525711</v>
      </c>
      <c r="E165" s="20">
        <f t="shared" si="40"/>
        <v>-1.6645636787525711</v>
      </c>
      <c r="F165" s="3">
        <f>VLOOKUP(A165,'Scheme data2'!$A$2:$B$5538,2,FALSE)</f>
        <v>13.24</v>
      </c>
      <c r="G165" s="20">
        <f t="shared" si="41"/>
        <v>0.37907505686126397</v>
      </c>
      <c r="H165" s="3">
        <f t="shared" si="42"/>
        <v>0</v>
      </c>
      <c r="I165" s="3">
        <f t="shared" si="43"/>
        <v>4</v>
      </c>
      <c r="J165" s="3">
        <f t="shared" si="44"/>
        <v>0</v>
      </c>
      <c r="K165" s="3">
        <f t="shared" si="45"/>
        <v>7189.9893353363113</v>
      </c>
      <c r="L165" s="3">
        <f t="shared" si="46"/>
        <v>15.701144252143182</v>
      </c>
      <c r="M165" s="3">
        <f t="shared" si="47"/>
        <v>95195.458799852757</v>
      </c>
      <c r="N165" s="3">
        <f t="shared" si="48"/>
        <v>95512.41565742479</v>
      </c>
      <c r="O165" s="20">
        <f t="shared" si="49"/>
        <v>104.41640378548892</v>
      </c>
      <c r="P165" s="20">
        <f t="shared" si="50"/>
        <v>105.10660722924881</v>
      </c>
      <c r="Q165" s="3">
        <f>(O165-MAX(O$8:O165))/MAX(O$8:O165)</f>
        <v>-5.2592036063111233E-3</v>
      </c>
      <c r="R165" s="3">
        <f>(P165-MAX(P$8:P165))/MAX(P$8:P165)</f>
        <v>-1.6832867325004646E-2</v>
      </c>
      <c r="S165" s="3"/>
    </row>
    <row r="166" spans="1:19" hidden="1" x14ac:dyDescent="0.2">
      <c r="A166" s="18">
        <v>41422</v>
      </c>
      <c r="B166" s="18" t="str">
        <f t="shared" si="38"/>
        <v>May-2013</v>
      </c>
      <c r="C166" s="2">
        <v>6111.25</v>
      </c>
      <c r="D166" s="25">
        <f t="shared" si="39"/>
        <v>0.46193172944938665</v>
      </c>
      <c r="E166" s="20">
        <f t="shared" si="40"/>
        <v>-0.46193172944938665</v>
      </c>
      <c r="F166" s="3">
        <f>VLOOKUP(A166,'Scheme data2'!$A$2:$B$5538,2,FALSE)</f>
        <v>13.29</v>
      </c>
      <c r="G166" s="20">
        <f t="shared" si="41"/>
        <v>0.37764350453171402</v>
      </c>
      <c r="H166" s="3">
        <f t="shared" si="42"/>
        <v>0</v>
      </c>
      <c r="I166" s="3">
        <f t="shared" si="43"/>
        <v>4</v>
      </c>
      <c r="J166" s="3">
        <f t="shared" si="44"/>
        <v>0</v>
      </c>
      <c r="K166" s="3">
        <f t="shared" si="45"/>
        <v>7189.9893353363113</v>
      </c>
      <c r="L166" s="3">
        <f t="shared" si="46"/>
        <v>15.701144252143182</v>
      </c>
      <c r="M166" s="3">
        <f t="shared" si="47"/>
        <v>95554.958266619578</v>
      </c>
      <c r="N166" s="3">
        <f t="shared" si="48"/>
        <v>95953.617810910015</v>
      </c>
      <c r="O166" s="20">
        <f t="shared" si="49"/>
        <v>104.81072555205043</v>
      </c>
      <c r="P166" s="20">
        <f t="shared" si="50"/>
        <v>105.59212799778847</v>
      </c>
      <c r="Q166" s="3">
        <f>(O166-MAX(O$8:O166))/MAX(O$8:O166)</f>
        <v>-1.5026296018033328E-3</v>
      </c>
      <c r="R166" s="3">
        <f>(P166-MAX(P$8:P166))/MAX(P$8:P166)</f>
        <v>-1.2291306385660955E-2</v>
      </c>
      <c r="S166" s="3"/>
    </row>
    <row r="167" spans="1:19" hidden="1" x14ac:dyDescent="0.2">
      <c r="A167" s="18">
        <v>41423</v>
      </c>
      <c r="B167" s="18" t="str">
        <f t="shared" si="38"/>
        <v>May-2013</v>
      </c>
      <c r="C167" s="2">
        <v>6104.3</v>
      </c>
      <c r="D167" s="25">
        <f t="shared" si="39"/>
        <v>-0.11372468807526803</v>
      </c>
      <c r="E167" s="20">
        <f t="shared" si="40"/>
        <v>0.11372468807526803</v>
      </c>
      <c r="F167" s="3">
        <f>VLOOKUP(A167,'Scheme data2'!$A$2:$B$5538,2,FALSE)</f>
        <v>13.28</v>
      </c>
      <c r="G167" s="20">
        <f t="shared" si="41"/>
        <v>-7.5244544770502547E-2</v>
      </c>
      <c r="H167" s="3">
        <f t="shared" si="42"/>
        <v>0</v>
      </c>
      <c r="I167" s="3">
        <f t="shared" si="43"/>
        <v>4</v>
      </c>
      <c r="J167" s="3">
        <f t="shared" si="44"/>
        <v>0</v>
      </c>
      <c r="K167" s="3">
        <f t="shared" si="45"/>
        <v>7189.9893353363113</v>
      </c>
      <c r="L167" s="3">
        <f t="shared" si="46"/>
        <v>15.701144252143182</v>
      </c>
      <c r="M167" s="3">
        <f t="shared" si="47"/>
        <v>95483.058373266205</v>
      </c>
      <c r="N167" s="3">
        <f t="shared" si="48"/>
        <v>95844.494858357633</v>
      </c>
      <c r="O167" s="20">
        <f t="shared" si="49"/>
        <v>104.73186119873813</v>
      </c>
      <c r="P167" s="20">
        <f t="shared" si="50"/>
        <v>105.47204367959094</v>
      </c>
      <c r="Q167" s="3">
        <f>(O167-MAX(O$8:O167))/MAX(O$8:O167)</f>
        <v>-2.2539444027048637E-3</v>
      </c>
      <c r="R167" s="3">
        <f>(P167-MAX(P$8:P167))/MAX(P$8:P167)</f>
        <v>-1.341457501656621E-2</v>
      </c>
      <c r="S167" s="3"/>
    </row>
    <row r="168" spans="1:19" hidden="1" x14ac:dyDescent="0.2">
      <c r="A168" s="18">
        <v>41424</v>
      </c>
      <c r="B168" s="18" t="str">
        <f t="shared" si="38"/>
        <v>May-2013</v>
      </c>
      <c r="C168" s="2">
        <v>6124.05</v>
      </c>
      <c r="D168" s="25">
        <f t="shared" si="39"/>
        <v>0.32354242091640317</v>
      </c>
      <c r="E168" s="20">
        <f t="shared" si="40"/>
        <v>-0.32354242091640317</v>
      </c>
      <c r="F168" s="3">
        <f>VLOOKUP(A168,'Scheme data2'!$A$2:$B$5538,2,FALSE)</f>
        <v>13.32</v>
      </c>
      <c r="G168" s="20">
        <f t="shared" si="41"/>
        <v>0.3012048192771154</v>
      </c>
      <c r="H168" s="3">
        <f t="shared" si="42"/>
        <v>0</v>
      </c>
      <c r="I168" s="3">
        <f t="shared" si="43"/>
        <v>4</v>
      </c>
      <c r="J168" s="3">
        <f t="shared" si="44"/>
        <v>0</v>
      </c>
      <c r="K168" s="3">
        <f t="shared" si="45"/>
        <v>7189.9893353363113</v>
      </c>
      <c r="L168" s="3">
        <f t="shared" si="46"/>
        <v>15.701144252143182</v>
      </c>
      <c r="M168" s="3">
        <f t="shared" si="47"/>
        <v>95770.657946679668</v>
      </c>
      <c r="N168" s="3">
        <f t="shared" si="48"/>
        <v>96154.59245733745</v>
      </c>
      <c r="O168" s="20">
        <f t="shared" si="49"/>
        <v>105.04731861198735</v>
      </c>
      <c r="P168" s="20">
        <f t="shared" si="50"/>
        <v>105.81329048310191</v>
      </c>
      <c r="Q168" s="3">
        <f>(O168-MAX(O$8:O168))/MAX(O$8:O168)</f>
        <v>0</v>
      </c>
      <c r="R168" s="3">
        <f>(P168-MAX(P$8:P168))/MAX(P$8:P168)</f>
        <v>-1.0222552648166282E-2</v>
      </c>
      <c r="S168" s="3"/>
    </row>
    <row r="169" spans="1:19" x14ac:dyDescent="0.2">
      <c r="A169" s="18">
        <v>41425</v>
      </c>
      <c r="B169" s="18" t="str">
        <f t="shared" si="38"/>
        <v>May-2013</v>
      </c>
      <c r="C169" s="2">
        <v>5985.95</v>
      </c>
      <c r="D169" s="25">
        <f t="shared" si="39"/>
        <v>-2.2550436394216304</v>
      </c>
      <c r="E169" s="20">
        <f t="shared" si="40"/>
        <v>2.2550436394216304</v>
      </c>
      <c r="F169" s="3">
        <f>VLOOKUP(A169,'Scheme data2'!$A$2:$B$5538,2,FALSE)</f>
        <v>13.2</v>
      </c>
      <c r="G169" s="20">
        <f t="shared" si="41"/>
        <v>-0.90090090090090835</v>
      </c>
      <c r="H169" s="3">
        <f t="shared" si="42"/>
        <v>5000</v>
      </c>
      <c r="I169" s="3">
        <f t="shared" si="43"/>
        <v>5</v>
      </c>
      <c r="J169" s="3">
        <f t="shared" si="44"/>
        <v>5000</v>
      </c>
      <c r="K169" s="3">
        <f t="shared" si="45"/>
        <v>7568.7772141241903</v>
      </c>
      <c r="L169" s="3">
        <f t="shared" si="46"/>
        <v>16.536433554593085</v>
      </c>
      <c r="M169" s="3">
        <f t="shared" si="47"/>
        <v>99907.859226439308</v>
      </c>
      <c r="N169" s="3">
        <f t="shared" si="48"/>
        <v>98986.264436116471</v>
      </c>
      <c r="O169" s="20">
        <f t="shared" si="49"/>
        <v>104.1009463722397</v>
      </c>
      <c r="P169" s="20">
        <f t="shared" si="50"/>
        <v>103.42715460639999</v>
      </c>
      <c r="Q169" s="3">
        <f>(O169-MAX(O$8:O169))/MAX(O$8:O169)</f>
        <v>-9.0090090090091252E-3</v>
      </c>
      <c r="R169" s="3">
        <f>(P169-MAX(P$8:P169))/MAX(P$8:P169)</f>
        <v>-3.2542466019103503E-2</v>
      </c>
      <c r="S169" s="3"/>
    </row>
    <row r="170" spans="1:19" x14ac:dyDescent="0.2">
      <c r="A170" s="18">
        <v>41428</v>
      </c>
      <c r="B170" s="18" t="str">
        <f t="shared" si="38"/>
        <v>Jun-2013</v>
      </c>
      <c r="C170" s="2">
        <v>5939.3</v>
      </c>
      <c r="D170" s="25">
        <f t="shared" si="39"/>
        <v>-0.77932491918575397</v>
      </c>
      <c r="E170" s="20">
        <f t="shared" si="40"/>
        <v>0.77932491918575397</v>
      </c>
      <c r="F170" s="3">
        <f>VLOOKUP(A170,'Scheme data2'!$A$2:$B$5538,2,FALSE)</f>
        <v>13.16</v>
      </c>
      <c r="G170" s="20">
        <f t="shared" si="41"/>
        <v>-0.30303030303029654</v>
      </c>
      <c r="H170" s="3">
        <f t="shared" si="42"/>
        <v>2000</v>
      </c>
      <c r="I170" s="3">
        <f t="shared" si="43"/>
        <v>1</v>
      </c>
      <c r="J170" s="3">
        <f t="shared" si="44"/>
        <v>2000</v>
      </c>
      <c r="K170" s="3">
        <f t="shared" si="45"/>
        <v>7720.7528980147681</v>
      </c>
      <c r="L170" s="3">
        <f t="shared" si="46"/>
        <v>16.873173574460747</v>
      </c>
      <c r="M170" s="3">
        <f t="shared" si="47"/>
        <v>101605.10813787435</v>
      </c>
      <c r="N170" s="3">
        <f t="shared" si="48"/>
        <v>100214.83981079471</v>
      </c>
      <c r="O170" s="20">
        <f t="shared" si="49"/>
        <v>103.7854889589905</v>
      </c>
      <c r="P170" s="20">
        <f t="shared" si="50"/>
        <v>102.62112101734755</v>
      </c>
      <c r="Q170" s="3">
        <f>(O170-MAX(O$8:O170))/MAX(O$8:O170)</f>
        <v>-1.2012012012012076E-2</v>
      </c>
      <c r="R170" s="3">
        <f>(P170-MAX(P$8:P170))/MAX(P$8:P170)</f>
        <v>-4.0082103663956571E-2</v>
      </c>
      <c r="S170" s="3"/>
    </row>
    <row r="171" spans="1:19" hidden="1" x14ac:dyDescent="0.2">
      <c r="A171" s="18">
        <v>41429</v>
      </c>
      <c r="B171" s="18" t="str">
        <f t="shared" si="38"/>
        <v>Jun-2013</v>
      </c>
      <c r="C171" s="2">
        <v>5919.45</v>
      </c>
      <c r="D171" s="25">
        <f t="shared" si="39"/>
        <v>-0.33421446971865987</v>
      </c>
      <c r="E171" s="20">
        <f t="shared" si="40"/>
        <v>0.33421446971865987</v>
      </c>
      <c r="F171" s="3">
        <f>VLOOKUP(A171,'Scheme data2'!$A$2:$B$5538,2,FALSE)</f>
        <v>13.15</v>
      </c>
      <c r="G171" s="20">
        <f t="shared" si="41"/>
        <v>-7.5987841945287141E-2</v>
      </c>
      <c r="H171" s="3">
        <f t="shared" si="42"/>
        <v>0</v>
      </c>
      <c r="I171" s="3">
        <f t="shared" si="43"/>
        <v>1</v>
      </c>
      <c r="J171" s="3">
        <f t="shared" si="44"/>
        <v>0</v>
      </c>
      <c r="K171" s="3">
        <f t="shared" si="45"/>
        <v>7720.7528980147681</v>
      </c>
      <c r="L171" s="3">
        <f t="shared" si="46"/>
        <v>16.873173574460747</v>
      </c>
      <c r="M171" s="3">
        <f t="shared" si="47"/>
        <v>101527.9006088942</v>
      </c>
      <c r="N171" s="3">
        <f t="shared" si="48"/>
        <v>99879.907315341668</v>
      </c>
      <c r="O171" s="20">
        <f t="shared" si="49"/>
        <v>103.7066246056782</v>
      </c>
      <c r="P171" s="20">
        <f t="shared" si="50"/>
        <v>102.27814638192007</v>
      </c>
      <c r="Q171" s="3">
        <f>(O171-MAX(O$8:O171))/MAX(O$8:O171)</f>
        <v>-1.276276276276278E-2</v>
      </c>
      <c r="R171" s="3">
        <f>(P171-MAX(P$8:P171))/MAX(P$8:P171)</f>
        <v>-4.3290288170930676E-2</v>
      </c>
      <c r="S171" s="3"/>
    </row>
    <row r="172" spans="1:19" hidden="1" x14ac:dyDescent="0.2">
      <c r="A172" s="18">
        <v>41430</v>
      </c>
      <c r="B172" s="18" t="str">
        <f t="shared" si="38"/>
        <v>Jun-2013</v>
      </c>
      <c r="C172" s="2">
        <v>5923.85</v>
      </c>
      <c r="D172" s="25">
        <f t="shared" si="39"/>
        <v>7.4331230097400031E-2</v>
      </c>
      <c r="E172" s="20">
        <f t="shared" si="40"/>
        <v>-7.4331230097400031E-2</v>
      </c>
      <c r="F172" s="3">
        <f>VLOOKUP(A172,'Scheme data2'!$A$2:$B$5538,2,FALSE)</f>
        <v>13.14</v>
      </c>
      <c r="G172" s="20">
        <f t="shared" si="41"/>
        <v>-7.604562737642423E-2</v>
      </c>
      <c r="H172" s="3">
        <f t="shared" si="42"/>
        <v>0</v>
      </c>
      <c r="I172" s="3">
        <f t="shared" si="43"/>
        <v>1</v>
      </c>
      <c r="J172" s="3">
        <f t="shared" si="44"/>
        <v>0</v>
      </c>
      <c r="K172" s="3">
        <f t="shared" si="45"/>
        <v>7720.7528980147681</v>
      </c>
      <c r="L172" s="3">
        <f t="shared" si="46"/>
        <v>16.873173574460747</v>
      </c>
      <c r="M172" s="3">
        <f t="shared" si="47"/>
        <v>101450.69307991405</v>
      </c>
      <c r="N172" s="3">
        <f t="shared" si="48"/>
        <v>99954.149279069301</v>
      </c>
      <c r="O172" s="20">
        <f t="shared" si="49"/>
        <v>103.6277602523659</v>
      </c>
      <c r="P172" s="20">
        <f t="shared" si="50"/>
        <v>102.35417098624656</v>
      </c>
      <c r="Q172" s="3">
        <f>(O172-MAX(O$8:O172))/MAX(O$8:O172)</f>
        <v>-1.3513513513513485E-2</v>
      </c>
      <c r="R172" s="3">
        <f>(P172-MAX(P$8:P172))/MAX(P$8:P172)</f>
        <v>-4.2579154073666921E-2</v>
      </c>
      <c r="S172" s="3"/>
    </row>
    <row r="173" spans="1:19" hidden="1" x14ac:dyDescent="0.2">
      <c r="A173" s="18">
        <v>41431</v>
      </c>
      <c r="B173" s="18" t="str">
        <f t="shared" si="38"/>
        <v>Jun-2013</v>
      </c>
      <c r="C173" s="2">
        <v>5921.4</v>
      </c>
      <c r="D173" s="25">
        <f t="shared" si="39"/>
        <v>-4.1358238307869499E-2</v>
      </c>
      <c r="E173" s="20">
        <f t="shared" si="40"/>
        <v>4.1358238307869499E-2</v>
      </c>
      <c r="F173" s="3">
        <f>VLOOKUP(A173,'Scheme data2'!$A$2:$B$5538,2,FALSE)</f>
        <v>13.13</v>
      </c>
      <c r="G173" s="20">
        <f t="shared" si="41"/>
        <v>-7.610350076103338E-2</v>
      </c>
      <c r="H173" s="3">
        <f t="shared" si="42"/>
        <v>0</v>
      </c>
      <c r="I173" s="3">
        <f t="shared" si="43"/>
        <v>1</v>
      </c>
      <c r="J173" s="3">
        <f t="shared" si="44"/>
        <v>0</v>
      </c>
      <c r="K173" s="3">
        <f t="shared" si="45"/>
        <v>7720.7528980147681</v>
      </c>
      <c r="L173" s="3">
        <f t="shared" si="46"/>
        <v>16.873173574460747</v>
      </c>
      <c r="M173" s="3">
        <f t="shared" si="47"/>
        <v>101373.48555093391</v>
      </c>
      <c r="N173" s="3">
        <f t="shared" si="48"/>
        <v>99912.810003811857</v>
      </c>
      <c r="O173" s="20">
        <f t="shared" si="49"/>
        <v>103.54889589905359</v>
      </c>
      <c r="P173" s="20">
        <f t="shared" si="50"/>
        <v>102.31183910429203</v>
      </c>
      <c r="Q173" s="3">
        <f>(O173-MAX(O$8:O173))/MAX(O$8:O173)</f>
        <v>-1.4264264264264324E-2</v>
      </c>
      <c r="R173" s="3">
        <f>(P173-MAX(P$8:P173))/MAX(P$8:P173)</f>
        <v>-4.2975126468734248E-2</v>
      </c>
      <c r="S173" s="3"/>
    </row>
    <row r="174" spans="1:19" x14ac:dyDescent="0.2">
      <c r="A174" s="18">
        <v>41432</v>
      </c>
      <c r="B174" s="18" t="str">
        <f t="shared" si="38"/>
        <v>Jun-2013</v>
      </c>
      <c r="C174" s="2">
        <v>5881</v>
      </c>
      <c r="D174" s="25">
        <f t="shared" si="39"/>
        <v>-0.68227108454081198</v>
      </c>
      <c r="E174" s="20">
        <f t="shared" si="40"/>
        <v>0.68227108454081198</v>
      </c>
      <c r="F174" s="3">
        <f>VLOOKUP(A174,'Scheme data2'!$A$2:$B$5538,2,FALSE)</f>
        <v>13.14</v>
      </c>
      <c r="G174" s="20">
        <f t="shared" si="41"/>
        <v>7.6161462300074534E-2</v>
      </c>
      <c r="H174" s="3">
        <f t="shared" si="42"/>
        <v>2000</v>
      </c>
      <c r="I174" s="3">
        <f t="shared" si="43"/>
        <v>2</v>
      </c>
      <c r="J174" s="3">
        <f t="shared" si="44"/>
        <v>2000</v>
      </c>
      <c r="K174" s="3">
        <f t="shared" si="45"/>
        <v>7872.9598995368378</v>
      </c>
      <c r="L174" s="3">
        <f t="shared" si="46"/>
        <v>17.213251792450883</v>
      </c>
      <c r="M174" s="3">
        <f t="shared" si="47"/>
        <v>103450.69307991405</v>
      </c>
      <c r="N174" s="3">
        <f t="shared" si="48"/>
        <v>101231.13379140364</v>
      </c>
      <c r="O174" s="20">
        <f t="shared" si="49"/>
        <v>103.62776025236589</v>
      </c>
      <c r="P174" s="20">
        <f t="shared" si="50"/>
        <v>101.61379501002153</v>
      </c>
      <c r="Q174" s="3">
        <f>(O174-MAX(O$8:O174))/MAX(O$8:O174)</f>
        <v>-1.351351351351362E-2</v>
      </c>
      <c r="R174" s="3">
        <f>(P174-MAX(P$8:P174))/MAX(P$8:P174)</f>
        <v>-4.9504630452701315E-2</v>
      </c>
      <c r="S174" s="3"/>
    </row>
    <row r="175" spans="1:19" hidden="1" x14ac:dyDescent="0.2">
      <c r="A175" s="18">
        <v>41435</v>
      </c>
      <c r="B175" s="18" t="str">
        <f t="shared" si="38"/>
        <v>Jun-2013</v>
      </c>
      <c r="C175" s="2">
        <v>5878</v>
      </c>
      <c r="D175" s="25">
        <f t="shared" si="39"/>
        <v>-5.1011732698520662E-2</v>
      </c>
      <c r="E175" s="20">
        <f t="shared" si="40"/>
        <v>5.1011732698520662E-2</v>
      </c>
      <c r="F175" s="3">
        <f>VLOOKUP(A175,'Scheme data2'!$A$2:$B$5538,2,FALSE)</f>
        <v>13.1</v>
      </c>
      <c r="G175" s="20">
        <f t="shared" si="41"/>
        <v>-0.30441400304414706</v>
      </c>
      <c r="H175" s="3">
        <f t="shared" si="42"/>
        <v>0</v>
      </c>
      <c r="I175" s="3">
        <f t="shared" si="43"/>
        <v>2</v>
      </c>
      <c r="J175" s="3">
        <f t="shared" si="44"/>
        <v>0</v>
      </c>
      <c r="K175" s="3">
        <f t="shared" si="45"/>
        <v>7872.9598995368378</v>
      </c>
      <c r="L175" s="3">
        <f t="shared" si="46"/>
        <v>17.213251792450883</v>
      </c>
      <c r="M175" s="3">
        <f t="shared" si="47"/>
        <v>103135.77468393257</v>
      </c>
      <c r="N175" s="3">
        <f t="shared" si="48"/>
        <v>101179.49403602628</v>
      </c>
      <c r="O175" s="20">
        <f t="shared" si="49"/>
        <v>103.31230283911667</v>
      </c>
      <c r="P175" s="20">
        <f t="shared" si="50"/>
        <v>101.56196005252619</v>
      </c>
      <c r="Q175" s="3">
        <f>(O175-MAX(O$8:O175))/MAX(O$8:O175)</f>
        <v>-1.6516516516516706E-2</v>
      </c>
      <c r="R175" s="3">
        <f>(P175-MAX(P$8:P175))/MAX(P$8:P175)</f>
        <v>-4.9989494609926688E-2</v>
      </c>
      <c r="S175" s="3"/>
    </row>
    <row r="176" spans="1:19" x14ac:dyDescent="0.2">
      <c r="A176" s="18">
        <v>41436</v>
      </c>
      <c r="B176" s="18" t="str">
        <f t="shared" si="38"/>
        <v>Jun-2013</v>
      </c>
      <c r="C176" s="2">
        <v>5788.8</v>
      </c>
      <c r="D176" s="25">
        <f t="shared" si="39"/>
        <v>-1.5175229669955737</v>
      </c>
      <c r="E176" s="20">
        <f t="shared" si="40"/>
        <v>1.5175229669955737</v>
      </c>
      <c r="F176" s="3">
        <f>VLOOKUP(A176,'Scheme data2'!$A$2:$B$5538,2,FALSE)</f>
        <v>13.05</v>
      </c>
      <c r="G176" s="20">
        <f t="shared" si="41"/>
        <v>-0.38167938931296896</v>
      </c>
      <c r="H176" s="3">
        <f t="shared" si="42"/>
        <v>4000</v>
      </c>
      <c r="I176" s="3">
        <f t="shared" si="43"/>
        <v>3</v>
      </c>
      <c r="J176" s="3">
        <f t="shared" si="44"/>
        <v>4000</v>
      </c>
      <c r="K176" s="3">
        <f t="shared" si="45"/>
        <v>8179.473309498524</v>
      </c>
      <c r="L176" s="3">
        <f t="shared" si="46"/>
        <v>17.904241289410528</v>
      </c>
      <c r="M176" s="3">
        <f t="shared" si="47"/>
        <v>106742.12668895574</v>
      </c>
      <c r="N176" s="3">
        <f t="shared" si="48"/>
        <v>103644.07197613968</v>
      </c>
      <c r="O176" s="20">
        <f t="shared" si="49"/>
        <v>102.91798107255516</v>
      </c>
      <c r="P176" s="20">
        <f t="shared" si="50"/>
        <v>100.02073398299824</v>
      </c>
      <c r="Q176" s="3">
        <f>(O176-MAX(O$8:O176))/MAX(O$8:O176)</f>
        <v>-2.0270270270270362E-2</v>
      </c>
      <c r="R176" s="3">
        <f>(P176-MAX(P$8:P176))/MAX(P$8:P176)</f>
        <v>-6.4406122218091749E-2</v>
      </c>
      <c r="S176" s="3"/>
    </row>
    <row r="177" spans="1:19" hidden="1" x14ac:dyDescent="0.2">
      <c r="A177" s="18">
        <v>41437</v>
      </c>
      <c r="B177" s="18" t="str">
        <f t="shared" si="38"/>
        <v>Jun-2013</v>
      </c>
      <c r="C177" s="2">
        <v>5760.2</v>
      </c>
      <c r="D177" s="25">
        <f t="shared" si="39"/>
        <v>-0.49405749032615331</v>
      </c>
      <c r="E177" s="20">
        <f t="shared" si="40"/>
        <v>0.49405749032615331</v>
      </c>
      <c r="F177" s="3">
        <f>VLOOKUP(A177,'Scheme data2'!$A$2:$B$5538,2,FALSE)</f>
        <v>12.91</v>
      </c>
      <c r="G177" s="20">
        <f t="shared" si="41"/>
        <v>-1.0727969348659046</v>
      </c>
      <c r="H177" s="3">
        <f t="shared" si="42"/>
        <v>0</v>
      </c>
      <c r="I177" s="3">
        <f t="shared" si="43"/>
        <v>3</v>
      </c>
      <c r="J177" s="3">
        <f t="shared" si="44"/>
        <v>0</v>
      </c>
      <c r="K177" s="3">
        <f t="shared" si="45"/>
        <v>8179.473309498524</v>
      </c>
      <c r="L177" s="3">
        <f t="shared" si="46"/>
        <v>17.904241289410528</v>
      </c>
      <c r="M177" s="3">
        <f t="shared" si="47"/>
        <v>105597.00042562594</v>
      </c>
      <c r="N177" s="3">
        <f t="shared" si="48"/>
        <v>103132.01067526253</v>
      </c>
      <c r="O177" s="20">
        <f t="shared" si="49"/>
        <v>101.81388012618292</v>
      </c>
      <c r="P177" s="20">
        <f t="shared" si="50"/>
        <v>99.526574054876036</v>
      </c>
      <c r="Q177" s="3">
        <f>(O177-MAX(O$8:O177))/MAX(O$8:O177)</f>
        <v>-3.0780780780780895E-2</v>
      </c>
      <c r="R177" s="3">
        <f>(P177-MAX(P$8:P177))/MAX(P$8:P177)</f>
        <v>-6.9028493850306197E-2</v>
      </c>
      <c r="S177" s="3"/>
    </row>
    <row r="178" spans="1:19" x14ac:dyDescent="0.2">
      <c r="A178" s="18">
        <v>41438</v>
      </c>
      <c r="B178" s="18" t="str">
        <f t="shared" si="38"/>
        <v>Jun-2013</v>
      </c>
      <c r="C178" s="2">
        <v>5699.1</v>
      </c>
      <c r="D178" s="25">
        <f t="shared" si="39"/>
        <v>-1.0607270580882515</v>
      </c>
      <c r="E178" s="20">
        <f t="shared" si="40"/>
        <v>1.0607270580882515</v>
      </c>
      <c r="F178" s="3">
        <f>VLOOKUP(A178,'Scheme data2'!$A$2:$B$5538,2,FALSE)</f>
        <v>12.8</v>
      </c>
      <c r="G178" s="20">
        <f t="shared" si="41"/>
        <v>-0.85205267234701332</v>
      </c>
      <c r="H178" s="3">
        <f t="shared" si="42"/>
        <v>4000</v>
      </c>
      <c r="I178" s="3">
        <f t="shared" si="43"/>
        <v>4</v>
      </c>
      <c r="J178" s="3">
        <f t="shared" si="44"/>
        <v>4000</v>
      </c>
      <c r="K178" s="3">
        <f t="shared" si="45"/>
        <v>8491.973309498524</v>
      </c>
      <c r="L178" s="3">
        <f t="shared" si="46"/>
        <v>18.606106496197565</v>
      </c>
      <c r="M178" s="3">
        <f t="shared" si="47"/>
        <v>108697.25836158112</v>
      </c>
      <c r="N178" s="3">
        <f t="shared" si="48"/>
        <v>106038.06153247955</v>
      </c>
      <c r="O178" s="20">
        <f t="shared" si="49"/>
        <v>100.94637223974759</v>
      </c>
      <c r="P178" s="20">
        <f t="shared" si="50"/>
        <v>98.470868753887729</v>
      </c>
      <c r="Q178" s="3">
        <f>(O178-MAX(O$8:O178))/MAX(O$8:O178)</f>
        <v>-3.9039039039039179E-2</v>
      </c>
      <c r="R178" s="3">
        <f>(P178-MAX(P$8:P178))/MAX(P$8:P178)</f>
        <v>-7.8903560519127697E-2</v>
      </c>
      <c r="S178" s="3"/>
    </row>
    <row r="179" spans="1:19" hidden="1" x14ac:dyDescent="0.2">
      <c r="A179" s="18">
        <v>41439</v>
      </c>
      <c r="B179" s="18" t="str">
        <f t="shared" si="38"/>
        <v>Jun-2013</v>
      </c>
      <c r="C179" s="2">
        <v>5808.4</v>
      </c>
      <c r="D179" s="25">
        <f t="shared" si="39"/>
        <v>1.9178466775455645</v>
      </c>
      <c r="E179" s="20">
        <f t="shared" si="40"/>
        <v>-1.9178466775455645</v>
      </c>
      <c r="F179" s="3">
        <f>VLOOKUP(A179,'Scheme data2'!$A$2:$B$5538,2,FALSE)</f>
        <v>12.84</v>
      </c>
      <c r="G179" s="20">
        <f t="shared" si="41"/>
        <v>0.31249999999999334</v>
      </c>
      <c r="H179" s="3">
        <f t="shared" si="42"/>
        <v>0</v>
      </c>
      <c r="I179" s="3">
        <f t="shared" si="43"/>
        <v>4</v>
      </c>
      <c r="J179" s="3">
        <f t="shared" si="44"/>
        <v>0</v>
      </c>
      <c r="K179" s="3">
        <f t="shared" si="45"/>
        <v>8491.973309498524</v>
      </c>
      <c r="L179" s="3">
        <f t="shared" si="46"/>
        <v>18.606106496197565</v>
      </c>
      <c r="M179" s="3">
        <f t="shared" si="47"/>
        <v>109036.93729396105</v>
      </c>
      <c r="N179" s="3">
        <f t="shared" si="48"/>
        <v>108071.70897251394</v>
      </c>
      <c r="O179" s="20">
        <f t="shared" si="49"/>
        <v>101.26182965299678</v>
      </c>
      <c r="P179" s="20">
        <f t="shared" si="50"/>
        <v>100.3593890386344</v>
      </c>
      <c r="Q179" s="3">
        <f>(O179-MAX(O$8:O179))/MAX(O$8:O179)</f>
        <v>-3.6036036036036362E-2</v>
      </c>
      <c r="R179" s="3">
        <f>(P179-MAX(P$8:P179))/MAX(P$8:P179)</f>
        <v>-6.1238343057553421E-2</v>
      </c>
      <c r="S179" s="3"/>
    </row>
    <row r="180" spans="1:19" hidden="1" x14ac:dyDescent="0.2">
      <c r="A180" s="18">
        <v>41442</v>
      </c>
      <c r="B180" s="18" t="str">
        <f t="shared" si="38"/>
        <v>Jun-2013</v>
      </c>
      <c r="C180" s="2">
        <v>5850.05</v>
      </c>
      <c r="D180" s="25">
        <f t="shared" si="39"/>
        <v>0.71706494043110913</v>
      </c>
      <c r="E180" s="20">
        <f t="shared" si="40"/>
        <v>-0.71706494043110913</v>
      </c>
      <c r="F180" s="3">
        <f>VLOOKUP(A180,'Scheme data2'!$A$2:$B$5538,2,FALSE)</f>
        <v>12.85</v>
      </c>
      <c r="G180" s="20">
        <f t="shared" si="41"/>
        <v>7.7881619937693047E-2</v>
      </c>
      <c r="H180" s="3">
        <f t="shared" si="42"/>
        <v>0</v>
      </c>
      <c r="I180" s="3">
        <f t="shared" si="43"/>
        <v>4</v>
      </c>
      <c r="J180" s="3">
        <f t="shared" si="44"/>
        <v>0</v>
      </c>
      <c r="K180" s="3">
        <f t="shared" si="45"/>
        <v>8491.973309498524</v>
      </c>
      <c r="L180" s="3">
        <f t="shared" si="46"/>
        <v>18.606106496197565</v>
      </c>
      <c r="M180" s="3">
        <f t="shared" si="47"/>
        <v>109121.85702705603</v>
      </c>
      <c r="N180" s="3">
        <f t="shared" si="48"/>
        <v>108846.65330808057</v>
      </c>
      <c r="O180" s="20">
        <f t="shared" si="49"/>
        <v>101.34069400630908</v>
      </c>
      <c r="P180" s="20">
        <f t="shared" si="50"/>
        <v>101.07903103186132</v>
      </c>
      <c r="Q180" s="3">
        <f>(O180-MAX(O$8:O180))/MAX(O$8:O180)</f>
        <v>-3.5285285285285663E-2</v>
      </c>
      <c r="R180" s="3">
        <f>(P180-MAX(P$8:P180))/MAX(P$8:P180)</f>
        <v>-5.450681234140891E-2</v>
      </c>
      <c r="S180" s="3"/>
    </row>
    <row r="181" spans="1:19" x14ac:dyDescent="0.2">
      <c r="A181" s="18">
        <v>41443</v>
      </c>
      <c r="B181" s="18" t="str">
        <f t="shared" si="38"/>
        <v>Jun-2013</v>
      </c>
      <c r="C181" s="2">
        <v>5813.6</v>
      </c>
      <c r="D181" s="25">
        <f t="shared" si="39"/>
        <v>-0.62307159767864917</v>
      </c>
      <c r="E181" s="20">
        <f t="shared" si="40"/>
        <v>0.62307159767864917</v>
      </c>
      <c r="F181" s="3">
        <f>VLOOKUP(A181,'Scheme data2'!$A$2:$B$5538,2,FALSE)</f>
        <v>12.81</v>
      </c>
      <c r="G181" s="20">
        <f t="shared" si="41"/>
        <v>-0.3112840466926004</v>
      </c>
      <c r="H181" s="3">
        <f t="shared" si="42"/>
        <v>2000</v>
      </c>
      <c r="I181" s="3">
        <f t="shared" si="43"/>
        <v>5</v>
      </c>
      <c r="J181" s="3">
        <f t="shared" si="44"/>
        <v>2000</v>
      </c>
      <c r="K181" s="3">
        <f t="shared" si="45"/>
        <v>8648.1013344790081</v>
      </c>
      <c r="L181" s="3">
        <f t="shared" si="46"/>
        <v>18.950127412669286</v>
      </c>
      <c r="M181" s="3">
        <f t="shared" si="47"/>
        <v>110782.1780946761</v>
      </c>
      <c r="N181" s="3">
        <f t="shared" si="48"/>
        <v>110168.46072629417</v>
      </c>
      <c r="O181" s="20">
        <f t="shared" si="49"/>
        <v>101.02523659305987</v>
      </c>
      <c r="P181" s="20">
        <f t="shared" si="50"/>
        <v>100.449236298293</v>
      </c>
      <c r="Q181" s="3">
        <f>(O181-MAX(O$8:O181))/MAX(O$8:O181)</f>
        <v>-3.8288288288288612E-2</v>
      </c>
      <c r="R181" s="3">
        <f>(P181-MAX(P$8:P181))/MAX(P$8:P181)</f>
        <v>-6.0397911851696101E-2</v>
      </c>
      <c r="S181" s="3"/>
    </row>
    <row r="182" spans="1:19" hidden="1" x14ac:dyDescent="0.2">
      <c r="A182" s="18">
        <v>41444</v>
      </c>
      <c r="B182" s="18" t="str">
        <f t="shared" si="38"/>
        <v>Jun-2013</v>
      </c>
      <c r="C182" s="2">
        <v>5822.25</v>
      </c>
      <c r="D182" s="25">
        <f t="shared" si="39"/>
        <v>0.14878904637401327</v>
      </c>
      <c r="E182" s="20">
        <f t="shared" si="40"/>
        <v>-0.14878904637401327</v>
      </c>
      <c r="F182" s="3">
        <f>VLOOKUP(A182,'Scheme data2'!$A$2:$B$5538,2,FALSE)</f>
        <v>12.78</v>
      </c>
      <c r="G182" s="20">
        <f t="shared" si="41"/>
        <v>-0.23419203747073483</v>
      </c>
      <c r="H182" s="3">
        <f t="shared" si="42"/>
        <v>0</v>
      </c>
      <c r="I182" s="3">
        <f t="shared" si="43"/>
        <v>5</v>
      </c>
      <c r="J182" s="3">
        <f t="shared" si="44"/>
        <v>0</v>
      </c>
      <c r="K182" s="3">
        <f t="shared" si="45"/>
        <v>8648.1013344790081</v>
      </c>
      <c r="L182" s="3">
        <f t="shared" si="46"/>
        <v>18.950127412669286</v>
      </c>
      <c r="M182" s="3">
        <f t="shared" si="47"/>
        <v>110522.73505464171</v>
      </c>
      <c r="N182" s="3">
        <f t="shared" si="48"/>
        <v>110332.37932841375</v>
      </c>
      <c r="O182" s="20">
        <f t="shared" si="49"/>
        <v>100.78864353312295</v>
      </c>
      <c r="P182" s="20">
        <f t="shared" si="50"/>
        <v>100.59869375907121</v>
      </c>
      <c r="Q182" s="3">
        <f>(O182-MAX(O$8:O182))/MAX(O$8:O182)</f>
        <v>-4.0540540540540994E-2</v>
      </c>
      <c r="R182" s="3">
        <f>(P182-MAX(P$8:P182))/MAX(P$8:P182)</f>
        <v>-5.8999886865029931E-2</v>
      </c>
      <c r="S182" s="3"/>
    </row>
    <row r="183" spans="1:19" hidden="1" x14ac:dyDescent="0.2">
      <c r="A183" s="18">
        <v>41445</v>
      </c>
      <c r="B183" s="18" t="str">
        <f t="shared" si="38"/>
        <v>Jun-2013</v>
      </c>
      <c r="C183" s="2">
        <v>5655.9</v>
      </c>
      <c r="D183" s="25">
        <f t="shared" si="39"/>
        <v>-2.8571428571428634</v>
      </c>
      <c r="E183" s="20">
        <f t="shared" si="40"/>
        <v>2.8571428571428634</v>
      </c>
      <c r="F183" s="3">
        <f>VLOOKUP(A183,'Scheme data2'!$A$2:$B$5538,2,FALSE)</f>
        <v>12.72</v>
      </c>
      <c r="G183" s="20">
        <f t="shared" si="41"/>
        <v>-0.46948356807510738</v>
      </c>
      <c r="H183" s="3">
        <f t="shared" si="42"/>
        <v>5000</v>
      </c>
      <c r="I183" s="3">
        <f t="shared" si="43"/>
        <v>6</v>
      </c>
      <c r="J183" s="3">
        <f t="shared" si="44"/>
        <v>0</v>
      </c>
      <c r="K183" s="3">
        <f t="shared" si="45"/>
        <v>8648.1013344790081</v>
      </c>
      <c r="L183" s="3">
        <f t="shared" si="46"/>
        <v>18.950127412669286</v>
      </c>
      <c r="M183" s="3">
        <f t="shared" si="47"/>
        <v>110003.84897457299</v>
      </c>
      <c r="N183" s="3">
        <f t="shared" si="48"/>
        <v>107180.02563331621</v>
      </c>
      <c r="O183" s="20">
        <f t="shared" si="49"/>
        <v>100.31545741324915</v>
      </c>
      <c r="P183" s="20">
        <f t="shared" si="50"/>
        <v>97.724445365954892</v>
      </c>
      <c r="Q183" s="3">
        <f>(O183-MAX(O$8:O183))/MAX(O$8:O183)</f>
        <v>-4.5045045045045355E-2</v>
      </c>
      <c r="R183" s="3">
        <f>(P183-MAX(P$8:P183))/MAX(P$8:P183)</f>
        <v>-8.5885604383171915E-2</v>
      </c>
      <c r="S183" s="3"/>
    </row>
    <row r="184" spans="1:19" hidden="1" x14ac:dyDescent="0.2">
      <c r="A184" s="18">
        <v>41446</v>
      </c>
      <c r="B184" s="18" t="str">
        <f t="shared" si="38"/>
        <v>Jun-2013</v>
      </c>
      <c r="C184" s="2">
        <v>5667.65</v>
      </c>
      <c r="D184" s="25">
        <f t="shared" si="39"/>
        <v>0.20774766173376474</v>
      </c>
      <c r="E184" s="20">
        <f t="shared" si="40"/>
        <v>-0.20774766173376474</v>
      </c>
      <c r="F184" s="3">
        <f>VLOOKUP(A184,'Scheme data2'!$A$2:$B$5538,2,FALSE)</f>
        <v>12.98</v>
      </c>
      <c r="G184" s="20">
        <f t="shared" si="41"/>
        <v>2.0440251572327024</v>
      </c>
      <c r="H184" s="3">
        <f t="shared" si="42"/>
        <v>0</v>
      </c>
      <c r="I184" s="3">
        <f t="shared" si="43"/>
        <v>6</v>
      </c>
      <c r="J184" s="3">
        <f t="shared" si="44"/>
        <v>0</v>
      </c>
      <c r="K184" s="3">
        <f t="shared" si="45"/>
        <v>8648.1013344790081</v>
      </c>
      <c r="L184" s="3">
        <f t="shared" si="46"/>
        <v>18.950127412669286</v>
      </c>
      <c r="M184" s="3">
        <f t="shared" si="47"/>
        <v>112252.35532153753</v>
      </c>
      <c r="N184" s="3">
        <f t="shared" si="48"/>
        <v>107402.68963041507</v>
      </c>
      <c r="O184" s="20">
        <f t="shared" si="49"/>
        <v>102.36593059936902</v>
      </c>
      <c r="P184" s="20">
        <f t="shared" si="50"/>
        <v>97.927465616144957</v>
      </c>
      <c r="Q184" s="3">
        <f>(O184-MAX(O$8:O184))/MAX(O$8:O184)</f>
        <v>-2.5525525525525831E-2</v>
      </c>
      <c r="R184" s="3">
        <f>(P184-MAX(P$8:P184))/MAX(P$8:P184)</f>
        <v>-8.3986553100706185E-2</v>
      </c>
      <c r="S184" s="3"/>
    </row>
    <row r="185" spans="1:19" hidden="1" x14ac:dyDescent="0.2">
      <c r="A185" s="18">
        <v>41449</v>
      </c>
      <c r="B185" s="18" t="str">
        <f t="shared" si="38"/>
        <v>Jun-2013</v>
      </c>
      <c r="C185" s="2">
        <v>5590.25</v>
      </c>
      <c r="D185" s="25">
        <f t="shared" si="39"/>
        <v>-1.3656453733028617</v>
      </c>
      <c r="E185" s="20">
        <f t="shared" si="40"/>
        <v>1.3656453733028617</v>
      </c>
      <c r="F185" s="3">
        <f>VLOOKUP(A185,'Scheme data2'!$A$2:$B$5538,2,FALSE)</f>
        <v>12.92</v>
      </c>
      <c r="G185" s="20">
        <f t="shared" si="41"/>
        <v>-0.4622496147919915</v>
      </c>
      <c r="H185" s="3">
        <f t="shared" si="42"/>
        <v>4000</v>
      </c>
      <c r="I185" s="3">
        <f t="shared" si="43"/>
        <v>7</v>
      </c>
      <c r="J185" s="3">
        <f t="shared" si="44"/>
        <v>0</v>
      </c>
      <c r="K185" s="3">
        <f t="shared" si="45"/>
        <v>8648.1013344790081</v>
      </c>
      <c r="L185" s="3">
        <f t="shared" si="46"/>
        <v>18.950127412669286</v>
      </c>
      <c r="M185" s="3">
        <f t="shared" si="47"/>
        <v>111733.46924146879</v>
      </c>
      <c r="N185" s="3">
        <f t="shared" si="48"/>
        <v>105935.94976867447</v>
      </c>
      <c r="O185" s="20">
        <f t="shared" si="49"/>
        <v>101.89274447949521</v>
      </c>
      <c r="P185" s="20">
        <f t="shared" si="50"/>
        <v>96.590123712765319</v>
      </c>
      <c r="Q185" s="3">
        <f>(O185-MAX(O$8:O185))/MAX(O$8:O185)</f>
        <v>-3.0030030030030325E-2</v>
      </c>
      <c r="R185" s="3">
        <f>(P185-MAX(P$8:P185))/MAX(P$8:P185)</f>
        <v>-9.6496048357118488E-2</v>
      </c>
      <c r="S185" s="3"/>
    </row>
    <row r="186" spans="1:19" hidden="1" x14ac:dyDescent="0.2">
      <c r="A186" s="18">
        <v>41450</v>
      </c>
      <c r="B186" s="18" t="str">
        <f t="shared" si="38"/>
        <v>Jun-2013</v>
      </c>
      <c r="C186" s="2">
        <v>5609.1</v>
      </c>
      <c r="D186" s="25">
        <f t="shared" si="39"/>
        <v>0.33719422208309763</v>
      </c>
      <c r="E186" s="20">
        <f t="shared" si="40"/>
        <v>-0.33719422208309763</v>
      </c>
      <c r="F186" s="3">
        <f>VLOOKUP(A186,'Scheme data2'!$A$2:$B$5538,2,FALSE)</f>
        <v>12.92</v>
      </c>
      <c r="G186" s="20">
        <f t="shared" si="41"/>
        <v>0</v>
      </c>
      <c r="H186" s="3">
        <f t="shared" si="42"/>
        <v>0</v>
      </c>
      <c r="I186" s="3">
        <f t="shared" si="43"/>
        <v>7</v>
      </c>
      <c r="J186" s="3">
        <f t="shared" si="44"/>
        <v>0</v>
      </c>
      <c r="K186" s="3">
        <f t="shared" si="45"/>
        <v>8648.1013344790081</v>
      </c>
      <c r="L186" s="3">
        <f t="shared" si="46"/>
        <v>18.950127412669286</v>
      </c>
      <c r="M186" s="3">
        <f t="shared" si="47"/>
        <v>111733.46924146879</v>
      </c>
      <c r="N186" s="3">
        <f t="shared" si="48"/>
        <v>106293.1596704033</v>
      </c>
      <c r="O186" s="20">
        <f t="shared" si="49"/>
        <v>101.89274447949521</v>
      </c>
      <c r="P186" s="20">
        <f t="shared" si="50"/>
        <v>96.915820029027671</v>
      </c>
      <c r="Q186" s="3">
        <f>(O186-MAX(O$8:O186))/MAX(O$8:O186)</f>
        <v>-3.0030030030030325E-2</v>
      </c>
      <c r="R186" s="3">
        <f>(P186-MAX(P$8:P186))/MAX(P$8:P186)</f>
        <v>-9.3449485235886309E-2</v>
      </c>
      <c r="S186" s="3"/>
    </row>
    <row r="187" spans="1:19" hidden="1" x14ac:dyDescent="0.2">
      <c r="A187" s="18">
        <v>41451</v>
      </c>
      <c r="B187" s="18" t="str">
        <f t="shared" si="38"/>
        <v>Jun-2013</v>
      </c>
      <c r="C187" s="2">
        <v>5588.7</v>
      </c>
      <c r="D187" s="25">
        <f t="shared" si="39"/>
        <v>-0.36369471038135431</v>
      </c>
      <c r="E187" s="20">
        <f t="shared" si="40"/>
        <v>0.36369471038135431</v>
      </c>
      <c r="F187" s="3">
        <f>VLOOKUP(A187,'Scheme data2'!$A$2:$B$5538,2,FALSE)</f>
        <v>12.92</v>
      </c>
      <c r="G187" s="20">
        <f t="shared" si="41"/>
        <v>0</v>
      </c>
      <c r="H187" s="3">
        <f t="shared" si="42"/>
        <v>0</v>
      </c>
      <c r="I187" s="3">
        <f t="shared" si="43"/>
        <v>7</v>
      </c>
      <c r="J187" s="3">
        <f t="shared" si="44"/>
        <v>0</v>
      </c>
      <c r="K187" s="3">
        <f t="shared" si="45"/>
        <v>8648.1013344790081</v>
      </c>
      <c r="L187" s="3">
        <f t="shared" si="46"/>
        <v>18.950127412669286</v>
      </c>
      <c r="M187" s="3">
        <f t="shared" si="47"/>
        <v>111733.46924146879</v>
      </c>
      <c r="N187" s="3">
        <f t="shared" si="48"/>
        <v>105906.57707118483</v>
      </c>
      <c r="O187" s="20">
        <f t="shared" si="49"/>
        <v>101.89274447949521</v>
      </c>
      <c r="P187" s="20">
        <f t="shared" si="50"/>
        <v>96.563342318059384</v>
      </c>
      <c r="Q187" s="3">
        <f>(O187-MAX(O$8:O187))/MAX(O$8:O187)</f>
        <v>-3.0030030030030325E-2</v>
      </c>
      <c r="R187" s="3">
        <f>(P187-MAX(P$8:P187))/MAX(P$8:P187)</f>
        <v>-9.6746561505018341E-2</v>
      </c>
      <c r="S187" s="3"/>
    </row>
    <row r="188" spans="1:19" hidden="1" x14ac:dyDescent="0.2">
      <c r="A188" s="18">
        <v>41452</v>
      </c>
      <c r="B188" s="18" t="str">
        <f t="shared" si="38"/>
        <v>Jun-2013</v>
      </c>
      <c r="C188" s="2">
        <v>5682.35</v>
      </c>
      <c r="D188" s="25">
        <f t="shared" si="39"/>
        <v>1.6757027573496619</v>
      </c>
      <c r="E188" s="20">
        <f t="shared" si="40"/>
        <v>-1.6757027573496619</v>
      </c>
      <c r="F188" s="3">
        <f>VLOOKUP(A188,'Scheme data2'!$A$2:$B$5538,2,FALSE)</f>
        <v>12.96</v>
      </c>
      <c r="G188" s="20">
        <f t="shared" si="41"/>
        <v>0.30959752321982137</v>
      </c>
      <c r="H188" s="3">
        <f t="shared" si="42"/>
        <v>0</v>
      </c>
      <c r="I188" s="3">
        <f t="shared" si="43"/>
        <v>7</v>
      </c>
      <c r="J188" s="3">
        <f t="shared" si="44"/>
        <v>0</v>
      </c>
      <c r="K188" s="3">
        <f t="shared" si="45"/>
        <v>8648.1013344790081</v>
      </c>
      <c r="L188" s="3">
        <f t="shared" si="46"/>
        <v>18.950127412669286</v>
      </c>
      <c r="M188" s="3">
        <f t="shared" si="47"/>
        <v>112079.39329484795</v>
      </c>
      <c r="N188" s="3">
        <f t="shared" si="48"/>
        <v>107681.25650338132</v>
      </c>
      <c r="O188" s="20">
        <f t="shared" si="49"/>
        <v>102.20820189274443</v>
      </c>
      <c r="P188" s="20">
        <f t="shared" si="50"/>
        <v>98.181456907872089</v>
      </c>
      <c r="Q188" s="3">
        <f>(O188-MAX(O$8:O188))/MAX(O$8:O188)</f>
        <v>-2.702702702702724E-2</v>
      </c>
      <c r="R188" s="3">
        <f>(P188-MAX(P$8:P188))/MAX(P$8:P188)</f>
        <v>-8.1610718730302373E-2</v>
      </c>
      <c r="S188" s="3"/>
    </row>
    <row r="189" spans="1:19" hidden="1" x14ac:dyDescent="0.2">
      <c r="A189" s="18">
        <v>41453</v>
      </c>
      <c r="B189" s="18" t="str">
        <f t="shared" si="38"/>
        <v>Jun-2013</v>
      </c>
      <c r="C189" s="2">
        <v>5842.2</v>
      </c>
      <c r="D189" s="25">
        <f t="shared" si="39"/>
        <v>2.8130966941494178</v>
      </c>
      <c r="E189" s="20">
        <f t="shared" si="40"/>
        <v>-2.8130966941494178</v>
      </c>
      <c r="F189" s="3">
        <f>VLOOKUP(A189,'Scheme data2'!$A$2:$B$5538,2,FALSE)</f>
        <v>13.03</v>
      </c>
      <c r="G189" s="20">
        <f t="shared" si="41"/>
        <v>0.54012345679011187</v>
      </c>
      <c r="H189" s="3">
        <f t="shared" si="42"/>
        <v>0</v>
      </c>
      <c r="I189" s="3">
        <f t="shared" si="43"/>
        <v>7</v>
      </c>
      <c r="J189" s="3">
        <f t="shared" si="44"/>
        <v>0</v>
      </c>
      <c r="K189" s="3">
        <f t="shared" si="45"/>
        <v>8648.1013344790081</v>
      </c>
      <c r="L189" s="3">
        <f t="shared" si="46"/>
        <v>18.950127412669286</v>
      </c>
      <c r="M189" s="3">
        <f t="shared" si="47"/>
        <v>112684.76038826146</v>
      </c>
      <c r="N189" s="3">
        <f t="shared" si="48"/>
        <v>110710.4343702965</v>
      </c>
      <c r="O189" s="20">
        <f t="shared" si="49"/>
        <v>102.76025236593053</v>
      </c>
      <c r="P189" s="20">
        <f t="shared" si="50"/>
        <v>100.94339622641517</v>
      </c>
      <c r="Q189" s="3">
        <f>(O189-MAX(O$8:O189))/MAX(O$8:O189)</f>
        <v>-2.1771771771772176E-2</v>
      </c>
      <c r="R189" s="3">
        <f>(P189-MAX(P$8:P189))/MAX(P$8:P189)</f>
        <v>-5.577554021948191E-2</v>
      </c>
      <c r="S189" s="3"/>
    </row>
    <row r="190" spans="1:19" hidden="1" x14ac:dyDescent="0.2">
      <c r="A190" s="18">
        <v>41456</v>
      </c>
      <c r="B190" s="18" t="str">
        <f t="shared" si="38"/>
        <v>Jul-2013</v>
      </c>
      <c r="C190" s="2">
        <v>5898.85</v>
      </c>
      <c r="D190" s="25">
        <f t="shared" si="39"/>
        <v>0.96966896032317529</v>
      </c>
      <c r="E190" s="20">
        <f t="shared" si="40"/>
        <v>-0.96966896032317529</v>
      </c>
      <c r="F190" s="3">
        <f>VLOOKUP(A190,'Scheme data2'!$A$2:$B$5538,2,FALSE)</f>
        <v>13.08</v>
      </c>
      <c r="G190" s="20">
        <f t="shared" si="41"/>
        <v>0.38372985418266092</v>
      </c>
      <c r="H190" s="3">
        <f t="shared" si="42"/>
        <v>0</v>
      </c>
      <c r="I190" s="3">
        <f t="shared" si="43"/>
        <v>0</v>
      </c>
      <c r="J190" s="3">
        <f t="shared" si="44"/>
        <v>0</v>
      </c>
      <c r="K190" s="3">
        <f t="shared" si="45"/>
        <v>8648.1013344790081</v>
      </c>
      <c r="L190" s="3">
        <f t="shared" si="46"/>
        <v>18.950127412669286</v>
      </c>
      <c r="M190" s="3">
        <f t="shared" si="47"/>
        <v>113117.16545498543</v>
      </c>
      <c r="N190" s="3">
        <f t="shared" si="48"/>
        <v>111783.95908822422</v>
      </c>
      <c r="O190" s="20">
        <f t="shared" si="49"/>
        <v>103.15457413249206</v>
      </c>
      <c r="P190" s="20">
        <f t="shared" si="50"/>
        <v>101.92221300711876</v>
      </c>
      <c r="Q190" s="3">
        <f>(O190-MAX(O$8:O190))/MAX(O$8:O190)</f>
        <v>-1.801801801801825E-2</v>
      </c>
      <c r="R190" s="3">
        <f>(P190-MAX(P$8:P190))/MAX(P$8:P190)</f>
        <v>-4.6619688717211061E-2</v>
      </c>
      <c r="S190" s="3"/>
    </row>
    <row r="191" spans="1:19" x14ac:dyDescent="0.2">
      <c r="A191" s="18">
        <v>41457</v>
      </c>
      <c r="B191" s="18" t="str">
        <f t="shared" si="38"/>
        <v>Jul-2013</v>
      </c>
      <c r="C191" s="2">
        <v>5857.55</v>
      </c>
      <c r="D191" s="25">
        <f t="shared" si="39"/>
        <v>-0.70013646727752321</v>
      </c>
      <c r="E191" s="20">
        <f t="shared" si="40"/>
        <v>0.70013646727752321</v>
      </c>
      <c r="F191" s="3">
        <f>VLOOKUP(A191,'Scheme data2'!$A$2:$B$5538,2,FALSE)</f>
        <v>13.05</v>
      </c>
      <c r="G191" s="20">
        <f t="shared" si="41"/>
        <v>-0.22935779816513271</v>
      </c>
      <c r="H191" s="3">
        <f t="shared" si="42"/>
        <v>2000</v>
      </c>
      <c r="I191" s="3">
        <f t="shared" si="43"/>
        <v>1</v>
      </c>
      <c r="J191" s="3">
        <f t="shared" si="44"/>
        <v>2000</v>
      </c>
      <c r="K191" s="3">
        <f t="shared" si="45"/>
        <v>8801.3580394598503</v>
      </c>
      <c r="L191" s="3">
        <f t="shared" si="46"/>
        <v>19.291567093081746</v>
      </c>
      <c r="M191" s="3">
        <f t="shared" si="47"/>
        <v>114857.72241495106</v>
      </c>
      <c r="N191" s="3">
        <f t="shared" si="48"/>
        <v>113001.31882608098</v>
      </c>
      <c r="O191" s="20">
        <f t="shared" si="49"/>
        <v>102.91798107255515</v>
      </c>
      <c r="P191" s="20">
        <f t="shared" si="50"/>
        <v>101.20861842559964</v>
      </c>
      <c r="Q191" s="3">
        <f>(O191-MAX(O$8:O191))/MAX(O$8:O191)</f>
        <v>-2.0270270270270497E-2</v>
      </c>
      <c r="R191" s="3">
        <f>(P191-MAX(P$8:P191))/MAX(P$8:P191)</f>
        <v>-5.3294651948345872E-2</v>
      </c>
      <c r="S191" s="3"/>
    </row>
    <row r="192" spans="1:19" x14ac:dyDescent="0.2">
      <c r="A192" s="18">
        <v>41458</v>
      </c>
      <c r="B192" s="18" t="str">
        <f t="shared" si="38"/>
        <v>Jul-2013</v>
      </c>
      <c r="C192" s="2">
        <v>5770.9</v>
      </c>
      <c r="D192" s="25">
        <f t="shared" si="39"/>
        <v>-1.4792874153869884</v>
      </c>
      <c r="E192" s="20">
        <f t="shared" si="40"/>
        <v>1.4792874153869884</v>
      </c>
      <c r="F192" s="3">
        <f>VLOOKUP(A192,'Scheme data2'!$A$2:$B$5538,2,FALSE)</f>
        <v>12.98</v>
      </c>
      <c r="G192" s="20">
        <f t="shared" si="41"/>
        <v>-0.53639846743295228</v>
      </c>
      <c r="H192" s="3">
        <f t="shared" si="42"/>
        <v>4000</v>
      </c>
      <c r="I192" s="3">
        <f t="shared" si="43"/>
        <v>2</v>
      </c>
      <c r="J192" s="3">
        <f t="shared" si="44"/>
        <v>4000</v>
      </c>
      <c r="K192" s="3">
        <f t="shared" si="45"/>
        <v>9109.5244493211758</v>
      </c>
      <c r="L192" s="3">
        <f t="shared" si="46"/>
        <v>19.9846998799954</v>
      </c>
      <c r="M192" s="3">
        <f t="shared" si="47"/>
        <v>118241.62735218887</v>
      </c>
      <c r="N192" s="3">
        <f t="shared" si="48"/>
        <v>115329.70453746544</v>
      </c>
      <c r="O192" s="20">
        <f t="shared" si="49"/>
        <v>102.36593059936902</v>
      </c>
      <c r="P192" s="20">
        <f t="shared" si="50"/>
        <v>99.711452069942709</v>
      </c>
      <c r="Q192" s="3">
        <f>(O192-MAX(O$8:O192))/MAX(O$8:O192)</f>
        <v>-2.5525525525525831E-2</v>
      </c>
      <c r="R192" s="3">
        <f>(P192-MAX(P$8:P192))/MAX(P$8:P192)</f>
        <v>-6.7299145022869558E-2</v>
      </c>
      <c r="S192" s="3"/>
    </row>
    <row r="193" spans="1:19" hidden="1" x14ac:dyDescent="0.2">
      <c r="A193" s="18">
        <v>41459</v>
      </c>
      <c r="B193" s="18" t="str">
        <f t="shared" si="38"/>
        <v>Jul-2013</v>
      </c>
      <c r="C193" s="2">
        <v>5836.95</v>
      </c>
      <c r="D193" s="25">
        <f t="shared" si="39"/>
        <v>1.1445355143911726</v>
      </c>
      <c r="E193" s="20">
        <f t="shared" si="40"/>
        <v>-1.1445355143911726</v>
      </c>
      <c r="F193" s="3">
        <f>VLOOKUP(A193,'Scheme data2'!$A$2:$B$5538,2,FALSE)</f>
        <v>13.06</v>
      </c>
      <c r="G193" s="20">
        <f t="shared" si="41"/>
        <v>0.61633281972265075</v>
      </c>
      <c r="H193" s="3">
        <f t="shared" si="42"/>
        <v>0</v>
      </c>
      <c r="I193" s="3">
        <f t="shared" si="43"/>
        <v>2</v>
      </c>
      <c r="J193" s="3">
        <f t="shared" si="44"/>
        <v>0</v>
      </c>
      <c r="K193" s="3">
        <f t="shared" si="45"/>
        <v>9109.5244493211758</v>
      </c>
      <c r="L193" s="3">
        <f t="shared" si="46"/>
        <v>19.9846998799954</v>
      </c>
      <c r="M193" s="3">
        <f t="shared" si="47"/>
        <v>118970.38930813456</v>
      </c>
      <c r="N193" s="3">
        <f t="shared" si="48"/>
        <v>116649.69396453915</v>
      </c>
      <c r="O193" s="20">
        <f t="shared" si="49"/>
        <v>102.99684542586743</v>
      </c>
      <c r="P193" s="20">
        <f t="shared" si="50"/>
        <v>100.85268505079834</v>
      </c>
      <c r="Q193" s="3">
        <f>(O193-MAX(O$8:O193))/MAX(O$8:O193)</f>
        <v>-1.951951951951993E-2</v>
      </c>
      <c r="R193" s="3">
        <f>(P193-MAX(P$8:P193))/MAX(P$8:P193)</f>
        <v>-5.6624052494626119E-2</v>
      </c>
      <c r="S193" s="3"/>
    </row>
    <row r="194" spans="1:19" hidden="1" x14ac:dyDescent="0.2">
      <c r="A194" s="18">
        <v>41460</v>
      </c>
      <c r="B194" s="18" t="str">
        <f t="shared" si="38"/>
        <v>Jul-2013</v>
      </c>
      <c r="C194" s="2">
        <v>5867.9</v>
      </c>
      <c r="D194" s="25">
        <f t="shared" si="39"/>
        <v>0.53024267811099668</v>
      </c>
      <c r="E194" s="20">
        <f t="shared" si="40"/>
        <v>-0.53024267811099668</v>
      </c>
      <c r="F194" s="3">
        <f>VLOOKUP(A194,'Scheme data2'!$A$2:$B$5538,2,FALSE)</f>
        <v>13.1</v>
      </c>
      <c r="G194" s="20">
        <f t="shared" si="41"/>
        <v>0.30627871362939624</v>
      </c>
      <c r="H194" s="3">
        <f t="shared" si="42"/>
        <v>0</v>
      </c>
      <c r="I194" s="3">
        <f t="shared" si="43"/>
        <v>2</v>
      </c>
      <c r="J194" s="3">
        <f t="shared" si="44"/>
        <v>0</v>
      </c>
      <c r="K194" s="3">
        <f t="shared" si="45"/>
        <v>9109.5244493211758</v>
      </c>
      <c r="L194" s="3">
        <f t="shared" si="46"/>
        <v>19.9846998799954</v>
      </c>
      <c r="M194" s="3">
        <f t="shared" si="47"/>
        <v>119334.77028610741</v>
      </c>
      <c r="N194" s="3">
        <f t="shared" si="48"/>
        <v>117268.220425825</v>
      </c>
      <c r="O194" s="20">
        <f t="shared" si="49"/>
        <v>103.31230283911664</v>
      </c>
      <c r="P194" s="20">
        <f t="shared" si="50"/>
        <v>101.38744902895854</v>
      </c>
      <c r="Q194" s="3">
        <f>(O194-MAX(O$8:O194))/MAX(O$8:O194)</f>
        <v>-1.6516516516516977E-2</v>
      </c>
      <c r="R194" s="3">
        <f>(P194-MAX(P$8:P194))/MAX(P$8:P194)</f>
        <v>-5.1621870605918656E-2</v>
      </c>
      <c r="S194" s="3"/>
    </row>
    <row r="195" spans="1:19" x14ac:dyDescent="0.2">
      <c r="A195" s="18">
        <v>41463</v>
      </c>
      <c r="B195" s="18" t="str">
        <f t="shared" si="38"/>
        <v>Jul-2013</v>
      </c>
      <c r="C195" s="2">
        <v>5811.55</v>
      </c>
      <c r="D195" s="25">
        <f t="shared" si="39"/>
        <v>-0.96030948039331709</v>
      </c>
      <c r="E195" s="20">
        <f t="shared" si="40"/>
        <v>0.96030948039331709</v>
      </c>
      <c r="F195" s="3">
        <f>VLOOKUP(A195,'Scheme data2'!$A$2:$B$5538,2,FALSE)</f>
        <v>13.05</v>
      </c>
      <c r="G195" s="20">
        <f t="shared" si="41"/>
        <v>-0.38167938931296896</v>
      </c>
      <c r="H195" s="3">
        <f t="shared" si="42"/>
        <v>2000</v>
      </c>
      <c r="I195" s="3">
        <f t="shared" si="43"/>
        <v>3</v>
      </c>
      <c r="J195" s="3">
        <f t="shared" si="44"/>
        <v>2000</v>
      </c>
      <c r="K195" s="3">
        <f t="shared" si="45"/>
        <v>9262.781154302018</v>
      </c>
      <c r="L195" s="3">
        <f t="shared" si="46"/>
        <v>20.328842148409162</v>
      </c>
      <c r="M195" s="3">
        <f t="shared" si="47"/>
        <v>120879.29406364134</v>
      </c>
      <c r="N195" s="3">
        <f t="shared" si="48"/>
        <v>118142.08258758727</v>
      </c>
      <c r="O195" s="20">
        <f t="shared" si="49"/>
        <v>102.91798107255514</v>
      </c>
      <c r="P195" s="20">
        <f t="shared" si="50"/>
        <v>100.41381574400451</v>
      </c>
      <c r="Q195" s="3">
        <f>(O195-MAX(O$8:O195))/MAX(O$8:O195)</f>
        <v>-2.0270270270270632E-2</v>
      </c>
      <c r="R195" s="3">
        <f>(P195-MAX(P$8:P195))/MAX(P$8:P195)</f>
        <v>-6.072923569246684E-2</v>
      </c>
      <c r="S195" s="3"/>
    </row>
    <row r="196" spans="1:19" hidden="1" x14ac:dyDescent="0.2">
      <c r="A196" s="18">
        <v>41464</v>
      </c>
      <c r="B196" s="18" t="str">
        <f t="shared" si="38"/>
        <v>Jul-2013</v>
      </c>
      <c r="C196" s="2">
        <v>5859</v>
      </c>
      <c r="D196" s="25">
        <f t="shared" si="39"/>
        <v>0.81647753181164784</v>
      </c>
      <c r="E196" s="20">
        <f t="shared" si="40"/>
        <v>-0.81647753181164784</v>
      </c>
      <c r="F196" s="3">
        <f>VLOOKUP(A196,'Scheme data2'!$A$2:$B$5538,2,FALSE)</f>
        <v>13.07</v>
      </c>
      <c r="G196" s="20">
        <f t="shared" si="41"/>
        <v>0.15325670498083965</v>
      </c>
      <c r="H196" s="3">
        <f t="shared" si="42"/>
        <v>0</v>
      </c>
      <c r="I196" s="3">
        <f t="shared" si="43"/>
        <v>3</v>
      </c>
      <c r="J196" s="3">
        <f t="shared" si="44"/>
        <v>0</v>
      </c>
      <c r="K196" s="3">
        <f t="shared" si="45"/>
        <v>9262.781154302018</v>
      </c>
      <c r="L196" s="3">
        <f t="shared" si="46"/>
        <v>20.328842148409162</v>
      </c>
      <c r="M196" s="3">
        <f t="shared" si="47"/>
        <v>121064.54968672738</v>
      </c>
      <c r="N196" s="3">
        <f t="shared" si="48"/>
        <v>119106.68614752928</v>
      </c>
      <c r="O196" s="20">
        <f t="shared" si="49"/>
        <v>103.07570977917973</v>
      </c>
      <c r="P196" s="20">
        <f t="shared" si="50"/>
        <v>101.23367198838905</v>
      </c>
      <c r="Q196" s="3">
        <f>(O196-MAX(O$8:O196))/MAX(O$8:O196)</f>
        <v>-1.8768768768769224E-2</v>
      </c>
      <c r="R196" s="3">
        <f>(P196-MAX(P$8:P196))/MAX(P$8:P196)</f>
        <v>-5.3060300939020338E-2</v>
      </c>
      <c r="S196" s="3"/>
    </row>
    <row r="197" spans="1:19" x14ac:dyDescent="0.2">
      <c r="A197" s="18">
        <v>41465</v>
      </c>
      <c r="B197" s="18" t="str">
        <f t="shared" si="38"/>
        <v>Jul-2013</v>
      </c>
      <c r="C197" s="2">
        <v>5816.7</v>
      </c>
      <c r="D197" s="25">
        <f t="shared" si="39"/>
        <v>-0.72196620583717663</v>
      </c>
      <c r="E197" s="20">
        <f t="shared" si="40"/>
        <v>0.72196620583717663</v>
      </c>
      <c r="F197" s="3">
        <f>VLOOKUP(A197,'Scheme data2'!$A$2:$B$5538,2,FALSE)</f>
        <v>13.05</v>
      </c>
      <c r="G197" s="20">
        <f t="shared" si="41"/>
        <v>-0.15302218821728825</v>
      </c>
      <c r="H197" s="3">
        <f t="shared" si="42"/>
        <v>2000</v>
      </c>
      <c r="I197" s="3">
        <f t="shared" si="43"/>
        <v>4</v>
      </c>
      <c r="J197" s="3">
        <f t="shared" si="44"/>
        <v>2000</v>
      </c>
      <c r="K197" s="3">
        <f t="shared" si="45"/>
        <v>9416.0378592828602</v>
      </c>
      <c r="L197" s="3">
        <f t="shared" si="46"/>
        <v>20.672679719540561</v>
      </c>
      <c r="M197" s="3">
        <f t="shared" si="47"/>
        <v>122879.29406364133</v>
      </c>
      <c r="N197" s="3">
        <f t="shared" si="48"/>
        <v>120246.77612465157</v>
      </c>
      <c r="O197" s="20">
        <f t="shared" si="49"/>
        <v>102.91798107255514</v>
      </c>
      <c r="P197" s="20">
        <f t="shared" si="50"/>
        <v>100.50279908770483</v>
      </c>
      <c r="Q197" s="3">
        <f>(O197-MAX(O$8:O197))/MAX(O$8:O197)</f>
        <v>-2.0270270270270632E-2</v>
      </c>
      <c r="R197" s="3">
        <f>(P197-MAX(P$8:P197))/MAX(P$8:P197)</f>
        <v>-5.9896885555896812E-2</v>
      </c>
      <c r="S197" s="3"/>
    </row>
    <row r="198" spans="1:19" hidden="1" x14ac:dyDescent="0.2">
      <c r="A198" s="18">
        <v>41466</v>
      </c>
      <c r="B198" s="18" t="str">
        <f t="shared" si="38"/>
        <v>Jul-2013</v>
      </c>
      <c r="C198" s="2">
        <v>5935.1</v>
      </c>
      <c r="D198" s="25">
        <f t="shared" si="39"/>
        <v>2.0355184210978825</v>
      </c>
      <c r="E198" s="20">
        <f t="shared" si="40"/>
        <v>-2.0355184210978825</v>
      </c>
      <c r="F198" s="3">
        <f>VLOOKUP(A198,'Scheme data2'!$A$2:$B$5538,2,FALSE)</f>
        <v>13.13</v>
      </c>
      <c r="G198" s="20">
        <f t="shared" si="41"/>
        <v>0.61302681992337216</v>
      </c>
      <c r="H198" s="3">
        <f t="shared" si="42"/>
        <v>0</v>
      </c>
      <c r="I198" s="3">
        <f t="shared" si="43"/>
        <v>4</v>
      </c>
      <c r="J198" s="3">
        <f t="shared" si="44"/>
        <v>0</v>
      </c>
      <c r="K198" s="3">
        <f t="shared" si="45"/>
        <v>9416.0378592828602</v>
      </c>
      <c r="L198" s="3">
        <f t="shared" si="46"/>
        <v>20.672679719540561</v>
      </c>
      <c r="M198" s="3">
        <f t="shared" si="47"/>
        <v>123632.57709238396</v>
      </c>
      <c r="N198" s="3">
        <f t="shared" si="48"/>
        <v>122694.42140344519</v>
      </c>
      <c r="O198" s="20">
        <f t="shared" si="49"/>
        <v>103.54889589905355</v>
      </c>
      <c r="P198" s="20">
        <f t="shared" si="50"/>
        <v>102.54855207685405</v>
      </c>
      <c r="Q198" s="3">
        <f>(O198-MAX(O$8:O198))/MAX(O$8:O198)</f>
        <v>-1.4264264264264729E-2</v>
      </c>
      <c r="R198" s="3">
        <f>(P198-MAX(P$8:P198))/MAX(P$8:P198)</f>
        <v>-4.076091348407223E-2</v>
      </c>
      <c r="S198" s="3"/>
    </row>
    <row r="199" spans="1:19" hidden="1" x14ac:dyDescent="0.2">
      <c r="A199" s="18">
        <v>41467</v>
      </c>
      <c r="B199" s="18" t="str">
        <f t="shared" ref="B199:B262" si="51">TEXT(A199,"MMM-YYYY")</f>
        <v>Jul-2013</v>
      </c>
      <c r="C199" s="2">
        <v>6009</v>
      </c>
      <c r="D199" s="25">
        <f t="shared" si="39"/>
        <v>1.2451348755707508</v>
      </c>
      <c r="E199" s="20">
        <f t="shared" si="40"/>
        <v>-1.2451348755707508</v>
      </c>
      <c r="F199" s="3">
        <f>VLOOKUP(A199,'Scheme data2'!$A$2:$B$5538,2,FALSE)</f>
        <v>13.24</v>
      </c>
      <c r="G199" s="20">
        <f t="shared" si="41"/>
        <v>0.83777608530083336</v>
      </c>
      <c r="H199" s="3">
        <f t="shared" si="42"/>
        <v>0</v>
      </c>
      <c r="I199" s="3">
        <f t="shared" si="43"/>
        <v>4</v>
      </c>
      <c r="J199" s="3">
        <f t="shared" si="44"/>
        <v>0</v>
      </c>
      <c r="K199" s="3">
        <f t="shared" si="45"/>
        <v>9416.0378592828602</v>
      </c>
      <c r="L199" s="3">
        <f t="shared" si="46"/>
        <v>20.672679719540561</v>
      </c>
      <c r="M199" s="3">
        <f t="shared" si="47"/>
        <v>124668.34125690507</v>
      </c>
      <c r="N199" s="3">
        <f t="shared" si="48"/>
        <v>124222.13243471923</v>
      </c>
      <c r="O199" s="20">
        <f t="shared" si="49"/>
        <v>104.41640378548887</v>
      </c>
      <c r="P199" s="20">
        <f t="shared" si="50"/>
        <v>103.82541986315579</v>
      </c>
      <c r="Q199" s="3">
        <f>(O199-MAX(O$8:O199))/MAX(O$8:O199)</f>
        <v>-6.0060060060065793E-3</v>
      </c>
      <c r="R199" s="3">
        <f>(P199-MAX(P$8:P199))/MAX(P$8:P199)</f>
        <v>-2.8817093077756192E-2</v>
      </c>
      <c r="S199" s="3"/>
    </row>
    <row r="200" spans="1:19" hidden="1" x14ac:dyDescent="0.2">
      <c r="A200" s="18">
        <v>41470</v>
      </c>
      <c r="B200" s="18" t="str">
        <f t="shared" si="51"/>
        <v>Jul-2013</v>
      </c>
      <c r="C200" s="2">
        <v>6030.8</v>
      </c>
      <c r="D200" s="25">
        <f t="shared" si="39"/>
        <v>0.362789149608923</v>
      </c>
      <c r="E200" s="20">
        <f t="shared" si="40"/>
        <v>-0.362789149608923</v>
      </c>
      <c r="F200" s="3">
        <f>VLOOKUP(A200,'Scheme data2'!$A$2:$B$5538,2,FALSE)</f>
        <v>13.31</v>
      </c>
      <c r="G200" s="20">
        <f t="shared" si="41"/>
        <v>0.52870090634441302</v>
      </c>
      <c r="H200" s="3">
        <f t="shared" si="42"/>
        <v>0</v>
      </c>
      <c r="I200" s="3">
        <f t="shared" si="43"/>
        <v>4</v>
      </c>
      <c r="J200" s="3">
        <f t="shared" si="44"/>
        <v>0</v>
      </c>
      <c r="K200" s="3">
        <f t="shared" si="45"/>
        <v>9416.0378592828602</v>
      </c>
      <c r="L200" s="3">
        <f t="shared" si="46"/>
        <v>20.672679719540561</v>
      </c>
      <c r="M200" s="3">
        <f t="shared" si="47"/>
        <v>125327.46390705487</v>
      </c>
      <c r="N200" s="3">
        <f t="shared" si="48"/>
        <v>124672.79685260521</v>
      </c>
      <c r="O200" s="20">
        <f t="shared" si="49"/>
        <v>104.96845425867498</v>
      </c>
      <c r="P200" s="20">
        <f t="shared" si="50"/>
        <v>104.20208722095522</v>
      </c>
      <c r="Q200" s="3">
        <f>(O200-MAX(O$8:O200))/MAX(O$8:O200)</f>
        <v>-7.5075075075138045E-4</v>
      </c>
      <c r="R200" s="3">
        <f>(P200-MAX(P$8:P200))/MAX(P$8:P200)</f>
        <v>-2.5293746868585792E-2</v>
      </c>
      <c r="S200" s="3"/>
    </row>
    <row r="201" spans="1:19" x14ac:dyDescent="0.2">
      <c r="A201" s="18">
        <v>41471</v>
      </c>
      <c r="B201" s="18" t="str">
        <f t="shared" si="51"/>
        <v>Jul-2013</v>
      </c>
      <c r="C201" s="2">
        <v>5955.25</v>
      </c>
      <c r="D201" s="25">
        <f t="shared" si="39"/>
        <v>-1.2527359554288018</v>
      </c>
      <c r="E201" s="20">
        <f t="shared" si="40"/>
        <v>1.2527359554288018</v>
      </c>
      <c r="F201" s="3">
        <f>VLOOKUP(A201,'Scheme data2'!$A$2:$B$5538,2,FALSE)</f>
        <v>13.2</v>
      </c>
      <c r="G201" s="20">
        <f t="shared" si="41"/>
        <v>-0.82644628099174455</v>
      </c>
      <c r="H201" s="3">
        <f t="shared" si="42"/>
        <v>4000</v>
      </c>
      <c r="I201" s="3">
        <f t="shared" si="43"/>
        <v>5</v>
      </c>
      <c r="J201" s="3">
        <f t="shared" si="44"/>
        <v>4000</v>
      </c>
      <c r="K201" s="3">
        <f t="shared" si="45"/>
        <v>9719.0681623131641</v>
      </c>
      <c r="L201" s="3">
        <f t="shared" si="46"/>
        <v>21.344355971587074</v>
      </c>
      <c r="M201" s="3">
        <f t="shared" si="47"/>
        <v>128291.69974253376</v>
      </c>
      <c r="N201" s="3">
        <f t="shared" si="48"/>
        <v>127110.97589979392</v>
      </c>
      <c r="O201" s="20">
        <f t="shared" si="49"/>
        <v>104.10094637223965</v>
      </c>
      <c r="P201" s="20">
        <f t="shared" si="50"/>
        <v>102.89671020803104</v>
      </c>
      <c r="Q201" s="3">
        <f>(O201-MAX(O$8:O201))/MAX(O$8:O201)</f>
        <v>-9.0090090090096664E-3</v>
      </c>
      <c r="R201" s="3">
        <f>(P201-MAX(P$8:P201))/MAX(P$8:P201)</f>
        <v>-3.7504242561375849E-2</v>
      </c>
      <c r="S201" s="3"/>
    </row>
    <row r="202" spans="1:19" hidden="1" x14ac:dyDescent="0.2">
      <c r="A202" s="18">
        <v>41472</v>
      </c>
      <c r="B202" s="18" t="str">
        <f t="shared" si="51"/>
        <v>Jul-2013</v>
      </c>
      <c r="C202" s="2">
        <v>5973.3</v>
      </c>
      <c r="D202" s="25">
        <f t="shared" si="39"/>
        <v>0.30309390873599229</v>
      </c>
      <c r="E202" s="20">
        <f t="shared" si="40"/>
        <v>-0.30309390873599229</v>
      </c>
      <c r="F202" s="3">
        <f>VLOOKUP(A202,'Scheme data2'!$A$2:$B$5538,2,FALSE)</f>
        <v>13.16</v>
      </c>
      <c r="G202" s="20">
        <f t="shared" si="41"/>
        <v>-0.30303030303029654</v>
      </c>
      <c r="H202" s="3">
        <f t="shared" si="42"/>
        <v>0</v>
      </c>
      <c r="I202" s="3">
        <f t="shared" si="43"/>
        <v>5</v>
      </c>
      <c r="J202" s="3">
        <f t="shared" si="44"/>
        <v>0</v>
      </c>
      <c r="K202" s="3">
        <f t="shared" si="45"/>
        <v>9719.0681623131641</v>
      </c>
      <c r="L202" s="3">
        <f t="shared" si="46"/>
        <v>21.344355971587074</v>
      </c>
      <c r="M202" s="3">
        <f t="shared" si="47"/>
        <v>127902.93701604124</v>
      </c>
      <c r="N202" s="3">
        <f t="shared" si="48"/>
        <v>127496.24152508107</v>
      </c>
      <c r="O202" s="20">
        <f t="shared" si="49"/>
        <v>103.78548895899044</v>
      </c>
      <c r="P202" s="20">
        <f t="shared" si="50"/>
        <v>103.20858386896131</v>
      </c>
      <c r="Q202" s="3">
        <f>(O202-MAX(O$8:O202))/MAX(O$8:O202)</f>
        <v>-1.2012012012012617E-2</v>
      </c>
      <c r="R202" s="3">
        <f>(P202-MAX(P$8:P202))/MAX(P$8:P202)</f>
        <v>-3.4586976548736971E-2</v>
      </c>
      <c r="S202" s="3"/>
    </row>
    <row r="203" spans="1:19" hidden="1" x14ac:dyDescent="0.2">
      <c r="A203" s="18">
        <v>41473</v>
      </c>
      <c r="B203" s="18" t="str">
        <f t="shared" si="51"/>
        <v>Jul-2013</v>
      </c>
      <c r="C203" s="2">
        <v>6038.05</v>
      </c>
      <c r="D203" s="25">
        <f t="shared" ref="D203:D266" si="52">(C203-C202)/C202*100</f>
        <v>1.0839904240537057</v>
      </c>
      <c r="E203" s="20">
        <f t="shared" ref="E203:E266" si="53">D203*-1</f>
        <v>-1.0839904240537057</v>
      </c>
      <c r="F203" s="3">
        <f>VLOOKUP(A203,'Scheme data2'!$A$2:$B$5538,2,FALSE)</f>
        <v>13.26</v>
      </c>
      <c r="G203" s="20">
        <f t="shared" ref="G203:G266" si="54">(F203-F202)/F202*100</f>
        <v>0.75987841945288492</v>
      </c>
      <c r="H203" s="3">
        <f t="shared" ref="H203:H266" si="55">IF(E203&gt;=$E$3,IF(E203&lt;$E$4,$F$3,IF(E203&lt;$E$5,$F$4,$F$5)),0)</f>
        <v>0</v>
      </c>
      <c r="I203" s="3">
        <f t="shared" ref="I203:I266" si="56">IF(B202&lt;&gt;B203,IF(H203&gt;0,1,0),IF(H203&gt;0,I202+1,I202))</f>
        <v>5</v>
      </c>
      <c r="J203" s="3">
        <f t="shared" ref="J203:J266" si="57">IF(I203&gt;$D$2,0,IF(A202&gt;$B$3,0,H203))</f>
        <v>0</v>
      </c>
      <c r="K203" s="3">
        <f t="shared" ref="K203:K266" si="58">J203/F203+K202</f>
        <v>9719.0681623131641</v>
      </c>
      <c r="L203" s="3">
        <f t="shared" ref="L203:L266" si="59">J203/C203+L202</f>
        <v>21.344355971587074</v>
      </c>
      <c r="M203" s="3">
        <f t="shared" ref="M203:M266" si="60">K203*F203</f>
        <v>128874.84383227256</v>
      </c>
      <c r="N203" s="3">
        <f t="shared" ref="N203:N266" si="61">L203*C203</f>
        <v>128878.28857424133</v>
      </c>
      <c r="O203" s="20">
        <f t="shared" ref="O203:O266" si="62">$O202*(1+$G203/100)</f>
        <v>104.57413249211346</v>
      </c>
      <c r="P203" s="20">
        <f t="shared" ref="P203:P266" si="63">$P202*(1+$D203/100)</f>
        <v>104.3273550349023</v>
      </c>
      <c r="Q203" s="3">
        <f>(O203-MAX(O$8:O203))/MAX(O$8:O203)</f>
        <v>-4.5045045045051715E-3</v>
      </c>
      <c r="R203" s="3">
        <f>(P203-MAX(P$8:P203))/MAX(P$8:P203)</f>
        <v>-2.4121991821957869E-2</v>
      </c>
      <c r="S203" s="3"/>
    </row>
    <row r="204" spans="1:19" hidden="1" x14ac:dyDescent="0.2">
      <c r="A204" s="18">
        <v>41474</v>
      </c>
      <c r="B204" s="18" t="str">
        <f t="shared" si="51"/>
        <v>Jul-2013</v>
      </c>
      <c r="C204" s="2">
        <v>6029.2</v>
      </c>
      <c r="D204" s="25">
        <f t="shared" si="52"/>
        <v>-0.14657049875374276</v>
      </c>
      <c r="E204" s="20">
        <f t="shared" si="53"/>
        <v>0.14657049875374276</v>
      </c>
      <c r="F204" s="3">
        <f>VLOOKUP(A204,'Scheme data2'!$A$2:$B$5538,2,FALSE)</f>
        <v>13.25</v>
      </c>
      <c r="G204" s="20">
        <f t="shared" si="54"/>
        <v>-7.5414781297132638E-2</v>
      </c>
      <c r="H204" s="3">
        <f t="shared" si="55"/>
        <v>0</v>
      </c>
      <c r="I204" s="3">
        <f t="shared" si="56"/>
        <v>5</v>
      </c>
      <c r="J204" s="3">
        <f t="shared" si="57"/>
        <v>0</v>
      </c>
      <c r="K204" s="3">
        <f t="shared" si="58"/>
        <v>9719.0681623131641</v>
      </c>
      <c r="L204" s="3">
        <f t="shared" si="59"/>
        <v>21.344355971587074</v>
      </c>
      <c r="M204" s="3">
        <f t="shared" si="60"/>
        <v>128777.65315064942</v>
      </c>
      <c r="N204" s="3">
        <f t="shared" si="61"/>
        <v>128689.39102389278</v>
      </c>
      <c r="O204" s="20">
        <f t="shared" si="62"/>
        <v>104.49526813880117</v>
      </c>
      <c r="P204" s="20">
        <f t="shared" si="63"/>
        <v>104.17444191029105</v>
      </c>
      <c r="Q204" s="3">
        <f>(O204-MAX(O$8:O204))/MAX(O$8:O204)</f>
        <v>-5.2552552552558749E-3</v>
      </c>
      <c r="R204" s="3">
        <f>(P204-MAX(P$8:P204))/MAX(P$8:P204)</f>
        <v>-2.5552341085772527E-2</v>
      </c>
      <c r="S204" s="3"/>
    </row>
    <row r="205" spans="1:19" hidden="1" x14ac:dyDescent="0.2">
      <c r="A205" s="18">
        <v>41477</v>
      </c>
      <c r="B205" s="18" t="str">
        <f t="shared" si="51"/>
        <v>Jul-2013</v>
      </c>
      <c r="C205" s="2">
        <v>6031.8</v>
      </c>
      <c r="D205" s="25">
        <f t="shared" si="52"/>
        <v>4.3123465799780464E-2</v>
      </c>
      <c r="E205" s="20">
        <f t="shared" si="53"/>
        <v>-4.3123465799780464E-2</v>
      </c>
      <c r="F205" s="3">
        <f>VLOOKUP(A205,'Scheme data2'!$A$2:$B$5538,2,FALSE)</f>
        <v>13.29</v>
      </c>
      <c r="G205" s="20">
        <f t="shared" si="54"/>
        <v>0.30188679245282374</v>
      </c>
      <c r="H205" s="3">
        <f t="shared" si="55"/>
        <v>0</v>
      </c>
      <c r="I205" s="3">
        <f t="shared" si="56"/>
        <v>5</v>
      </c>
      <c r="J205" s="3">
        <f t="shared" si="57"/>
        <v>0</v>
      </c>
      <c r="K205" s="3">
        <f t="shared" si="58"/>
        <v>9719.0681623131641</v>
      </c>
      <c r="L205" s="3">
        <f t="shared" si="59"/>
        <v>21.344355971587074</v>
      </c>
      <c r="M205" s="3">
        <f t="shared" si="60"/>
        <v>129166.41587714195</v>
      </c>
      <c r="N205" s="3">
        <f t="shared" si="61"/>
        <v>128744.88634941891</v>
      </c>
      <c r="O205" s="20">
        <f t="shared" si="62"/>
        <v>104.81072555205037</v>
      </c>
      <c r="P205" s="20">
        <f t="shared" si="63"/>
        <v>104.21936554012035</v>
      </c>
      <c r="Q205" s="3">
        <f>(O205-MAX(O$8:O205))/MAX(O$8:O205)</f>
        <v>-2.2522522522529236E-3</v>
      </c>
      <c r="R205" s="3">
        <f>(P205-MAX(P$8:P205))/MAX(P$8:P205)</f>
        <v>-2.5132125482843867E-2</v>
      </c>
      <c r="S205" s="3"/>
    </row>
    <row r="206" spans="1:19" hidden="1" x14ac:dyDescent="0.2">
      <c r="A206" s="18">
        <v>41478</v>
      </c>
      <c r="B206" s="18" t="str">
        <f t="shared" si="51"/>
        <v>Jul-2013</v>
      </c>
      <c r="C206" s="2">
        <v>6077.8</v>
      </c>
      <c r="D206" s="25">
        <f t="shared" si="52"/>
        <v>0.76262475546271424</v>
      </c>
      <c r="E206" s="20">
        <f t="shared" si="53"/>
        <v>-0.76262475546271424</v>
      </c>
      <c r="F206" s="3">
        <f>VLOOKUP(A206,'Scheme data2'!$A$2:$B$5538,2,FALSE)</f>
        <v>13.35</v>
      </c>
      <c r="G206" s="20">
        <f t="shared" si="54"/>
        <v>0.45146726862302861</v>
      </c>
      <c r="H206" s="3">
        <f t="shared" si="55"/>
        <v>0</v>
      </c>
      <c r="I206" s="3">
        <f t="shared" si="56"/>
        <v>5</v>
      </c>
      <c r="J206" s="3">
        <f t="shared" si="57"/>
        <v>0</v>
      </c>
      <c r="K206" s="3">
        <f t="shared" si="58"/>
        <v>9719.0681623131641</v>
      </c>
      <c r="L206" s="3">
        <f t="shared" si="59"/>
        <v>21.344355971587074</v>
      </c>
      <c r="M206" s="3">
        <f t="shared" si="60"/>
        <v>129749.55996688074</v>
      </c>
      <c r="N206" s="3">
        <f t="shared" si="61"/>
        <v>129726.72672411193</v>
      </c>
      <c r="O206" s="20">
        <f t="shared" si="62"/>
        <v>105.28391167192419</v>
      </c>
      <c r="P206" s="20">
        <f t="shared" si="63"/>
        <v>105.01416822171548</v>
      </c>
      <c r="Q206" s="3">
        <f>(O206-MAX(O$8:O206))/MAX(O$8:O206)</f>
        <v>0</v>
      </c>
      <c r="R206" s="3">
        <f>(P206-MAX(P$8:P206))/MAX(P$8:P206)</f>
        <v>-1.7697541738722899E-2</v>
      </c>
      <c r="S206" s="3"/>
    </row>
    <row r="207" spans="1:19" hidden="1" x14ac:dyDescent="0.2">
      <c r="A207" s="18">
        <v>41479</v>
      </c>
      <c r="B207" s="18" t="str">
        <f t="shared" si="51"/>
        <v>Jul-2013</v>
      </c>
      <c r="C207" s="2">
        <v>5990.5</v>
      </c>
      <c r="D207" s="25">
        <f t="shared" si="52"/>
        <v>-1.4363750041133334</v>
      </c>
      <c r="E207" s="20">
        <f t="shared" si="53"/>
        <v>1.4363750041133334</v>
      </c>
      <c r="F207" s="3">
        <f>VLOOKUP(A207,'Scheme data2'!$A$2:$B$5538,2,FALSE)</f>
        <v>13.18</v>
      </c>
      <c r="G207" s="20">
        <f t="shared" si="54"/>
        <v>-1.2734082397003739</v>
      </c>
      <c r="H207" s="3">
        <f t="shared" si="55"/>
        <v>4000</v>
      </c>
      <c r="I207" s="3">
        <f t="shared" si="56"/>
        <v>6</v>
      </c>
      <c r="J207" s="3">
        <f t="shared" si="57"/>
        <v>0</v>
      </c>
      <c r="K207" s="3">
        <f t="shared" si="58"/>
        <v>9719.0681623131641</v>
      </c>
      <c r="L207" s="3">
        <f t="shared" si="59"/>
        <v>21.344355971587074</v>
      </c>
      <c r="M207" s="3">
        <f t="shared" si="60"/>
        <v>128097.31837928751</v>
      </c>
      <c r="N207" s="3">
        <f t="shared" si="61"/>
        <v>127863.36444779237</v>
      </c>
      <c r="O207" s="20">
        <f t="shared" si="62"/>
        <v>103.94321766561505</v>
      </c>
      <c r="P207" s="20">
        <f t="shared" si="63"/>
        <v>103.50577095860123</v>
      </c>
      <c r="Q207" s="3">
        <f>(O207-MAX(O$8:O207))/MAX(O$8:O207)</f>
        <v>-1.2734082397003636E-2</v>
      </c>
      <c r="R207" s="3">
        <f>(P207-MAX(P$8:P207))/MAX(P$8:P207)</f>
        <v>-3.1807088713978679E-2</v>
      </c>
      <c r="S207" s="3"/>
    </row>
    <row r="208" spans="1:19" hidden="1" x14ac:dyDescent="0.2">
      <c r="A208" s="18">
        <v>41480</v>
      </c>
      <c r="B208" s="18" t="str">
        <f t="shared" si="51"/>
        <v>Jul-2013</v>
      </c>
      <c r="C208" s="2">
        <v>5907.5</v>
      </c>
      <c r="D208" s="25">
        <f t="shared" si="52"/>
        <v>-1.3855270845505383</v>
      </c>
      <c r="E208" s="20">
        <f t="shared" si="53"/>
        <v>1.3855270845505383</v>
      </c>
      <c r="F208" s="3">
        <f>VLOOKUP(A208,'Scheme data2'!$A$2:$B$5538,2,FALSE)</f>
        <v>13.08</v>
      </c>
      <c r="G208" s="20">
        <f t="shared" si="54"/>
        <v>-0.75872534142640102</v>
      </c>
      <c r="H208" s="3">
        <f t="shared" si="55"/>
        <v>4000</v>
      </c>
      <c r="I208" s="3">
        <f t="shared" si="56"/>
        <v>7</v>
      </c>
      <c r="J208" s="3">
        <f t="shared" si="57"/>
        <v>0</v>
      </c>
      <c r="K208" s="3">
        <f t="shared" si="58"/>
        <v>9719.0681623131641</v>
      </c>
      <c r="L208" s="3">
        <f t="shared" si="59"/>
        <v>21.344355971587074</v>
      </c>
      <c r="M208" s="3">
        <f t="shared" si="60"/>
        <v>127125.41156305619</v>
      </c>
      <c r="N208" s="3">
        <f t="shared" si="61"/>
        <v>126091.78290215063</v>
      </c>
      <c r="O208" s="20">
        <f t="shared" si="62"/>
        <v>103.15457413249203</v>
      </c>
      <c r="P208" s="20">
        <f t="shared" si="63"/>
        <v>102.07167046789696</v>
      </c>
      <c r="Q208" s="3">
        <f>(O208-MAX(O$8:O208))/MAX(O$8:O208)</f>
        <v>-2.0224719101123431E-2</v>
      </c>
      <c r="R208" s="3">
        <f>(P208-MAX(P$8:P208))/MAX(P$8:P208)</f>
        <v>-4.5221663730544891E-2</v>
      </c>
      <c r="S208" s="3"/>
    </row>
    <row r="209" spans="1:19" hidden="1" x14ac:dyDescent="0.2">
      <c r="A209" s="18">
        <v>41481</v>
      </c>
      <c r="B209" s="18" t="str">
        <f t="shared" si="51"/>
        <v>Jul-2013</v>
      </c>
      <c r="C209" s="2">
        <v>5886.2</v>
      </c>
      <c r="D209" s="25">
        <f t="shared" si="52"/>
        <v>-0.36055861193398531</v>
      </c>
      <c r="E209" s="20">
        <f t="shared" si="53"/>
        <v>0.36055861193398531</v>
      </c>
      <c r="F209" s="3">
        <f>VLOOKUP(A209,'Scheme data2'!$A$2:$B$5538,2,FALSE)</f>
        <v>13.02</v>
      </c>
      <c r="G209" s="20">
        <f t="shared" si="54"/>
        <v>-0.45871559633027909</v>
      </c>
      <c r="H209" s="3">
        <f t="shared" si="55"/>
        <v>0</v>
      </c>
      <c r="I209" s="3">
        <f t="shared" si="56"/>
        <v>7</v>
      </c>
      <c r="J209" s="3">
        <f t="shared" si="57"/>
        <v>0</v>
      </c>
      <c r="K209" s="3">
        <f t="shared" si="58"/>
        <v>9719.0681623131641</v>
      </c>
      <c r="L209" s="3">
        <f t="shared" si="59"/>
        <v>21.344355971587074</v>
      </c>
      <c r="M209" s="3">
        <f t="shared" si="60"/>
        <v>126542.26747331739</v>
      </c>
      <c r="N209" s="3">
        <f t="shared" si="61"/>
        <v>125637.14811995583</v>
      </c>
      <c r="O209" s="20">
        <f t="shared" si="62"/>
        <v>102.6813880126182</v>
      </c>
      <c r="P209" s="20">
        <f t="shared" si="63"/>
        <v>101.70364226968009</v>
      </c>
      <c r="Q209" s="3">
        <f>(O209-MAX(O$8:O209))/MAX(O$8:O209)</f>
        <v>-2.4719101123595467E-2</v>
      </c>
      <c r="R209" s="3">
        <f>(P209-MAX(P$8:P209))/MAX(P$8:P209)</f>
        <v>-4.8664199246844397E-2</v>
      </c>
      <c r="S209" s="3"/>
    </row>
    <row r="210" spans="1:19" hidden="1" x14ac:dyDescent="0.2">
      <c r="A210" s="18">
        <v>41484</v>
      </c>
      <c r="B210" s="18" t="str">
        <f t="shared" si="51"/>
        <v>Jul-2013</v>
      </c>
      <c r="C210" s="2">
        <v>5831.65</v>
      </c>
      <c r="D210" s="25">
        <f t="shared" si="52"/>
        <v>-0.92674390948320107</v>
      </c>
      <c r="E210" s="20">
        <f t="shared" si="53"/>
        <v>0.92674390948320107</v>
      </c>
      <c r="F210" s="3">
        <f>VLOOKUP(A210,'Scheme data2'!$A$2:$B$5538,2,FALSE)</f>
        <v>13.02</v>
      </c>
      <c r="G210" s="20">
        <f t="shared" si="54"/>
        <v>0</v>
      </c>
      <c r="H210" s="3">
        <f t="shared" si="55"/>
        <v>2000</v>
      </c>
      <c r="I210" s="3">
        <f t="shared" si="56"/>
        <v>8</v>
      </c>
      <c r="J210" s="3">
        <f t="shared" si="57"/>
        <v>0</v>
      </c>
      <c r="K210" s="3">
        <f t="shared" si="58"/>
        <v>9719.0681623131641</v>
      </c>
      <c r="L210" s="3">
        <f t="shared" si="59"/>
        <v>21.344355971587074</v>
      </c>
      <c r="M210" s="3">
        <f t="shared" si="60"/>
        <v>126542.26747331739</v>
      </c>
      <c r="N210" s="3">
        <f t="shared" si="61"/>
        <v>124472.81350170575</v>
      </c>
      <c r="O210" s="20">
        <f t="shared" si="62"/>
        <v>102.6813880126182</v>
      </c>
      <c r="P210" s="20">
        <f t="shared" si="63"/>
        <v>100.76110995922325</v>
      </c>
      <c r="Q210" s="3">
        <f>(O210-MAX(O$8:O210))/MAX(O$8:O210)</f>
        <v>-2.4719101123595467E-2</v>
      </c>
      <c r="R210" s="3">
        <f>(P210-MAX(P$8:P210))/MAX(P$8:P210)</f>
        <v>-5.7480645839057487E-2</v>
      </c>
      <c r="S210" s="3"/>
    </row>
    <row r="211" spans="1:19" hidden="1" x14ac:dyDescent="0.2">
      <c r="A211" s="18">
        <v>41485</v>
      </c>
      <c r="B211" s="18" t="str">
        <f t="shared" si="51"/>
        <v>Jul-2013</v>
      </c>
      <c r="C211" s="2">
        <v>5755.05</v>
      </c>
      <c r="D211" s="25">
        <f t="shared" si="52"/>
        <v>-1.3135219020345779</v>
      </c>
      <c r="E211" s="20">
        <f t="shared" si="53"/>
        <v>1.3135219020345779</v>
      </c>
      <c r="F211" s="3">
        <f>VLOOKUP(A211,'Scheme data2'!$A$2:$B$5538,2,FALSE)</f>
        <v>12.99</v>
      </c>
      <c r="G211" s="20">
        <f t="shared" si="54"/>
        <v>-0.23041474654377389</v>
      </c>
      <c r="H211" s="3">
        <f t="shared" si="55"/>
        <v>4000</v>
      </c>
      <c r="I211" s="3">
        <f t="shared" si="56"/>
        <v>9</v>
      </c>
      <c r="J211" s="3">
        <f t="shared" si="57"/>
        <v>0</v>
      </c>
      <c r="K211" s="3">
        <f t="shared" si="58"/>
        <v>9719.0681623131641</v>
      </c>
      <c r="L211" s="3">
        <f t="shared" si="59"/>
        <v>21.344355971587074</v>
      </c>
      <c r="M211" s="3">
        <f t="shared" si="60"/>
        <v>126250.695428448</v>
      </c>
      <c r="N211" s="3">
        <f t="shared" si="61"/>
        <v>122837.83583428219</v>
      </c>
      <c r="O211" s="20">
        <f t="shared" si="62"/>
        <v>102.44479495268129</v>
      </c>
      <c r="P211" s="20">
        <f t="shared" si="63"/>
        <v>99.437590711175702</v>
      </c>
      <c r="Q211" s="3">
        <f>(O211-MAX(O$8:O211))/MAX(O$8:O211)</f>
        <v>-2.696629213483142E-2</v>
      </c>
      <c r="R211" s="3">
        <f>(P211-MAX(P$8:P211))/MAX(P$8:P211)</f>
        <v>-6.9860843986876364E-2</v>
      </c>
      <c r="S211" s="3"/>
    </row>
    <row r="212" spans="1:19" hidden="1" x14ac:dyDescent="0.2">
      <c r="A212" s="18">
        <v>41486</v>
      </c>
      <c r="B212" s="18" t="str">
        <f t="shared" si="51"/>
        <v>Jul-2013</v>
      </c>
      <c r="C212" s="2">
        <v>5742</v>
      </c>
      <c r="D212" s="25">
        <f t="shared" si="52"/>
        <v>-0.22675736961451565</v>
      </c>
      <c r="E212" s="20">
        <f t="shared" si="53"/>
        <v>0.22675736961451565</v>
      </c>
      <c r="F212" s="3">
        <f>VLOOKUP(A212,'Scheme data2'!$A$2:$B$5538,2,FALSE)</f>
        <v>12.95</v>
      </c>
      <c r="G212" s="20">
        <f t="shared" si="54"/>
        <v>-0.30792917628946054</v>
      </c>
      <c r="H212" s="3">
        <f t="shared" si="55"/>
        <v>0</v>
      </c>
      <c r="I212" s="3">
        <f t="shared" si="56"/>
        <v>9</v>
      </c>
      <c r="J212" s="3">
        <f t="shared" si="57"/>
        <v>0</v>
      </c>
      <c r="K212" s="3">
        <f t="shared" si="58"/>
        <v>9719.0681623131641</v>
      </c>
      <c r="L212" s="3">
        <f t="shared" si="59"/>
        <v>21.344355971587074</v>
      </c>
      <c r="M212" s="3">
        <f t="shared" si="60"/>
        <v>125861.93270195546</v>
      </c>
      <c r="N212" s="3">
        <f t="shared" si="61"/>
        <v>122559.29198885297</v>
      </c>
      <c r="O212" s="20">
        <f t="shared" si="62"/>
        <v>102.12933753943207</v>
      </c>
      <c r="P212" s="20">
        <f t="shared" si="63"/>
        <v>99.212108646070988</v>
      </c>
      <c r="Q212" s="3">
        <f>(O212-MAX(O$8:O212))/MAX(O$8:O212)</f>
        <v>-2.9962546816479446E-2</v>
      </c>
      <c r="R212" s="3">
        <f>(P212-MAX(P$8:P212))/MAX(P$8:P212)</f>
        <v>-7.1970003070806407E-2</v>
      </c>
      <c r="S212" s="3"/>
    </row>
    <row r="213" spans="1:19" hidden="1" x14ac:dyDescent="0.2">
      <c r="A213" s="18">
        <v>41487</v>
      </c>
      <c r="B213" s="18" t="str">
        <f t="shared" si="51"/>
        <v>Aug-2013</v>
      </c>
      <c r="C213" s="2">
        <v>5727.85</v>
      </c>
      <c r="D213" s="25">
        <f t="shared" si="52"/>
        <v>-0.2464298153953263</v>
      </c>
      <c r="E213" s="20">
        <f t="shared" si="53"/>
        <v>0.2464298153953263</v>
      </c>
      <c r="F213" s="3">
        <f>VLOOKUP(A213,'Scheme data2'!$A$2:$B$5538,2,FALSE)</f>
        <v>12.97</v>
      </c>
      <c r="G213" s="20">
        <f t="shared" si="54"/>
        <v>0.15444015444016487</v>
      </c>
      <c r="H213" s="3">
        <f t="shared" si="55"/>
        <v>0</v>
      </c>
      <c r="I213" s="3">
        <f t="shared" si="56"/>
        <v>0</v>
      </c>
      <c r="J213" s="3">
        <f t="shared" si="57"/>
        <v>0</v>
      </c>
      <c r="K213" s="3">
        <f t="shared" si="58"/>
        <v>9719.0681623131641</v>
      </c>
      <c r="L213" s="3">
        <f t="shared" si="59"/>
        <v>21.344355971587074</v>
      </c>
      <c r="M213" s="3">
        <f t="shared" si="60"/>
        <v>126056.31406520175</v>
      </c>
      <c r="N213" s="3">
        <f t="shared" si="61"/>
        <v>122257.26935185504</v>
      </c>
      <c r="O213" s="20">
        <f t="shared" si="62"/>
        <v>102.2870662460567</v>
      </c>
      <c r="P213" s="20">
        <f t="shared" si="63"/>
        <v>98.967620429884676</v>
      </c>
      <c r="Q213" s="3">
        <f>(O213-MAX(O$8:O213))/MAX(O$8:O213)</f>
        <v>-2.8464419475655298E-2</v>
      </c>
      <c r="R213" s="3">
        <f>(P213-MAX(P$8:P213))/MAX(P$8:P213)</f>
        <v>-7.4256945679052166E-2</v>
      </c>
      <c r="S213" s="3"/>
    </row>
    <row r="214" spans="1:19" x14ac:dyDescent="0.2">
      <c r="A214" s="18">
        <v>41488</v>
      </c>
      <c r="B214" s="18" t="str">
        <f t="shared" si="51"/>
        <v>Aug-2013</v>
      </c>
      <c r="C214" s="2">
        <v>5677.9</v>
      </c>
      <c r="D214" s="25">
        <f t="shared" si="52"/>
        <v>-0.87205495953980516</v>
      </c>
      <c r="E214" s="20">
        <f t="shared" si="53"/>
        <v>0.87205495953980516</v>
      </c>
      <c r="F214" s="3">
        <f>VLOOKUP(A214,'Scheme data2'!$A$2:$B$5538,2,FALSE)</f>
        <v>12.98</v>
      </c>
      <c r="G214" s="20">
        <f t="shared" si="54"/>
        <v>7.7101002313028424E-2</v>
      </c>
      <c r="H214" s="3">
        <f t="shared" si="55"/>
        <v>2000</v>
      </c>
      <c r="I214" s="3">
        <f t="shared" si="56"/>
        <v>1</v>
      </c>
      <c r="J214" s="3">
        <f t="shared" si="57"/>
        <v>2000</v>
      </c>
      <c r="K214" s="3">
        <f t="shared" si="58"/>
        <v>9873.1513672438268</v>
      </c>
      <c r="L214" s="3">
        <f t="shared" si="59"/>
        <v>21.696598878295539</v>
      </c>
      <c r="M214" s="3">
        <f t="shared" si="60"/>
        <v>128153.50474682488</v>
      </c>
      <c r="N214" s="3">
        <f t="shared" si="61"/>
        <v>123191.11877107424</v>
      </c>
      <c r="O214" s="20">
        <f t="shared" si="62"/>
        <v>102.36593059936898</v>
      </c>
      <c r="P214" s="20">
        <f t="shared" si="63"/>
        <v>98.104568387587335</v>
      </c>
      <c r="Q214" s="3">
        <f>(O214-MAX(O$8:O214))/MAX(O$8:O214)</f>
        <v>-2.7715355805243494E-2</v>
      </c>
      <c r="R214" s="3">
        <f>(P214-MAX(P$8:P214))/MAX(P$8:P214)</f>
        <v>-8.232993389685328E-2</v>
      </c>
      <c r="S214" s="3"/>
    </row>
    <row r="215" spans="1:19" hidden="1" x14ac:dyDescent="0.2">
      <c r="A215" s="18">
        <v>41491</v>
      </c>
      <c r="B215" s="18" t="str">
        <f t="shared" si="51"/>
        <v>Aug-2013</v>
      </c>
      <c r="C215" s="2">
        <v>5685.4</v>
      </c>
      <c r="D215" s="25">
        <f t="shared" si="52"/>
        <v>0.13209109001567482</v>
      </c>
      <c r="E215" s="20">
        <f t="shared" si="53"/>
        <v>-0.13209109001567482</v>
      </c>
      <c r="F215" s="3">
        <f>VLOOKUP(A215,'Scheme data2'!$A$2:$B$5538,2,FALSE)</f>
        <v>13.02</v>
      </c>
      <c r="G215" s="20">
        <f t="shared" si="54"/>
        <v>0.30816640986131855</v>
      </c>
      <c r="H215" s="3">
        <f t="shared" si="55"/>
        <v>0</v>
      </c>
      <c r="I215" s="3">
        <f t="shared" si="56"/>
        <v>1</v>
      </c>
      <c r="J215" s="3">
        <f t="shared" si="57"/>
        <v>0</v>
      </c>
      <c r="K215" s="3">
        <f t="shared" si="58"/>
        <v>9873.1513672438268</v>
      </c>
      <c r="L215" s="3">
        <f t="shared" si="59"/>
        <v>21.696598878295539</v>
      </c>
      <c r="M215" s="3">
        <f t="shared" si="60"/>
        <v>128548.43080151462</v>
      </c>
      <c r="N215" s="3">
        <f t="shared" si="61"/>
        <v>123353.84326266145</v>
      </c>
      <c r="O215" s="20">
        <f t="shared" si="62"/>
        <v>102.68138801261817</v>
      </c>
      <c r="P215" s="20">
        <f t="shared" si="63"/>
        <v>98.234155781325683</v>
      </c>
      <c r="Q215" s="3">
        <f>(O215-MAX(O$8:O215))/MAX(O$8:O215)</f>
        <v>-2.4719101123595738E-2</v>
      </c>
      <c r="R215" s="3">
        <f>(P215-MAX(P$8:P215))/MAX(P$8:P215)</f>
        <v>-8.1117773503789972E-2</v>
      </c>
      <c r="S215" s="3"/>
    </row>
    <row r="216" spans="1:19" x14ac:dyDescent="0.2">
      <c r="A216" s="18">
        <v>41492</v>
      </c>
      <c r="B216" s="18" t="str">
        <f t="shared" si="51"/>
        <v>Aug-2013</v>
      </c>
      <c r="C216" s="2">
        <v>5542.25</v>
      </c>
      <c r="D216" s="25">
        <f t="shared" si="52"/>
        <v>-2.5178527456291491</v>
      </c>
      <c r="E216" s="20">
        <f t="shared" si="53"/>
        <v>2.5178527456291491</v>
      </c>
      <c r="F216" s="3">
        <f>VLOOKUP(A216,'Scheme data2'!$A$2:$B$5538,2,FALSE)</f>
        <v>12.94</v>
      </c>
      <c r="G216" s="20">
        <f t="shared" si="54"/>
        <v>-0.61443932411674407</v>
      </c>
      <c r="H216" s="3">
        <f t="shared" si="55"/>
        <v>5000</v>
      </c>
      <c r="I216" s="3">
        <f t="shared" si="56"/>
        <v>2</v>
      </c>
      <c r="J216" s="3">
        <f t="shared" si="57"/>
        <v>5000</v>
      </c>
      <c r="K216" s="3">
        <f t="shared" si="58"/>
        <v>10259.550130767784</v>
      </c>
      <c r="L216" s="3">
        <f t="shared" si="59"/>
        <v>22.598759553111723</v>
      </c>
      <c r="M216" s="3">
        <f t="shared" si="60"/>
        <v>132758.57869213511</v>
      </c>
      <c r="N216" s="3">
        <f t="shared" si="61"/>
        <v>125247.97513323344</v>
      </c>
      <c r="O216" s="20">
        <f t="shared" si="62"/>
        <v>102.05047318611975</v>
      </c>
      <c r="P216" s="20">
        <f t="shared" si="63"/>
        <v>95.76076439283996</v>
      </c>
      <c r="Q216" s="3">
        <f>(O216-MAX(O$8:O216))/MAX(O$8:O216)</f>
        <v>-3.0711610486891656E-2</v>
      </c>
      <c r="R216" s="3">
        <f>(P216-MAX(P$8:P216))/MAX(P$8:P216)</f>
        <v>-0.10425387487272304</v>
      </c>
      <c r="S216" s="3"/>
    </row>
    <row r="217" spans="1:19" hidden="1" x14ac:dyDescent="0.2">
      <c r="A217" s="18">
        <v>41493</v>
      </c>
      <c r="B217" s="18" t="str">
        <f t="shared" si="51"/>
        <v>Aug-2013</v>
      </c>
      <c r="C217" s="2">
        <v>5519.1</v>
      </c>
      <c r="D217" s="25">
        <f t="shared" si="52"/>
        <v>-0.41770039243988694</v>
      </c>
      <c r="E217" s="20">
        <f t="shared" si="53"/>
        <v>0.41770039243988694</v>
      </c>
      <c r="F217" s="3">
        <f>VLOOKUP(A217,'Scheme data2'!$A$2:$B$5538,2,FALSE)</f>
        <v>12.87</v>
      </c>
      <c r="G217" s="20">
        <f t="shared" si="54"/>
        <v>-0.5409582689335416</v>
      </c>
      <c r="H217" s="3">
        <f t="shared" si="55"/>
        <v>0</v>
      </c>
      <c r="I217" s="3">
        <f t="shared" si="56"/>
        <v>2</v>
      </c>
      <c r="J217" s="3">
        <f t="shared" si="57"/>
        <v>0</v>
      </c>
      <c r="K217" s="3">
        <f t="shared" si="58"/>
        <v>10259.550130767784</v>
      </c>
      <c r="L217" s="3">
        <f t="shared" si="59"/>
        <v>22.598759553111723</v>
      </c>
      <c r="M217" s="3">
        <f t="shared" si="60"/>
        <v>132040.41018298137</v>
      </c>
      <c r="N217" s="3">
        <f t="shared" si="61"/>
        <v>124724.81384957892</v>
      </c>
      <c r="O217" s="20">
        <f t="shared" si="62"/>
        <v>101.49842271293362</v>
      </c>
      <c r="P217" s="20">
        <f t="shared" si="63"/>
        <v>95.360771304167628</v>
      </c>
      <c r="Q217" s="3">
        <f>(O217-MAX(O$8:O217))/MAX(O$8:O217)</f>
        <v>-3.5955056179775631E-2</v>
      </c>
      <c r="R217" s="3">
        <f>(P217-MAX(P$8:P217))/MAX(P$8:P217)</f>
        <v>-0.1079954099526448</v>
      </c>
      <c r="S217" s="3"/>
    </row>
    <row r="218" spans="1:19" hidden="1" x14ac:dyDescent="0.2">
      <c r="A218" s="18">
        <v>41494</v>
      </c>
      <c r="B218" s="18" t="str">
        <f t="shared" si="51"/>
        <v>Aug-2013</v>
      </c>
      <c r="C218" s="2">
        <v>5565.65</v>
      </c>
      <c r="D218" s="25">
        <f t="shared" si="52"/>
        <v>0.84343461796306041</v>
      </c>
      <c r="E218" s="20">
        <f t="shared" si="53"/>
        <v>-0.84343461796306041</v>
      </c>
      <c r="F218" s="3">
        <f>VLOOKUP(A218,'Scheme data2'!$A$2:$B$5538,2,FALSE)</f>
        <v>12.89</v>
      </c>
      <c r="G218" s="20">
        <f t="shared" si="54"/>
        <v>0.15540015540016588</v>
      </c>
      <c r="H218" s="3">
        <f t="shared" si="55"/>
        <v>0</v>
      </c>
      <c r="I218" s="3">
        <f t="shared" si="56"/>
        <v>2</v>
      </c>
      <c r="J218" s="3">
        <f t="shared" si="57"/>
        <v>0</v>
      </c>
      <c r="K218" s="3">
        <f t="shared" si="58"/>
        <v>10259.550130767784</v>
      </c>
      <c r="L218" s="3">
        <f t="shared" si="59"/>
        <v>22.598759553111723</v>
      </c>
      <c r="M218" s="3">
        <f t="shared" si="60"/>
        <v>132245.60118559675</v>
      </c>
      <c r="N218" s="3">
        <f t="shared" si="61"/>
        <v>125776.78610677626</v>
      </c>
      <c r="O218" s="20">
        <f t="shared" si="62"/>
        <v>101.65615141955823</v>
      </c>
      <c r="P218" s="20">
        <f t="shared" si="63"/>
        <v>96.165077061303563</v>
      </c>
      <c r="Q218" s="3">
        <f>(O218-MAX(O$8:O218))/MAX(O$8:O218)</f>
        <v>-3.4456928838951621E-2</v>
      </c>
      <c r="R218" s="3">
        <f>(P218-MAX(P$8:P218))/MAX(P$8:P218)</f>
        <v>-0.10047193444636592</v>
      </c>
      <c r="S218" s="3"/>
    </row>
    <row r="219" spans="1:19" hidden="1" x14ac:dyDescent="0.2">
      <c r="A219" s="18">
        <v>41498</v>
      </c>
      <c r="B219" s="18" t="str">
        <f t="shared" si="51"/>
        <v>Aug-2013</v>
      </c>
      <c r="C219" s="2">
        <v>5612.4</v>
      </c>
      <c r="D219" s="25">
        <f t="shared" si="52"/>
        <v>0.83997376766415421</v>
      </c>
      <c r="E219" s="20">
        <f t="shared" si="53"/>
        <v>-0.83997376766415421</v>
      </c>
      <c r="F219" s="3">
        <f>VLOOKUP(A219,'Scheme data2'!$A$2:$B$5538,2,FALSE)</f>
        <v>12.94</v>
      </c>
      <c r="G219" s="20">
        <f t="shared" si="54"/>
        <v>0.38789759503490251</v>
      </c>
      <c r="H219" s="3">
        <f t="shared" si="55"/>
        <v>0</v>
      </c>
      <c r="I219" s="3">
        <f t="shared" si="56"/>
        <v>2</v>
      </c>
      <c r="J219" s="3">
        <f t="shared" si="57"/>
        <v>0</v>
      </c>
      <c r="K219" s="3">
        <f t="shared" si="58"/>
        <v>10259.550130767784</v>
      </c>
      <c r="L219" s="3">
        <f t="shared" si="59"/>
        <v>22.598759553111723</v>
      </c>
      <c r="M219" s="3">
        <f t="shared" si="60"/>
        <v>132758.57869213511</v>
      </c>
      <c r="N219" s="3">
        <f t="shared" si="61"/>
        <v>126833.27811588423</v>
      </c>
      <c r="O219" s="20">
        <f t="shared" si="62"/>
        <v>102.05047318611973</v>
      </c>
      <c r="P219" s="20">
        <f t="shared" si="63"/>
        <v>96.972838482272536</v>
      </c>
      <c r="Q219" s="3">
        <f>(O219-MAX(O$8:O219))/MAX(O$8:O219)</f>
        <v>-3.0711610486891791E-2</v>
      </c>
      <c r="R219" s="3">
        <f>(P219-MAX(P$8:P219))/MAX(P$8:P219)</f>
        <v>-9.2916134662938535E-2</v>
      </c>
      <c r="S219" s="3"/>
    </row>
    <row r="220" spans="1:19" hidden="1" x14ac:dyDescent="0.2">
      <c r="A220" s="18">
        <v>41499</v>
      </c>
      <c r="B220" s="18" t="str">
        <f t="shared" si="51"/>
        <v>Aug-2013</v>
      </c>
      <c r="C220" s="2">
        <v>5699.3</v>
      </c>
      <c r="D220" s="25">
        <f t="shared" si="52"/>
        <v>1.548357209037142</v>
      </c>
      <c r="E220" s="20">
        <f t="shared" si="53"/>
        <v>-1.548357209037142</v>
      </c>
      <c r="F220" s="3">
        <f>VLOOKUP(A220,'Scheme data2'!$A$2:$B$5538,2,FALSE)</f>
        <v>13.04</v>
      </c>
      <c r="G220" s="20">
        <f t="shared" si="54"/>
        <v>0.77279752704791072</v>
      </c>
      <c r="H220" s="3">
        <f t="shared" si="55"/>
        <v>0</v>
      </c>
      <c r="I220" s="3">
        <f t="shared" si="56"/>
        <v>2</v>
      </c>
      <c r="J220" s="3">
        <f t="shared" si="57"/>
        <v>0</v>
      </c>
      <c r="K220" s="3">
        <f t="shared" si="58"/>
        <v>10259.550130767784</v>
      </c>
      <c r="L220" s="3">
        <f t="shared" si="59"/>
        <v>22.598759553111723</v>
      </c>
      <c r="M220" s="3">
        <f t="shared" si="60"/>
        <v>133784.53370521188</v>
      </c>
      <c r="N220" s="3">
        <f t="shared" si="61"/>
        <v>128797.11032104965</v>
      </c>
      <c r="O220" s="20">
        <f t="shared" si="62"/>
        <v>102.83911671924275</v>
      </c>
      <c r="P220" s="20">
        <f t="shared" si="63"/>
        <v>98.474324417720752</v>
      </c>
      <c r="Q220" s="3">
        <f>(O220-MAX(O$8:O220))/MAX(O$8:O220)</f>
        <v>-2.3220973782771995E-2</v>
      </c>
      <c r="R220" s="3">
        <f>(P220-MAX(P$8:P220))/MAX(P$8:P220)</f>
        <v>-7.8871236241979337E-2</v>
      </c>
      <c r="S220" s="3"/>
    </row>
    <row r="221" spans="1:19" hidden="1" x14ac:dyDescent="0.2">
      <c r="A221" s="18">
        <v>41500</v>
      </c>
      <c r="B221" s="18" t="str">
        <f t="shared" si="51"/>
        <v>Aug-2013</v>
      </c>
      <c r="C221" s="2">
        <v>5742.3</v>
      </c>
      <c r="D221" s="25">
        <f t="shared" si="52"/>
        <v>0.75447862018142575</v>
      </c>
      <c r="E221" s="20">
        <f t="shared" si="53"/>
        <v>-0.75447862018142575</v>
      </c>
      <c r="F221" s="3">
        <f>VLOOKUP(A221,'Scheme data2'!$A$2:$B$5538,2,FALSE)</f>
        <v>13.06</v>
      </c>
      <c r="G221" s="20">
        <f t="shared" si="54"/>
        <v>0.15337423312884471</v>
      </c>
      <c r="H221" s="3">
        <f t="shared" si="55"/>
        <v>0</v>
      </c>
      <c r="I221" s="3">
        <f t="shared" si="56"/>
        <v>2</v>
      </c>
      <c r="J221" s="3">
        <f t="shared" si="57"/>
        <v>0</v>
      </c>
      <c r="K221" s="3">
        <f t="shared" si="58"/>
        <v>10259.550130767784</v>
      </c>
      <c r="L221" s="3">
        <f t="shared" si="59"/>
        <v>22.598759553111723</v>
      </c>
      <c r="M221" s="3">
        <f t="shared" si="60"/>
        <v>133989.72470782726</v>
      </c>
      <c r="N221" s="3">
        <f t="shared" si="61"/>
        <v>129768.85698183345</v>
      </c>
      <c r="O221" s="20">
        <f t="shared" si="62"/>
        <v>102.99684542586736</v>
      </c>
      <c r="P221" s="20">
        <f t="shared" si="63"/>
        <v>99.21729214182055</v>
      </c>
      <c r="Q221" s="3">
        <f>(O221-MAX(O$8:O221))/MAX(O$8:O221)</f>
        <v>-2.1722846441947982E-2</v>
      </c>
      <c r="R221" s="3">
        <f>(P221-MAX(P$8:P221))/MAX(P$8:P221)</f>
        <v>-7.1921516655083603E-2</v>
      </c>
      <c r="S221" s="3"/>
    </row>
    <row r="222" spans="1:19" x14ac:dyDescent="0.2">
      <c r="A222" s="18">
        <v>41502</v>
      </c>
      <c r="B222" s="18" t="str">
        <f t="shared" si="51"/>
        <v>Aug-2013</v>
      </c>
      <c r="C222" s="2">
        <v>5507.85</v>
      </c>
      <c r="D222" s="25">
        <f t="shared" si="52"/>
        <v>-4.0828587848074784</v>
      </c>
      <c r="E222" s="20">
        <f t="shared" si="53"/>
        <v>4.0828587848074784</v>
      </c>
      <c r="F222" s="3">
        <f>VLOOKUP(A222,'Scheme data2'!$A$2:$B$5538,2,FALSE)</f>
        <v>12.94</v>
      </c>
      <c r="G222" s="20">
        <f t="shared" si="54"/>
        <v>-0.91883614088821586</v>
      </c>
      <c r="H222" s="3">
        <f t="shared" si="55"/>
        <v>5000</v>
      </c>
      <c r="I222" s="3">
        <f t="shared" si="56"/>
        <v>3</v>
      </c>
      <c r="J222" s="3">
        <f t="shared" si="57"/>
        <v>5000</v>
      </c>
      <c r="K222" s="3">
        <f t="shared" si="58"/>
        <v>10645.948894291741</v>
      </c>
      <c r="L222" s="3">
        <f t="shared" si="59"/>
        <v>23.506554790817905</v>
      </c>
      <c r="M222" s="3">
        <f t="shared" si="60"/>
        <v>137758.57869213514</v>
      </c>
      <c r="N222" s="3">
        <f t="shared" si="61"/>
        <v>129470.57780460641</v>
      </c>
      <c r="O222" s="20">
        <f t="shared" si="62"/>
        <v>102.05047318611973</v>
      </c>
      <c r="P222" s="20">
        <f t="shared" si="63"/>
        <v>95.166390213560135</v>
      </c>
      <c r="Q222" s="3">
        <f>(O222-MAX(O$8:O222))/MAX(O$8:O222)</f>
        <v>-3.0711610486891791E-2</v>
      </c>
      <c r="R222" s="3">
        <f>(P222-MAX(P$8:P222))/MAX(P$8:P222)</f>
        <v>-0.1098136505422395</v>
      </c>
      <c r="S222" s="3"/>
    </row>
    <row r="223" spans="1:19" x14ac:dyDescent="0.2">
      <c r="A223" s="18">
        <v>41505</v>
      </c>
      <c r="B223" s="18" t="str">
        <f t="shared" si="51"/>
        <v>Aug-2013</v>
      </c>
      <c r="C223" s="2">
        <v>5414.75</v>
      </c>
      <c r="D223" s="25">
        <f t="shared" si="52"/>
        <v>-1.6903147326089192</v>
      </c>
      <c r="E223" s="20">
        <f t="shared" si="53"/>
        <v>1.6903147326089192</v>
      </c>
      <c r="F223" s="3">
        <f>VLOOKUP(A223,'Scheme data2'!$A$2:$B$5538,2,FALSE)</f>
        <v>12.81</v>
      </c>
      <c r="G223" s="20">
        <f t="shared" si="54"/>
        <v>-1.0046367851622799</v>
      </c>
      <c r="H223" s="3">
        <f t="shared" si="55"/>
        <v>4000</v>
      </c>
      <c r="I223" s="3">
        <f t="shared" si="56"/>
        <v>4</v>
      </c>
      <c r="J223" s="3">
        <f t="shared" si="57"/>
        <v>4000</v>
      </c>
      <c r="K223" s="3">
        <f t="shared" si="58"/>
        <v>10958.20494425271</v>
      </c>
      <c r="L223" s="3">
        <f t="shared" si="59"/>
        <v>24.245277723547947</v>
      </c>
      <c r="M223" s="3">
        <f t="shared" si="60"/>
        <v>140374.60533587722</v>
      </c>
      <c r="N223" s="3">
        <f t="shared" si="61"/>
        <v>131282.11755358125</v>
      </c>
      <c r="O223" s="20">
        <f t="shared" si="62"/>
        <v>101.0252365930598</v>
      </c>
      <c r="P223" s="20">
        <f t="shared" si="63"/>
        <v>93.557778699288235</v>
      </c>
      <c r="Q223" s="3">
        <f>(O223-MAX(O$8:O223))/MAX(O$8:O223)</f>
        <v>-4.0449438202247535E-2</v>
      </c>
      <c r="R223" s="3">
        <f>(P223-MAX(P$8:P223))/MAX(P$8:P223)</f>
        <v>-0.12486060155479754</v>
      </c>
      <c r="S223" s="3"/>
    </row>
    <row r="224" spans="1:19" hidden="1" x14ac:dyDescent="0.2">
      <c r="A224" s="18">
        <v>41506</v>
      </c>
      <c r="B224" s="18" t="str">
        <f t="shared" si="51"/>
        <v>Aug-2013</v>
      </c>
      <c r="C224" s="2">
        <v>5401.45</v>
      </c>
      <c r="D224" s="25">
        <f t="shared" si="52"/>
        <v>-0.24562537513274263</v>
      </c>
      <c r="E224" s="20">
        <f t="shared" si="53"/>
        <v>0.24562537513274263</v>
      </c>
      <c r="F224" s="3">
        <f>VLOOKUP(A224,'Scheme data2'!$A$2:$B$5538,2,FALSE)</f>
        <v>12.72</v>
      </c>
      <c r="G224" s="20">
        <f t="shared" si="54"/>
        <v>-0.70257611241217688</v>
      </c>
      <c r="H224" s="3">
        <f t="shared" si="55"/>
        <v>0</v>
      </c>
      <c r="I224" s="3">
        <f t="shared" si="56"/>
        <v>4</v>
      </c>
      <c r="J224" s="3">
        <f t="shared" si="57"/>
        <v>0</v>
      </c>
      <c r="K224" s="3">
        <f t="shared" si="58"/>
        <v>10958.20494425271</v>
      </c>
      <c r="L224" s="3">
        <f t="shared" si="59"/>
        <v>24.245277723547947</v>
      </c>
      <c r="M224" s="3">
        <f t="shared" si="60"/>
        <v>139388.36689089448</v>
      </c>
      <c r="N224" s="3">
        <f t="shared" si="61"/>
        <v>130959.65535985805</v>
      </c>
      <c r="O224" s="20">
        <f t="shared" si="62"/>
        <v>100.31545741324908</v>
      </c>
      <c r="P224" s="20">
        <f t="shared" si="63"/>
        <v>93.32797705439225</v>
      </c>
      <c r="Q224" s="3">
        <f>(O224-MAX(O$8:O224))/MAX(O$8:O224)</f>
        <v>-4.7191011235955392E-2</v>
      </c>
      <c r="R224" s="3">
        <f>(P224-MAX(P$8:P224))/MAX(P$8:P224)</f>
        <v>-0.12701016598516296</v>
      </c>
      <c r="S224" s="3"/>
    </row>
    <row r="225" spans="1:19" x14ac:dyDescent="0.2">
      <c r="A225" s="18">
        <v>41507</v>
      </c>
      <c r="B225" s="18" t="str">
        <f t="shared" si="51"/>
        <v>Aug-2013</v>
      </c>
      <c r="C225" s="2">
        <v>5302.55</v>
      </c>
      <c r="D225" s="25">
        <f t="shared" si="52"/>
        <v>-1.8309898268057585</v>
      </c>
      <c r="E225" s="20">
        <f t="shared" si="53"/>
        <v>1.8309898268057585</v>
      </c>
      <c r="F225" s="3">
        <f>VLOOKUP(A225,'Scheme data2'!$A$2:$B$5538,2,FALSE)</f>
        <v>12.73</v>
      </c>
      <c r="G225" s="20">
        <f t="shared" si="54"/>
        <v>7.8616352201256179E-2</v>
      </c>
      <c r="H225" s="3">
        <f t="shared" si="55"/>
        <v>4000</v>
      </c>
      <c r="I225" s="3">
        <f t="shared" si="56"/>
        <v>5</v>
      </c>
      <c r="J225" s="3">
        <f t="shared" si="57"/>
        <v>4000</v>
      </c>
      <c r="K225" s="3">
        <f t="shared" si="58"/>
        <v>11272.423326028043</v>
      </c>
      <c r="L225" s="3">
        <f t="shared" si="59"/>
        <v>24.999631760756458</v>
      </c>
      <c r="M225" s="3">
        <f t="shared" si="60"/>
        <v>143497.948940337</v>
      </c>
      <c r="N225" s="3">
        <f t="shared" si="61"/>
        <v>132561.79739299917</v>
      </c>
      <c r="O225" s="20">
        <f t="shared" si="62"/>
        <v>100.39432176656138</v>
      </c>
      <c r="P225" s="20">
        <f t="shared" si="63"/>
        <v>91.619151288962712</v>
      </c>
      <c r="Q225" s="3">
        <f>(O225-MAX(O$8:O225))/MAX(O$8:O225)</f>
        <v>-4.644194756554345E-2</v>
      </c>
      <c r="R225" s="3">
        <f>(P225-MAX(P$8:P225))/MAX(P$8:P225)</f>
        <v>-0.14299452103502314</v>
      </c>
      <c r="S225" s="3"/>
    </row>
    <row r="226" spans="1:19" hidden="1" x14ac:dyDescent="0.2">
      <c r="A226" s="18">
        <v>41508</v>
      </c>
      <c r="B226" s="18" t="str">
        <f t="shared" si="51"/>
        <v>Aug-2013</v>
      </c>
      <c r="C226" s="2">
        <v>5408.45</v>
      </c>
      <c r="D226" s="25">
        <f t="shared" si="52"/>
        <v>1.9971523135095308</v>
      </c>
      <c r="E226" s="20">
        <f t="shared" si="53"/>
        <v>-1.9971523135095308</v>
      </c>
      <c r="F226" s="3">
        <f>VLOOKUP(A226,'Scheme data2'!$A$2:$B$5538,2,FALSE)</f>
        <v>12.69</v>
      </c>
      <c r="G226" s="20">
        <f t="shared" si="54"/>
        <v>-0.31421838177534112</v>
      </c>
      <c r="H226" s="3">
        <f t="shared" si="55"/>
        <v>0</v>
      </c>
      <c r="I226" s="3">
        <f t="shared" si="56"/>
        <v>5</v>
      </c>
      <c r="J226" s="3">
        <f t="shared" si="57"/>
        <v>0</v>
      </c>
      <c r="K226" s="3">
        <f t="shared" si="58"/>
        <v>11272.423326028043</v>
      </c>
      <c r="L226" s="3">
        <f t="shared" si="59"/>
        <v>24.999631760756458</v>
      </c>
      <c r="M226" s="3">
        <f t="shared" si="60"/>
        <v>143047.05200729586</v>
      </c>
      <c r="N226" s="3">
        <f t="shared" si="61"/>
        <v>135209.25839646326</v>
      </c>
      <c r="O226" s="20">
        <f t="shared" si="62"/>
        <v>100.07886435331216</v>
      </c>
      <c r="P226" s="20">
        <f t="shared" si="63"/>
        <v>93.448925288548011</v>
      </c>
      <c r="Q226" s="3">
        <f>(O226-MAX(O$8:O226))/MAX(O$8:O226)</f>
        <v>-4.9438202247191476E-2</v>
      </c>
      <c r="R226" s="3">
        <f>(P226-MAX(P$8:P226))/MAX(P$8:P226)</f>
        <v>-0.12587881628497083</v>
      </c>
      <c r="S226" s="3"/>
    </row>
    <row r="227" spans="1:19" hidden="1" x14ac:dyDescent="0.2">
      <c r="A227" s="18">
        <v>41509</v>
      </c>
      <c r="B227" s="18" t="str">
        <f t="shared" si="51"/>
        <v>Aug-2013</v>
      </c>
      <c r="C227" s="2">
        <v>5471.75</v>
      </c>
      <c r="D227" s="25">
        <f t="shared" si="52"/>
        <v>1.1703907773946358</v>
      </c>
      <c r="E227" s="20">
        <f t="shared" si="53"/>
        <v>-1.1703907773946358</v>
      </c>
      <c r="F227" s="3">
        <f>VLOOKUP(A227,'Scheme data2'!$A$2:$B$5538,2,FALSE)</f>
        <v>12.82</v>
      </c>
      <c r="G227" s="20">
        <f t="shared" si="54"/>
        <v>1.0244286840031582</v>
      </c>
      <c r="H227" s="3">
        <f t="shared" si="55"/>
        <v>0</v>
      </c>
      <c r="I227" s="3">
        <f t="shared" si="56"/>
        <v>5</v>
      </c>
      <c r="J227" s="3">
        <f t="shared" si="57"/>
        <v>0</v>
      </c>
      <c r="K227" s="3">
        <f t="shared" si="58"/>
        <v>11272.423326028043</v>
      </c>
      <c r="L227" s="3">
        <f t="shared" si="59"/>
        <v>24.999631760756458</v>
      </c>
      <c r="M227" s="3">
        <f t="shared" si="60"/>
        <v>144512.46703967953</v>
      </c>
      <c r="N227" s="3">
        <f t="shared" si="61"/>
        <v>136791.73508691916</v>
      </c>
      <c r="O227" s="20">
        <f t="shared" si="62"/>
        <v>101.1041009463721</v>
      </c>
      <c r="P227" s="20">
        <f t="shared" si="63"/>
        <v>94.542642891699572</v>
      </c>
      <c r="Q227" s="3">
        <f>(O227-MAX(O$8:O227))/MAX(O$8:O227)</f>
        <v>-3.97003745318356E-2</v>
      </c>
      <c r="R227" s="3">
        <f>(P227-MAX(P$8:P227))/MAX(P$8:P227)</f>
        <v>-0.11564818256751738</v>
      </c>
      <c r="S227" s="3"/>
    </row>
    <row r="228" spans="1:19" hidden="1" x14ac:dyDescent="0.2">
      <c r="A228" s="18">
        <v>41512</v>
      </c>
      <c r="B228" s="18" t="str">
        <f t="shared" si="51"/>
        <v>Aug-2013</v>
      </c>
      <c r="C228" s="2">
        <v>5476.5</v>
      </c>
      <c r="D228" s="25">
        <f t="shared" si="52"/>
        <v>8.6809521633846573E-2</v>
      </c>
      <c r="E228" s="20">
        <f t="shared" si="53"/>
        <v>-8.6809521633846573E-2</v>
      </c>
      <c r="F228" s="3">
        <f>VLOOKUP(A228,'Scheme data2'!$A$2:$B$5538,2,FALSE)</f>
        <v>12.87</v>
      </c>
      <c r="G228" s="20">
        <f t="shared" si="54"/>
        <v>0.39001560062401663</v>
      </c>
      <c r="H228" s="3">
        <f t="shared" si="55"/>
        <v>0</v>
      </c>
      <c r="I228" s="3">
        <f t="shared" si="56"/>
        <v>5</v>
      </c>
      <c r="J228" s="3">
        <f t="shared" si="57"/>
        <v>0</v>
      </c>
      <c r="K228" s="3">
        <f t="shared" si="58"/>
        <v>11272.423326028043</v>
      </c>
      <c r="L228" s="3">
        <f t="shared" si="59"/>
        <v>24.999631760756458</v>
      </c>
      <c r="M228" s="3">
        <f t="shared" si="60"/>
        <v>145076.08820598092</v>
      </c>
      <c r="N228" s="3">
        <f t="shared" si="61"/>
        <v>136910.48333778273</v>
      </c>
      <c r="O228" s="20">
        <f t="shared" si="62"/>
        <v>101.4984227129336</v>
      </c>
      <c r="P228" s="20">
        <f t="shared" si="63"/>
        <v>94.624714907733846</v>
      </c>
      <c r="Q228" s="3">
        <f>(O228-MAX(O$8:O228))/MAX(O$8:O228)</f>
        <v>-3.595505617977577E-2</v>
      </c>
      <c r="R228" s="3">
        <f>(P228-MAX(P$8:P228))/MAX(P$8:P228)</f>
        <v>-0.11488048098524407</v>
      </c>
      <c r="S228" s="3"/>
    </row>
    <row r="229" spans="1:19" hidden="1" x14ac:dyDescent="0.2">
      <c r="A229" s="18">
        <v>41513</v>
      </c>
      <c r="B229" s="18" t="str">
        <f t="shared" si="51"/>
        <v>Aug-2013</v>
      </c>
      <c r="C229" s="2">
        <v>5287.45</v>
      </c>
      <c r="D229" s="25">
        <f t="shared" si="52"/>
        <v>-3.4520222770017379</v>
      </c>
      <c r="E229" s="20">
        <f t="shared" si="53"/>
        <v>3.4520222770017379</v>
      </c>
      <c r="F229" s="3">
        <f>VLOOKUP(A229,'Scheme data2'!$A$2:$B$5538,2,FALSE)</f>
        <v>12.59</v>
      </c>
      <c r="G229" s="20">
        <f t="shared" si="54"/>
        <v>-2.1756021756021706</v>
      </c>
      <c r="H229" s="3">
        <f t="shared" si="55"/>
        <v>5000</v>
      </c>
      <c r="I229" s="3">
        <f t="shared" si="56"/>
        <v>6</v>
      </c>
      <c r="J229" s="3">
        <f t="shared" si="57"/>
        <v>0</v>
      </c>
      <c r="K229" s="3">
        <f t="shared" si="58"/>
        <v>11272.423326028043</v>
      </c>
      <c r="L229" s="3">
        <f t="shared" si="59"/>
        <v>24.999631760756458</v>
      </c>
      <c r="M229" s="3">
        <f t="shared" si="60"/>
        <v>141919.80967469307</v>
      </c>
      <c r="N229" s="3">
        <f t="shared" si="61"/>
        <v>132184.30295341174</v>
      </c>
      <c r="O229" s="20">
        <f t="shared" si="62"/>
        <v>99.29022082018912</v>
      </c>
      <c r="P229" s="20">
        <f t="shared" si="63"/>
        <v>91.358248669569491</v>
      </c>
      <c r="Q229" s="3">
        <f>(O229-MAX(O$8:O229))/MAX(O$8:O229)</f>
        <v>-5.6928838951311407E-2</v>
      </c>
      <c r="R229" s="3">
        <f>(P229-MAX(P$8:P229))/MAX(P$8:P229)</f>
        <v>-0.14543500395972406</v>
      </c>
      <c r="S229" s="3"/>
    </row>
    <row r="230" spans="1:19" hidden="1" x14ac:dyDescent="0.2">
      <c r="A230" s="18">
        <v>41514</v>
      </c>
      <c r="B230" s="18" t="str">
        <f t="shared" si="51"/>
        <v>Aug-2013</v>
      </c>
      <c r="C230" s="2">
        <v>5285</v>
      </c>
      <c r="D230" s="25">
        <f t="shared" si="52"/>
        <v>-4.6336135566290335E-2</v>
      </c>
      <c r="E230" s="20">
        <f t="shared" si="53"/>
        <v>4.6336135566290335E-2</v>
      </c>
      <c r="F230" s="3">
        <f>VLOOKUP(A230,'Scheme data2'!$A$2:$B$5538,2,FALSE)</f>
        <v>12.64</v>
      </c>
      <c r="G230" s="20">
        <f t="shared" si="54"/>
        <v>0.39714058776807554</v>
      </c>
      <c r="H230" s="3">
        <f t="shared" si="55"/>
        <v>0</v>
      </c>
      <c r="I230" s="3">
        <f t="shared" si="56"/>
        <v>6</v>
      </c>
      <c r="J230" s="3">
        <f t="shared" si="57"/>
        <v>0</v>
      </c>
      <c r="K230" s="3">
        <f t="shared" si="58"/>
        <v>11272.423326028043</v>
      </c>
      <c r="L230" s="3">
        <f t="shared" si="59"/>
        <v>24.999631760756458</v>
      </c>
      <c r="M230" s="3">
        <f t="shared" si="60"/>
        <v>142483.43084099446</v>
      </c>
      <c r="N230" s="3">
        <f t="shared" si="61"/>
        <v>132123.05385559789</v>
      </c>
      <c r="O230" s="20">
        <f t="shared" si="62"/>
        <v>99.684542586750638</v>
      </c>
      <c r="P230" s="20">
        <f t="shared" si="63"/>
        <v>91.315916787614967</v>
      </c>
      <c r="Q230" s="3">
        <f>(O230-MAX(O$8:O230))/MAX(O$8:O230)</f>
        <v>-5.3183520599251445E-2</v>
      </c>
      <c r="R230" s="3">
        <f>(P230-MAX(P$8:P230))/MAX(P$8:P230)</f>
        <v>-0.14583097635479139</v>
      </c>
      <c r="S230" s="3"/>
    </row>
    <row r="231" spans="1:19" hidden="1" x14ac:dyDescent="0.2">
      <c r="A231" s="18">
        <v>41515</v>
      </c>
      <c r="B231" s="18" t="str">
        <f t="shared" si="51"/>
        <v>Aug-2013</v>
      </c>
      <c r="C231" s="2">
        <v>5409.05</v>
      </c>
      <c r="D231" s="25">
        <f t="shared" si="52"/>
        <v>2.3472090823084235</v>
      </c>
      <c r="E231" s="20">
        <f t="shared" si="53"/>
        <v>-2.3472090823084235</v>
      </c>
      <c r="F231" s="3">
        <f>VLOOKUP(A231,'Scheme data2'!$A$2:$B$5538,2,FALSE)</f>
        <v>12.74</v>
      </c>
      <c r="G231" s="20">
        <f t="shared" si="54"/>
        <v>0.79113924050632622</v>
      </c>
      <c r="H231" s="3">
        <f t="shared" si="55"/>
        <v>0</v>
      </c>
      <c r="I231" s="3">
        <f t="shared" si="56"/>
        <v>6</v>
      </c>
      <c r="J231" s="3">
        <f t="shared" si="57"/>
        <v>0</v>
      </c>
      <c r="K231" s="3">
        <f t="shared" si="58"/>
        <v>11272.423326028043</v>
      </c>
      <c r="L231" s="3">
        <f t="shared" si="59"/>
        <v>24.999631760756458</v>
      </c>
      <c r="M231" s="3">
        <f t="shared" si="60"/>
        <v>143610.67317359729</v>
      </c>
      <c r="N231" s="3">
        <f t="shared" si="61"/>
        <v>135224.25817551973</v>
      </c>
      <c r="O231" s="20">
        <f t="shared" si="62"/>
        <v>100.47318611987367</v>
      </c>
      <c r="P231" s="20">
        <f t="shared" si="63"/>
        <v>93.45929228004708</v>
      </c>
      <c r="Q231" s="3">
        <f>(O231-MAX(O$8:O231))/MAX(O$8:O231)</f>
        <v>-4.5692883895131514E-2</v>
      </c>
      <c r="R231" s="3">
        <f>(P231-MAX(P$8:P231))/MAX(P$8:P231)</f>
        <v>-0.12578184345352575</v>
      </c>
      <c r="S231" s="3"/>
    </row>
    <row r="232" spans="1:19" hidden="1" x14ac:dyDescent="0.2">
      <c r="A232" s="18">
        <v>41516</v>
      </c>
      <c r="B232" s="18" t="str">
        <f t="shared" si="51"/>
        <v>Aug-2013</v>
      </c>
      <c r="C232" s="2">
        <v>5471.8</v>
      </c>
      <c r="D232" s="25">
        <f t="shared" si="52"/>
        <v>1.160092807424594</v>
      </c>
      <c r="E232" s="20">
        <f t="shared" si="53"/>
        <v>-1.160092807424594</v>
      </c>
      <c r="F232" s="3">
        <f>VLOOKUP(A232,'Scheme data2'!$A$2:$B$5538,2,FALSE)</f>
        <v>12.79</v>
      </c>
      <c r="G232" s="20">
        <f t="shared" si="54"/>
        <v>0.39246467817895553</v>
      </c>
      <c r="H232" s="3">
        <f t="shared" si="55"/>
        <v>0</v>
      </c>
      <c r="I232" s="3">
        <f t="shared" si="56"/>
        <v>6</v>
      </c>
      <c r="J232" s="3">
        <f t="shared" si="57"/>
        <v>0</v>
      </c>
      <c r="K232" s="3">
        <f t="shared" si="58"/>
        <v>11272.423326028043</v>
      </c>
      <c r="L232" s="3">
        <f t="shared" si="59"/>
        <v>24.999631760756458</v>
      </c>
      <c r="M232" s="3">
        <f t="shared" si="60"/>
        <v>144174.29433989865</v>
      </c>
      <c r="N232" s="3">
        <f t="shared" si="61"/>
        <v>136792.9850685072</v>
      </c>
      <c r="O232" s="20">
        <f t="shared" si="62"/>
        <v>100.86750788643518</v>
      </c>
      <c r="P232" s="20">
        <f t="shared" si="63"/>
        <v>94.543506807657835</v>
      </c>
      <c r="Q232" s="3">
        <f>(O232-MAX(O$8:O232))/MAX(O$8:O232)</f>
        <v>-4.1947565543071684E-2</v>
      </c>
      <c r="R232" s="3">
        <f>(P232-MAX(P$8:P232))/MAX(P$8:P232)</f>
        <v>-0.11564010149823023</v>
      </c>
      <c r="S232" s="3"/>
    </row>
    <row r="233" spans="1:19" hidden="1" x14ac:dyDescent="0.2">
      <c r="A233" s="18">
        <v>41519</v>
      </c>
      <c r="B233" s="18" t="str">
        <f t="shared" si="51"/>
        <v>Sep-2013</v>
      </c>
      <c r="C233" s="2">
        <v>5550.75</v>
      </c>
      <c r="D233" s="25">
        <f t="shared" si="52"/>
        <v>1.4428524434372567</v>
      </c>
      <c r="E233" s="20">
        <f t="shared" si="53"/>
        <v>-1.4428524434372567</v>
      </c>
      <c r="F233" s="3">
        <f>VLOOKUP(A233,'Scheme data2'!$A$2:$B$5538,2,FALSE)</f>
        <v>12.86</v>
      </c>
      <c r="G233" s="20">
        <f t="shared" si="54"/>
        <v>0.54730258014073718</v>
      </c>
      <c r="H233" s="3">
        <f t="shared" si="55"/>
        <v>0</v>
      </c>
      <c r="I233" s="3">
        <f t="shared" si="56"/>
        <v>0</v>
      </c>
      <c r="J233" s="3">
        <f t="shared" si="57"/>
        <v>0</v>
      </c>
      <c r="K233" s="3">
        <f t="shared" si="58"/>
        <v>11272.423326028043</v>
      </c>
      <c r="L233" s="3">
        <f t="shared" si="59"/>
        <v>24.999631760756458</v>
      </c>
      <c r="M233" s="3">
        <f t="shared" si="60"/>
        <v>144963.36397272063</v>
      </c>
      <c r="N233" s="3">
        <f t="shared" si="61"/>
        <v>138766.70599601892</v>
      </c>
      <c r="O233" s="20">
        <f t="shared" si="62"/>
        <v>101.41955835962129</v>
      </c>
      <c r="P233" s="20">
        <f t="shared" si="63"/>
        <v>95.907630105743394</v>
      </c>
      <c r="Q233" s="3">
        <f>(O233-MAX(O$8:O233))/MAX(O$8:O233)</f>
        <v>-3.6704119850187844E-2</v>
      </c>
      <c r="R233" s="3">
        <f>(P233-MAX(P$8:P233))/MAX(P$8:P233)</f>
        <v>-0.10288009309391821</v>
      </c>
      <c r="S233" s="3"/>
    </row>
    <row r="234" spans="1:19" x14ac:dyDescent="0.2">
      <c r="A234" s="18">
        <v>41520</v>
      </c>
      <c r="B234" s="18" t="str">
        <f t="shared" si="51"/>
        <v>Sep-2013</v>
      </c>
      <c r="C234" s="2">
        <v>5341.45</v>
      </c>
      <c r="D234" s="25">
        <f t="shared" si="52"/>
        <v>-3.770661622303296</v>
      </c>
      <c r="E234" s="20">
        <f t="shared" si="53"/>
        <v>3.770661622303296</v>
      </c>
      <c r="F234" s="3">
        <f>VLOOKUP(A234,'Scheme data2'!$A$2:$B$5538,2,FALSE)</f>
        <v>12.66</v>
      </c>
      <c r="G234" s="20">
        <f t="shared" si="54"/>
        <v>-1.5552099533436958</v>
      </c>
      <c r="H234" s="3">
        <f t="shared" si="55"/>
        <v>5000</v>
      </c>
      <c r="I234" s="3">
        <f t="shared" si="56"/>
        <v>1</v>
      </c>
      <c r="J234" s="3">
        <f t="shared" si="57"/>
        <v>5000</v>
      </c>
      <c r="K234" s="3">
        <f t="shared" si="58"/>
        <v>11667.36803376896</v>
      </c>
      <c r="L234" s="3">
        <f t="shared" si="59"/>
        <v>25.935707170991506</v>
      </c>
      <c r="M234" s="3">
        <f t="shared" si="60"/>
        <v>147708.87930751505</v>
      </c>
      <c r="N234" s="3">
        <f t="shared" si="61"/>
        <v>138534.28306849257</v>
      </c>
      <c r="O234" s="20">
        <f t="shared" si="62"/>
        <v>99.842271293375248</v>
      </c>
      <c r="P234" s="20">
        <f t="shared" si="63"/>
        <v>92.291277904485526</v>
      </c>
      <c r="Q234" s="3">
        <f>(O234-MAX(O$8:O234))/MAX(O$8:O234)</f>
        <v>-5.1685393258427428E-2</v>
      </c>
      <c r="R234" s="3">
        <f>(P234-MAX(P$8:P234))/MAX(P$8:P234)</f>
        <v>-0.1367074491296689</v>
      </c>
      <c r="S234" s="3"/>
    </row>
    <row r="235" spans="1:19" hidden="1" x14ac:dyDescent="0.2">
      <c r="A235" s="18">
        <v>41521</v>
      </c>
      <c r="B235" s="18" t="str">
        <f t="shared" si="51"/>
        <v>Sep-2013</v>
      </c>
      <c r="C235" s="2">
        <v>5448.1</v>
      </c>
      <c r="D235" s="25">
        <f t="shared" si="52"/>
        <v>1.9966488500313688</v>
      </c>
      <c r="E235" s="20">
        <f t="shared" si="53"/>
        <v>-1.9966488500313688</v>
      </c>
      <c r="F235" s="3">
        <f>VLOOKUP(A235,'Scheme data2'!$A$2:$B$5538,2,FALSE)</f>
        <v>12.7</v>
      </c>
      <c r="G235" s="20">
        <f t="shared" si="54"/>
        <v>0.31595576619272631</v>
      </c>
      <c r="H235" s="3">
        <f t="shared" si="55"/>
        <v>0</v>
      </c>
      <c r="I235" s="3">
        <f t="shared" si="56"/>
        <v>1</v>
      </c>
      <c r="J235" s="3">
        <f t="shared" si="57"/>
        <v>0</v>
      </c>
      <c r="K235" s="3">
        <f t="shared" si="58"/>
        <v>11667.36803376896</v>
      </c>
      <c r="L235" s="3">
        <f t="shared" si="59"/>
        <v>25.935707170991506</v>
      </c>
      <c r="M235" s="3">
        <f t="shared" si="60"/>
        <v>148175.57402886578</v>
      </c>
      <c r="N235" s="3">
        <f t="shared" si="61"/>
        <v>141300.32623827882</v>
      </c>
      <c r="O235" s="20">
        <f t="shared" si="62"/>
        <v>100.15772870662445</v>
      </c>
      <c r="P235" s="20">
        <f t="shared" si="63"/>
        <v>94.134010643444697</v>
      </c>
      <c r="Q235" s="3">
        <f>(O235-MAX(O$8:O235))/MAX(O$8:O235)</f>
        <v>-4.8689138576779541E-2</v>
      </c>
      <c r="R235" s="3">
        <f>(P235-MAX(P$8:P235))/MAX(P$8:P235)</f>
        <v>-0.11947052834030991</v>
      </c>
      <c r="S235" s="3"/>
    </row>
    <row r="236" spans="1:19" hidden="1" x14ac:dyDescent="0.2">
      <c r="A236" s="18">
        <v>41522</v>
      </c>
      <c r="B236" s="18" t="str">
        <f t="shared" si="51"/>
        <v>Sep-2013</v>
      </c>
      <c r="C236" s="2">
        <v>5592.95</v>
      </c>
      <c r="D236" s="25">
        <f t="shared" si="52"/>
        <v>2.6587250601126899</v>
      </c>
      <c r="E236" s="20">
        <f t="shared" si="53"/>
        <v>-2.6587250601126899</v>
      </c>
      <c r="F236" s="3">
        <f>VLOOKUP(A236,'Scheme data2'!$A$2:$B$5538,2,FALSE)</f>
        <v>12.8</v>
      </c>
      <c r="G236" s="20">
        <f t="shared" si="54"/>
        <v>0.78740157480316086</v>
      </c>
      <c r="H236" s="3">
        <f t="shared" si="55"/>
        <v>0</v>
      </c>
      <c r="I236" s="3">
        <f t="shared" si="56"/>
        <v>1</v>
      </c>
      <c r="J236" s="3">
        <f t="shared" si="57"/>
        <v>0</v>
      </c>
      <c r="K236" s="3">
        <f t="shared" si="58"/>
        <v>11667.36803376896</v>
      </c>
      <c r="L236" s="3">
        <f t="shared" si="59"/>
        <v>25.935707170991506</v>
      </c>
      <c r="M236" s="3">
        <f t="shared" si="60"/>
        <v>149342.31083224269</v>
      </c>
      <c r="N236" s="3">
        <f t="shared" si="61"/>
        <v>145057.11342199694</v>
      </c>
      <c r="O236" s="20">
        <f t="shared" si="62"/>
        <v>100.9463722397475</v>
      </c>
      <c r="P236" s="20">
        <f t="shared" si="63"/>
        <v>96.636775174511101</v>
      </c>
      <c r="Q236" s="3">
        <f>(O236-MAX(O$8:O236))/MAX(O$8:O236)</f>
        <v>-4.1198501872659478E-2</v>
      </c>
      <c r="R236" s="3">
        <f>(P236-MAX(P$8:P236))/MAX(P$8:P236)</f>
        <v>-9.6059670615615919E-2</v>
      </c>
      <c r="S236" s="3"/>
    </row>
    <row r="237" spans="1:19" hidden="1" x14ac:dyDescent="0.2">
      <c r="A237" s="18">
        <v>41523</v>
      </c>
      <c r="B237" s="18" t="str">
        <f t="shared" si="51"/>
        <v>Sep-2013</v>
      </c>
      <c r="C237" s="2">
        <v>5680.4</v>
      </c>
      <c r="D237" s="25">
        <f t="shared" si="52"/>
        <v>1.5635755728193497</v>
      </c>
      <c r="E237" s="20">
        <f t="shared" si="53"/>
        <v>-1.5635755728193497</v>
      </c>
      <c r="F237" s="3">
        <f>VLOOKUP(A237,'Scheme data2'!$A$2:$B$5538,2,FALSE)</f>
        <v>12.83</v>
      </c>
      <c r="G237" s="20">
        <f t="shared" si="54"/>
        <v>0.234374999999995</v>
      </c>
      <c r="H237" s="3">
        <f t="shared" si="55"/>
        <v>0</v>
      </c>
      <c r="I237" s="3">
        <f t="shared" si="56"/>
        <v>1</v>
      </c>
      <c r="J237" s="3">
        <f t="shared" si="57"/>
        <v>0</v>
      </c>
      <c r="K237" s="3">
        <f t="shared" si="58"/>
        <v>11667.36803376896</v>
      </c>
      <c r="L237" s="3">
        <f t="shared" si="59"/>
        <v>25.935707170991506</v>
      </c>
      <c r="M237" s="3">
        <f t="shared" si="60"/>
        <v>149692.33187325575</v>
      </c>
      <c r="N237" s="3">
        <f t="shared" si="61"/>
        <v>147325.19101410013</v>
      </c>
      <c r="O237" s="20">
        <f t="shared" si="62"/>
        <v>101.1829652996844</v>
      </c>
      <c r="P237" s="20">
        <f t="shared" si="63"/>
        <v>98.147764185500108</v>
      </c>
      <c r="Q237" s="3">
        <f>(O237-MAX(O$8:O237))/MAX(O$8:O237)</f>
        <v>-3.8951310861423658E-2</v>
      </c>
      <c r="R237" s="3">
        <f>(P237-MAX(P$8:P237))/MAX(P$8:P237)</f>
        <v>-8.1925880432498932E-2</v>
      </c>
      <c r="S237" s="3"/>
    </row>
    <row r="238" spans="1:19" hidden="1" x14ac:dyDescent="0.2">
      <c r="A238" s="18">
        <v>41527</v>
      </c>
      <c r="B238" s="18" t="str">
        <f t="shared" si="51"/>
        <v>Sep-2013</v>
      </c>
      <c r="C238" s="2">
        <v>5896.75</v>
      </c>
      <c r="D238" s="25">
        <f t="shared" si="52"/>
        <v>3.8087106541792899</v>
      </c>
      <c r="E238" s="20">
        <f t="shared" si="53"/>
        <v>-3.8087106541792899</v>
      </c>
      <c r="F238" s="3">
        <f>VLOOKUP(A238,'Scheme data2'!$A$2:$B$5538,2,FALSE)</f>
        <v>13.13</v>
      </c>
      <c r="G238" s="20">
        <f t="shared" si="54"/>
        <v>2.3382696804364826</v>
      </c>
      <c r="H238" s="3">
        <f t="shared" si="55"/>
        <v>0</v>
      </c>
      <c r="I238" s="3">
        <f t="shared" si="56"/>
        <v>1</v>
      </c>
      <c r="J238" s="3">
        <f t="shared" si="57"/>
        <v>0</v>
      </c>
      <c r="K238" s="3">
        <f t="shared" si="58"/>
        <v>11667.36803376896</v>
      </c>
      <c r="L238" s="3">
        <f t="shared" si="59"/>
        <v>25.935707170991506</v>
      </c>
      <c r="M238" s="3">
        <f t="shared" si="60"/>
        <v>153192.54228338646</v>
      </c>
      <c r="N238" s="3">
        <f t="shared" si="61"/>
        <v>152936.38126054418</v>
      </c>
      <c r="O238" s="20">
        <f t="shared" si="62"/>
        <v>103.54889589905349</v>
      </c>
      <c r="P238" s="20">
        <f t="shared" si="63"/>
        <v>101.88592853687202</v>
      </c>
      <c r="Q238" s="3">
        <f>(O238-MAX(O$8:O238))/MAX(O$8:O238)</f>
        <v>-1.6479400749064007E-2</v>
      </c>
      <c r="R238" s="3">
        <f>(P238-MAX(P$8:P238))/MAX(P$8:P238)</f>
        <v>-4.6959093627268821E-2</v>
      </c>
      <c r="S238" s="3"/>
    </row>
    <row r="239" spans="1:19" hidden="1" x14ac:dyDescent="0.2">
      <c r="A239" s="18">
        <v>41528</v>
      </c>
      <c r="B239" s="18" t="str">
        <f t="shared" si="51"/>
        <v>Sep-2013</v>
      </c>
      <c r="C239" s="2">
        <v>5913.15</v>
      </c>
      <c r="D239" s="25">
        <f t="shared" si="52"/>
        <v>0.27811930300588689</v>
      </c>
      <c r="E239" s="20">
        <f t="shared" si="53"/>
        <v>-0.27811930300588689</v>
      </c>
      <c r="F239" s="3">
        <f>VLOOKUP(A239,'Scheme data2'!$A$2:$B$5538,2,FALSE)</f>
        <v>13.15</v>
      </c>
      <c r="G239" s="20">
        <f t="shared" si="54"/>
        <v>0.15232292460014907</v>
      </c>
      <c r="H239" s="3">
        <f t="shared" si="55"/>
        <v>0</v>
      </c>
      <c r="I239" s="3">
        <f t="shared" si="56"/>
        <v>1</v>
      </c>
      <c r="J239" s="3">
        <f t="shared" si="57"/>
        <v>0</v>
      </c>
      <c r="K239" s="3">
        <f t="shared" si="58"/>
        <v>11667.36803376896</v>
      </c>
      <c r="L239" s="3">
        <f t="shared" si="59"/>
        <v>25.935707170991506</v>
      </c>
      <c r="M239" s="3">
        <f t="shared" si="60"/>
        <v>153425.88964406183</v>
      </c>
      <c r="N239" s="3">
        <f t="shared" si="61"/>
        <v>153361.72685814841</v>
      </c>
      <c r="O239" s="20">
        <f t="shared" si="62"/>
        <v>103.70662460567809</v>
      </c>
      <c r="P239" s="20">
        <f t="shared" si="63"/>
        <v>102.16929297117986</v>
      </c>
      <c r="Q239" s="3">
        <f>(O239-MAX(O$8:O239))/MAX(O$8:O239)</f>
        <v>-1.4981273408240127E-2</v>
      </c>
      <c r="R239" s="3">
        <f>(P239-MAX(P$8:P239))/MAX(P$8:P239)</f>
        <v>-4.430850290110383E-2</v>
      </c>
      <c r="S239" s="3"/>
    </row>
    <row r="240" spans="1:19" x14ac:dyDescent="0.2">
      <c r="A240" s="18">
        <v>41529</v>
      </c>
      <c r="B240" s="18" t="str">
        <f t="shared" si="51"/>
        <v>Sep-2013</v>
      </c>
      <c r="C240" s="2">
        <v>5850.7</v>
      </c>
      <c r="D240" s="25">
        <f t="shared" si="52"/>
        <v>-1.0561206801789202</v>
      </c>
      <c r="E240" s="20">
        <f t="shared" si="53"/>
        <v>1.0561206801789202</v>
      </c>
      <c r="F240" s="3">
        <f>VLOOKUP(A240,'Scheme data2'!$A$2:$B$5538,2,FALSE)</f>
        <v>13.07</v>
      </c>
      <c r="G240" s="20">
        <f t="shared" si="54"/>
        <v>-0.60836501901140738</v>
      </c>
      <c r="H240" s="3">
        <f t="shared" si="55"/>
        <v>4000</v>
      </c>
      <c r="I240" s="3">
        <f t="shared" si="56"/>
        <v>2</v>
      </c>
      <c r="J240" s="3">
        <f t="shared" si="57"/>
        <v>4000</v>
      </c>
      <c r="K240" s="3">
        <f t="shared" si="58"/>
        <v>11973.412410203544</v>
      </c>
      <c r="L240" s="3">
        <f t="shared" si="59"/>
        <v>26.619386047023433</v>
      </c>
      <c r="M240" s="3">
        <f t="shared" si="60"/>
        <v>156492.50020136032</v>
      </c>
      <c r="N240" s="3">
        <f t="shared" si="61"/>
        <v>155742.04194532</v>
      </c>
      <c r="O240" s="20">
        <f t="shared" si="62"/>
        <v>103.07570977917968</v>
      </c>
      <c r="P240" s="20">
        <f t="shared" si="63"/>
        <v>101.09026193931864</v>
      </c>
      <c r="Q240" s="3">
        <f>(O240-MAX(O$8:O240))/MAX(O$8:O240)</f>
        <v>-2.0973782771535908E-2</v>
      </c>
      <c r="R240" s="3">
        <f>(P240-MAX(P$8:P240))/MAX(P$8:P240)</f>
        <v>-5.4401758440676816E-2</v>
      </c>
      <c r="S240" s="3"/>
    </row>
    <row r="241" spans="1:19" hidden="1" x14ac:dyDescent="0.2">
      <c r="A241" s="18">
        <v>41530</v>
      </c>
      <c r="B241" s="18" t="str">
        <f t="shared" si="51"/>
        <v>Sep-2013</v>
      </c>
      <c r="C241" s="2">
        <v>5850.6</v>
      </c>
      <c r="D241" s="25">
        <f t="shared" si="52"/>
        <v>-1.7091971900704925E-3</v>
      </c>
      <c r="E241" s="20">
        <f t="shared" si="53"/>
        <v>1.7091971900704925E-3</v>
      </c>
      <c r="F241" s="3">
        <f>VLOOKUP(A241,'Scheme data2'!$A$2:$B$5538,2,FALSE)</f>
        <v>13.01</v>
      </c>
      <c r="G241" s="20">
        <f t="shared" si="54"/>
        <v>-0.45906656465187828</v>
      </c>
      <c r="H241" s="3">
        <f t="shared" si="55"/>
        <v>0</v>
      </c>
      <c r="I241" s="3">
        <f t="shared" si="56"/>
        <v>2</v>
      </c>
      <c r="J241" s="3">
        <f t="shared" si="57"/>
        <v>0</v>
      </c>
      <c r="K241" s="3">
        <f t="shared" si="58"/>
        <v>11973.412410203544</v>
      </c>
      <c r="L241" s="3">
        <f t="shared" si="59"/>
        <v>26.619386047023433</v>
      </c>
      <c r="M241" s="3">
        <f t="shared" si="60"/>
        <v>155774.09545674809</v>
      </c>
      <c r="N241" s="3">
        <f t="shared" si="61"/>
        <v>155739.38000671531</v>
      </c>
      <c r="O241" s="20">
        <f t="shared" si="62"/>
        <v>102.60252365930586</v>
      </c>
      <c r="P241" s="20">
        <f t="shared" si="63"/>
        <v>101.08853410740214</v>
      </c>
      <c r="Q241" s="3">
        <f>(O241-MAX(O$8:O241))/MAX(O$8:O241)</f>
        <v>-2.5468164794007812E-2</v>
      </c>
      <c r="R241" s="3">
        <f>(P241-MAX(P$8:P241))/MAX(P$8:P241)</f>
        <v>-5.4417920579250857E-2</v>
      </c>
      <c r="S241" s="3"/>
    </row>
    <row r="242" spans="1:19" hidden="1" x14ac:dyDescent="0.2">
      <c r="A242" s="18">
        <v>41533</v>
      </c>
      <c r="B242" s="18" t="str">
        <f t="shared" si="51"/>
        <v>Sep-2013</v>
      </c>
      <c r="C242" s="2">
        <v>5840.55</v>
      </c>
      <c r="D242" s="25">
        <f t="shared" si="52"/>
        <v>-0.17177725361501694</v>
      </c>
      <c r="E242" s="20">
        <f t="shared" si="53"/>
        <v>0.17177725361501694</v>
      </c>
      <c r="F242" s="3">
        <f>VLOOKUP(A242,'Scheme data2'!$A$2:$B$5538,2,FALSE)</f>
        <v>12.98</v>
      </c>
      <c r="G242" s="20">
        <f t="shared" si="54"/>
        <v>-0.23059185242120953</v>
      </c>
      <c r="H242" s="3">
        <f t="shared" si="55"/>
        <v>0</v>
      </c>
      <c r="I242" s="3">
        <f t="shared" si="56"/>
        <v>2</v>
      </c>
      <c r="J242" s="3">
        <f t="shared" si="57"/>
        <v>0</v>
      </c>
      <c r="K242" s="3">
        <f t="shared" si="58"/>
        <v>11973.412410203544</v>
      </c>
      <c r="L242" s="3">
        <f t="shared" si="59"/>
        <v>26.619386047023433</v>
      </c>
      <c r="M242" s="3">
        <f t="shared" si="60"/>
        <v>155414.89308444201</v>
      </c>
      <c r="N242" s="3">
        <f t="shared" si="61"/>
        <v>155471.85517694271</v>
      </c>
      <c r="O242" s="20">
        <f t="shared" si="62"/>
        <v>102.36593059936895</v>
      </c>
      <c r="P242" s="20">
        <f t="shared" si="63"/>
        <v>100.91488699979277</v>
      </c>
      <c r="Q242" s="3">
        <f>(O242-MAX(O$8:O242))/MAX(O$8:O242)</f>
        <v>-2.7715355805243765E-2</v>
      </c>
      <c r="R242" s="3">
        <f>(P242-MAX(P$8:P242))/MAX(P$8:P242)</f>
        <v>-5.6042215505955541E-2</v>
      </c>
      <c r="S242" s="3"/>
    </row>
    <row r="243" spans="1:19" hidden="1" x14ac:dyDescent="0.2">
      <c r="A243" s="18">
        <v>41534</v>
      </c>
      <c r="B243" s="18" t="str">
        <f t="shared" si="51"/>
        <v>Sep-2013</v>
      </c>
      <c r="C243" s="2">
        <v>5850.2</v>
      </c>
      <c r="D243" s="25">
        <f t="shared" si="52"/>
        <v>0.16522416553234945</v>
      </c>
      <c r="E243" s="20">
        <f t="shared" si="53"/>
        <v>-0.16522416553234945</v>
      </c>
      <c r="F243" s="3">
        <f>VLOOKUP(A243,'Scheme data2'!$A$2:$B$5538,2,FALSE)</f>
        <v>12.97</v>
      </c>
      <c r="G243" s="20">
        <f t="shared" si="54"/>
        <v>-7.7041602465329637E-2</v>
      </c>
      <c r="H243" s="3">
        <f t="shared" si="55"/>
        <v>0</v>
      </c>
      <c r="I243" s="3">
        <f t="shared" si="56"/>
        <v>2</v>
      </c>
      <c r="J243" s="3">
        <f t="shared" si="57"/>
        <v>0</v>
      </c>
      <c r="K243" s="3">
        <f t="shared" si="58"/>
        <v>11973.412410203544</v>
      </c>
      <c r="L243" s="3">
        <f t="shared" si="59"/>
        <v>26.619386047023433</v>
      </c>
      <c r="M243" s="3">
        <f t="shared" si="60"/>
        <v>155295.15896033996</v>
      </c>
      <c r="N243" s="3">
        <f t="shared" si="61"/>
        <v>155728.73225229647</v>
      </c>
      <c r="O243" s="20">
        <f t="shared" si="62"/>
        <v>102.28706624605665</v>
      </c>
      <c r="P243" s="20">
        <f t="shared" si="63"/>
        <v>101.08162277973609</v>
      </c>
      <c r="Q243" s="3">
        <f>(O243-MAX(O$8:O243))/MAX(O$8:O243)</f>
        <v>-2.8464419475655704E-2</v>
      </c>
      <c r="R243" s="3">
        <f>(P243-MAX(P$8:P243))/MAX(P$8:P243)</f>
        <v>-5.4482569133547577E-2</v>
      </c>
      <c r="S243" s="3"/>
    </row>
    <row r="244" spans="1:19" hidden="1" x14ac:dyDescent="0.2">
      <c r="A244" s="18">
        <v>41535</v>
      </c>
      <c r="B244" s="18" t="str">
        <f t="shared" si="51"/>
        <v>Sep-2013</v>
      </c>
      <c r="C244" s="2">
        <v>5899.45</v>
      </c>
      <c r="D244" s="25">
        <f t="shared" si="52"/>
        <v>0.84185156063040589</v>
      </c>
      <c r="E244" s="20">
        <f t="shared" si="53"/>
        <v>-0.84185156063040589</v>
      </c>
      <c r="F244" s="3">
        <f>VLOOKUP(A244,'Scheme data2'!$A$2:$B$5538,2,FALSE)</f>
        <v>13.06</v>
      </c>
      <c r="G244" s="20">
        <f t="shared" si="54"/>
        <v>0.69390902081726946</v>
      </c>
      <c r="H244" s="3">
        <f t="shared" si="55"/>
        <v>0</v>
      </c>
      <c r="I244" s="3">
        <f t="shared" si="56"/>
        <v>2</v>
      </c>
      <c r="J244" s="3">
        <f t="shared" si="57"/>
        <v>0</v>
      </c>
      <c r="K244" s="3">
        <f t="shared" si="58"/>
        <v>11973.412410203544</v>
      </c>
      <c r="L244" s="3">
        <f t="shared" si="59"/>
        <v>26.619386047023433</v>
      </c>
      <c r="M244" s="3">
        <f t="shared" si="60"/>
        <v>156372.7660772583</v>
      </c>
      <c r="N244" s="3">
        <f t="shared" si="61"/>
        <v>157039.73701511239</v>
      </c>
      <c r="O244" s="20">
        <f t="shared" si="62"/>
        <v>102.99684542586738</v>
      </c>
      <c r="P244" s="20">
        <f t="shared" si="63"/>
        <v>101.93257999861785</v>
      </c>
      <c r="Q244" s="3">
        <f>(O244-MAX(O$8:O244))/MAX(O$8:O244)</f>
        <v>-2.1722846441947847E-2</v>
      </c>
      <c r="R244" s="3">
        <f>(P244-MAX(P$8:P244))/MAX(P$8:P244)</f>
        <v>-4.6522715885765717E-2</v>
      </c>
      <c r="S244" s="3"/>
    </row>
    <row r="245" spans="1:19" hidden="1" x14ac:dyDescent="0.2">
      <c r="A245" s="18">
        <v>41536</v>
      </c>
      <c r="B245" s="18" t="str">
        <f t="shared" si="51"/>
        <v>Sep-2013</v>
      </c>
      <c r="C245" s="2">
        <v>6115.55</v>
      </c>
      <c r="D245" s="25">
        <f t="shared" si="52"/>
        <v>3.6630533354804324</v>
      </c>
      <c r="E245" s="20">
        <f t="shared" si="53"/>
        <v>-3.6630533354804324</v>
      </c>
      <c r="F245" s="3">
        <f>VLOOKUP(A245,'Scheme data2'!$A$2:$B$5538,2,FALSE)</f>
        <v>13.43</v>
      </c>
      <c r="G245" s="20">
        <f t="shared" si="54"/>
        <v>2.8330781010719694</v>
      </c>
      <c r="H245" s="3">
        <f t="shared" si="55"/>
        <v>0</v>
      </c>
      <c r="I245" s="3">
        <f t="shared" si="56"/>
        <v>2</v>
      </c>
      <c r="J245" s="3">
        <f t="shared" si="57"/>
        <v>0</v>
      </c>
      <c r="K245" s="3">
        <f t="shared" si="58"/>
        <v>11973.412410203544</v>
      </c>
      <c r="L245" s="3">
        <f t="shared" si="59"/>
        <v>26.619386047023433</v>
      </c>
      <c r="M245" s="3">
        <f t="shared" si="60"/>
        <v>160802.9286690336</v>
      </c>
      <c r="N245" s="3">
        <f t="shared" si="61"/>
        <v>162792.18633987417</v>
      </c>
      <c r="O245" s="20">
        <f t="shared" si="62"/>
        <v>105.91482649842257</v>
      </c>
      <c r="P245" s="20">
        <f t="shared" si="63"/>
        <v>105.66642477019847</v>
      </c>
      <c r="Q245" s="3">
        <f>(O245-MAX(O$8:O245))/MAX(O$8:O245)</f>
        <v>0</v>
      </c>
      <c r="R245" s="3">
        <f>(P245-MAX(P$8:P245))/MAX(P$8:P245)</f>
        <v>-1.1596334426971116E-2</v>
      </c>
      <c r="S245" s="3"/>
    </row>
    <row r="246" spans="1:19" x14ac:dyDescent="0.2">
      <c r="A246" s="18">
        <v>41537</v>
      </c>
      <c r="B246" s="18" t="str">
        <f t="shared" si="51"/>
        <v>Sep-2013</v>
      </c>
      <c r="C246" s="2">
        <v>6012.1</v>
      </c>
      <c r="D246" s="25">
        <f t="shared" si="52"/>
        <v>-1.6915894727375269</v>
      </c>
      <c r="E246" s="20">
        <f t="shared" si="53"/>
        <v>1.6915894727375269</v>
      </c>
      <c r="F246" s="3">
        <f>VLOOKUP(A246,'Scheme data2'!$A$2:$B$5538,2,FALSE)</f>
        <v>13.23</v>
      </c>
      <c r="G246" s="20">
        <f t="shared" si="54"/>
        <v>-1.4892032762472025</v>
      </c>
      <c r="H246" s="3">
        <f t="shared" si="55"/>
        <v>4000</v>
      </c>
      <c r="I246" s="3">
        <f t="shared" si="56"/>
        <v>3</v>
      </c>
      <c r="J246" s="3">
        <f t="shared" si="57"/>
        <v>4000</v>
      </c>
      <c r="K246" s="3">
        <f t="shared" si="58"/>
        <v>12275.75556968956</v>
      </c>
      <c r="L246" s="3">
        <f t="shared" si="59"/>
        <v>27.284710975085176</v>
      </c>
      <c r="M246" s="3">
        <f t="shared" si="60"/>
        <v>162408.24618699288</v>
      </c>
      <c r="N246" s="3">
        <f t="shared" si="61"/>
        <v>164038.41085330959</v>
      </c>
      <c r="O246" s="20">
        <f t="shared" si="62"/>
        <v>104.33753943217653</v>
      </c>
      <c r="P246" s="20">
        <f t="shared" si="63"/>
        <v>103.87898265256767</v>
      </c>
      <c r="Q246" s="3">
        <f>(O246-MAX(O$8:O246))/MAX(O$8:O246)</f>
        <v>-1.4892032762471972E-2</v>
      </c>
      <c r="R246" s="3">
        <f>(P246-MAX(P$8:P246))/MAX(P$8:P246)</f>
        <v>-2.8316066781956372E-2</v>
      </c>
      <c r="S246" s="3"/>
    </row>
    <row r="247" spans="1:19" x14ac:dyDescent="0.2">
      <c r="A247" s="18">
        <v>41540</v>
      </c>
      <c r="B247" s="18" t="str">
        <f t="shared" si="51"/>
        <v>Sep-2013</v>
      </c>
      <c r="C247" s="2">
        <v>5889.75</v>
      </c>
      <c r="D247" s="25">
        <f t="shared" si="52"/>
        <v>-2.03506262370886</v>
      </c>
      <c r="E247" s="20">
        <f t="shared" si="53"/>
        <v>2.03506262370886</v>
      </c>
      <c r="F247" s="3">
        <f>VLOOKUP(A247,'Scheme data2'!$A$2:$B$5538,2,FALSE)</f>
        <v>13.07</v>
      </c>
      <c r="G247" s="20">
        <f t="shared" si="54"/>
        <v>-1.2093726379440677</v>
      </c>
      <c r="H247" s="3">
        <f t="shared" si="55"/>
        <v>5000</v>
      </c>
      <c r="I247" s="3">
        <f t="shared" si="56"/>
        <v>4</v>
      </c>
      <c r="J247" s="3">
        <f t="shared" si="57"/>
        <v>5000</v>
      </c>
      <c r="K247" s="3">
        <f t="shared" si="58"/>
        <v>12658.311040232789</v>
      </c>
      <c r="L247" s="3">
        <f t="shared" si="59"/>
        <v>28.133643442507392</v>
      </c>
      <c r="M247" s="3">
        <f t="shared" si="60"/>
        <v>165444.12529584256</v>
      </c>
      <c r="N247" s="3">
        <f t="shared" si="61"/>
        <v>165700.1264655079</v>
      </c>
      <c r="O247" s="20">
        <f t="shared" si="62"/>
        <v>103.07570977917968</v>
      </c>
      <c r="P247" s="20">
        <f t="shared" si="63"/>
        <v>101.76498030271625</v>
      </c>
      <c r="Q247" s="3">
        <f>(O247-MAX(O$8:O247))/MAX(O$8:O247)</f>
        <v>-2.6805658972449711E-2</v>
      </c>
      <c r="R247" s="3">
        <f>(P247-MAX(P$8:P247))/MAX(P$8:P247)</f>
        <v>-4.8090443327460965E-2</v>
      </c>
      <c r="S247" s="3"/>
    </row>
    <row r="248" spans="1:19" hidden="1" x14ac:dyDescent="0.2">
      <c r="A248" s="18">
        <v>41541</v>
      </c>
      <c r="B248" s="18" t="str">
        <f t="shared" si="51"/>
        <v>Sep-2013</v>
      </c>
      <c r="C248" s="2">
        <v>5892.45</v>
      </c>
      <c r="D248" s="25">
        <f t="shared" si="52"/>
        <v>4.58423532407966E-2</v>
      </c>
      <c r="E248" s="20">
        <f t="shared" si="53"/>
        <v>-4.58423532407966E-2</v>
      </c>
      <c r="F248" s="3">
        <f>VLOOKUP(A248,'Scheme data2'!$A$2:$B$5538,2,FALSE)</f>
        <v>13.08</v>
      </c>
      <c r="G248" s="20">
        <f t="shared" si="54"/>
        <v>7.6511094108644123E-2</v>
      </c>
      <c r="H248" s="3">
        <f t="shared" si="55"/>
        <v>0</v>
      </c>
      <c r="I248" s="3">
        <f t="shared" si="56"/>
        <v>4</v>
      </c>
      <c r="J248" s="3">
        <f t="shared" si="57"/>
        <v>0</v>
      </c>
      <c r="K248" s="3">
        <f t="shared" si="58"/>
        <v>12658.311040232789</v>
      </c>
      <c r="L248" s="3">
        <f t="shared" si="59"/>
        <v>28.133643442507392</v>
      </c>
      <c r="M248" s="3">
        <f t="shared" si="60"/>
        <v>165570.7084062449</v>
      </c>
      <c r="N248" s="3">
        <f t="shared" si="61"/>
        <v>165776.08730280268</v>
      </c>
      <c r="O248" s="20">
        <f t="shared" si="62"/>
        <v>103.15457413249197</v>
      </c>
      <c r="P248" s="20">
        <f t="shared" si="63"/>
        <v>101.81163176446205</v>
      </c>
      <c r="Q248" s="3">
        <f>(O248-MAX(O$8:O248))/MAX(O$8:O248)</f>
        <v>-2.6061057334326152E-2</v>
      </c>
      <c r="R248" s="3">
        <f>(P248-MAX(P$8:P248))/MAX(P$8:P248)</f>
        <v>-4.7654065585958263E-2</v>
      </c>
      <c r="S248" s="3"/>
    </row>
    <row r="249" spans="1:19" hidden="1" x14ac:dyDescent="0.2">
      <c r="A249" s="18">
        <v>41542</v>
      </c>
      <c r="B249" s="18" t="str">
        <f t="shared" si="51"/>
        <v>Sep-2013</v>
      </c>
      <c r="C249" s="2">
        <v>5873.85</v>
      </c>
      <c r="D249" s="25">
        <f t="shared" si="52"/>
        <v>-0.3156581727464714</v>
      </c>
      <c r="E249" s="20">
        <f t="shared" si="53"/>
        <v>0.3156581727464714</v>
      </c>
      <c r="F249" s="3">
        <f>VLOOKUP(A249,'Scheme data2'!$A$2:$B$5538,2,FALSE)</f>
        <v>13.08</v>
      </c>
      <c r="G249" s="20">
        <f t="shared" si="54"/>
        <v>0</v>
      </c>
      <c r="H249" s="3">
        <f t="shared" si="55"/>
        <v>0</v>
      </c>
      <c r="I249" s="3">
        <f t="shared" si="56"/>
        <v>4</v>
      </c>
      <c r="J249" s="3">
        <f t="shared" si="57"/>
        <v>0</v>
      </c>
      <c r="K249" s="3">
        <f t="shared" si="58"/>
        <v>12658.311040232789</v>
      </c>
      <c r="L249" s="3">
        <f t="shared" si="59"/>
        <v>28.133643442507392</v>
      </c>
      <c r="M249" s="3">
        <f t="shared" si="60"/>
        <v>165570.7084062449</v>
      </c>
      <c r="N249" s="3">
        <f t="shared" si="61"/>
        <v>165252.80153477206</v>
      </c>
      <c r="O249" s="20">
        <f t="shared" si="62"/>
        <v>103.15457413249197</v>
      </c>
      <c r="P249" s="20">
        <f t="shared" si="63"/>
        <v>101.49025502799098</v>
      </c>
      <c r="Q249" s="3">
        <f>(O249-MAX(O$8:O249))/MAX(O$8:O249)</f>
        <v>-2.6061057334326152E-2</v>
      </c>
      <c r="R249" s="3">
        <f>(P249-MAX(P$8:P249))/MAX(P$8:P249)</f>
        <v>-5.066022336075493E-2</v>
      </c>
      <c r="S249" s="3"/>
    </row>
    <row r="250" spans="1:19" hidden="1" x14ac:dyDescent="0.2">
      <c r="A250" s="18">
        <v>41543</v>
      </c>
      <c r="B250" s="18" t="str">
        <f t="shared" si="51"/>
        <v>Sep-2013</v>
      </c>
      <c r="C250" s="2">
        <v>5882.25</v>
      </c>
      <c r="D250" s="25">
        <f t="shared" si="52"/>
        <v>0.14300671620827288</v>
      </c>
      <c r="E250" s="20">
        <f t="shared" si="53"/>
        <v>-0.14300671620827288</v>
      </c>
      <c r="F250" s="3">
        <f>VLOOKUP(A250,'Scheme data2'!$A$2:$B$5538,2,FALSE)</f>
        <v>13.08</v>
      </c>
      <c r="G250" s="20">
        <f t="shared" si="54"/>
        <v>0</v>
      </c>
      <c r="H250" s="3">
        <f t="shared" si="55"/>
        <v>0</v>
      </c>
      <c r="I250" s="3">
        <f t="shared" si="56"/>
        <v>4</v>
      </c>
      <c r="J250" s="3">
        <f t="shared" si="57"/>
        <v>0</v>
      </c>
      <c r="K250" s="3">
        <f t="shared" si="58"/>
        <v>12658.311040232789</v>
      </c>
      <c r="L250" s="3">
        <f t="shared" si="59"/>
        <v>28.133643442507392</v>
      </c>
      <c r="M250" s="3">
        <f t="shared" si="60"/>
        <v>165570.7084062449</v>
      </c>
      <c r="N250" s="3">
        <f t="shared" si="61"/>
        <v>165489.12413968911</v>
      </c>
      <c r="O250" s="20">
        <f t="shared" si="62"/>
        <v>103.15457413249197</v>
      </c>
      <c r="P250" s="20">
        <f t="shared" si="63"/>
        <v>101.63539290897792</v>
      </c>
      <c r="Q250" s="3">
        <f>(O250-MAX(O$8:O250))/MAX(O$8:O250)</f>
        <v>-2.6061057334326152E-2</v>
      </c>
      <c r="R250" s="3">
        <f>(P250-MAX(P$8:P250))/MAX(P$8:P250)</f>
        <v>-4.9302603720524141E-2</v>
      </c>
      <c r="S250" s="3"/>
    </row>
    <row r="251" spans="1:19" x14ac:dyDescent="0.2">
      <c r="A251" s="18">
        <v>41544</v>
      </c>
      <c r="B251" s="18" t="str">
        <f t="shared" si="51"/>
        <v>Sep-2013</v>
      </c>
      <c r="C251" s="2">
        <v>5833.2</v>
      </c>
      <c r="D251" s="25">
        <f t="shared" si="52"/>
        <v>-0.83386459263037405</v>
      </c>
      <c r="E251" s="20">
        <f t="shared" si="53"/>
        <v>0.83386459263037405</v>
      </c>
      <c r="F251" s="3">
        <f>VLOOKUP(A251,'Scheme data2'!$A$2:$B$5538,2,FALSE)</f>
        <v>13.06</v>
      </c>
      <c r="G251" s="20">
        <f t="shared" si="54"/>
        <v>-0.15290519877675515</v>
      </c>
      <c r="H251" s="3">
        <f t="shared" si="55"/>
        <v>2000</v>
      </c>
      <c r="I251" s="3">
        <f t="shared" si="56"/>
        <v>5</v>
      </c>
      <c r="J251" s="3">
        <f t="shared" si="57"/>
        <v>2000</v>
      </c>
      <c r="K251" s="3">
        <f t="shared" si="58"/>
        <v>12811.450397047491</v>
      </c>
      <c r="L251" s="3">
        <f t="shared" si="59"/>
        <v>28.476508422278357</v>
      </c>
      <c r="M251" s="3">
        <f t="shared" si="60"/>
        <v>167317.54218544022</v>
      </c>
      <c r="N251" s="3">
        <f t="shared" si="61"/>
        <v>166109.16892883411</v>
      </c>
      <c r="O251" s="20">
        <f t="shared" si="62"/>
        <v>102.99684542586738</v>
      </c>
      <c r="P251" s="20">
        <f t="shared" si="63"/>
        <v>100.7878913539292</v>
      </c>
      <c r="Q251" s="3">
        <f>(O251-MAX(O$8:O251))/MAX(O$8:O251)</f>
        <v>-2.7550260610573269E-2</v>
      </c>
      <c r="R251" s="3">
        <f>(P251-MAX(P$8:P251))/MAX(P$8:P251)</f>
        <v>-5.7230132691157509E-2</v>
      </c>
      <c r="S251" s="3"/>
    </row>
    <row r="252" spans="1:19" hidden="1" x14ac:dyDescent="0.2">
      <c r="A252" s="18">
        <v>41547</v>
      </c>
      <c r="B252" s="18" t="str">
        <f t="shared" si="51"/>
        <v>Sep-2013</v>
      </c>
      <c r="C252" s="2">
        <v>5735.3</v>
      </c>
      <c r="D252" s="25">
        <f t="shared" si="52"/>
        <v>-1.6783240759788733</v>
      </c>
      <c r="E252" s="20">
        <f t="shared" si="53"/>
        <v>1.6783240759788733</v>
      </c>
      <c r="F252" s="3">
        <f>VLOOKUP(A252,'Scheme data2'!$A$2:$B$5538,2,FALSE)</f>
        <v>13</v>
      </c>
      <c r="G252" s="20">
        <f t="shared" si="54"/>
        <v>-0.45941807044410793</v>
      </c>
      <c r="H252" s="3">
        <f t="shared" si="55"/>
        <v>4000</v>
      </c>
      <c r="I252" s="3">
        <f t="shared" si="56"/>
        <v>6</v>
      </c>
      <c r="J252" s="3">
        <f t="shared" si="57"/>
        <v>0</v>
      </c>
      <c r="K252" s="3">
        <f t="shared" si="58"/>
        <v>12811.450397047491</v>
      </c>
      <c r="L252" s="3">
        <f t="shared" si="59"/>
        <v>28.476508422278357</v>
      </c>
      <c r="M252" s="3">
        <f t="shared" si="60"/>
        <v>166548.85516161739</v>
      </c>
      <c r="N252" s="3">
        <f t="shared" si="61"/>
        <v>163321.31875429305</v>
      </c>
      <c r="O252" s="20">
        <f t="shared" si="62"/>
        <v>102.52365930599356</v>
      </c>
      <c r="P252" s="20">
        <f t="shared" si="63"/>
        <v>99.096343907664775</v>
      </c>
      <c r="Q252" s="3">
        <f>(O252-MAX(O$8:O252))/MAX(O$8:O252)</f>
        <v>-3.2017870439314887E-2</v>
      </c>
      <c r="R252" s="3">
        <f>(P252-MAX(P$8:P252))/MAX(P$8:P252)</f>
        <v>-7.3052866355275886E-2</v>
      </c>
      <c r="S252" s="3"/>
    </row>
    <row r="253" spans="1:19" hidden="1" x14ac:dyDescent="0.2">
      <c r="A253" s="18">
        <v>41548</v>
      </c>
      <c r="B253" s="18" t="str">
        <f t="shared" si="51"/>
        <v>Oct-2013</v>
      </c>
      <c r="C253" s="2">
        <v>5780.05</v>
      </c>
      <c r="D253" s="25">
        <f t="shared" si="52"/>
        <v>0.78025560999424615</v>
      </c>
      <c r="E253" s="20">
        <f t="shared" si="53"/>
        <v>-0.78025560999424615</v>
      </c>
      <c r="F253" s="3">
        <f>VLOOKUP(A253,'Scheme data2'!$A$2:$B$5538,2,FALSE)</f>
        <v>13.04</v>
      </c>
      <c r="G253" s="20">
        <f t="shared" si="54"/>
        <v>0.30769230769230116</v>
      </c>
      <c r="H253" s="3">
        <f t="shared" si="55"/>
        <v>0</v>
      </c>
      <c r="I253" s="3">
        <f t="shared" si="56"/>
        <v>0</v>
      </c>
      <c r="J253" s="3">
        <f t="shared" si="57"/>
        <v>0</v>
      </c>
      <c r="K253" s="3">
        <f t="shared" si="58"/>
        <v>12811.450397047491</v>
      </c>
      <c r="L253" s="3">
        <f t="shared" si="59"/>
        <v>28.476508422278357</v>
      </c>
      <c r="M253" s="3">
        <f t="shared" si="60"/>
        <v>167061.31317749928</v>
      </c>
      <c r="N253" s="3">
        <f t="shared" si="61"/>
        <v>164595.64250619002</v>
      </c>
      <c r="O253" s="20">
        <f t="shared" si="62"/>
        <v>102.83911671924277</v>
      </c>
      <c r="P253" s="20">
        <f t="shared" si="63"/>
        <v>99.869548690303517</v>
      </c>
      <c r="Q253" s="3">
        <f>(O253-MAX(O$8:O253))/MAX(O$8:O253)</f>
        <v>-2.9039463886820518E-2</v>
      </c>
      <c r="R253" s="3">
        <f>(P253-MAX(P$8:P253))/MAX(P$8:P253)</f>
        <v>-6.5820309343332092E-2</v>
      </c>
      <c r="S253" s="3"/>
    </row>
    <row r="254" spans="1:19" hidden="1" x14ac:dyDescent="0.2">
      <c r="A254" s="18">
        <v>41550</v>
      </c>
      <c r="B254" s="18" t="str">
        <f t="shared" si="51"/>
        <v>Oct-2013</v>
      </c>
      <c r="C254" s="2">
        <v>5909.7</v>
      </c>
      <c r="D254" s="25">
        <f t="shared" si="52"/>
        <v>2.2430601811402955</v>
      </c>
      <c r="E254" s="20">
        <f t="shared" si="53"/>
        <v>-2.2430601811402955</v>
      </c>
      <c r="F254" s="3">
        <f>VLOOKUP(A254,'Scheme data2'!$A$2:$B$5538,2,FALSE)</f>
        <v>13.12</v>
      </c>
      <c r="G254" s="20">
        <f t="shared" si="54"/>
        <v>0.6134969325153381</v>
      </c>
      <c r="H254" s="3">
        <f t="shared" si="55"/>
        <v>0</v>
      </c>
      <c r="I254" s="3">
        <f t="shared" si="56"/>
        <v>0</v>
      </c>
      <c r="J254" s="3">
        <f t="shared" si="57"/>
        <v>0</v>
      </c>
      <c r="K254" s="3">
        <f t="shared" si="58"/>
        <v>12811.450397047491</v>
      </c>
      <c r="L254" s="3">
        <f t="shared" si="59"/>
        <v>28.476508422278357</v>
      </c>
      <c r="M254" s="3">
        <f t="shared" si="60"/>
        <v>168086.22920926308</v>
      </c>
      <c r="N254" s="3">
        <f t="shared" si="61"/>
        <v>168287.62182313841</v>
      </c>
      <c r="O254" s="20">
        <f t="shared" si="62"/>
        <v>103.47003154574118</v>
      </c>
      <c r="P254" s="20">
        <f t="shared" si="63"/>
        <v>102.10968277006023</v>
      </c>
      <c r="Q254" s="3">
        <f>(O254-MAX(O$8:O254))/MAX(O$8:O254)</f>
        <v>-2.3082650781831783E-2</v>
      </c>
      <c r="R254" s="3">
        <f>(P254-MAX(P$8:P254))/MAX(P$8:P254)</f>
        <v>-4.4866096681912812E-2</v>
      </c>
      <c r="S254" s="3"/>
    </row>
    <row r="255" spans="1:19" hidden="1" x14ac:dyDescent="0.2">
      <c r="A255" s="18">
        <v>41551</v>
      </c>
      <c r="B255" s="18" t="str">
        <f t="shared" si="51"/>
        <v>Oct-2013</v>
      </c>
      <c r="C255" s="2">
        <v>5907.3</v>
      </c>
      <c r="D255" s="25">
        <f t="shared" si="52"/>
        <v>-4.0611198537990695E-2</v>
      </c>
      <c r="E255" s="20">
        <f t="shared" si="53"/>
        <v>4.0611198537990695E-2</v>
      </c>
      <c r="F255" s="3">
        <f>VLOOKUP(A255,'Scheme data2'!$A$2:$B$5538,2,FALSE)</f>
        <v>13.13</v>
      </c>
      <c r="G255" s="20">
        <f t="shared" si="54"/>
        <v>7.6219512195133871E-2</v>
      </c>
      <c r="H255" s="3">
        <f t="shared" si="55"/>
        <v>0</v>
      </c>
      <c r="I255" s="3">
        <f t="shared" si="56"/>
        <v>0</v>
      </c>
      <c r="J255" s="3">
        <f t="shared" si="57"/>
        <v>0</v>
      </c>
      <c r="K255" s="3">
        <f t="shared" si="58"/>
        <v>12811.450397047491</v>
      </c>
      <c r="L255" s="3">
        <f t="shared" si="59"/>
        <v>28.476508422278357</v>
      </c>
      <c r="M255" s="3">
        <f t="shared" si="60"/>
        <v>168214.34371323357</v>
      </c>
      <c r="N255" s="3">
        <f t="shared" si="61"/>
        <v>168219.27820292494</v>
      </c>
      <c r="O255" s="20">
        <f t="shared" si="62"/>
        <v>103.54889589905351</v>
      </c>
      <c r="P255" s="20">
        <f t="shared" si="63"/>
        <v>102.06821480406397</v>
      </c>
      <c r="Q255" s="3">
        <f>(O255-MAX(O$8:O255))/MAX(O$8:O255)</f>
        <v>-2.2338049143707957E-2</v>
      </c>
      <c r="R255" s="3">
        <f>(P255-MAX(P$8:P255))/MAX(P$8:P255)</f>
        <v>-4.525398800769298E-2</v>
      </c>
      <c r="S255" s="3"/>
    </row>
    <row r="256" spans="1:19" hidden="1" x14ac:dyDescent="0.2">
      <c r="A256" s="18">
        <v>41554</v>
      </c>
      <c r="B256" s="18" t="str">
        <f t="shared" si="51"/>
        <v>Oct-2013</v>
      </c>
      <c r="C256" s="2">
        <v>5906.15</v>
      </c>
      <c r="D256" s="25">
        <f t="shared" si="52"/>
        <v>-1.9467438592936634E-2</v>
      </c>
      <c r="E256" s="20">
        <f t="shared" si="53"/>
        <v>1.9467438592936634E-2</v>
      </c>
      <c r="F256" s="3">
        <f>VLOOKUP(A256,'Scheme data2'!$A$2:$B$5538,2,FALSE)</f>
        <v>13.15</v>
      </c>
      <c r="G256" s="20">
        <f t="shared" si="54"/>
        <v>0.15232292460014907</v>
      </c>
      <c r="H256" s="3">
        <f t="shared" si="55"/>
        <v>0</v>
      </c>
      <c r="I256" s="3">
        <f t="shared" si="56"/>
        <v>0</v>
      </c>
      <c r="J256" s="3">
        <f t="shared" si="57"/>
        <v>0</v>
      </c>
      <c r="K256" s="3">
        <f t="shared" si="58"/>
        <v>12811.450397047491</v>
      </c>
      <c r="L256" s="3">
        <f t="shared" si="59"/>
        <v>28.476508422278357</v>
      </c>
      <c r="M256" s="3">
        <f t="shared" si="60"/>
        <v>168470.57272117451</v>
      </c>
      <c r="N256" s="3">
        <f t="shared" si="61"/>
        <v>168186.53021823932</v>
      </c>
      <c r="O256" s="20">
        <f t="shared" si="62"/>
        <v>103.7066246056781</v>
      </c>
      <c r="P256" s="20">
        <f t="shared" si="63"/>
        <v>102.04834473702408</v>
      </c>
      <c r="Q256" s="3">
        <f>(O256-MAX(O$8:O256))/MAX(O$8:O256)</f>
        <v>-2.0848845867460841E-2</v>
      </c>
      <c r="R256" s="3">
        <f>(P256-MAX(P$8:P256))/MAX(P$8:P256)</f>
        <v>-4.5439852601296113E-2</v>
      </c>
      <c r="S256" s="3"/>
    </row>
    <row r="257" spans="1:19" hidden="1" x14ac:dyDescent="0.2">
      <c r="A257" s="18">
        <v>41555</v>
      </c>
      <c r="B257" s="18" t="str">
        <f t="shared" si="51"/>
        <v>Oct-2013</v>
      </c>
      <c r="C257" s="2">
        <v>5928.4</v>
      </c>
      <c r="D257" s="25">
        <f t="shared" si="52"/>
        <v>0.37672595514844698</v>
      </c>
      <c r="E257" s="20">
        <f t="shared" si="53"/>
        <v>-0.37672595514844698</v>
      </c>
      <c r="F257" s="3">
        <f>VLOOKUP(A257,'Scheme data2'!$A$2:$B$5538,2,FALSE)</f>
        <v>13.15</v>
      </c>
      <c r="G257" s="20">
        <f t="shared" si="54"/>
        <v>0</v>
      </c>
      <c r="H257" s="3">
        <f t="shared" si="55"/>
        <v>0</v>
      </c>
      <c r="I257" s="3">
        <f t="shared" si="56"/>
        <v>0</v>
      </c>
      <c r="J257" s="3">
        <f t="shared" si="57"/>
        <v>0</v>
      </c>
      <c r="K257" s="3">
        <f t="shared" si="58"/>
        <v>12811.450397047491</v>
      </c>
      <c r="L257" s="3">
        <f t="shared" si="59"/>
        <v>28.476508422278357</v>
      </c>
      <c r="M257" s="3">
        <f t="shared" si="60"/>
        <v>168470.57272117451</v>
      </c>
      <c r="N257" s="3">
        <f t="shared" si="61"/>
        <v>168820.13253063499</v>
      </c>
      <c r="O257" s="20">
        <f t="shared" si="62"/>
        <v>103.7066246056781</v>
      </c>
      <c r="P257" s="20">
        <f t="shared" si="63"/>
        <v>102.43278733844781</v>
      </c>
      <c r="Q257" s="3">
        <f>(O257-MAX(O$8:O257))/MAX(O$8:O257)</f>
        <v>-2.0848845867460841E-2</v>
      </c>
      <c r="R257" s="3">
        <f>(P257-MAX(P$8:P257))/MAX(P$8:P257)</f>
        <v>-4.1843776768541972E-2</v>
      </c>
      <c r="S257" s="3"/>
    </row>
    <row r="258" spans="1:19" hidden="1" x14ac:dyDescent="0.2">
      <c r="A258" s="18">
        <v>41556</v>
      </c>
      <c r="B258" s="18" t="str">
        <f t="shared" si="51"/>
        <v>Oct-2013</v>
      </c>
      <c r="C258" s="2">
        <v>6007.45</v>
      </c>
      <c r="D258" s="25">
        <f t="shared" si="52"/>
        <v>1.3334120504689322</v>
      </c>
      <c r="E258" s="20">
        <f t="shared" si="53"/>
        <v>-1.3334120504689322</v>
      </c>
      <c r="F258" s="3">
        <f>VLOOKUP(A258,'Scheme data2'!$A$2:$B$5538,2,FALSE)</f>
        <v>13.29</v>
      </c>
      <c r="G258" s="20">
        <f t="shared" si="54"/>
        <v>1.0646387832699529</v>
      </c>
      <c r="H258" s="3">
        <f t="shared" si="55"/>
        <v>0</v>
      </c>
      <c r="I258" s="3">
        <f t="shared" si="56"/>
        <v>0</v>
      </c>
      <c r="J258" s="3">
        <f t="shared" si="57"/>
        <v>0</v>
      </c>
      <c r="K258" s="3">
        <f t="shared" si="58"/>
        <v>12811.450397047491</v>
      </c>
      <c r="L258" s="3">
        <f t="shared" si="59"/>
        <v>28.476508422278357</v>
      </c>
      <c r="M258" s="3">
        <f t="shared" si="60"/>
        <v>170264.17577676114</v>
      </c>
      <c r="N258" s="3">
        <f t="shared" si="61"/>
        <v>171071.20052141612</v>
      </c>
      <c r="O258" s="20">
        <f t="shared" si="62"/>
        <v>104.81072555205031</v>
      </c>
      <c r="P258" s="20">
        <f t="shared" si="63"/>
        <v>103.79863846844988</v>
      </c>
      <c r="Q258" s="3">
        <f>(O258-MAX(O$8:O258))/MAX(O$8:O258)</f>
        <v>-1.0424422933730621E-2</v>
      </c>
      <c r="R258" s="3">
        <f>(P258-MAX(P$8:P258))/MAX(P$8:P258)</f>
        <v>-2.9067606225655771E-2</v>
      </c>
      <c r="S258" s="3"/>
    </row>
    <row r="259" spans="1:19" hidden="1" x14ac:dyDescent="0.2">
      <c r="A259" s="18">
        <v>41557</v>
      </c>
      <c r="B259" s="18" t="str">
        <f t="shared" si="51"/>
        <v>Oct-2013</v>
      </c>
      <c r="C259" s="2">
        <v>6020.95</v>
      </c>
      <c r="D259" s="25">
        <f t="shared" si="52"/>
        <v>0.22472097146043662</v>
      </c>
      <c r="E259" s="20">
        <f t="shared" si="53"/>
        <v>-0.22472097146043662</v>
      </c>
      <c r="F259" s="3">
        <f>VLOOKUP(A259,'Scheme data2'!$A$2:$B$5538,2,FALSE)</f>
        <v>13.31</v>
      </c>
      <c r="G259" s="20">
        <f t="shared" si="54"/>
        <v>0.15048908954101844</v>
      </c>
      <c r="H259" s="3">
        <f t="shared" si="55"/>
        <v>0</v>
      </c>
      <c r="I259" s="3">
        <f t="shared" si="56"/>
        <v>0</v>
      </c>
      <c r="J259" s="3">
        <f t="shared" si="57"/>
        <v>0</v>
      </c>
      <c r="K259" s="3">
        <f t="shared" si="58"/>
        <v>12811.450397047491</v>
      </c>
      <c r="L259" s="3">
        <f t="shared" si="59"/>
        <v>28.476508422278357</v>
      </c>
      <c r="M259" s="3">
        <f t="shared" si="60"/>
        <v>170520.40478470211</v>
      </c>
      <c r="N259" s="3">
        <f t="shared" si="61"/>
        <v>171455.63338511687</v>
      </c>
      <c r="O259" s="20">
        <f t="shared" si="62"/>
        <v>104.96845425867494</v>
      </c>
      <c r="P259" s="20">
        <f t="shared" si="63"/>
        <v>104.0318957771789</v>
      </c>
      <c r="Q259" s="3">
        <f>(O259-MAX(O$8:O259))/MAX(O$8:O259)</f>
        <v>-8.9352196574832357E-3</v>
      </c>
      <c r="R259" s="3">
        <f>(P259-MAX(P$8:P259))/MAX(P$8:P259)</f>
        <v>-2.6885717518141845E-2</v>
      </c>
      <c r="S259" s="3"/>
    </row>
    <row r="260" spans="1:19" hidden="1" x14ac:dyDescent="0.2">
      <c r="A260" s="18">
        <v>41558</v>
      </c>
      <c r="B260" s="18" t="str">
        <f t="shared" si="51"/>
        <v>Oct-2013</v>
      </c>
      <c r="C260" s="2">
        <v>6096.2</v>
      </c>
      <c r="D260" s="25">
        <f t="shared" si="52"/>
        <v>1.2498027719878093</v>
      </c>
      <c r="E260" s="20">
        <f t="shared" si="53"/>
        <v>-1.2498027719878093</v>
      </c>
      <c r="F260" s="3">
        <f>VLOOKUP(A260,'Scheme data2'!$A$2:$B$5538,2,FALSE)</f>
        <v>13.39</v>
      </c>
      <c r="G260" s="20">
        <f t="shared" si="54"/>
        <v>0.60105184072126272</v>
      </c>
      <c r="H260" s="3">
        <f t="shared" si="55"/>
        <v>0</v>
      </c>
      <c r="I260" s="3">
        <f t="shared" si="56"/>
        <v>0</v>
      </c>
      <c r="J260" s="3">
        <f t="shared" si="57"/>
        <v>0</v>
      </c>
      <c r="K260" s="3">
        <f t="shared" si="58"/>
        <v>12811.450397047491</v>
      </c>
      <c r="L260" s="3">
        <f t="shared" si="59"/>
        <v>28.476508422278357</v>
      </c>
      <c r="M260" s="3">
        <f t="shared" si="60"/>
        <v>171545.32081646592</v>
      </c>
      <c r="N260" s="3">
        <f t="shared" si="61"/>
        <v>173598.49064389331</v>
      </c>
      <c r="O260" s="20">
        <f t="shared" si="62"/>
        <v>105.59936908517335</v>
      </c>
      <c r="P260" s="20">
        <f t="shared" si="63"/>
        <v>105.33208929435355</v>
      </c>
      <c r="Q260" s="3">
        <f>(O260-MAX(O$8:O260))/MAX(O$8:O260)</f>
        <v>-2.9784065524945018E-3</v>
      </c>
      <c r="R260" s="3">
        <f>(P260-MAX(P$8:P260))/MAX(P$8:P260)</f>
        <v>-1.4723708241074326E-2</v>
      </c>
      <c r="S260" s="3"/>
    </row>
    <row r="261" spans="1:19" hidden="1" x14ac:dyDescent="0.2">
      <c r="A261" s="18">
        <v>41561</v>
      </c>
      <c r="B261" s="18" t="str">
        <f t="shared" si="51"/>
        <v>Oct-2013</v>
      </c>
      <c r="C261" s="2">
        <v>6112.7</v>
      </c>
      <c r="D261" s="25">
        <f t="shared" si="52"/>
        <v>0.27066041140382535</v>
      </c>
      <c r="E261" s="20">
        <f t="shared" si="53"/>
        <v>-0.27066041140382535</v>
      </c>
      <c r="F261" s="3">
        <f>VLOOKUP(A261,'Scheme data2'!$A$2:$B$5538,2,FALSE)</f>
        <v>13.42</v>
      </c>
      <c r="G261" s="20">
        <f t="shared" si="54"/>
        <v>0.22404779686332607</v>
      </c>
      <c r="H261" s="3">
        <f t="shared" si="55"/>
        <v>0</v>
      </c>
      <c r="I261" s="3">
        <f t="shared" si="56"/>
        <v>0</v>
      </c>
      <c r="J261" s="3">
        <f t="shared" si="57"/>
        <v>0</v>
      </c>
      <c r="K261" s="3">
        <f t="shared" si="58"/>
        <v>12811.450397047491</v>
      </c>
      <c r="L261" s="3">
        <f t="shared" si="59"/>
        <v>28.476508422278357</v>
      </c>
      <c r="M261" s="3">
        <f t="shared" si="60"/>
        <v>171929.66432837732</v>
      </c>
      <c r="N261" s="3">
        <f t="shared" si="61"/>
        <v>174068.3530328609</v>
      </c>
      <c r="O261" s="20">
        <f t="shared" si="62"/>
        <v>105.83596214511026</v>
      </c>
      <c r="P261" s="20">
        <f t="shared" si="63"/>
        <v>105.61718156057789</v>
      </c>
      <c r="Q261" s="3">
        <f>(O261-MAX(O$8:O261))/MAX(O$8:O261)</f>
        <v>-7.4460163812369246E-4</v>
      </c>
      <c r="R261" s="3">
        <f>(P261-MAX(P$8:P261))/MAX(P$8:P261)</f>
        <v>-1.2056955376335289E-2</v>
      </c>
      <c r="S261" s="3"/>
    </row>
    <row r="262" spans="1:19" hidden="1" x14ac:dyDescent="0.2">
      <c r="A262" s="18">
        <v>41562</v>
      </c>
      <c r="B262" s="18" t="str">
        <f t="shared" si="51"/>
        <v>Oct-2013</v>
      </c>
      <c r="C262" s="2">
        <v>6089.05</v>
      </c>
      <c r="D262" s="25">
        <f t="shared" si="52"/>
        <v>-0.38689940615439389</v>
      </c>
      <c r="E262" s="20">
        <f t="shared" si="53"/>
        <v>0.38689940615439389</v>
      </c>
      <c r="F262" s="3">
        <f>VLOOKUP(A262,'Scheme data2'!$A$2:$B$5538,2,FALSE)</f>
        <v>13.36</v>
      </c>
      <c r="G262" s="20">
        <f t="shared" si="54"/>
        <v>-0.44709388971684427</v>
      </c>
      <c r="H262" s="3">
        <f t="shared" si="55"/>
        <v>0</v>
      </c>
      <c r="I262" s="3">
        <f t="shared" si="56"/>
        <v>0</v>
      </c>
      <c r="J262" s="3">
        <f t="shared" si="57"/>
        <v>0</v>
      </c>
      <c r="K262" s="3">
        <f t="shared" si="58"/>
        <v>12811.450397047491</v>
      </c>
      <c r="L262" s="3">
        <f t="shared" si="59"/>
        <v>28.476508422278357</v>
      </c>
      <c r="M262" s="3">
        <f t="shared" si="60"/>
        <v>171160.97730455446</v>
      </c>
      <c r="N262" s="3">
        <f t="shared" si="61"/>
        <v>173394.88360867405</v>
      </c>
      <c r="O262" s="20">
        <f t="shared" si="62"/>
        <v>105.36277602523644</v>
      </c>
      <c r="P262" s="20">
        <f t="shared" si="63"/>
        <v>105.208549312323</v>
      </c>
      <c r="Q262" s="3">
        <f>(O262-MAX(O$8:O262))/MAX(O$8:O262)</f>
        <v>-5.2122114668653107E-3</v>
      </c>
      <c r="R262" s="3">
        <f>(P262-MAX(P$8:P262))/MAX(P$8:P262)</f>
        <v>-1.5879301149127938E-2</v>
      </c>
      <c r="S262" s="3"/>
    </row>
    <row r="263" spans="1:19" x14ac:dyDescent="0.2">
      <c r="A263" s="18">
        <v>41564</v>
      </c>
      <c r="B263" s="18" t="str">
        <f t="shared" ref="B263:B325" si="64">TEXT(A263,"MMM-YYYY")</f>
        <v>Oct-2013</v>
      </c>
      <c r="C263" s="2">
        <v>6045.85</v>
      </c>
      <c r="D263" s="25">
        <f t="shared" si="52"/>
        <v>-0.70947027861488765</v>
      </c>
      <c r="E263" s="20">
        <f t="shared" si="53"/>
        <v>0.70947027861488765</v>
      </c>
      <c r="F263" s="3">
        <f>VLOOKUP(A263,'Scheme data2'!$A$2:$B$5538,2,FALSE)</f>
        <v>13.25</v>
      </c>
      <c r="G263" s="20">
        <f t="shared" si="54"/>
        <v>-0.82335329341316943</v>
      </c>
      <c r="H263" s="3">
        <f t="shared" si="55"/>
        <v>2000</v>
      </c>
      <c r="I263" s="3">
        <f t="shared" si="56"/>
        <v>1</v>
      </c>
      <c r="J263" s="3">
        <f t="shared" si="57"/>
        <v>2000</v>
      </c>
      <c r="K263" s="3">
        <f t="shared" si="58"/>
        <v>12962.393793273906</v>
      </c>
      <c r="L263" s="3">
        <f t="shared" si="59"/>
        <v>28.807313850795438</v>
      </c>
      <c r="M263" s="3">
        <f t="shared" si="60"/>
        <v>171751.71776087926</v>
      </c>
      <c r="N263" s="3">
        <f t="shared" si="61"/>
        <v>174164.69844483162</v>
      </c>
      <c r="O263" s="20">
        <f t="shared" si="62"/>
        <v>104.49526813880112</v>
      </c>
      <c r="P263" s="20">
        <f t="shared" si="63"/>
        <v>104.46212592439018</v>
      </c>
      <c r="Q263" s="3">
        <f>(O263-MAX(O$8:O263))/MAX(O$8:O263)</f>
        <v>-1.3402829486224855E-2</v>
      </c>
      <c r="R263" s="3">
        <f>(P263-MAX(P$8:P263))/MAX(P$8:P263)</f>
        <v>-2.2861345013172024E-2</v>
      </c>
      <c r="S263" s="3"/>
    </row>
    <row r="264" spans="1:19" hidden="1" x14ac:dyDescent="0.2">
      <c r="A264" s="18">
        <v>41565</v>
      </c>
      <c r="B264" s="18" t="str">
        <f t="shared" si="64"/>
        <v>Oct-2013</v>
      </c>
      <c r="C264" s="2">
        <v>6189.35</v>
      </c>
      <c r="D264" s="25">
        <f t="shared" si="52"/>
        <v>2.3735289496100629</v>
      </c>
      <c r="E264" s="20">
        <f t="shared" si="53"/>
        <v>-2.3735289496100629</v>
      </c>
      <c r="F264" s="3">
        <f>VLOOKUP(A264,'Scheme data2'!$A$2:$B$5538,2,FALSE)</f>
        <v>13.45</v>
      </c>
      <c r="G264" s="20">
        <f t="shared" si="54"/>
        <v>1.5094339622641455</v>
      </c>
      <c r="H264" s="3">
        <f t="shared" si="55"/>
        <v>0</v>
      </c>
      <c r="I264" s="3">
        <f t="shared" si="56"/>
        <v>1</v>
      </c>
      <c r="J264" s="3">
        <f t="shared" si="57"/>
        <v>0</v>
      </c>
      <c r="K264" s="3">
        <f t="shared" si="58"/>
        <v>12962.393793273906</v>
      </c>
      <c r="L264" s="3">
        <f t="shared" si="59"/>
        <v>28.807313850795438</v>
      </c>
      <c r="M264" s="3">
        <f t="shared" si="60"/>
        <v>174344.19651953405</v>
      </c>
      <c r="N264" s="3">
        <f t="shared" si="61"/>
        <v>178298.54798242074</v>
      </c>
      <c r="O264" s="20">
        <f t="shared" si="62"/>
        <v>106.07255520504718</v>
      </c>
      <c r="P264" s="20">
        <f t="shared" si="63"/>
        <v>106.94156472458371</v>
      </c>
      <c r="Q264" s="3">
        <f>(O264-MAX(O$8:O264))/MAX(O$8:O264)</f>
        <v>0</v>
      </c>
      <c r="R264" s="3">
        <f>(P264-MAX(P$8:P264))/MAX(P$8:P264)</f>
        <v>0</v>
      </c>
      <c r="S264" s="3"/>
    </row>
    <row r="265" spans="1:19" hidden="1" x14ac:dyDescent="0.2">
      <c r="A265" s="18">
        <v>41568</v>
      </c>
      <c r="B265" s="18" t="str">
        <f t="shared" si="64"/>
        <v>Oct-2013</v>
      </c>
      <c r="C265" s="2">
        <v>6204.95</v>
      </c>
      <c r="D265" s="25">
        <f t="shared" si="52"/>
        <v>0.25204585295708681</v>
      </c>
      <c r="E265" s="20">
        <f t="shared" si="53"/>
        <v>-0.25204585295708681</v>
      </c>
      <c r="F265" s="3">
        <f>VLOOKUP(A265,'Scheme data2'!$A$2:$B$5538,2,FALSE)</f>
        <v>13.45</v>
      </c>
      <c r="G265" s="20">
        <f t="shared" si="54"/>
        <v>0</v>
      </c>
      <c r="H265" s="3">
        <f t="shared" si="55"/>
        <v>0</v>
      </c>
      <c r="I265" s="3">
        <f t="shared" si="56"/>
        <v>1</v>
      </c>
      <c r="J265" s="3">
        <f t="shared" si="57"/>
        <v>0</v>
      </c>
      <c r="K265" s="3">
        <f t="shared" si="58"/>
        <v>12962.393793273906</v>
      </c>
      <c r="L265" s="3">
        <f t="shared" si="59"/>
        <v>28.807313850795438</v>
      </c>
      <c r="M265" s="3">
        <f t="shared" si="60"/>
        <v>174344.19651953405</v>
      </c>
      <c r="N265" s="3">
        <f t="shared" si="61"/>
        <v>178747.94207849316</v>
      </c>
      <c r="O265" s="20">
        <f t="shared" si="62"/>
        <v>106.07255520504718</v>
      </c>
      <c r="P265" s="20">
        <f t="shared" si="63"/>
        <v>107.21110650355944</v>
      </c>
      <c r="Q265" s="3">
        <f>(O265-MAX(O$8:O265))/MAX(O$8:O265)</f>
        <v>0</v>
      </c>
      <c r="R265" s="3">
        <f>(P265-MAX(P$8:P265))/MAX(P$8:P265)</f>
        <v>0</v>
      </c>
      <c r="S265" s="3"/>
    </row>
    <row r="266" spans="1:19" hidden="1" x14ac:dyDescent="0.2">
      <c r="A266" s="18">
        <v>41569</v>
      </c>
      <c r="B266" s="18" t="str">
        <f t="shared" si="64"/>
        <v>Oct-2013</v>
      </c>
      <c r="C266" s="2">
        <v>6202.8</v>
      </c>
      <c r="D266" s="25">
        <f t="shared" si="52"/>
        <v>-3.464975543718541E-2</v>
      </c>
      <c r="E266" s="20">
        <f t="shared" si="53"/>
        <v>3.464975543718541E-2</v>
      </c>
      <c r="F266" s="3">
        <f>VLOOKUP(A266,'Scheme data2'!$A$2:$B$5538,2,FALSE)</f>
        <v>13.53</v>
      </c>
      <c r="G266" s="20">
        <f t="shared" si="54"/>
        <v>0.59479553903345783</v>
      </c>
      <c r="H266" s="3">
        <f t="shared" si="55"/>
        <v>0</v>
      </c>
      <c r="I266" s="3">
        <f t="shared" si="56"/>
        <v>1</v>
      </c>
      <c r="J266" s="3">
        <f t="shared" si="57"/>
        <v>0</v>
      </c>
      <c r="K266" s="3">
        <f t="shared" si="58"/>
        <v>12962.393793273906</v>
      </c>
      <c r="L266" s="3">
        <f t="shared" si="59"/>
        <v>28.807313850795438</v>
      </c>
      <c r="M266" s="3">
        <f t="shared" si="60"/>
        <v>175381.18802299595</v>
      </c>
      <c r="N266" s="3">
        <f t="shared" si="61"/>
        <v>178686.00635371395</v>
      </c>
      <c r="O266" s="20">
        <f t="shared" si="62"/>
        <v>106.70347003154561</v>
      </c>
      <c r="P266" s="20">
        <f t="shared" si="63"/>
        <v>107.17395811735445</v>
      </c>
      <c r="Q266" s="3">
        <f>(O266-MAX(O$8:O266))/MAX(O$8:O266)</f>
        <v>0</v>
      </c>
      <c r="R266" s="3">
        <f>(P266-MAX(P$8:P266))/MAX(P$8:P266)</f>
        <v>-3.4649755437191212E-4</v>
      </c>
      <c r="S266" s="3"/>
    </row>
    <row r="267" spans="1:19" hidden="1" x14ac:dyDescent="0.2">
      <c r="A267" s="18">
        <v>41570</v>
      </c>
      <c r="B267" s="18" t="str">
        <f t="shared" si="64"/>
        <v>Oct-2013</v>
      </c>
      <c r="C267" s="2">
        <v>6178.35</v>
      </c>
      <c r="D267" s="25">
        <f t="shared" ref="D267:D330" si="65">(C267-C266)/C266*100</f>
        <v>-0.39417682337008797</v>
      </c>
      <c r="E267" s="20">
        <f t="shared" ref="E267:E330" si="66">D267*-1</f>
        <v>0.39417682337008797</v>
      </c>
      <c r="F267" s="3">
        <f>VLOOKUP(A267,'Scheme data2'!$A$2:$B$5538,2,FALSE)</f>
        <v>13.49</v>
      </c>
      <c r="G267" s="20">
        <f t="shared" ref="G267:G330" si="67">(F267-F266)/F266*100</f>
        <v>-0.29563932002955762</v>
      </c>
      <c r="H267" s="3">
        <f t="shared" ref="H267:H330" si="68">IF(E267&gt;=$E$3,IF(E267&lt;$E$4,$F$3,IF(E267&lt;$E$5,$F$4,$F$5)),0)</f>
        <v>0</v>
      </c>
      <c r="I267" s="3">
        <f t="shared" ref="I267:I330" si="69">IF(B266&lt;&gt;B267,IF(H267&gt;0,1,0),IF(H267&gt;0,I266+1,I266))</f>
        <v>1</v>
      </c>
      <c r="J267" s="3">
        <f t="shared" ref="J267:J330" si="70">IF(I267&gt;$D$2,0,IF(A266&gt;$B$3,0,H267))</f>
        <v>0</v>
      </c>
      <c r="K267" s="3">
        <f t="shared" ref="K267:K330" si="71">J267/F267+K266</f>
        <v>12962.393793273906</v>
      </c>
      <c r="L267" s="3">
        <f t="shared" ref="L267:L330" si="72">J267/C267+L266</f>
        <v>28.807313850795438</v>
      </c>
      <c r="M267" s="3">
        <f t="shared" ref="M267:M330" si="73">K267*F267</f>
        <v>174862.692271265</v>
      </c>
      <c r="N267" s="3">
        <f t="shared" ref="N267:N330" si="74">L267*C267</f>
        <v>177981.667530062</v>
      </c>
      <c r="O267" s="20">
        <f t="shared" ref="O267:O330" si="75">$O266*(1+$G267/100)</f>
        <v>106.3880126182964</v>
      </c>
      <c r="P267" s="20">
        <f t="shared" ref="P267:P330" si="76">$P266*(1+$D267/100)</f>
        <v>106.75150321376748</v>
      </c>
      <c r="Q267" s="3">
        <f>(O267-MAX(O$8:O267))/MAX(O$8:O267)</f>
        <v>-2.9563932002955912E-3</v>
      </c>
      <c r="R267" s="3">
        <f>(P267-MAX(P$8:P267))/MAX(P$8:P267)</f>
        <v>-4.2868999750198282E-3</v>
      </c>
      <c r="S267" s="3"/>
    </row>
    <row r="268" spans="1:19" hidden="1" x14ac:dyDescent="0.2">
      <c r="A268" s="18">
        <v>41571</v>
      </c>
      <c r="B268" s="18" t="str">
        <f t="shared" si="64"/>
        <v>Oct-2013</v>
      </c>
      <c r="C268" s="2">
        <v>6164.35</v>
      </c>
      <c r="D268" s="25">
        <f t="shared" si="65"/>
        <v>-0.22659771621873154</v>
      </c>
      <c r="E268" s="20">
        <f t="shared" si="66"/>
        <v>0.22659771621873154</v>
      </c>
      <c r="F268" s="3">
        <f>VLOOKUP(A268,'Scheme data2'!$A$2:$B$5538,2,FALSE)</f>
        <v>13.44</v>
      </c>
      <c r="G268" s="20">
        <f t="shared" si="67"/>
        <v>-0.37064492216457162</v>
      </c>
      <c r="H268" s="3">
        <f t="shared" si="68"/>
        <v>0</v>
      </c>
      <c r="I268" s="3">
        <f t="shared" si="69"/>
        <v>1</v>
      </c>
      <c r="J268" s="3">
        <f t="shared" si="70"/>
        <v>0</v>
      </c>
      <c r="K268" s="3">
        <f t="shared" si="71"/>
        <v>12962.393793273906</v>
      </c>
      <c r="L268" s="3">
        <f t="shared" si="72"/>
        <v>28.807313850795438</v>
      </c>
      <c r="M268" s="3">
        <f t="shared" si="73"/>
        <v>174214.5725816013</v>
      </c>
      <c r="N268" s="3">
        <f t="shared" si="74"/>
        <v>177578.36513615088</v>
      </c>
      <c r="O268" s="20">
        <f t="shared" si="75"/>
        <v>105.99369085173488</v>
      </c>
      <c r="P268" s="20">
        <f t="shared" si="76"/>
        <v>106.50960674545591</v>
      </c>
      <c r="Q268" s="3">
        <f>(O268-MAX(O$8:O268))/MAX(O$8:O268)</f>
        <v>-6.6518847006651807E-3</v>
      </c>
      <c r="R268" s="3">
        <f>(P268-MAX(P$8:P268))/MAX(P$8:P268)</f>
        <v>-6.5431631197671973E-3</v>
      </c>
      <c r="S268" s="3"/>
    </row>
    <row r="269" spans="1:19" hidden="1" x14ac:dyDescent="0.2">
      <c r="A269" s="18">
        <v>41572</v>
      </c>
      <c r="B269" s="18" t="str">
        <f t="shared" si="64"/>
        <v>Oct-2013</v>
      </c>
      <c r="C269" s="2">
        <v>6144.9</v>
      </c>
      <c r="D269" s="25">
        <f t="shared" si="65"/>
        <v>-0.31552394007479662</v>
      </c>
      <c r="E269" s="20">
        <f t="shared" si="66"/>
        <v>0.31552394007479662</v>
      </c>
      <c r="F269" s="3">
        <f>VLOOKUP(A269,'Scheme data2'!$A$2:$B$5538,2,FALSE)</f>
        <v>13.45</v>
      </c>
      <c r="G269" s="20">
        <f t="shared" si="67"/>
        <v>7.4404761904760322E-2</v>
      </c>
      <c r="H269" s="3">
        <f t="shared" si="68"/>
        <v>0</v>
      </c>
      <c r="I269" s="3">
        <f t="shared" si="69"/>
        <v>1</v>
      </c>
      <c r="J269" s="3">
        <f t="shared" si="70"/>
        <v>0</v>
      </c>
      <c r="K269" s="3">
        <f t="shared" si="71"/>
        <v>12962.393793273906</v>
      </c>
      <c r="L269" s="3">
        <f t="shared" si="72"/>
        <v>28.807313850795438</v>
      </c>
      <c r="M269" s="3">
        <f t="shared" si="73"/>
        <v>174344.19651953405</v>
      </c>
      <c r="N269" s="3">
        <f t="shared" si="74"/>
        <v>177018.06288175288</v>
      </c>
      <c r="O269" s="20">
        <f t="shared" si="75"/>
        <v>106.07255520504719</v>
      </c>
      <c r="P269" s="20">
        <f t="shared" si="76"/>
        <v>106.17354343769449</v>
      </c>
      <c r="Q269" s="3">
        <f>(O269-MAX(O$8:O269))/MAX(O$8:O269)</f>
        <v>-5.9127864005911824E-3</v>
      </c>
      <c r="R269" s="3">
        <f>(P269-MAX(P$8:P269))/MAX(P$8:P269)</f>
        <v>-9.6777572744340332E-3</v>
      </c>
      <c r="S269" s="3"/>
    </row>
    <row r="270" spans="1:19" x14ac:dyDescent="0.2">
      <c r="A270" s="18">
        <v>41575</v>
      </c>
      <c r="B270" s="18" t="str">
        <f t="shared" si="64"/>
        <v>Oct-2013</v>
      </c>
      <c r="C270" s="2">
        <v>6101.1</v>
      </c>
      <c r="D270" s="25">
        <f t="shared" si="65"/>
        <v>-0.71278621295707456</v>
      </c>
      <c r="E270" s="20">
        <f t="shared" si="66"/>
        <v>0.71278621295707456</v>
      </c>
      <c r="F270" s="3">
        <f>VLOOKUP(A270,'Scheme data2'!$A$2:$B$5538,2,FALSE)</f>
        <v>13.36</v>
      </c>
      <c r="G270" s="20">
        <f t="shared" si="67"/>
        <v>-0.66914498141263834</v>
      </c>
      <c r="H270" s="3">
        <f t="shared" si="68"/>
        <v>2000</v>
      </c>
      <c r="I270" s="3">
        <f t="shared" si="69"/>
        <v>2</v>
      </c>
      <c r="J270" s="3">
        <f t="shared" si="70"/>
        <v>2000</v>
      </c>
      <c r="K270" s="3">
        <f t="shared" si="71"/>
        <v>13112.094392076302</v>
      </c>
      <c r="L270" s="3">
        <f t="shared" si="72"/>
        <v>29.13512359002279</v>
      </c>
      <c r="M270" s="3">
        <f t="shared" si="73"/>
        <v>175177.5810781394</v>
      </c>
      <c r="N270" s="3">
        <f t="shared" si="74"/>
        <v>177756.30253508806</v>
      </c>
      <c r="O270" s="20">
        <f t="shared" si="75"/>
        <v>105.36277602523647</v>
      </c>
      <c r="P270" s="20">
        <f t="shared" si="76"/>
        <v>105.41675305826261</v>
      </c>
      <c r="Q270" s="3">
        <f>(O270-MAX(O$8:O270))/MAX(O$8:O270)</f>
        <v>-1.2564671101256364E-2</v>
      </c>
      <c r="R270" s="3">
        <f>(P270-MAX(P$8:P270))/MAX(P$8:P270)</f>
        <v>-1.6736637684429158E-2</v>
      </c>
      <c r="S270" s="3"/>
    </row>
    <row r="271" spans="1:19" hidden="1" x14ac:dyDescent="0.2">
      <c r="A271" s="18">
        <v>41576</v>
      </c>
      <c r="B271" s="18" t="str">
        <f t="shared" si="64"/>
        <v>Oct-2013</v>
      </c>
      <c r="C271" s="2">
        <v>6220.9</v>
      </c>
      <c r="D271" s="25">
        <f t="shared" si="65"/>
        <v>1.9635803379718291</v>
      </c>
      <c r="E271" s="20">
        <f t="shared" si="66"/>
        <v>-1.9635803379718291</v>
      </c>
      <c r="F271" s="3">
        <f>VLOOKUP(A271,'Scheme data2'!$A$2:$B$5538,2,FALSE)</f>
        <v>13.51</v>
      </c>
      <c r="G271" s="20">
        <f t="shared" si="67"/>
        <v>1.1227544910179668</v>
      </c>
      <c r="H271" s="3">
        <f t="shared" si="68"/>
        <v>0</v>
      </c>
      <c r="I271" s="3">
        <f t="shared" si="69"/>
        <v>2</v>
      </c>
      <c r="J271" s="3">
        <f t="shared" si="70"/>
        <v>0</v>
      </c>
      <c r="K271" s="3">
        <f t="shared" si="71"/>
        <v>13112.094392076302</v>
      </c>
      <c r="L271" s="3">
        <f t="shared" si="72"/>
        <v>29.13512359002279</v>
      </c>
      <c r="M271" s="3">
        <f t="shared" si="73"/>
        <v>177144.39523695083</v>
      </c>
      <c r="N271" s="3">
        <f t="shared" si="74"/>
        <v>181246.69034117277</v>
      </c>
      <c r="O271" s="20">
        <f t="shared" si="75"/>
        <v>106.54574132492102</v>
      </c>
      <c r="P271" s="20">
        <f t="shared" si="76"/>
        <v>107.48669569424298</v>
      </c>
      <c r="Q271" s="3">
        <f>(O271-MAX(O$8:O271))/MAX(O$8:O271)</f>
        <v>-1.4781966001475959E-3</v>
      </c>
      <c r="R271" s="3">
        <f>(P271-MAX(P$8:P271))/MAX(P$8:P271)</f>
        <v>0</v>
      </c>
      <c r="S271" s="3"/>
    </row>
    <row r="272" spans="1:19" hidden="1" x14ac:dyDescent="0.2">
      <c r="A272" s="18">
        <v>41577</v>
      </c>
      <c r="B272" s="18" t="str">
        <f t="shared" si="64"/>
        <v>Oct-2013</v>
      </c>
      <c r="C272" s="2">
        <v>6251.7</v>
      </c>
      <c r="D272" s="25">
        <f t="shared" si="65"/>
        <v>0.49510520985709761</v>
      </c>
      <c r="E272" s="20">
        <f t="shared" si="66"/>
        <v>-0.49510520985709761</v>
      </c>
      <c r="F272" s="3">
        <f>VLOOKUP(A272,'Scheme data2'!$A$2:$B$5538,2,FALSE)</f>
        <v>13.58</v>
      </c>
      <c r="G272" s="20">
        <f t="shared" si="67"/>
        <v>0.5181347150259088</v>
      </c>
      <c r="H272" s="3">
        <f t="shared" si="68"/>
        <v>0</v>
      </c>
      <c r="I272" s="3">
        <f t="shared" si="69"/>
        <v>2</v>
      </c>
      <c r="J272" s="3">
        <f t="shared" si="70"/>
        <v>0</v>
      </c>
      <c r="K272" s="3">
        <f t="shared" si="71"/>
        <v>13112.094392076302</v>
      </c>
      <c r="L272" s="3">
        <f t="shared" si="72"/>
        <v>29.13512359002279</v>
      </c>
      <c r="M272" s="3">
        <f t="shared" si="73"/>
        <v>178062.24184439619</v>
      </c>
      <c r="N272" s="3">
        <f t="shared" si="74"/>
        <v>182144.05214774547</v>
      </c>
      <c r="O272" s="20">
        <f t="shared" si="75"/>
        <v>107.09779179810715</v>
      </c>
      <c r="P272" s="20">
        <f t="shared" si="76"/>
        <v>108.01886792452842</v>
      </c>
      <c r="Q272" s="3">
        <f>(O272-MAX(O$8:O272))/MAX(O$8:O272)</f>
        <v>0</v>
      </c>
      <c r="R272" s="3">
        <f>(P272-MAX(P$8:P272))/MAX(P$8:P272)</f>
        <v>0</v>
      </c>
      <c r="S272" s="3"/>
    </row>
    <row r="273" spans="1:19" hidden="1" x14ac:dyDescent="0.2">
      <c r="A273" s="18">
        <v>41578</v>
      </c>
      <c r="B273" s="18" t="str">
        <f t="shared" si="64"/>
        <v>Oct-2013</v>
      </c>
      <c r="C273" s="2">
        <v>6299.15</v>
      </c>
      <c r="D273" s="25">
        <f t="shared" si="65"/>
        <v>0.75899355375337618</v>
      </c>
      <c r="E273" s="20">
        <f t="shared" si="66"/>
        <v>-0.75899355375337618</v>
      </c>
      <c r="F273" s="3">
        <f>VLOOKUP(A273,'Scheme data2'!$A$2:$B$5538,2,FALSE)</f>
        <v>13.63</v>
      </c>
      <c r="G273" s="20">
        <f t="shared" si="67"/>
        <v>0.36818851251841467</v>
      </c>
      <c r="H273" s="3">
        <f t="shared" si="68"/>
        <v>0</v>
      </c>
      <c r="I273" s="3">
        <f t="shared" si="69"/>
        <v>2</v>
      </c>
      <c r="J273" s="3">
        <f t="shared" si="70"/>
        <v>0</v>
      </c>
      <c r="K273" s="3">
        <f t="shared" si="71"/>
        <v>13112.094392076302</v>
      </c>
      <c r="L273" s="3">
        <f t="shared" si="72"/>
        <v>29.13512359002279</v>
      </c>
      <c r="M273" s="3">
        <f t="shared" si="73"/>
        <v>178717.84656400001</v>
      </c>
      <c r="N273" s="3">
        <f t="shared" si="74"/>
        <v>183526.51376209204</v>
      </c>
      <c r="O273" s="20">
        <f t="shared" si="75"/>
        <v>107.49211356466867</v>
      </c>
      <c r="P273" s="20">
        <f t="shared" si="76"/>
        <v>108.83872416891296</v>
      </c>
      <c r="Q273" s="3">
        <f>(O273-MAX(O$8:O273))/MAX(O$8:O273)</f>
        <v>0</v>
      </c>
      <c r="R273" s="3">
        <f>(P273-MAX(P$8:P273))/MAX(P$8:P273)</f>
        <v>0</v>
      </c>
      <c r="S273" s="3"/>
    </row>
    <row r="274" spans="1:19" hidden="1" x14ac:dyDescent="0.2">
      <c r="A274" s="18">
        <v>41579</v>
      </c>
      <c r="B274" s="18" t="str">
        <f t="shared" si="64"/>
        <v>Nov-2013</v>
      </c>
      <c r="C274" s="2">
        <v>6307.2</v>
      </c>
      <c r="D274" s="25">
        <f t="shared" si="65"/>
        <v>0.12779501996301379</v>
      </c>
      <c r="E274" s="20">
        <f t="shared" si="66"/>
        <v>-0.12779501996301379</v>
      </c>
      <c r="F274" s="3">
        <f>VLOOKUP(A274,'Scheme data2'!$A$2:$B$5538,2,FALSE)</f>
        <v>13.63</v>
      </c>
      <c r="G274" s="20">
        <f t="shared" si="67"/>
        <v>0</v>
      </c>
      <c r="H274" s="3">
        <f t="shared" si="68"/>
        <v>0</v>
      </c>
      <c r="I274" s="3">
        <f t="shared" si="69"/>
        <v>0</v>
      </c>
      <c r="J274" s="3">
        <f t="shared" si="70"/>
        <v>0</v>
      </c>
      <c r="K274" s="3">
        <f t="shared" si="71"/>
        <v>13112.094392076302</v>
      </c>
      <c r="L274" s="3">
        <f t="shared" si="72"/>
        <v>29.13512359002279</v>
      </c>
      <c r="M274" s="3">
        <f t="shared" si="73"/>
        <v>178717.84656400001</v>
      </c>
      <c r="N274" s="3">
        <f t="shared" si="74"/>
        <v>183761.05150699173</v>
      </c>
      <c r="O274" s="20">
        <f t="shared" si="75"/>
        <v>107.49211356466867</v>
      </c>
      <c r="P274" s="20">
        <f t="shared" si="76"/>
        <v>108.9778146381921</v>
      </c>
      <c r="Q274" s="3">
        <f>(O274-MAX(O$8:O274))/MAX(O$8:O274)</f>
        <v>0</v>
      </c>
      <c r="R274" s="3">
        <f>(P274-MAX(P$8:P274))/MAX(P$8:P274)</f>
        <v>0</v>
      </c>
      <c r="S274" s="3"/>
    </row>
    <row r="275" spans="1:19" x14ac:dyDescent="0.2">
      <c r="A275" s="18">
        <v>41583</v>
      </c>
      <c r="B275" s="18" t="str">
        <f t="shared" si="64"/>
        <v>Nov-2013</v>
      </c>
      <c r="C275" s="2">
        <v>6253.15</v>
      </c>
      <c r="D275" s="25">
        <f t="shared" si="65"/>
        <v>-0.85695712836124094</v>
      </c>
      <c r="E275" s="20">
        <f t="shared" si="66"/>
        <v>0.85695712836124094</v>
      </c>
      <c r="F275" s="3">
        <f>VLOOKUP(A275,'Scheme data2'!$A$2:$B$5538,2,FALSE)</f>
        <v>13.58</v>
      </c>
      <c r="G275" s="20">
        <f t="shared" si="67"/>
        <v>-0.3668378576669164</v>
      </c>
      <c r="H275" s="3">
        <f t="shared" si="68"/>
        <v>2000</v>
      </c>
      <c r="I275" s="3">
        <f t="shared" si="69"/>
        <v>1</v>
      </c>
      <c r="J275" s="3">
        <f t="shared" si="70"/>
        <v>2000</v>
      </c>
      <c r="K275" s="3">
        <f t="shared" si="71"/>
        <v>13259.369797083666</v>
      </c>
      <c r="L275" s="3">
        <f t="shared" si="72"/>
        <v>29.454962391266964</v>
      </c>
      <c r="M275" s="3">
        <f t="shared" si="73"/>
        <v>180062.24184439619</v>
      </c>
      <c r="N275" s="3">
        <f t="shared" si="74"/>
        <v>184186.298076951</v>
      </c>
      <c r="O275" s="20">
        <f t="shared" si="75"/>
        <v>107.09779179810715</v>
      </c>
      <c r="P275" s="20">
        <f t="shared" si="76"/>
        <v>108.0439214873178</v>
      </c>
      <c r="Q275" s="3">
        <f>(O275-MAX(O$8:O275))/MAX(O$8:O275)</f>
        <v>-3.6683785766691507E-3</v>
      </c>
      <c r="R275" s="3">
        <f>(P275-MAX(P$8:P275))/MAX(P$8:P275)</f>
        <v>-8.5695712836125031E-3</v>
      </c>
      <c r="S275" s="3"/>
    </row>
    <row r="276" spans="1:19" x14ac:dyDescent="0.2">
      <c r="A276" s="18">
        <v>41584</v>
      </c>
      <c r="B276" s="18" t="str">
        <f t="shared" si="64"/>
        <v>Nov-2013</v>
      </c>
      <c r="C276" s="2">
        <v>6215.15</v>
      </c>
      <c r="D276" s="25">
        <f t="shared" si="65"/>
        <v>-0.6076937223639286</v>
      </c>
      <c r="E276" s="20">
        <f t="shared" si="66"/>
        <v>0.6076937223639286</v>
      </c>
      <c r="F276" s="3">
        <f>VLOOKUP(A276,'Scheme data2'!$A$2:$B$5538,2,FALSE)</f>
        <v>13.55</v>
      </c>
      <c r="G276" s="20">
        <f t="shared" si="67"/>
        <v>-0.22091310751104093</v>
      </c>
      <c r="H276" s="3">
        <f t="shared" si="68"/>
        <v>2000</v>
      </c>
      <c r="I276" s="3">
        <f t="shared" si="69"/>
        <v>2</v>
      </c>
      <c r="J276" s="3">
        <f t="shared" si="70"/>
        <v>2000</v>
      </c>
      <c r="K276" s="3">
        <f t="shared" si="71"/>
        <v>13406.971273098427</v>
      </c>
      <c r="L276" s="3">
        <f t="shared" si="72"/>
        <v>29.776756716424039</v>
      </c>
      <c r="M276" s="3">
        <f t="shared" si="73"/>
        <v>181664.46075048367</v>
      </c>
      <c r="N276" s="3">
        <f t="shared" si="74"/>
        <v>185067.00950608286</v>
      </c>
      <c r="O276" s="20">
        <f t="shared" si="75"/>
        <v>106.86119873817024</v>
      </c>
      <c r="P276" s="20">
        <f t="shared" si="76"/>
        <v>107.38734535904355</v>
      </c>
      <c r="Q276" s="3">
        <f>(O276-MAX(O$8:O276))/MAX(O$8:O276)</f>
        <v>-5.8694057226706146E-3</v>
      </c>
      <c r="R276" s="3">
        <f>(P276-MAX(P$8:P276))/MAX(P$8:P276)</f>
        <v>-1.4594431760527873E-2</v>
      </c>
      <c r="S276" s="3"/>
    </row>
    <row r="277" spans="1:19" hidden="1" x14ac:dyDescent="0.2">
      <c r="A277" s="18">
        <v>41585</v>
      </c>
      <c r="B277" s="18" t="str">
        <f t="shared" si="64"/>
        <v>Nov-2013</v>
      </c>
      <c r="C277" s="2">
        <v>6187.25</v>
      </c>
      <c r="D277" s="25">
        <f t="shared" si="65"/>
        <v>-0.44890308359411502</v>
      </c>
      <c r="E277" s="20">
        <f t="shared" si="66"/>
        <v>0.44890308359411502</v>
      </c>
      <c r="F277" s="3">
        <f>VLOOKUP(A277,'Scheme data2'!$A$2:$B$5538,2,FALSE)</f>
        <v>13.51</v>
      </c>
      <c r="G277" s="20">
        <f t="shared" si="67"/>
        <v>-0.29520295202952712</v>
      </c>
      <c r="H277" s="3">
        <f t="shared" si="68"/>
        <v>0</v>
      </c>
      <c r="I277" s="3">
        <f t="shared" si="69"/>
        <v>2</v>
      </c>
      <c r="J277" s="3">
        <f t="shared" si="70"/>
        <v>0</v>
      </c>
      <c r="K277" s="3">
        <f t="shared" si="71"/>
        <v>13406.971273098427</v>
      </c>
      <c r="L277" s="3">
        <f t="shared" si="72"/>
        <v>29.776756716424039</v>
      </c>
      <c r="M277" s="3">
        <f t="shared" si="73"/>
        <v>181128.18189955974</v>
      </c>
      <c r="N277" s="3">
        <f t="shared" si="74"/>
        <v>184236.23799369464</v>
      </c>
      <c r="O277" s="20">
        <f t="shared" si="75"/>
        <v>106.54574132492102</v>
      </c>
      <c r="P277" s="20">
        <f t="shared" si="76"/>
        <v>106.90528025433694</v>
      </c>
      <c r="Q277" s="3">
        <f>(O277-MAX(O$8:O277))/MAX(O$8:O277)</f>
        <v>-8.8041085840059874E-3</v>
      </c>
      <c r="R277" s="3">
        <f>(P277-MAX(P$8:P277))/MAX(P$8:P277)</f>
        <v>-1.901794774226296E-2</v>
      </c>
      <c r="S277" s="3"/>
    </row>
    <row r="278" spans="1:19" x14ac:dyDescent="0.2">
      <c r="A278" s="18">
        <v>41586</v>
      </c>
      <c r="B278" s="18" t="str">
        <f t="shared" si="64"/>
        <v>Nov-2013</v>
      </c>
      <c r="C278" s="2">
        <v>6140.75</v>
      </c>
      <c r="D278" s="25">
        <f t="shared" si="65"/>
        <v>-0.75154551699058547</v>
      </c>
      <c r="E278" s="20">
        <f t="shared" si="66"/>
        <v>0.75154551699058547</v>
      </c>
      <c r="F278" s="3">
        <f>VLOOKUP(A278,'Scheme data2'!$A$2:$B$5538,2,FALSE)</f>
        <v>13.48</v>
      </c>
      <c r="G278" s="20">
        <f t="shared" si="67"/>
        <v>-0.22205773501109816</v>
      </c>
      <c r="H278" s="3">
        <f t="shared" si="68"/>
        <v>2000</v>
      </c>
      <c r="I278" s="3">
        <f t="shared" si="69"/>
        <v>3</v>
      </c>
      <c r="J278" s="3">
        <f t="shared" si="70"/>
        <v>2000</v>
      </c>
      <c r="K278" s="3">
        <f t="shared" si="71"/>
        <v>13555.339225620683</v>
      </c>
      <c r="L278" s="3">
        <f t="shared" si="72"/>
        <v>30.102449832085806</v>
      </c>
      <c r="M278" s="3">
        <f t="shared" si="73"/>
        <v>182725.97276136681</v>
      </c>
      <c r="N278" s="3">
        <f t="shared" si="74"/>
        <v>184851.61880638092</v>
      </c>
      <c r="O278" s="20">
        <f t="shared" si="75"/>
        <v>106.30914826498413</v>
      </c>
      <c r="P278" s="20">
        <f t="shared" si="76"/>
        <v>106.10183841315926</v>
      </c>
      <c r="Q278" s="3">
        <f>(O278-MAX(O$8:O278))/MAX(O$8:O278)</f>
        <v>-1.1005135730007319E-2</v>
      </c>
      <c r="R278" s="3">
        <f>(P278-MAX(P$8:P278))/MAX(P$8:P278)</f>
        <v>-2.6390474378488186E-2</v>
      </c>
      <c r="S278" s="3"/>
    </row>
    <row r="279" spans="1:19" x14ac:dyDescent="0.2">
      <c r="A279" s="18">
        <v>41589</v>
      </c>
      <c r="B279" s="18" t="str">
        <f t="shared" si="64"/>
        <v>Nov-2013</v>
      </c>
      <c r="C279" s="2">
        <v>6078.8</v>
      </c>
      <c r="D279" s="25">
        <f t="shared" si="65"/>
        <v>-1.0088344257623225</v>
      </c>
      <c r="E279" s="20">
        <f t="shared" si="66"/>
        <v>1.0088344257623225</v>
      </c>
      <c r="F279" s="3">
        <f>VLOOKUP(A279,'Scheme data2'!$A$2:$B$5538,2,FALSE)</f>
        <v>13.45</v>
      </c>
      <c r="G279" s="20">
        <f t="shared" si="67"/>
        <v>-0.22255192878339122</v>
      </c>
      <c r="H279" s="3">
        <f t="shared" si="68"/>
        <v>4000</v>
      </c>
      <c r="I279" s="3">
        <f t="shared" si="69"/>
        <v>4</v>
      </c>
      <c r="J279" s="3">
        <f t="shared" si="70"/>
        <v>4000</v>
      </c>
      <c r="K279" s="3">
        <f t="shared" si="71"/>
        <v>13852.736995137411</v>
      </c>
      <c r="L279" s="3">
        <f t="shared" si="72"/>
        <v>30.760474442206224</v>
      </c>
      <c r="M279" s="3">
        <f t="shared" si="73"/>
        <v>186319.31258459817</v>
      </c>
      <c r="N279" s="3">
        <f t="shared" si="74"/>
        <v>186986.77203928321</v>
      </c>
      <c r="O279" s="20">
        <f t="shared" si="75"/>
        <v>106.07255520504722</v>
      </c>
      <c r="P279" s="20">
        <f t="shared" si="76"/>
        <v>105.03144654088059</v>
      </c>
      <c r="Q279" s="3">
        <f>(O279-MAX(O$8:O279))/MAX(O$8:O279)</f>
        <v>-1.3206162876008783E-2</v>
      </c>
      <c r="R279" s="3">
        <f>(P279-MAX(P$8:P279))/MAX(P$8:P279)</f>
        <v>-3.6212582445459239E-2</v>
      </c>
      <c r="S279" s="3"/>
    </row>
    <row r="280" spans="1:19" x14ac:dyDescent="0.2">
      <c r="A280" s="18">
        <v>41590</v>
      </c>
      <c r="B280" s="18" t="str">
        <f t="shared" si="64"/>
        <v>Nov-2013</v>
      </c>
      <c r="C280" s="2">
        <v>6018.05</v>
      </c>
      <c r="D280" s="25">
        <f t="shared" si="65"/>
        <v>-0.9993748766203856</v>
      </c>
      <c r="E280" s="20">
        <f t="shared" si="66"/>
        <v>0.9993748766203856</v>
      </c>
      <c r="F280" s="3">
        <f>VLOOKUP(A280,'Scheme data2'!$A$2:$B$5538,2,FALSE)</f>
        <v>13.43</v>
      </c>
      <c r="G280" s="20">
        <f t="shared" si="67"/>
        <v>-0.14869888475836116</v>
      </c>
      <c r="H280" s="3">
        <f t="shared" si="68"/>
        <v>2000</v>
      </c>
      <c r="I280" s="3">
        <f t="shared" si="69"/>
        <v>5</v>
      </c>
      <c r="J280" s="3">
        <f t="shared" si="70"/>
        <v>2000</v>
      </c>
      <c r="K280" s="3">
        <f t="shared" si="71"/>
        <v>14001.657322762132</v>
      </c>
      <c r="L280" s="3">
        <f t="shared" si="72"/>
        <v>31.092808005403604</v>
      </c>
      <c r="M280" s="3">
        <f t="shared" si="73"/>
        <v>188042.25784469544</v>
      </c>
      <c r="N280" s="3">
        <f t="shared" si="74"/>
        <v>187118.07321691918</v>
      </c>
      <c r="O280" s="20">
        <f t="shared" si="75"/>
        <v>105.91482649842263</v>
      </c>
      <c r="P280" s="20">
        <f t="shared" si="76"/>
        <v>103.98178865160007</v>
      </c>
      <c r="Q280" s="3">
        <f>(O280-MAX(O$8:O280))/MAX(O$8:O280)</f>
        <v>-1.4673514306676337E-2</v>
      </c>
      <c r="R280" s="3">
        <f>(P280-MAX(P$8:P280))/MAX(P$8:P280)</f>
        <v>-4.5844431760527667E-2</v>
      </c>
      <c r="S280" s="3"/>
    </row>
    <row r="281" spans="1:19" hidden="1" x14ac:dyDescent="0.2">
      <c r="A281" s="18">
        <v>41591</v>
      </c>
      <c r="B281" s="18" t="str">
        <f t="shared" si="64"/>
        <v>Nov-2013</v>
      </c>
      <c r="C281" s="2">
        <v>5989.6</v>
      </c>
      <c r="D281" s="25">
        <f t="shared" si="65"/>
        <v>-0.47274449364827176</v>
      </c>
      <c r="E281" s="20">
        <f t="shared" si="66"/>
        <v>0.47274449364827176</v>
      </c>
      <c r="F281" s="3">
        <f>VLOOKUP(A281,'Scheme data2'!$A$2:$B$5538,2,FALSE)</f>
        <v>13.42</v>
      </c>
      <c r="G281" s="20">
        <f t="shared" si="67"/>
        <v>-7.4460163812358801E-2</v>
      </c>
      <c r="H281" s="3">
        <f t="shared" si="68"/>
        <v>0</v>
      </c>
      <c r="I281" s="3">
        <f t="shared" si="69"/>
        <v>5</v>
      </c>
      <c r="J281" s="3">
        <f t="shared" si="70"/>
        <v>0</v>
      </c>
      <c r="K281" s="3">
        <f t="shared" si="71"/>
        <v>14001.657322762132</v>
      </c>
      <c r="L281" s="3">
        <f t="shared" si="72"/>
        <v>31.092808005403604</v>
      </c>
      <c r="M281" s="3">
        <f t="shared" si="73"/>
        <v>187902.24127146782</v>
      </c>
      <c r="N281" s="3">
        <f t="shared" si="74"/>
        <v>186233.48282916544</v>
      </c>
      <c r="O281" s="20">
        <f t="shared" si="75"/>
        <v>105.83596214511033</v>
      </c>
      <c r="P281" s="20">
        <f t="shared" si="76"/>
        <v>103.49022047135264</v>
      </c>
      <c r="Q281" s="3">
        <f>(O281-MAX(O$8:O281))/MAX(O$8:O281)</f>
        <v>-1.5407190022010115E-2</v>
      </c>
      <c r="R281" s="3">
        <f>(P281-MAX(P$8:P281))/MAX(P$8:P281)</f>
        <v>-5.0355149670218188E-2</v>
      </c>
      <c r="S281" s="3"/>
    </row>
    <row r="282" spans="1:19" hidden="1" x14ac:dyDescent="0.2">
      <c r="A282" s="18">
        <v>41592</v>
      </c>
      <c r="B282" s="18" t="str">
        <f t="shared" si="64"/>
        <v>Nov-2013</v>
      </c>
      <c r="C282" s="2">
        <v>6056.15</v>
      </c>
      <c r="D282" s="25">
        <f t="shared" si="65"/>
        <v>1.1110925604380806</v>
      </c>
      <c r="E282" s="20">
        <f t="shared" si="66"/>
        <v>-1.1110925604380806</v>
      </c>
      <c r="F282" s="3">
        <f>VLOOKUP(A282,'Scheme data2'!$A$2:$B$5538,2,FALSE)</f>
        <v>13.45</v>
      </c>
      <c r="G282" s="20">
        <f t="shared" si="67"/>
        <v>0.2235469448584155</v>
      </c>
      <c r="H282" s="3">
        <f t="shared" si="68"/>
        <v>0</v>
      </c>
      <c r="I282" s="3">
        <f t="shared" si="69"/>
        <v>5</v>
      </c>
      <c r="J282" s="3">
        <f t="shared" si="70"/>
        <v>0</v>
      </c>
      <c r="K282" s="3">
        <f t="shared" si="71"/>
        <v>14001.657322762132</v>
      </c>
      <c r="L282" s="3">
        <f t="shared" si="72"/>
        <v>31.092808005403604</v>
      </c>
      <c r="M282" s="3">
        <f t="shared" si="73"/>
        <v>188322.29099115066</v>
      </c>
      <c r="N282" s="3">
        <f t="shared" si="74"/>
        <v>188302.70920192503</v>
      </c>
      <c r="O282" s="20">
        <f t="shared" si="75"/>
        <v>106.07255520504724</v>
      </c>
      <c r="P282" s="20">
        <f t="shared" si="76"/>
        <v>104.64009261179082</v>
      </c>
      <c r="Q282" s="3">
        <f>(O282-MAX(O$8:O282))/MAX(O$8:O282)</f>
        <v>-1.3206162876008651E-2</v>
      </c>
      <c r="R282" s="3">
        <f>(P282-MAX(P$8:P282))/MAX(P$8:P282)</f>
        <v>-3.9803716387620543E-2</v>
      </c>
      <c r="S282" s="3"/>
    </row>
    <row r="283" spans="1:19" hidden="1" x14ac:dyDescent="0.2">
      <c r="A283" s="18">
        <v>41596</v>
      </c>
      <c r="B283" s="18" t="str">
        <f t="shared" si="64"/>
        <v>Nov-2013</v>
      </c>
      <c r="C283" s="2">
        <v>6189</v>
      </c>
      <c r="D283" s="25">
        <f t="shared" si="65"/>
        <v>2.1936378722455747</v>
      </c>
      <c r="E283" s="20">
        <f t="shared" si="66"/>
        <v>-2.1936378722455747</v>
      </c>
      <c r="F283" s="3">
        <f>VLOOKUP(A283,'Scheme data2'!$A$2:$B$5538,2,FALSE)</f>
        <v>13.49</v>
      </c>
      <c r="G283" s="20">
        <f t="shared" si="67"/>
        <v>0.29739776951673552</v>
      </c>
      <c r="H283" s="3">
        <f t="shared" si="68"/>
        <v>0</v>
      </c>
      <c r="I283" s="3">
        <f t="shared" si="69"/>
        <v>5</v>
      </c>
      <c r="J283" s="3">
        <f t="shared" si="70"/>
        <v>0</v>
      </c>
      <c r="K283" s="3">
        <f t="shared" si="71"/>
        <v>14001.657322762132</v>
      </c>
      <c r="L283" s="3">
        <f t="shared" si="72"/>
        <v>31.092808005403604</v>
      </c>
      <c r="M283" s="3">
        <f t="shared" si="73"/>
        <v>188882.35728406117</v>
      </c>
      <c r="N283" s="3">
        <f t="shared" si="74"/>
        <v>192433.38874544291</v>
      </c>
      <c r="O283" s="20">
        <f t="shared" si="75"/>
        <v>106.38801261829646</v>
      </c>
      <c r="P283" s="20">
        <f t="shared" si="76"/>
        <v>106.93551731287592</v>
      </c>
      <c r="Q283" s="3">
        <f>(O283-MAX(O$8:O283))/MAX(O$8:O283)</f>
        <v>-1.0271460014673278E-2</v>
      </c>
      <c r="R283" s="3">
        <f>(P283-MAX(P$8:P283))/MAX(P$8:P283)</f>
        <v>-1.8740487062404769E-2</v>
      </c>
      <c r="S283" s="3"/>
    </row>
    <row r="284" spans="1:19" hidden="1" x14ac:dyDescent="0.2">
      <c r="A284" s="18">
        <v>41597</v>
      </c>
      <c r="B284" s="18" t="str">
        <f t="shared" si="64"/>
        <v>Nov-2013</v>
      </c>
      <c r="C284" s="2">
        <v>6203.35</v>
      </c>
      <c r="D284" s="25">
        <f t="shared" si="65"/>
        <v>0.23186298271126779</v>
      </c>
      <c r="E284" s="20">
        <f t="shared" si="66"/>
        <v>-0.23186298271126779</v>
      </c>
      <c r="F284" s="3">
        <f>VLOOKUP(A284,'Scheme data2'!$A$2:$B$5538,2,FALSE)</f>
        <v>13.5</v>
      </c>
      <c r="G284" s="20">
        <f t="shared" si="67"/>
        <v>7.4128984432911688E-2</v>
      </c>
      <c r="H284" s="3">
        <f t="shared" si="68"/>
        <v>0</v>
      </c>
      <c r="I284" s="3">
        <f t="shared" si="69"/>
        <v>5</v>
      </c>
      <c r="J284" s="3">
        <f t="shared" si="70"/>
        <v>0</v>
      </c>
      <c r="K284" s="3">
        <f t="shared" si="71"/>
        <v>14001.657322762132</v>
      </c>
      <c r="L284" s="3">
        <f t="shared" si="72"/>
        <v>31.092808005403604</v>
      </c>
      <c r="M284" s="3">
        <f t="shared" si="73"/>
        <v>189022.3738572888</v>
      </c>
      <c r="N284" s="3">
        <f t="shared" si="74"/>
        <v>192879.57054032045</v>
      </c>
      <c r="O284" s="20">
        <f t="shared" si="75"/>
        <v>106.46687697160876</v>
      </c>
      <c r="P284" s="20">
        <f t="shared" si="76"/>
        <v>107.18346119289528</v>
      </c>
      <c r="Q284" s="3">
        <f>(O284-MAX(O$8:O284))/MAX(O$8:O284)</f>
        <v>-9.5377842993395016E-3</v>
      </c>
      <c r="R284" s="3">
        <f>(P284-MAX(P$8:P284))/MAX(P$8:P284)</f>
        <v>-1.6465309487569555E-2</v>
      </c>
      <c r="S284" s="3"/>
    </row>
    <row r="285" spans="1:19" hidden="1" x14ac:dyDescent="0.2">
      <c r="A285" s="18">
        <v>41598</v>
      </c>
      <c r="B285" s="18" t="str">
        <f t="shared" si="64"/>
        <v>Nov-2013</v>
      </c>
      <c r="C285" s="2">
        <v>6122.9</v>
      </c>
      <c r="D285" s="25">
        <f t="shared" si="65"/>
        <v>-1.2968799116606466</v>
      </c>
      <c r="E285" s="20">
        <f t="shared" si="66"/>
        <v>1.2968799116606466</v>
      </c>
      <c r="F285" s="3">
        <f>VLOOKUP(A285,'Scheme data2'!$A$2:$B$5538,2,FALSE)</f>
        <v>13.38</v>
      </c>
      <c r="G285" s="20">
        <f t="shared" si="67"/>
        <v>-0.88888888888888318</v>
      </c>
      <c r="H285" s="3">
        <f t="shared" si="68"/>
        <v>4000</v>
      </c>
      <c r="I285" s="3">
        <f t="shared" si="69"/>
        <v>6</v>
      </c>
      <c r="J285" s="3">
        <f t="shared" si="70"/>
        <v>0</v>
      </c>
      <c r="K285" s="3">
        <f t="shared" si="71"/>
        <v>14001.657322762132</v>
      </c>
      <c r="L285" s="3">
        <f t="shared" si="72"/>
        <v>31.092808005403604</v>
      </c>
      <c r="M285" s="3">
        <f t="shared" si="73"/>
        <v>187342.17497855733</v>
      </c>
      <c r="N285" s="3">
        <f t="shared" si="74"/>
        <v>190378.15413628571</v>
      </c>
      <c r="O285" s="20">
        <f t="shared" si="75"/>
        <v>105.52050473186112</v>
      </c>
      <c r="P285" s="20">
        <f t="shared" si="76"/>
        <v>105.79342041606203</v>
      </c>
      <c r="Q285" s="3">
        <f>(O285-MAX(O$8:O285))/MAX(O$8:O285)</f>
        <v>-1.8341892883345357E-2</v>
      </c>
      <c r="R285" s="3">
        <f>(P285-MAX(P$8:P285))/MAX(P$8:P285)</f>
        <v>-2.9220573313038997E-2</v>
      </c>
      <c r="S285" s="3"/>
    </row>
    <row r="286" spans="1:19" hidden="1" x14ac:dyDescent="0.2">
      <c r="A286" s="18">
        <v>41599</v>
      </c>
      <c r="B286" s="18" t="str">
        <f t="shared" si="64"/>
        <v>Nov-2013</v>
      </c>
      <c r="C286" s="2">
        <v>5999.05</v>
      </c>
      <c r="D286" s="25">
        <f t="shared" si="65"/>
        <v>-2.0227343252380319</v>
      </c>
      <c r="E286" s="20">
        <f t="shared" si="66"/>
        <v>2.0227343252380319</v>
      </c>
      <c r="F286" s="3">
        <f>VLOOKUP(A286,'Scheme data2'!$A$2:$B$5538,2,FALSE)</f>
        <v>13.25</v>
      </c>
      <c r="G286" s="20">
        <f t="shared" si="67"/>
        <v>-0.97159940209268147</v>
      </c>
      <c r="H286" s="3">
        <f t="shared" si="68"/>
        <v>5000</v>
      </c>
      <c r="I286" s="3">
        <f t="shared" si="69"/>
        <v>7</v>
      </c>
      <c r="J286" s="3">
        <f t="shared" si="70"/>
        <v>0</v>
      </c>
      <c r="K286" s="3">
        <f t="shared" si="71"/>
        <v>14001.657322762132</v>
      </c>
      <c r="L286" s="3">
        <f t="shared" si="72"/>
        <v>31.092808005403604</v>
      </c>
      <c r="M286" s="3">
        <f t="shared" si="73"/>
        <v>185521.95952659825</v>
      </c>
      <c r="N286" s="3">
        <f t="shared" si="74"/>
        <v>186527.30986481649</v>
      </c>
      <c r="O286" s="20">
        <f t="shared" si="75"/>
        <v>104.49526813880118</v>
      </c>
      <c r="P286" s="20">
        <f t="shared" si="76"/>
        <v>103.65350058746297</v>
      </c>
      <c r="Q286" s="3">
        <f>(O286-MAX(O$8:O286))/MAX(O$8:O286)</f>
        <v>-2.7879677182685123E-2</v>
      </c>
      <c r="R286" s="3">
        <f>(P286-MAX(P$8:P286))/MAX(P$8:P286)</f>
        <v>-4.8856861998985091E-2</v>
      </c>
      <c r="S286" s="3"/>
    </row>
    <row r="287" spans="1:19" hidden="1" x14ac:dyDescent="0.2">
      <c r="A287" s="18">
        <v>41600</v>
      </c>
      <c r="B287" s="18" t="str">
        <f t="shared" si="64"/>
        <v>Nov-2013</v>
      </c>
      <c r="C287" s="2">
        <v>5995.45</v>
      </c>
      <c r="D287" s="25">
        <f t="shared" si="65"/>
        <v>-6.0009501504410923E-2</v>
      </c>
      <c r="E287" s="20">
        <f t="shared" si="66"/>
        <v>6.0009501504410923E-2</v>
      </c>
      <c r="F287" s="3">
        <f>VLOOKUP(A287,'Scheme data2'!$A$2:$B$5538,2,FALSE)</f>
        <v>13.24</v>
      </c>
      <c r="G287" s="20">
        <f t="shared" si="67"/>
        <v>-7.5471698113205934E-2</v>
      </c>
      <c r="H287" s="3">
        <f t="shared" si="68"/>
        <v>0</v>
      </c>
      <c r="I287" s="3">
        <f t="shared" si="69"/>
        <v>7</v>
      </c>
      <c r="J287" s="3">
        <f t="shared" si="70"/>
        <v>0</v>
      </c>
      <c r="K287" s="3">
        <f t="shared" si="71"/>
        <v>14001.657322762132</v>
      </c>
      <c r="L287" s="3">
        <f t="shared" si="72"/>
        <v>31.092808005403604</v>
      </c>
      <c r="M287" s="3">
        <f t="shared" si="73"/>
        <v>185381.94295337063</v>
      </c>
      <c r="N287" s="3">
        <f t="shared" si="74"/>
        <v>186415.37575599703</v>
      </c>
      <c r="O287" s="20">
        <f t="shared" si="75"/>
        <v>104.41640378548888</v>
      </c>
      <c r="P287" s="20">
        <f t="shared" si="76"/>
        <v>103.59129863846856</v>
      </c>
      <c r="Q287" s="3">
        <f>(O287-MAX(O$8:O287))/MAX(O$8:O287)</f>
        <v>-2.86133528980189E-2</v>
      </c>
      <c r="R287" s="3">
        <f>(P287-MAX(P$8:P287))/MAX(P$8:P287)</f>
        <v>-4.9427638254692957E-2</v>
      </c>
      <c r="S287" s="3"/>
    </row>
    <row r="288" spans="1:19" hidden="1" x14ac:dyDescent="0.2">
      <c r="A288" s="18">
        <v>41603</v>
      </c>
      <c r="B288" s="18" t="str">
        <f t="shared" si="64"/>
        <v>Nov-2013</v>
      </c>
      <c r="C288" s="2">
        <v>6115.35</v>
      </c>
      <c r="D288" s="25">
        <f t="shared" si="65"/>
        <v>1.9998498861636831</v>
      </c>
      <c r="E288" s="20">
        <f t="shared" si="66"/>
        <v>-1.9998498861636831</v>
      </c>
      <c r="F288" s="3">
        <f>VLOOKUP(A288,'Scheme data2'!$A$2:$B$5538,2,FALSE)</f>
        <v>13.26</v>
      </c>
      <c r="G288" s="20">
        <f t="shared" si="67"/>
        <v>0.15105740181268559</v>
      </c>
      <c r="H288" s="3">
        <f t="shared" si="68"/>
        <v>0</v>
      </c>
      <c r="I288" s="3">
        <f t="shared" si="69"/>
        <v>7</v>
      </c>
      <c r="J288" s="3">
        <f t="shared" si="70"/>
        <v>0</v>
      </c>
      <c r="K288" s="3">
        <f t="shared" si="71"/>
        <v>14001.657322762132</v>
      </c>
      <c r="L288" s="3">
        <f t="shared" si="72"/>
        <v>31.092808005403604</v>
      </c>
      <c r="M288" s="3">
        <f t="shared" si="73"/>
        <v>185661.97609982587</v>
      </c>
      <c r="N288" s="3">
        <f t="shared" si="74"/>
        <v>190143.40343584496</v>
      </c>
      <c r="O288" s="20">
        <f t="shared" si="75"/>
        <v>104.57413249211349</v>
      </c>
      <c r="P288" s="20">
        <f t="shared" si="76"/>
        <v>105.66296910636545</v>
      </c>
      <c r="Q288" s="3">
        <f>(O288-MAX(O$8:O288))/MAX(O$8:O288)</f>
        <v>-2.7146001467351213E-2</v>
      </c>
      <c r="R288" s="3">
        <f>(P288-MAX(P$8:P288))/MAX(P$8:P288)</f>
        <v>-3.0417617960426011E-2</v>
      </c>
      <c r="S288" s="3"/>
    </row>
    <row r="289" spans="1:19" hidden="1" x14ac:dyDescent="0.2">
      <c r="A289" s="18">
        <v>41604</v>
      </c>
      <c r="B289" s="18" t="str">
        <f t="shared" si="64"/>
        <v>Nov-2013</v>
      </c>
      <c r="C289" s="2">
        <v>6059.1</v>
      </c>
      <c r="D289" s="25">
        <f t="shared" si="65"/>
        <v>-0.91981652726336183</v>
      </c>
      <c r="E289" s="20">
        <f t="shared" si="66"/>
        <v>0.91981652726336183</v>
      </c>
      <c r="F289" s="3">
        <f>VLOOKUP(A289,'Scheme data2'!$A$2:$B$5538,2,FALSE)</f>
        <v>13.23</v>
      </c>
      <c r="G289" s="20">
        <f t="shared" si="67"/>
        <v>-0.22624434389139789</v>
      </c>
      <c r="H289" s="3">
        <f t="shared" si="68"/>
        <v>2000</v>
      </c>
      <c r="I289" s="3">
        <f t="shared" si="69"/>
        <v>8</v>
      </c>
      <c r="J289" s="3">
        <f t="shared" si="70"/>
        <v>0</v>
      </c>
      <c r="K289" s="3">
        <f t="shared" si="71"/>
        <v>14001.657322762132</v>
      </c>
      <c r="L289" s="3">
        <f t="shared" si="72"/>
        <v>31.092808005403604</v>
      </c>
      <c r="M289" s="3">
        <f t="shared" si="73"/>
        <v>185241.92638014301</v>
      </c>
      <c r="N289" s="3">
        <f t="shared" si="74"/>
        <v>188394.432985541</v>
      </c>
      <c r="O289" s="20">
        <f t="shared" si="75"/>
        <v>104.33753943217658</v>
      </c>
      <c r="P289" s="20">
        <f t="shared" si="76"/>
        <v>104.69106365332792</v>
      </c>
      <c r="Q289" s="3">
        <f>(O289-MAX(O$8:O289))/MAX(O$8:O289)</f>
        <v>-2.9347028613352675E-2</v>
      </c>
      <c r="R289" s="3">
        <f>(P289-MAX(P$8:P289))/MAX(P$8:P289)</f>
        <v>-3.9335996955859862E-2</v>
      </c>
      <c r="S289" s="3"/>
    </row>
    <row r="290" spans="1:19" hidden="1" x14ac:dyDescent="0.2">
      <c r="A290" s="18">
        <v>41605</v>
      </c>
      <c r="B290" s="18" t="str">
        <f t="shared" si="64"/>
        <v>Nov-2013</v>
      </c>
      <c r="C290" s="2">
        <v>6057.1</v>
      </c>
      <c r="D290" s="25">
        <f t="shared" si="65"/>
        <v>-3.3008202538330776E-2</v>
      </c>
      <c r="E290" s="20">
        <f t="shared" si="66"/>
        <v>3.3008202538330776E-2</v>
      </c>
      <c r="F290" s="3">
        <f>VLOOKUP(A290,'Scheme data2'!$A$2:$B$5538,2,FALSE)</f>
        <v>13.23</v>
      </c>
      <c r="G290" s="20">
        <f t="shared" si="67"/>
        <v>0</v>
      </c>
      <c r="H290" s="3">
        <f t="shared" si="68"/>
        <v>0</v>
      </c>
      <c r="I290" s="3">
        <f t="shared" si="69"/>
        <v>8</v>
      </c>
      <c r="J290" s="3">
        <f t="shared" si="70"/>
        <v>0</v>
      </c>
      <c r="K290" s="3">
        <f t="shared" si="71"/>
        <v>14001.657322762132</v>
      </c>
      <c r="L290" s="3">
        <f t="shared" si="72"/>
        <v>31.092808005403604</v>
      </c>
      <c r="M290" s="3">
        <f t="shared" si="73"/>
        <v>185241.92638014301</v>
      </c>
      <c r="N290" s="3">
        <f t="shared" si="74"/>
        <v>188332.24736953017</v>
      </c>
      <c r="O290" s="20">
        <f t="shared" si="75"/>
        <v>104.33753943217658</v>
      </c>
      <c r="P290" s="20">
        <f t="shared" si="76"/>
        <v>104.65650701499769</v>
      </c>
      <c r="Q290" s="3">
        <f>(O290-MAX(O$8:O290))/MAX(O$8:O290)</f>
        <v>-2.9347028613352675E-2</v>
      </c>
      <c r="R290" s="3">
        <f>(P290-MAX(P$8:P290))/MAX(P$8:P290)</f>
        <v>-3.9653094875697563E-2</v>
      </c>
      <c r="S290" s="3"/>
    </row>
    <row r="291" spans="1:19" hidden="1" x14ac:dyDescent="0.2">
      <c r="A291" s="18">
        <v>41606</v>
      </c>
      <c r="B291" s="18" t="str">
        <f t="shared" si="64"/>
        <v>Nov-2013</v>
      </c>
      <c r="C291" s="2">
        <v>6091.85</v>
      </c>
      <c r="D291" s="25">
        <f t="shared" si="65"/>
        <v>0.57370688943553849</v>
      </c>
      <c r="E291" s="20">
        <f t="shared" si="66"/>
        <v>-0.57370688943553849</v>
      </c>
      <c r="F291" s="3">
        <f>VLOOKUP(A291,'Scheme data2'!$A$2:$B$5538,2,FALSE)</f>
        <v>13.24</v>
      </c>
      <c r="G291" s="20">
        <f t="shared" si="67"/>
        <v>7.5585789871502537E-2</v>
      </c>
      <c r="H291" s="3">
        <f t="shared" si="68"/>
        <v>0</v>
      </c>
      <c r="I291" s="3">
        <f t="shared" si="69"/>
        <v>8</v>
      </c>
      <c r="J291" s="3">
        <f t="shared" si="70"/>
        <v>0</v>
      </c>
      <c r="K291" s="3">
        <f t="shared" si="71"/>
        <v>14001.657322762132</v>
      </c>
      <c r="L291" s="3">
        <f t="shared" si="72"/>
        <v>31.092808005403604</v>
      </c>
      <c r="M291" s="3">
        <f t="shared" si="73"/>
        <v>185381.94295337063</v>
      </c>
      <c r="N291" s="3">
        <f t="shared" si="74"/>
        <v>189412.72244771797</v>
      </c>
      <c r="O291" s="20">
        <f t="shared" si="75"/>
        <v>104.41640378548888</v>
      </c>
      <c r="P291" s="20">
        <f t="shared" si="76"/>
        <v>105.25692860598532</v>
      </c>
      <c r="Q291" s="3">
        <f>(O291-MAX(O$8:O291))/MAX(O$8:O291)</f>
        <v>-2.86133528980189E-2</v>
      </c>
      <c r="R291" s="3">
        <f>(P291-MAX(P$8:P291))/MAX(P$8:P291)</f>
        <v>-3.41435185185184E-2</v>
      </c>
      <c r="S291" s="3"/>
    </row>
    <row r="292" spans="1:19" hidden="1" x14ac:dyDescent="0.2">
      <c r="A292" s="18">
        <v>41607</v>
      </c>
      <c r="B292" s="18" t="str">
        <f t="shared" si="64"/>
        <v>Nov-2013</v>
      </c>
      <c r="C292" s="2">
        <v>6176.1</v>
      </c>
      <c r="D292" s="25">
        <f t="shared" si="65"/>
        <v>1.3829953134105404</v>
      </c>
      <c r="E292" s="20">
        <f t="shared" si="66"/>
        <v>-1.3829953134105404</v>
      </c>
      <c r="F292" s="3">
        <f>VLOOKUP(A292,'Scheme data2'!$A$2:$B$5538,2,FALSE)</f>
        <v>13.35</v>
      </c>
      <c r="G292" s="20">
        <f t="shared" si="67"/>
        <v>0.83081570996978416</v>
      </c>
      <c r="H292" s="3">
        <f t="shared" si="68"/>
        <v>0</v>
      </c>
      <c r="I292" s="3">
        <f t="shared" si="69"/>
        <v>8</v>
      </c>
      <c r="J292" s="3">
        <f t="shared" si="70"/>
        <v>0</v>
      </c>
      <c r="K292" s="3">
        <f t="shared" si="71"/>
        <v>14001.657322762132</v>
      </c>
      <c r="L292" s="3">
        <f t="shared" si="72"/>
        <v>31.092808005403604</v>
      </c>
      <c r="M292" s="3">
        <f t="shared" si="73"/>
        <v>186922.12525887447</v>
      </c>
      <c r="N292" s="3">
        <f t="shared" si="74"/>
        <v>192032.29152217321</v>
      </c>
      <c r="O292" s="20">
        <f t="shared" si="75"/>
        <v>105.28391167192422</v>
      </c>
      <c r="P292" s="20">
        <f t="shared" si="76"/>
        <v>106.71262699564599</v>
      </c>
      <c r="Q292" s="3">
        <f>(O292-MAX(O$8:O292))/MAX(O$8:O292)</f>
        <v>-2.0542920029346819E-2</v>
      </c>
      <c r="R292" s="3">
        <f>(P292-MAX(P$8:P292))/MAX(P$8:P292)</f>
        <v>-2.0785768645357451E-2</v>
      </c>
      <c r="S292" s="3"/>
    </row>
    <row r="293" spans="1:19" hidden="1" x14ac:dyDescent="0.2">
      <c r="A293" s="18">
        <v>41610</v>
      </c>
      <c r="B293" s="18" t="str">
        <f t="shared" si="64"/>
        <v>Dec-2013</v>
      </c>
      <c r="C293" s="2">
        <v>6217.85</v>
      </c>
      <c r="D293" s="25">
        <f t="shared" si="65"/>
        <v>0.67599294052881265</v>
      </c>
      <c r="E293" s="20">
        <f t="shared" si="66"/>
        <v>-0.67599294052881265</v>
      </c>
      <c r="F293" s="3">
        <f>VLOOKUP(A293,'Scheme data2'!$A$2:$B$5538,2,FALSE)</f>
        <v>13.45</v>
      </c>
      <c r="G293" s="20">
        <f t="shared" si="67"/>
        <v>0.7490636704119823</v>
      </c>
      <c r="H293" s="3">
        <f t="shared" si="68"/>
        <v>0</v>
      </c>
      <c r="I293" s="3">
        <f t="shared" si="69"/>
        <v>0</v>
      </c>
      <c r="J293" s="3">
        <f t="shared" si="70"/>
        <v>0</v>
      </c>
      <c r="K293" s="3">
        <f t="shared" si="71"/>
        <v>14001.657322762132</v>
      </c>
      <c r="L293" s="3">
        <f t="shared" si="72"/>
        <v>31.092808005403604</v>
      </c>
      <c r="M293" s="3">
        <f t="shared" si="73"/>
        <v>188322.29099115066</v>
      </c>
      <c r="N293" s="3">
        <f t="shared" si="74"/>
        <v>193330.41625639881</v>
      </c>
      <c r="O293" s="20">
        <f t="shared" si="75"/>
        <v>106.07255520504725</v>
      </c>
      <c r="P293" s="20">
        <f t="shared" si="76"/>
        <v>107.43399682078939</v>
      </c>
      <c r="Q293" s="3">
        <f>(O293-MAX(O$8:O293))/MAX(O$8:O293)</f>
        <v>-1.320616287600852E-2</v>
      </c>
      <c r="R293" s="3">
        <f>(P293-MAX(P$8:P293))/MAX(P$8:P293)</f>
        <v>-1.4166349568746709E-2</v>
      </c>
      <c r="S293" s="3"/>
    </row>
    <row r="294" spans="1:19" hidden="1" x14ac:dyDescent="0.2">
      <c r="A294" s="18">
        <v>41611</v>
      </c>
      <c r="B294" s="18" t="str">
        <f t="shared" si="64"/>
        <v>Dec-2013</v>
      </c>
      <c r="C294" s="2">
        <v>6201.85</v>
      </c>
      <c r="D294" s="25">
        <f t="shared" si="65"/>
        <v>-0.25732367297377712</v>
      </c>
      <c r="E294" s="20">
        <f t="shared" si="66"/>
        <v>0.25732367297377712</v>
      </c>
      <c r="F294" s="3">
        <f>VLOOKUP(A294,'Scheme data2'!$A$2:$B$5538,2,FALSE)</f>
        <v>13.43</v>
      </c>
      <c r="G294" s="20">
        <f t="shared" si="67"/>
        <v>-0.14869888475836116</v>
      </c>
      <c r="H294" s="3">
        <f t="shared" si="68"/>
        <v>0</v>
      </c>
      <c r="I294" s="3">
        <f t="shared" si="69"/>
        <v>0</v>
      </c>
      <c r="J294" s="3">
        <f t="shared" si="70"/>
        <v>0</v>
      </c>
      <c r="K294" s="3">
        <f t="shared" si="71"/>
        <v>14001.657322762132</v>
      </c>
      <c r="L294" s="3">
        <f t="shared" si="72"/>
        <v>31.092808005403604</v>
      </c>
      <c r="M294" s="3">
        <f t="shared" si="73"/>
        <v>188042.25784469544</v>
      </c>
      <c r="N294" s="3">
        <f t="shared" si="74"/>
        <v>192832.93132831235</v>
      </c>
      <c r="O294" s="20">
        <f t="shared" si="75"/>
        <v>105.91482649842266</v>
      </c>
      <c r="P294" s="20">
        <f t="shared" si="76"/>
        <v>107.15754371414761</v>
      </c>
      <c r="Q294" s="3">
        <f>(O294-MAX(O$8:O294))/MAX(O$8:O294)</f>
        <v>-1.4673514306676074E-2</v>
      </c>
      <c r="R294" s="3">
        <f>(P294-MAX(P$8:P294))/MAX(P$8:P294)</f>
        <v>-1.6703132927447836E-2</v>
      </c>
      <c r="S294" s="3"/>
    </row>
    <row r="295" spans="1:19" x14ac:dyDescent="0.2">
      <c r="A295" s="18">
        <v>41612</v>
      </c>
      <c r="B295" s="18" t="str">
        <f t="shared" si="64"/>
        <v>Dec-2013</v>
      </c>
      <c r="C295" s="2">
        <v>6160.95</v>
      </c>
      <c r="D295" s="25">
        <f t="shared" si="65"/>
        <v>-0.65948063884164476</v>
      </c>
      <c r="E295" s="20">
        <f t="shared" si="66"/>
        <v>0.65948063884164476</v>
      </c>
      <c r="F295" s="3">
        <f>VLOOKUP(A295,'Scheme data2'!$A$2:$B$5538,2,FALSE)</f>
        <v>13.37</v>
      </c>
      <c r="G295" s="20">
        <f t="shared" si="67"/>
        <v>-0.44676098287416605</v>
      </c>
      <c r="H295" s="3">
        <f t="shared" si="68"/>
        <v>2000</v>
      </c>
      <c r="I295" s="3">
        <f t="shared" si="69"/>
        <v>1</v>
      </c>
      <c r="J295" s="3">
        <f t="shared" si="70"/>
        <v>2000</v>
      </c>
      <c r="K295" s="3">
        <f t="shared" si="71"/>
        <v>14151.245954026155</v>
      </c>
      <c r="L295" s="3">
        <f t="shared" si="72"/>
        <v>31.417433266118266</v>
      </c>
      <c r="M295" s="3">
        <f t="shared" si="73"/>
        <v>189202.15840532968</v>
      </c>
      <c r="N295" s="3">
        <f t="shared" si="74"/>
        <v>193561.23548089134</v>
      </c>
      <c r="O295" s="20">
        <f t="shared" si="75"/>
        <v>105.44164037854884</v>
      </c>
      <c r="P295" s="20">
        <f t="shared" si="76"/>
        <v>106.45086046029454</v>
      </c>
      <c r="Q295" s="3">
        <f>(O295-MAX(O$8:O295))/MAX(O$8:O295)</f>
        <v>-1.9075568598679003E-2</v>
      </c>
      <c r="R295" s="3">
        <f>(P295-MAX(P$8:P295))/MAX(P$8:P295)</f>
        <v>-2.3187785388127748E-2</v>
      </c>
      <c r="S295" s="3"/>
    </row>
    <row r="296" spans="1:19" hidden="1" x14ac:dyDescent="0.2">
      <c r="A296" s="18">
        <v>41613</v>
      </c>
      <c r="B296" s="18" t="str">
        <f t="shared" si="64"/>
        <v>Dec-2013</v>
      </c>
      <c r="C296" s="2">
        <v>6241.1</v>
      </c>
      <c r="D296" s="25">
        <f t="shared" si="65"/>
        <v>1.3009357323140189</v>
      </c>
      <c r="E296" s="20">
        <f t="shared" si="66"/>
        <v>-1.3009357323140189</v>
      </c>
      <c r="F296" s="3">
        <f>VLOOKUP(A296,'Scheme data2'!$A$2:$B$5538,2,FALSE)</f>
        <v>13.45</v>
      </c>
      <c r="G296" s="20">
        <f t="shared" si="67"/>
        <v>0.59835452505609632</v>
      </c>
      <c r="H296" s="3">
        <f t="shared" si="68"/>
        <v>0</v>
      </c>
      <c r="I296" s="3">
        <f t="shared" si="69"/>
        <v>1</v>
      </c>
      <c r="J296" s="3">
        <f t="shared" si="70"/>
        <v>0</v>
      </c>
      <c r="K296" s="3">
        <f t="shared" si="71"/>
        <v>14151.245954026155</v>
      </c>
      <c r="L296" s="3">
        <f t="shared" si="72"/>
        <v>31.417433266118266</v>
      </c>
      <c r="M296" s="3">
        <f t="shared" si="73"/>
        <v>190334.25808165179</v>
      </c>
      <c r="N296" s="3">
        <f t="shared" si="74"/>
        <v>196079.34275717073</v>
      </c>
      <c r="O296" s="20">
        <f t="shared" si="75"/>
        <v>106.07255520504727</v>
      </c>
      <c r="P296" s="20">
        <f t="shared" si="76"/>
        <v>107.83571774137825</v>
      </c>
      <c r="Q296" s="3">
        <f>(O296-MAX(O$8:O296))/MAX(O$8:O296)</f>
        <v>-1.3206162876008388E-2</v>
      </c>
      <c r="R296" s="3">
        <f>(P296-MAX(P$8:P296))/MAX(P$8:P296)</f>
        <v>-1.0480086250633965E-2</v>
      </c>
      <c r="S296" s="3"/>
    </row>
    <row r="297" spans="1:19" hidden="1" x14ac:dyDescent="0.2">
      <c r="A297" s="18">
        <v>41614</v>
      </c>
      <c r="B297" s="18" t="str">
        <f t="shared" si="64"/>
        <v>Dec-2013</v>
      </c>
      <c r="C297" s="2">
        <v>6259.9</v>
      </c>
      <c r="D297" s="25">
        <f t="shared" si="65"/>
        <v>0.30122895002482369</v>
      </c>
      <c r="E297" s="20">
        <f t="shared" si="66"/>
        <v>-0.30122895002482369</v>
      </c>
      <c r="F297" s="3">
        <f>VLOOKUP(A297,'Scheme data2'!$A$2:$B$5538,2,FALSE)</f>
        <v>13.49</v>
      </c>
      <c r="G297" s="20">
        <f t="shared" si="67"/>
        <v>0.29739776951673552</v>
      </c>
      <c r="H297" s="3">
        <f t="shared" si="68"/>
        <v>0</v>
      </c>
      <c r="I297" s="3">
        <f t="shared" si="69"/>
        <v>1</v>
      </c>
      <c r="J297" s="3">
        <f t="shared" si="70"/>
        <v>0</v>
      </c>
      <c r="K297" s="3">
        <f t="shared" si="71"/>
        <v>14151.245954026155</v>
      </c>
      <c r="L297" s="3">
        <f t="shared" si="72"/>
        <v>31.417433266118266</v>
      </c>
      <c r="M297" s="3">
        <f t="shared" si="73"/>
        <v>190900.30791981283</v>
      </c>
      <c r="N297" s="3">
        <f t="shared" si="74"/>
        <v>196669.99050257372</v>
      </c>
      <c r="O297" s="20">
        <f t="shared" si="75"/>
        <v>106.38801261829649</v>
      </c>
      <c r="P297" s="20">
        <f t="shared" si="76"/>
        <v>108.16055014168234</v>
      </c>
      <c r="Q297" s="3">
        <f>(O297-MAX(O$8:O297))/MAX(O$8:O297)</f>
        <v>-1.0271460014673014E-2</v>
      </c>
      <c r="R297" s="3">
        <f>(P297-MAX(P$8:P297))/MAX(P$8:P297)</f>
        <v>-7.4993658041601812E-3</v>
      </c>
      <c r="S297" s="3"/>
    </row>
    <row r="298" spans="1:19" hidden="1" x14ac:dyDescent="0.2">
      <c r="A298" s="18">
        <v>41617</v>
      </c>
      <c r="B298" s="18" t="str">
        <f t="shared" si="64"/>
        <v>Dec-2013</v>
      </c>
      <c r="C298" s="2">
        <v>6363.9</v>
      </c>
      <c r="D298" s="25">
        <f t="shared" si="65"/>
        <v>1.6613683924663332</v>
      </c>
      <c r="E298" s="20">
        <f t="shared" si="66"/>
        <v>-1.6613683924663332</v>
      </c>
      <c r="F298" s="3">
        <f>VLOOKUP(A298,'Scheme data2'!$A$2:$B$5538,2,FALSE)</f>
        <v>13.61</v>
      </c>
      <c r="G298" s="20">
        <f t="shared" si="67"/>
        <v>0.88954781319495346</v>
      </c>
      <c r="H298" s="3">
        <f t="shared" si="68"/>
        <v>0</v>
      </c>
      <c r="I298" s="3">
        <f t="shared" si="69"/>
        <v>1</v>
      </c>
      <c r="J298" s="3">
        <f t="shared" si="70"/>
        <v>0</v>
      </c>
      <c r="K298" s="3">
        <f t="shared" si="71"/>
        <v>14151.245954026155</v>
      </c>
      <c r="L298" s="3">
        <f t="shared" si="72"/>
        <v>31.417433266118266</v>
      </c>
      <c r="M298" s="3">
        <f t="shared" si="73"/>
        <v>192598.45743429597</v>
      </c>
      <c r="N298" s="3">
        <f t="shared" si="74"/>
        <v>199937.40356225002</v>
      </c>
      <c r="O298" s="20">
        <f t="shared" si="75"/>
        <v>107.3343848580441</v>
      </c>
      <c r="P298" s="20">
        <f t="shared" si="76"/>
        <v>109.95749533485395</v>
      </c>
      <c r="Q298" s="3">
        <f>(O298-MAX(O$8:O298))/MAX(O$8:O298)</f>
        <v>-1.46735143066729E-3</v>
      </c>
      <c r="R298" s="3">
        <f>(P298-MAX(P$8:P298))/MAX(P$8:P298)</f>
        <v>0</v>
      </c>
      <c r="S298" s="3"/>
    </row>
    <row r="299" spans="1:19" hidden="1" x14ac:dyDescent="0.2">
      <c r="A299" s="18">
        <v>41618</v>
      </c>
      <c r="B299" s="18" t="str">
        <f t="shared" si="64"/>
        <v>Dec-2013</v>
      </c>
      <c r="C299" s="2">
        <v>6332.85</v>
      </c>
      <c r="D299" s="25">
        <f t="shared" si="65"/>
        <v>-0.48790835808229666</v>
      </c>
      <c r="E299" s="20">
        <f t="shared" si="66"/>
        <v>0.48790835808229666</v>
      </c>
      <c r="F299" s="3">
        <f>VLOOKUP(A299,'Scheme data2'!$A$2:$B$5538,2,FALSE)</f>
        <v>13.56</v>
      </c>
      <c r="G299" s="20">
        <f t="shared" si="67"/>
        <v>-0.36737692872886801</v>
      </c>
      <c r="H299" s="3">
        <f t="shared" si="68"/>
        <v>0</v>
      </c>
      <c r="I299" s="3">
        <f t="shared" si="69"/>
        <v>1</v>
      </c>
      <c r="J299" s="3">
        <f t="shared" si="70"/>
        <v>0</v>
      </c>
      <c r="K299" s="3">
        <f t="shared" si="71"/>
        <v>14151.245954026155</v>
      </c>
      <c r="L299" s="3">
        <f t="shared" si="72"/>
        <v>31.417433266118266</v>
      </c>
      <c r="M299" s="3">
        <f t="shared" si="73"/>
        <v>191890.89513659469</v>
      </c>
      <c r="N299" s="3">
        <f t="shared" si="74"/>
        <v>198961.89225933707</v>
      </c>
      <c r="O299" s="20">
        <f t="shared" si="75"/>
        <v>106.9400630914826</v>
      </c>
      <c r="P299" s="20">
        <f t="shared" si="76"/>
        <v>109.42100352477723</v>
      </c>
      <c r="Q299" s="3">
        <f>(O299-MAX(O$8:O299))/MAX(O$8:O299)</f>
        <v>-5.1357300073363085E-3</v>
      </c>
      <c r="R299" s="3">
        <f>(P299-MAX(P$8:P299))/MAX(P$8:P299)</f>
        <v>-4.8790835808230348E-3</v>
      </c>
      <c r="S299" s="3"/>
    </row>
    <row r="300" spans="1:19" hidden="1" x14ac:dyDescent="0.2">
      <c r="A300" s="18">
        <v>41619</v>
      </c>
      <c r="B300" s="18" t="str">
        <f t="shared" si="64"/>
        <v>Dec-2013</v>
      </c>
      <c r="C300" s="2">
        <v>6307.9</v>
      </c>
      <c r="D300" s="25">
        <f t="shared" si="65"/>
        <v>-0.39397743512006006</v>
      </c>
      <c r="E300" s="20">
        <f t="shared" si="66"/>
        <v>0.39397743512006006</v>
      </c>
      <c r="F300" s="3">
        <f>VLOOKUP(A300,'Scheme data2'!$A$2:$B$5538,2,FALSE)</f>
        <v>13.55</v>
      </c>
      <c r="G300" s="20">
        <f t="shared" si="67"/>
        <v>-7.3746312684364212E-2</v>
      </c>
      <c r="H300" s="3">
        <f t="shared" si="68"/>
        <v>0</v>
      </c>
      <c r="I300" s="3">
        <f t="shared" si="69"/>
        <v>1</v>
      </c>
      <c r="J300" s="3">
        <f t="shared" si="70"/>
        <v>0</v>
      </c>
      <c r="K300" s="3">
        <f t="shared" si="71"/>
        <v>14151.245954026155</v>
      </c>
      <c r="L300" s="3">
        <f t="shared" si="72"/>
        <v>31.417433266118266</v>
      </c>
      <c r="M300" s="3">
        <f t="shared" si="73"/>
        <v>191749.38267705441</v>
      </c>
      <c r="N300" s="3">
        <f t="shared" si="74"/>
        <v>198178.02729934739</v>
      </c>
      <c r="O300" s="20">
        <f t="shared" si="75"/>
        <v>106.8611987381703</v>
      </c>
      <c r="P300" s="20">
        <f t="shared" si="76"/>
        <v>108.98990946160768</v>
      </c>
      <c r="Q300" s="3">
        <f>(O300-MAX(O$8:O300))/MAX(O$8:O300)</f>
        <v>-5.8694057226700855E-3</v>
      </c>
      <c r="R300" s="3">
        <f>(P300-MAX(P$8:P300))/MAX(P$8:P300)</f>
        <v>-8.799635443674592E-3</v>
      </c>
      <c r="S300" s="3"/>
    </row>
    <row r="301" spans="1:19" x14ac:dyDescent="0.2">
      <c r="A301" s="18">
        <v>41620</v>
      </c>
      <c r="B301" s="18" t="str">
        <f t="shared" si="64"/>
        <v>Dec-2013</v>
      </c>
      <c r="C301" s="2">
        <v>6237.05</v>
      </c>
      <c r="D301" s="25">
        <f t="shared" si="65"/>
        <v>-1.1231947240761497</v>
      </c>
      <c r="E301" s="20">
        <f t="shared" si="66"/>
        <v>1.1231947240761497</v>
      </c>
      <c r="F301" s="3">
        <f>VLOOKUP(A301,'Scheme data2'!$A$2:$B$5538,2,FALSE)</f>
        <v>13.46</v>
      </c>
      <c r="G301" s="20">
        <f t="shared" si="67"/>
        <v>-0.66420664206641955</v>
      </c>
      <c r="H301" s="3">
        <f t="shared" si="68"/>
        <v>4000</v>
      </c>
      <c r="I301" s="3">
        <f t="shared" si="69"/>
        <v>2</v>
      </c>
      <c r="J301" s="3">
        <f t="shared" si="70"/>
        <v>4000</v>
      </c>
      <c r="K301" s="3">
        <f t="shared" si="71"/>
        <v>14448.422774234179</v>
      </c>
      <c r="L301" s="3">
        <f t="shared" si="72"/>
        <v>32.058762099460949</v>
      </c>
      <c r="M301" s="3">
        <f t="shared" si="73"/>
        <v>194475.77054119206</v>
      </c>
      <c r="N301" s="3">
        <f t="shared" si="74"/>
        <v>199952.10215244291</v>
      </c>
      <c r="O301" s="20">
        <f t="shared" si="75"/>
        <v>106.15141955835958</v>
      </c>
      <c r="P301" s="20">
        <f t="shared" si="76"/>
        <v>107.76574054875954</v>
      </c>
      <c r="Q301" s="3">
        <f>(O301-MAX(O$8:O301))/MAX(O$8:O301)</f>
        <v>-1.2472487160674478E-2</v>
      </c>
      <c r="R301" s="3">
        <f>(P301-MAX(P$8:P301))/MAX(P$8:P301)</f>
        <v>-1.9932745643394735E-2</v>
      </c>
      <c r="S301" s="3"/>
    </row>
    <row r="302" spans="1:19" x14ac:dyDescent="0.2">
      <c r="A302" s="18">
        <v>41621</v>
      </c>
      <c r="B302" s="18" t="str">
        <f t="shared" si="64"/>
        <v>Dec-2013</v>
      </c>
      <c r="C302" s="2">
        <v>6168.4</v>
      </c>
      <c r="D302" s="25">
        <f t="shared" si="65"/>
        <v>-1.1006806102243936</v>
      </c>
      <c r="E302" s="20">
        <f t="shared" si="66"/>
        <v>1.1006806102243936</v>
      </c>
      <c r="F302" s="3">
        <f>VLOOKUP(A302,'Scheme data2'!$A$2:$B$5538,2,FALSE)</f>
        <v>13.35</v>
      </c>
      <c r="G302" s="20">
        <f t="shared" si="67"/>
        <v>-0.81723625557207424</v>
      </c>
      <c r="H302" s="3">
        <f t="shared" si="68"/>
        <v>4000</v>
      </c>
      <c r="I302" s="3">
        <f t="shared" si="69"/>
        <v>3</v>
      </c>
      <c r="J302" s="3">
        <f t="shared" si="70"/>
        <v>4000</v>
      </c>
      <c r="K302" s="3">
        <f t="shared" si="71"/>
        <v>14748.048242398972</v>
      </c>
      <c r="L302" s="3">
        <f t="shared" si="72"/>
        <v>32.707228476479301</v>
      </c>
      <c r="M302" s="3">
        <f t="shared" si="73"/>
        <v>196886.44403602628</v>
      </c>
      <c r="N302" s="3">
        <f t="shared" si="74"/>
        <v>201751.26813431492</v>
      </c>
      <c r="O302" s="20">
        <f t="shared" si="75"/>
        <v>105.28391167192424</v>
      </c>
      <c r="P302" s="20">
        <f t="shared" si="76"/>
        <v>106.57958393807462</v>
      </c>
      <c r="Q302" s="3">
        <f>(O302-MAX(O$8:O302))/MAX(O$8:O302)</f>
        <v>-2.0542920029346556E-2</v>
      </c>
      <c r="R302" s="3">
        <f>(P302-MAX(P$8:P302))/MAX(P$8:P302)</f>
        <v>-3.0720155879256431E-2</v>
      </c>
      <c r="S302" s="3"/>
    </row>
    <row r="303" spans="1:19" hidden="1" x14ac:dyDescent="0.2">
      <c r="A303" s="18">
        <v>41624</v>
      </c>
      <c r="B303" s="18" t="str">
        <f t="shared" si="64"/>
        <v>Dec-2013</v>
      </c>
      <c r="C303" s="2">
        <v>6154.7</v>
      </c>
      <c r="D303" s="25">
        <f t="shared" si="65"/>
        <v>-0.22209973412878251</v>
      </c>
      <c r="E303" s="20">
        <f t="shared" si="66"/>
        <v>0.22209973412878251</v>
      </c>
      <c r="F303" s="3">
        <f>VLOOKUP(A303,'Scheme data2'!$A$2:$B$5538,2,FALSE)</f>
        <v>13.4</v>
      </c>
      <c r="G303" s="20">
        <f t="shared" si="67"/>
        <v>0.37453183520599787</v>
      </c>
      <c r="H303" s="3">
        <f t="shared" si="68"/>
        <v>0</v>
      </c>
      <c r="I303" s="3">
        <f t="shared" si="69"/>
        <v>3</v>
      </c>
      <c r="J303" s="3">
        <f t="shared" si="70"/>
        <v>0</v>
      </c>
      <c r="K303" s="3">
        <f t="shared" si="71"/>
        <v>14748.048242398972</v>
      </c>
      <c r="L303" s="3">
        <f t="shared" si="72"/>
        <v>32.707228476479301</v>
      </c>
      <c r="M303" s="3">
        <f t="shared" si="73"/>
        <v>197623.84644814624</v>
      </c>
      <c r="N303" s="3">
        <f t="shared" si="74"/>
        <v>201303.17910418715</v>
      </c>
      <c r="O303" s="20">
        <f t="shared" si="75"/>
        <v>105.67823343848576</v>
      </c>
      <c r="P303" s="20">
        <f t="shared" si="76"/>
        <v>106.3428709655126</v>
      </c>
      <c r="Q303" s="3">
        <f>(O303-MAX(O$8:O303))/MAX(O$8:O303)</f>
        <v>-1.6874541452677406E-2</v>
      </c>
      <c r="R303" s="3">
        <f>(P303-MAX(P$8:P303))/MAX(P$8:P303)</f>
        <v>-3.2872923836012397E-2</v>
      </c>
      <c r="S303" s="3"/>
    </row>
    <row r="304" spans="1:19" hidden="1" x14ac:dyDescent="0.2">
      <c r="A304" s="18">
        <v>41625</v>
      </c>
      <c r="B304" s="18" t="str">
        <f t="shared" si="64"/>
        <v>Dec-2013</v>
      </c>
      <c r="C304" s="2">
        <v>6139.05</v>
      </c>
      <c r="D304" s="25">
        <f t="shared" si="65"/>
        <v>-0.25427721903585287</v>
      </c>
      <c r="E304" s="20">
        <f t="shared" si="66"/>
        <v>0.25427721903585287</v>
      </c>
      <c r="F304" s="3">
        <f>VLOOKUP(A304,'Scheme data2'!$A$2:$B$5538,2,FALSE)</f>
        <v>13.41</v>
      </c>
      <c r="G304" s="20">
        <f t="shared" si="67"/>
        <v>7.4626865671640202E-2</v>
      </c>
      <c r="H304" s="3">
        <f t="shared" si="68"/>
        <v>0</v>
      </c>
      <c r="I304" s="3">
        <f t="shared" si="69"/>
        <v>3</v>
      </c>
      <c r="J304" s="3">
        <f t="shared" si="70"/>
        <v>0</v>
      </c>
      <c r="K304" s="3">
        <f t="shared" si="71"/>
        <v>14748.048242398972</v>
      </c>
      <c r="L304" s="3">
        <f t="shared" si="72"/>
        <v>32.707228476479301</v>
      </c>
      <c r="M304" s="3">
        <f t="shared" si="73"/>
        <v>197771.32693057021</v>
      </c>
      <c r="N304" s="3">
        <f t="shared" si="74"/>
        <v>200791.31097853027</v>
      </c>
      <c r="O304" s="20">
        <f t="shared" si="75"/>
        <v>105.75709779179806</v>
      </c>
      <c r="P304" s="20">
        <f t="shared" si="76"/>
        <v>106.07246527057862</v>
      </c>
      <c r="Q304" s="3">
        <f>(O304-MAX(O$8:O304))/MAX(O$8:O304)</f>
        <v>-1.6140865737343628E-2</v>
      </c>
      <c r="R304" s="3">
        <f>(P304-MAX(P$8:P304))/MAX(P$8:P304)</f>
        <v>-3.5332107669824885E-2</v>
      </c>
      <c r="S304" s="3"/>
    </row>
    <row r="305" spans="1:19" hidden="1" x14ac:dyDescent="0.2">
      <c r="A305" s="18">
        <v>41626</v>
      </c>
      <c r="B305" s="18" t="str">
        <f t="shared" si="64"/>
        <v>Dec-2013</v>
      </c>
      <c r="C305" s="2">
        <v>6217.15</v>
      </c>
      <c r="D305" s="25">
        <f t="shared" si="65"/>
        <v>1.2721838069408045</v>
      </c>
      <c r="E305" s="20">
        <f t="shared" si="66"/>
        <v>-1.2721838069408045</v>
      </c>
      <c r="F305" s="3">
        <f>VLOOKUP(A305,'Scheme data2'!$A$2:$B$5538,2,FALSE)</f>
        <v>13.5</v>
      </c>
      <c r="G305" s="20">
        <f t="shared" si="67"/>
        <v>0.67114093959731436</v>
      </c>
      <c r="H305" s="3">
        <f t="shared" si="68"/>
        <v>0</v>
      </c>
      <c r="I305" s="3">
        <f t="shared" si="69"/>
        <v>3</v>
      </c>
      <c r="J305" s="3">
        <f t="shared" si="70"/>
        <v>0</v>
      </c>
      <c r="K305" s="3">
        <f t="shared" si="71"/>
        <v>14748.048242398972</v>
      </c>
      <c r="L305" s="3">
        <f t="shared" si="72"/>
        <v>32.707228476479301</v>
      </c>
      <c r="M305" s="3">
        <f t="shared" si="73"/>
        <v>199098.65127238614</v>
      </c>
      <c r="N305" s="3">
        <f t="shared" si="74"/>
        <v>203345.74552254326</v>
      </c>
      <c r="O305" s="20">
        <f t="shared" si="75"/>
        <v>106.46687697160877</v>
      </c>
      <c r="P305" s="20">
        <f t="shared" si="76"/>
        <v>107.42190199737384</v>
      </c>
      <c r="Q305" s="3">
        <f>(O305-MAX(O$8:O305))/MAX(O$8:O305)</f>
        <v>-9.5377842993393681E-3</v>
      </c>
      <c r="R305" s="3">
        <f>(P305-MAX(P$8:P305))/MAX(P$8:P305)</f>
        <v>-2.3059758952843162E-2</v>
      </c>
      <c r="S305" s="3"/>
    </row>
    <row r="306" spans="1:19" x14ac:dyDescent="0.2">
      <c r="A306" s="18">
        <v>41627</v>
      </c>
      <c r="B306" s="18" t="str">
        <f t="shared" si="64"/>
        <v>Dec-2013</v>
      </c>
      <c r="C306" s="2">
        <v>6166.65</v>
      </c>
      <c r="D306" s="25">
        <f t="shared" si="65"/>
        <v>-0.81226928737444004</v>
      </c>
      <c r="E306" s="20">
        <f t="shared" si="66"/>
        <v>0.81226928737444004</v>
      </c>
      <c r="F306" s="3">
        <f>VLOOKUP(A306,'Scheme data2'!$A$2:$B$5538,2,FALSE)</f>
        <v>13.47</v>
      </c>
      <c r="G306" s="20">
        <f t="shared" si="67"/>
        <v>-0.22222222222221749</v>
      </c>
      <c r="H306" s="3">
        <f t="shared" si="68"/>
        <v>2000</v>
      </c>
      <c r="I306" s="3">
        <f t="shared" si="69"/>
        <v>4</v>
      </c>
      <c r="J306" s="3">
        <f t="shared" si="70"/>
        <v>2000</v>
      </c>
      <c r="K306" s="3">
        <f t="shared" si="71"/>
        <v>14896.526341879298</v>
      </c>
      <c r="L306" s="3">
        <f t="shared" si="72"/>
        <v>33.031553677358225</v>
      </c>
      <c r="M306" s="3">
        <f t="shared" si="73"/>
        <v>200656.20982511417</v>
      </c>
      <c r="N306" s="3">
        <f t="shared" si="74"/>
        <v>203694.03048448107</v>
      </c>
      <c r="O306" s="20">
        <f t="shared" si="75"/>
        <v>106.23028391167188</v>
      </c>
      <c r="P306" s="20">
        <f t="shared" si="76"/>
        <v>106.54934687953569</v>
      </c>
      <c r="Q306" s="3">
        <f>(O306-MAX(O$8:O306))/MAX(O$8:O306)</f>
        <v>-1.17388114453407E-2</v>
      </c>
      <c r="R306" s="3">
        <f>(P306-MAX(P$8:P306))/MAX(P$8:P306)</f>
        <v>-3.0995144486871119E-2</v>
      </c>
      <c r="S306" s="3"/>
    </row>
    <row r="307" spans="1:19" hidden="1" x14ac:dyDescent="0.2">
      <c r="A307" s="18">
        <v>41628</v>
      </c>
      <c r="B307" s="18" t="str">
        <f t="shared" si="64"/>
        <v>Dec-2013</v>
      </c>
      <c r="C307" s="2">
        <v>6274.25</v>
      </c>
      <c r="D307" s="25">
        <f t="shared" si="65"/>
        <v>1.7448695807286025</v>
      </c>
      <c r="E307" s="20">
        <f t="shared" si="66"/>
        <v>-1.7448695807286025</v>
      </c>
      <c r="F307" s="3">
        <f>VLOOKUP(A307,'Scheme data2'!$A$2:$B$5538,2,FALSE)</f>
        <v>13.64</v>
      </c>
      <c r="G307" s="20">
        <f t="shared" si="67"/>
        <v>1.262063845582776</v>
      </c>
      <c r="H307" s="3">
        <f t="shared" si="68"/>
        <v>0</v>
      </c>
      <c r="I307" s="3">
        <f t="shared" si="69"/>
        <v>4</v>
      </c>
      <c r="J307" s="3">
        <f t="shared" si="70"/>
        <v>0</v>
      </c>
      <c r="K307" s="3">
        <f t="shared" si="71"/>
        <v>14896.526341879298</v>
      </c>
      <c r="L307" s="3">
        <f t="shared" si="72"/>
        <v>33.031553677358225</v>
      </c>
      <c r="M307" s="3">
        <f t="shared" si="73"/>
        <v>203188.61930323363</v>
      </c>
      <c r="N307" s="3">
        <f t="shared" si="74"/>
        <v>207248.22566016484</v>
      </c>
      <c r="O307" s="20">
        <f t="shared" si="75"/>
        <v>107.57097791798103</v>
      </c>
      <c r="P307" s="20">
        <f t="shared" si="76"/>
        <v>108.4084940217017</v>
      </c>
      <c r="Q307" s="3">
        <f>(O307-MAX(O$8:O307))/MAX(O$8:O307)</f>
        <v>0</v>
      </c>
      <c r="R307" s="3">
        <f>(P307-MAX(P$8:P307))/MAX(P$8:P307)</f>
        <v>-1.4087273527239475E-2</v>
      </c>
      <c r="S307" s="3"/>
    </row>
    <row r="308" spans="1:19" hidden="1" x14ac:dyDescent="0.2">
      <c r="A308" s="18">
        <v>41631</v>
      </c>
      <c r="B308" s="18" t="str">
        <f t="shared" si="64"/>
        <v>Dec-2013</v>
      </c>
      <c r="C308" s="2">
        <v>6284.5</v>
      </c>
      <c r="D308" s="25">
        <f t="shared" si="65"/>
        <v>0.16336613937920866</v>
      </c>
      <c r="E308" s="20">
        <f t="shared" si="66"/>
        <v>-0.16336613937920866</v>
      </c>
      <c r="F308" s="3">
        <f>VLOOKUP(A308,'Scheme data2'!$A$2:$B$5538,2,FALSE)</f>
        <v>13.68</v>
      </c>
      <c r="G308" s="20">
        <f t="shared" si="67"/>
        <v>0.29325513196480313</v>
      </c>
      <c r="H308" s="3">
        <f t="shared" si="68"/>
        <v>0</v>
      </c>
      <c r="I308" s="3">
        <f t="shared" si="69"/>
        <v>4</v>
      </c>
      <c r="J308" s="3">
        <f t="shared" si="70"/>
        <v>0</v>
      </c>
      <c r="K308" s="3">
        <f t="shared" si="71"/>
        <v>14896.526341879298</v>
      </c>
      <c r="L308" s="3">
        <f t="shared" si="72"/>
        <v>33.031553677358225</v>
      </c>
      <c r="M308" s="3">
        <f t="shared" si="73"/>
        <v>203784.48035690881</v>
      </c>
      <c r="N308" s="3">
        <f t="shared" si="74"/>
        <v>207586.79908535778</v>
      </c>
      <c r="O308" s="20">
        <f t="shared" si="75"/>
        <v>107.88643533123023</v>
      </c>
      <c r="P308" s="20">
        <f t="shared" si="76"/>
        <v>108.58559679314411</v>
      </c>
      <c r="Q308" s="3">
        <f>(O308-MAX(O$8:O308))/MAX(O$8:O308)</f>
        <v>0</v>
      </c>
      <c r="R308" s="3">
        <f>(P308-MAX(P$8:P308))/MAX(P$8:P308)</f>
        <v>-1.2476625968352518E-2</v>
      </c>
      <c r="S308" s="3"/>
    </row>
    <row r="309" spans="1:19" hidden="1" x14ac:dyDescent="0.2">
      <c r="A309" s="18">
        <v>41632</v>
      </c>
      <c r="B309" s="18" t="str">
        <f t="shared" si="64"/>
        <v>Dec-2013</v>
      </c>
      <c r="C309" s="2">
        <v>6268.4</v>
      </c>
      <c r="D309" s="25">
        <f t="shared" si="65"/>
        <v>-0.25618585408545408</v>
      </c>
      <c r="E309" s="20">
        <f t="shared" si="66"/>
        <v>0.25618585408545408</v>
      </c>
      <c r="F309" s="3">
        <f>VLOOKUP(A309,'Scheme data2'!$A$2:$B$5538,2,FALSE)</f>
        <v>13.65</v>
      </c>
      <c r="G309" s="20">
        <f t="shared" si="67"/>
        <v>-0.21929824561403044</v>
      </c>
      <c r="H309" s="3">
        <f t="shared" si="68"/>
        <v>0</v>
      </c>
      <c r="I309" s="3">
        <f t="shared" si="69"/>
        <v>4</v>
      </c>
      <c r="J309" s="3">
        <f t="shared" si="70"/>
        <v>0</v>
      </c>
      <c r="K309" s="3">
        <f t="shared" si="71"/>
        <v>14896.526341879298</v>
      </c>
      <c r="L309" s="3">
        <f t="shared" si="72"/>
        <v>33.031553677358225</v>
      </c>
      <c r="M309" s="3">
        <f t="shared" si="73"/>
        <v>203337.58456665243</v>
      </c>
      <c r="N309" s="3">
        <f t="shared" si="74"/>
        <v>207054.9910711523</v>
      </c>
      <c r="O309" s="20">
        <f t="shared" si="75"/>
        <v>107.64984227129332</v>
      </c>
      <c r="P309" s="20">
        <f t="shared" si="76"/>
        <v>108.3074158545858</v>
      </c>
      <c r="Q309" s="3">
        <f>(O309-MAX(O$8:O309))/MAX(O$8:O309)</f>
        <v>-2.1929824561403464E-3</v>
      </c>
      <c r="R309" s="3">
        <f>(P309-MAX(P$8:P309))/MAX(P$8:P309)</f>
        <v>-1.500652115840902E-2</v>
      </c>
      <c r="S309" s="3"/>
    </row>
    <row r="310" spans="1:19" hidden="1" x14ac:dyDescent="0.2">
      <c r="A310" s="18">
        <v>41634</v>
      </c>
      <c r="B310" s="18" t="str">
        <f t="shared" si="64"/>
        <v>Dec-2013</v>
      </c>
      <c r="C310" s="2">
        <v>6278.9</v>
      </c>
      <c r="D310" s="25">
        <f t="shared" si="65"/>
        <v>0.16750685980473487</v>
      </c>
      <c r="E310" s="20">
        <f t="shared" si="66"/>
        <v>-0.16750685980473487</v>
      </c>
      <c r="F310" s="3">
        <f>VLOOKUP(A310,'Scheme data2'!$A$2:$B$5538,2,FALSE)</f>
        <v>13.68</v>
      </c>
      <c r="G310" s="20">
        <f t="shared" si="67"/>
        <v>0.21978021978021509</v>
      </c>
      <c r="H310" s="3">
        <f t="shared" si="68"/>
        <v>0</v>
      </c>
      <c r="I310" s="3">
        <f t="shared" si="69"/>
        <v>4</v>
      </c>
      <c r="J310" s="3">
        <f t="shared" si="70"/>
        <v>0</v>
      </c>
      <c r="K310" s="3">
        <f t="shared" si="71"/>
        <v>14896.526341879298</v>
      </c>
      <c r="L310" s="3">
        <f t="shared" si="72"/>
        <v>33.031553677358225</v>
      </c>
      <c r="M310" s="3">
        <f t="shared" si="73"/>
        <v>203784.48035690881</v>
      </c>
      <c r="N310" s="3">
        <f t="shared" si="74"/>
        <v>207401.82238476456</v>
      </c>
      <c r="O310" s="20">
        <f t="shared" si="75"/>
        <v>107.88643533123023</v>
      </c>
      <c r="P310" s="20">
        <f t="shared" si="76"/>
        <v>108.48883820581946</v>
      </c>
      <c r="Q310" s="3">
        <f>(O310-MAX(O$8:O310))/MAX(O$8:O310)</f>
        <v>0</v>
      </c>
      <c r="R310" s="3">
        <f>(P310-MAX(P$8:P310))/MAX(P$8:P310)</f>
        <v>-1.3356589512720131E-2</v>
      </c>
      <c r="S310" s="3"/>
    </row>
    <row r="311" spans="1:19" hidden="1" x14ac:dyDescent="0.2">
      <c r="A311" s="18">
        <v>41635</v>
      </c>
      <c r="B311" s="18" t="str">
        <f t="shared" si="64"/>
        <v>Dec-2013</v>
      </c>
      <c r="C311" s="2">
        <v>6313.8</v>
      </c>
      <c r="D311" s="25">
        <f t="shared" si="65"/>
        <v>0.55582984280686987</v>
      </c>
      <c r="E311" s="20">
        <f t="shared" si="66"/>
        <v>-0.55582984280686987</v>
      </c>
      <c r="F311" s="3">
        <f>VLOOKUP(A311,'Scheme data2'!$A$2:$B$5538,2,FALSE)</f>
        <v>13.75</v>
      </c>
      <c r="G311" s="20">
        <f t="shared" si="67"/>
        <v>0.51169590643275065</v>
      </c>
      <c r="H311" s="3">
        <f t="shared" si="68"/>
        <v>0</v>
      </c>
      <c r="I311" s="3">
        <f t="shared" si="69"/>
        <v>4</v>
      </c>
      <c r="J311" s="3">
        <f t="shared" si="70"/>
        <v>0</v>
      </c>
      <c r="K311" s="3">
        <f t="shared" si="71"/>
        <v>14896.526341879298</v>
      </c>
      <c r="L311" s="3">
        <f t="shared" si="72"/>
        <v>33.031553677358225</v>
      </c>
      <c r="M311" s="3">
        <f t="shared" si="73"/>
        <v>204827.23720084035</v>
      </c>
      <c r="N311" s="3">
        <f t="shared" si="74"/>
        <v>208554.62360810436</v>
      </c>
      <c r="O311" s="20">
        <f t="shared" si="75"/>
        <v>108.43848580441635</v>
      </c>
      <c r="P311" s="20">
        <f t="shared" si="76"/>
        <v>109.09185154468186</v>
      </c>
      <c r="Q311" s="3">
        <f>(O311-MAX(O$8:O311))/MAX(O$8:O311)</f>
        <v>0</v>
      </c>
      <c r="R311" s="3">
        <f>(P311-MAX(P$8:P311))/MAX(P$8:P311)</f>
        <v>-7.872530995144426E-3</v>
      </c>
      <c r="S311" s="3"/>
    </row>
    <row r="312" spans="1:19" hidden="1" x14ac:dyDescent="0.2">
      <c r="A312" s="18">
        <v>41638</v>
      </c>
      <c r="B312" s="18" t="str">
        <f t="shared" si="64"/>
        <v>Dec-2013</v>
      </c>
      <c r="C312" s="2">
        <v>6291.1</v>
      </c>
      <c r="D312" s="25">
        <f t="shared" si="65"/>
        <v>-0.3595299185910199</v>
      </c>
      <c r="E312" s="20">
        <f t="shared" si="66"/>
        <v>0.3595299185910199</v>
      </c>
      <c r="F312" s="3">
        <f>VLOOKUP(A312,'Scheme data2'!$A$2:$B$5538,2,FALSE)</f>
        <v>13.7</v>
      </c>
      <c r="G312" s="20">
        <f t="shared" si="67"/>
        <v>-0.36363636363636881</v>
      </c>
      <c r="H312" s="3">
        <f t="shared" si="68"/>
        <v>0</v>
      </c>
      <c r="I312" s="3">
        <f t="shared" si="69"/>
        <v>4</v>
      </c>
      <c r="J312" s="3">
        <f t="shared" si="70"/>
        <v>0</v>
      </c>
      <c r="K312" s="3">
        <f t="shared" si="71"/>
        <v>14896.526341879298</v>
      </c>
      <c r="L312" s="3">
        <f t="shared" si="72"/>
        <v>33.031553677358225</v>
      </c>
      <c r="M312" s="3">
        <f t="shared" si="73"/>
        <v>204082.41088374637</v>
      </c>
      <c r="N312" s="3">
        <f t="shared" si="74"/>
        <v>207804.80733962834</v>
      </c>
      <c r="O312" s="20">
        <f t="shared" si="75"/>
        <v>108.04416403785483</v>
      </c>
      <c r="P312" s="20">
        <f t="shared" si="76"/>
        <v>108.69963369963384</v>
      </c>
      <c r="Q312" s="3">
        <f>(O312-MAX(O$8:O312))/MAX(O$8:O312)</f>
        <v>-3.6363636363636732E-3</v>
      </c>
      <c r="R312" s="3">
        <f>(P312-MAX(P$8:P312))/MAX(P$8:P312)</f>
        <v>-1.1439526076776658E-2</v>
      </c>
      <c r="S312" s="3"/>
    </row>
    <row r="313" spans="1:19" hidden="1" x14ac:dyDescent="0.2">
      <c r="A313" s="18">
        <v>41639</v>
      </c>
      <c r="B313" s="18" t="str">
        <f t="shared" si="64"/>
        <v>Dec-2013</v>
      </c>
      <c r="C313" s="2">
        <v>6304</v>
      </c>
      <c r="D313" s="25">
        <f t="shared" si="65"/>
        <v>0.20505158080462293</v>
      </c>
      <c r="E313" s="20">
        <f t="shared" si="66"/>
        <v>-0.20505158080462293</v>
      </c>
      <c r="F313" s="3">
        <f>VLOOKUP(A313,'Scheme data2'!$A$2:$B$5538,2,FALSE)</f>
        <v>13.75</v>
      </c>
      <c r="G313" s="20">
        <f t="shared" si="67"/>
        <v>0.36496350364964025</v>
      </c>
      <c r="H313" s="3">
        <f t="shared" si="68"/>
        <v>0</v>
      </c>
      <c r="I313" s="3">
        <f t="shared" si="69"/>
        <v>4</v>
      </c>
      <c r="J313" s="3">
        <f t="shared" si="70"/>
        <v>0</v>
      </c>
      <c r="K313" s="3">
        <f t="shared" si="71"/>
        <v>14896.526341879298</v>
      </c>
      <c r="L313" s="3">
        <f t="shared" si="72"/>
        <v>33.031553677358225</v>
      </c>
      <c r="M313" s="3">
        <f t="shared" si="73"/>
        <v>204827.23720084035</v>
      </c>
      <c r="N313" s="3">
        <f t="shared" si="74"/>
        <v>208230.91438206626</v>
      </c>
      <c r="O313" s="20">
        <f t="shared" si="75"/>
        <v>108.43848580441636</v>
      </c>
      <c r="P313" s="20">
        <f t="shared" si="76"/>
        <v>108.92252401686376</v>
      </c>
      <c r="Q313" s="3">
        <f>(O313-MAX(O$8:O313))/MAX(O$8:O313)</f>
        <v>0</v>
      </c>
      <c r="R313" s="3">
        <f>(P313-MAX(P$8:P313))/MAX(P$8:P313)</f>
        <v>-9.4124671977874937E-3</v>
      </c>
      <c r="S313" s="3"/>
    </row>
    <row r="314" spans="1:19" hidden="1" x14ac:dyDescent="0.2">
      <c r="A314" s="18">
        <v>41640</v>
      </c>
      <c r="B314" s="18" t="str">
        <f t="shared" si="64"/>
        <v>Jan-2014</v>
      </c>
      <c r="C314" s="2">
        <v>6301.65</v>
      </c>
      <c r="D314" s="25">
        <f t="shared" si="65"/>
        <v>-3.7277918781731659E-2</v>
      </c>
      <c r="E314" s="20">
        <f t="shared" si="66"/>
        <v>3.7277918781731659E-2</v>
      </c>
      <c r="F314" s="3">
        <f>VLOOKUP(A314,'Scheme data2'!$A$2:$B$5538,2,FALSE)</f>
        <v>13.74</v>
      </c>
      <c r="G314" s="20">
        <f t="shared" si="67"/>
        <v>-7.2727272727271169E-2</v>
      </c>
      <c r="H314" s="3">
        <f t="shared" si="68"/>
        <v>0</v>
      </c>
      <c r="I314" s="3">
        <f t="shared" si="69"/>
        <v>0</v>
      </c>
      <c r="J314" s="3">
        <f t="shared" si="70"/>
        <v>0</v>
      </c>
      <c r="K314" s="3">
        <f t="shared" si="71"/>
        <v>14896.526341879298</v>
      </c>
      <c r="L314" s="3">
        <f t="shared" si="72"/>
        <v>33.031553677358225</v>
      </c>
      <c r="M314" s="3">
        <f t="shared" si="73"/>
        <v>204678.27193742155</v>
      </c>
      <c r="N314" s="3">
        <f t="shared" si="74"/>
        <v>208153.29023092444</v>
      </c>
      <c r="O314" s="20">
        <f t="shared" si="75"/>
        <v>108.35962145110406</v>
      </c>
      <c r="P314" s="20">
        <f t="shared" si="76"/>
        <v>108.88191996682575</v>
      </c>
      <c r="Q314" s="3">
        <f>(O314-MAX(O$8:O314))/MAX(O$8:O314)</f>
        <v>-7.2727272727268213E-4</v>
      </c>
      <c r="R314" s="3">
        <f>(P314-MAX(P$8:P314))/MAX(P$8:P314)</f>
        <v>-9.7817376137274096E-3</v>
      </c>
      <c r="S314" s="3"/>
    </row>
    <row r="315" spans="1:19" x14ac:dyDescent="0.2">
      <c r="A315" s="18">
        <v>41641</v>
      </c>
      <c r="B315" s="18" t="str">
        <f t="shared" si="64"/>
        <v>Jan-2014</v>
      </c>
      <c r="C315" s="2">
        <v>6221.15</v>
      </c>
      <c r="D315" s="25">
        <f t="shared" si="65"/>
        <v>-1.2774432093181944</v>
      </c>
      <c r="E315" s="20">
        <f t="shared" si="66"/>
        <v>1.2774432093181944</v>
      </c>
      <c r="F315" s="3">
        <f>VLOOKUP(A315,'Scheme data2'!$A$2:$B$5538,2,FALSE)</f>
        <v>13.62</v>
      </c>
      <c r="G315" s="20">
        <f t="shared" si="67"/>
        <v>-0.87336244541485442</v>
      </c>
      <c r="H315" s="3">
        <f t="shared" si="68"/>
        <v>4000</v>
      </c>
      <c r="I315" s="3">
        <f t="shared" si="69"/>
        <v>1</v>
      </c>
      <c r="J315" s="3">
        <f t="shared" si="70"/>
        <v>4000</v>
      </c>
      <c r="K315" s="3">
        <f t="shared" si="71"/>
        <v>15190.212098120121</v>
      </c>
      <c r="L315" s="3">
        <f t="shared" si="72"/>
        <v>33.674521617369315</v>
      </c>
      <c r="M315" s="3">
        <f t="shared" si="73"/>
        <v>206890.68877639604</v>
      </c>
      <c r="N315" s="3">
        <f t="shared" si="74"/>
        <v>209494.25015989711</v>
      </c>
      <c r="O315" s="20">
        <f t="shared" si="75"/>
        <v>107.41324921135643</v>
      </c>
      <c r="P315" s="20">
        <f t="shared" si="76"/>
        <v>107.49101527403425</v>
      </c>
      <c r="Q315" s="3">
        <f>(O315-MAX(O$8:O315))/MAX(O$8:O315)</f>
        <v>-9.4545454545453909E-3</v>
      </c>
      <c r="R315" s="3">
        <f>(P315-MAX(P$8:P315))/MAX(P$8:P315)</f>
        <v>-2.2431213564009539E-2</v>
      </c>
      <c r="S315" s="3"/>
    </row>
    <row r="316" spans="1:19" hidden="1" x14ac:dyDescent="0.2">
      <c r="A316" s="18">
        <v>41642</v>
      </c>
      <c r="B316" s="18" t="str">
        <f t="shared" si="64"/>
        <v>Jan-2014</v>
      </c>
      <c r="C316" s="2">
        <v>6211.15</v>
      </c>
      <c r="D316" s="25">
        <f t="shared" si="65"/>
        <v>-0.16074198500277281</v>
      </c>
      <c r="E316" s="20">
        <f t="shared" si="66"/>
        <v>0.16074198500277281</v>
      </c>
      <c r="F316" s="3">
        <f>VLOOKUP(A316,'Scheme data2'!$A$2:$B$5538,2,FALSE)</f>
        <v>13.63</v>
      </c>
      <c r="G316" s="20">
        <f t="shared" si="67"/>
        <v>7.3421439060217059E-2</v>
      </c>
      <c r="H316" s="3">
        <f t="shared" si="68"/>
        <v>0</v>
      </c>
      <c r="I316" s="3">
        <f t="shared" si="69"/>
        <v>1</v>
      </c>
      <c r="J316" s="3">
        <f t="shared" si="70"/>
        <v>0</v>
      </c>
      <c r="K316" s="3">
        <f t="shared" si="71"/>
        <v>15190.212098120121</v>
      </c>
      <c r="L316" s="3">
        <f t="shared" si="72"/>
        <v>33.674521617369315</v>
      </c>
      <c r="M316" s="3">
        <f t="shared" si="73"/>
        <v>207042.59089737726</v>
      </c>
      <c r="N316" s="3">
        <f t="shared" si="74"/>
        <v>209157.50494372341</v>
      </c>
      <c r="O316" s="20">
        <f t="shared" si="75"/>
        <v>107.49211356466874</v>
      </c>
      <c r="P316" s="20">
        <f t="shared" si="76"/>
        <v>107.31823208238313</v>
      </c>
      <c r="Q316" s="3">
        <f>(O316-MAX(O$8:O316))/MAX(O$8:O316)</f>
        <v>-8.7272727272725784E-3</v>
      </c>
      <c r="R316" s="3">
        <f>(P316-MAX(P$8:P316))/MAX(P$8:P316)</f>
        <v>-2.4002577036094305E-2</v>
      </c>
      <c r="S316" s="3"/>
    </row>
    <row r="317" spans="1:19" hidden="1" x14ac:dyDescent="0.2">
      <c r="A317" s="18">
        <v>41645</v>
      </c>
      <c r="B317" s="18" t="str">
        <f t="shared" si="64"/>
        <v>Jan-2014</v>
      </c>
      <c r="C317" s="2">
        <v>6191.45</v>
      </c>
      <c r="D317" s="25">
        <f t="shared" si="65"/>
        <v>-0.31717153828195777</v>
      </c>
      <c r="E317" s="20">
        <f t="shared" si="66"/>
        <v>0.31717153828195777</v>
      </c>
      <c r="F317" s="3">
        <f>VLOOKUP(A317,'Scheme data2'!$A$2:$B$5538,2,FALSE)</f>
        <v>13.62</v>
      </c>
      <c r="G317" s="20">
        <f t="shared" si="67"/>
        <v>-7.3367571533393711E-2</v>
      </c>
      <c r="H317" s="3">
        <f t="shared" si="68"/>
        <v>0</v>
      </c>
      <c r="I317" s="3">
        <f t="shared" si="69"/>
        <v>1</v>
      </c>
      <c r="J317" s="3">
        <f t="shared" si="70"/>
        <v>0</v>
      </c>
      <c r="K317" s="3">
        <f t="shared" si="71"/>
        <v>15190.212098120121</v>
      </c>
      <c r="L317" s="3">
        <f t="shared" si="72"/>
        <v>33.674521617369315</v>
      </c>
      <c r="M317" s="3">
        <f t="shared" si="73"/>
        <v>206890.68877639604</v>
      </c>
      <c r="N317" s="3">
        <f t="shared" si="74"/>
        <v>208494.11686786124</v>
      </c>
      <c r="O317" s="20">
        <f t="shared" si="75"/>
        <v>107.41324921135643</v>
      </c>
      <c r="P317" s="20">
        <f t="shared" si="76"/>
        <v>106.97784919483044</v>
      </c>
      <c r="Q317" s="3">
        <f>(O317-MAX(O$8:O317))/MAX(O$8:O317)</f>
        <v>-9.4545454545453909E-3</v>
      </c>
      <c r="R317" s="3">
        <f>(P317-MAX(P$8:P317))/MAX(P$8:P317)</f>
        <v>-2.7098163076101158E-2</v>
      </c>
      <c r="S317" s="3"/>
    </row>
    <row r="318" spans="1:19" hidden="1" x14ac:dyDescent="0.2">
      <c r="A318" s="18">
        <v>41646</v>
      </c>
      <c r="B318" s="18" t="str">
        <f t="shared" si="64"/>
        <v>Jan-2014</v>
      </c>
      <c r="C318" s="2">
        <v>6162.25</v>
      </c>
      <c r="D318" s="25">
        <f t="shared" si="65"/>
        <v>-0.47161811853442764</v>
      </c>
      <c r="E318" s="20">
        <f t="shared" si="66"/>
        <v>0.47161811853442764</v>
      </c>
      <c r="F318" s="3">
        <f>VLOOKUP(A318,'Scheme data2'!$A$2:$B$5538,2,FALSE)</f>
        <v>13.58</v>
      </c>
      <c r="G318" s="20">
        <f t="shared" si="67"/>
        <v>-0.29368575624081605</v>
      </c>
      <c r="H318" s="3">
        <f t="shared" si="68"/>
        <v>0</v>
      </c>
      <c r="I318" s="3">
        <f t="shared" si="69"/>
        <v>1</v>
      </c>
      <c r="J318" s="3">
        <f t="shared" si="70"/>
        <v>0</v>
      </c>
      <c r="K318" s="3">
        <f t="shared" si="71"/>
        <v>15190.212098120121</v>
      </c>
      <c r="L318" s="3">
        <f t="shared" si="72"/>
        <v>33.674521617369315</v>
      </c>
      <c r="M318" s="3">
        <f t="shared" si="73"/>
        <v>206283.08029247125</v>
      </c>
      <c r="N318" s="3">
        <f t="shared" si="74"/>
        <v>207510.82083663406</v>
      </c>
      <c r="O318" s="20">
        <f t="shared" si="75"/>
        <v>107.09779179810722</v>
      </c>
      <c r="P318" s="20">
        <f t="shared" si="76"/>
        <v>106.47332227520918</v>
      </c>
      <c r="Q318" s="3">
        <f>(O318-MAX(O$8:O318))/MAX(O$8:O318)</f>
        <v>-1.236363636363625E-2</v>
      </c>
      <c r="R318" s="3">
        <f>(P318-MAX(P$8:P318))/MAX(P$8:P318)</f>
        <v>-3.1686544414588527E-2</v>
      </c>
      <c r="S318" s="3"/>
    </row>
    <row r="319" spans="1:19" hidden="1" x14ac:dyDescent="0.2">
      <c r="A319" s="18">
        <v>41647</v>
      </c>
      <c r="B319" s="18" t="str">
        <f t="shared" si="64"/>
        <v>Jan-2014</v>
      </c>
      <c r="C319" s="2">
        <v>6174.6</v>
      </c>
      <c r="D319" s="25">
        <f t="shared" si="65"/>
        <v>0.20041380989087371</v>
      </c>
      <c r="E319" s="20">
        <f t="shared" si="66"/>
        <v>-0.20041380989087371</v>
      </c>
      <c r="F319" s="3">
        <f>VLOOKUP(A319,'Scheme data2'!$A$2:$B$5538,2,FALSE)</f>
        <v>13.62</v>
      </c>
      <c r="G319" s="20">
        <f t="shared" si="67"/>
        <v>0.29455081001472122</v>
      </c>
      <c r="H319" s="3">
        <f t="shared" si="68"/>
        <v>0</v>
      </c>
      <c r="I319" s="3">
        <f t="shared" si="69"/>
        <v>1</v>
      </c>
      <c r="J319" s="3">
        <f t="shared" si="70"/>
        <v>0</v>
      </c>
      <c r="K319" s="3">
        <f t="shared" si="71"/>
        <v>15190.212098120121</v>
      </c>
      <c r="L319" s="3">
        <f t="shared" si="72"/>
        <v>33.674521617369315</v>
      </c>
      <c r="M319" s="3">
        <f t="shared" si="73"/>
        <v>206890.68877639604</v>
      </c>
      <c r="N319" s="3">
        <f t="shared" si="74"/>
        <v>207926.70117860858</v>
      </c>
      <c r="O319" s="20">
        <f t="shared" si="75"/>
        <v>107.41324921135643</v>
      </c>
      <c r="P319" s="20">
        <f t="shared" si="76"/>
        <v>106.6867095168983</v>
      </c>
      <c r="Q319" s="3">
        <f>(O319-MAX(O$8:O319))/MAX(O$8:O319)</f>
        <v>-9.4545454545453909E-3</v>
      </c>
      <c r="R319" s="3">
        <f>(P319-MAX(P$8:P319))/MAX(P$8:P319)</f>
        <v>-2.9745910526563973E-2</v>
      </c>
      <c r="S319" s="3"/>
    </row>
    <row r="320" spans="1:19" hidden="1" x14ac:dyDescent="0.2">
      <c r="A320" s="18">
        <v>41648</v>
      </c>
      <c r="B320" s="18" t="str">
        <f t="shared" si="64"/>
        <v>Jan-2014</v>
      </c>
      <c r="C320" s="2">
        <v>6168.35</v>
      </c>
      <c r="D320" s="25">
        <f t="shared" si="65"/>
        <v>-0.10122113173322968</v>
      </c>
      <c r="E320" s="20">
        <f t="shared" si="66"/>
        <v>0.10122113173322968</v>
      </c>
      <c r="F320" s="3">
        <f>VLOOKUP(A320,'Scheme data2'!$A$2:$B$5538,2,FALSE)</f>
        <v>13.6</v>
      </c>
      <c r="G320" s="20">
        <f t="shared" si="67"/>
        <v>-0.14684287812040803</v>
      </c>
      <c r="H320" s="3">
        <f t="shared" si="68"/>
        <v>0</v>
      </c>
      <c r="I320" s="3">
        <f t="shared" si="69"/>
        <v>1</v>
      </c>
      <c r="J320" s="3">
        <f t="shared" si="70"/>
        <v>0</v>
      </c>
      <c r="K320" s="3">
        <f t="shared" si="71"/>
        <v>15190.212098120121</v>
      </c>
      <c r="L320" s="3">
        <f t="shared" si="72"/>
        <v>33.674521617369315</v>
      </c>
      <c r="M320" s="3">
        <f t="shared" si="73"/>
        <v>206586.88453443363</v>
      </c>
      <c r="N320" s="3">
        <f t="shared" si="74"/>
        <v>207716.23541850003</v>
      </c>
      <c r="O320" s="20">
        <f t="shared" si="75"/>
        <v>107.25552050473182</v>
      </c>
      <c r="P320" s="20">
        <f t="shared" si="76"/>
        <v>106.57872002211636</v>
      </c>
      <c r="Q320" s="3">
        <f>(O320-MAX(O$8:O320))/MAX(O$8:O320)</f>
        <v>-1.0909090909090887E-2</v>
      </c>
      <c r="R320" s="3">
        <f>(P320-MAX(P$8:P320))/MAX(P$8:P320)</f>
        <v>-3.0728012696616923E-2</v>
      </c>
      <c r="S320" s="3"/>
    </row>
    <row r="321" spans="1:19" hidden="1" x14ac:dyDescent="0.2">
      <c r="A321" s="18">
        <v>41649</v>
      </c>
      <c r="B321" s="18" t="str">
        <f t="shared" si="64"/>
        <v>Jan-2014</v>
      </c>
      <c r="C321" s="2">
        <v>6171.45</v>
      </c>
      <c r="D321" s="25">
        <f t="shared" si="65"/>
        <v>5.0256551589962541E-2</v>
      </c>
      <c r="E321" s="20">
        <f t="shared" si="66"/>
        <v>-5.0256551589962541E-2</v>
      </c>
      <c r="F321" s="3">
        <f>VLOOKUP(A321,'Scheme data2'!$A$2:$B$5538,2,FALSE)</f>
        <v>13.57</v>
      </c>
      <c r="G321" s="20">
        <f t="shared" si="67"/>
        <v>-0.22058823529411295</v>
      </c>
      <c r="H321" s="3">
        <f t="shared" si="68"/>
        <v>0</v>
      </c>
      <c r="I321" s="3">
        <f t="shared" si="69"/>
        <v>1</v>
      </c>
      <c r="J321" s="3">
        <f t="shared" si="70"/>
        <v>0</v>
      </c>
      <c r="K321" s="3">
        <f t="shared" si="71"/>
        <v>15190.212098120121</v>
      </c>
      <c r="L321" s="3">
        <f t="shared" si="72"/>
        <v>33.674521617369315</v>
      </c>
      <c r="M321" s="3">
        <f t="shared" si="73"/>
        <v>206131.17817149003</v>
      </c>
      <c r="N321" s="3">
        <f t="shared" si="74"/>
        <v>207820.62643551384</v>
      </c>
      <c r="O321" s="20">
        <f t="shared" si="75"/>
        <v>107.01892744479491</v>
      </c>
      <c r="P321" s="20">
        <f t="shared" si="76"/>
        <v>106.6322828115282</v>
      </c>
      <c r="Q321" s="3">
        <f>(O321-MAX(O$8:O321))/MAX(O$8:O321)</f>
        <v>-1.3090909090909065E-2</v>
      </c>
      <c r="R321" s="3">
        <f>(P321-MAX(P$8:P321))/MAX(P$8:P321)</f>
        <v>-3.0240890020270694E-2</v>
      </c>
      <c r="S321" s="3"/>
    </row>
    <row r="322" spans="1:19" hidden="1" x14ac:dyDescent="0.2">
      <c r="A322" s="18">
        <v>41652</v>
      </c>
      <c r="B322" s="18" t="str">
        <f t="shared" si="64"/>
        <v>Jan-2014</v>
      </c>
      <c r="C322" s="2">
        <v>6272.75</v>
      </c>
      <c r="D322" s="25">
        <f t="shared" si="65"/>
        <v>1.6414294857772516</v>
      </c>
      <c r="E322" s="20">
        <f t="shared" si="66"/>
        <v>-1.6414294857772516</v>
      </c>
      <c r="F322" s="3">
        <f>VLOOKUP(A322,'Scheme data2'!$A$2:$B$5538,2,FALSE)</f>
        <v>13.64</v>
      </c>
      <c r="G322" s="20">
        <f t="shared" si="67"/>
        <v>0.51584377302874196</v>
      </c>
      <c r="H322" s="3">
        <f t="shared" si="68"/>
        <v>0</v>
      </c>
      <c r="I322" s="3">
        <f t="shared" si="69"/>
        <v>1</v>
      </c>
      <c r="J322" s="3">
        <f t="shared" si="70"/>
        <v>0</v>
      </c>
      <c r="K322" s="3">
        <f t="shared" si="71"/>
        <v>15190.212098120121</v>
      </c>
      <c r="L322" s="3">
        <f t="shared" si="72"/>
        <v>33.674521617369315</v>
      </c>
      <c r="M322" s="3">
        <f t="shared" si="73"/>
        <v>207194.49301835845</v>
      </c>
      <c r="N322" s="3">
        <f t="shared" si="74"/>
        <v>211231.85547535337</v>
      </c>
      <c r="O322" s="20">
        <f t="shared" si="75"/>
        <v>107.57097791798103</v>
      </c>
      <c r="P322" s="20">
        <f t="shared" si="76"/>
        <v>108.38257654295401</v>
      </c>
      <c r="Q322" s="3">
        <f>(O322-MAX(O$8:O322))/MAX(O$8:O322)</f>
        <v>-8.0000000000000279E-3</v>
      </c>
      <c r="R322" s="3">
        <f>(P322-MAX(P$8:P322))/MAX(P$8:P322)</f>
        <v>-1.4322978048052357E-2</v>
      </c>
      <c r="S322" s="3"/>
    </row>
    <row r="323" spans="1:19" hidden="1" x14ac:dyDescent="0.2">
      <c r="A323" s="18">
        <v>41653</v>
      </c>
      <c r="B323" s="18" t="str">
        <f t="shared" si="64"/>
        <v>Jan-2014</v>
      </c>
      <c r="C323" s="2">
        <v>6241.85</v>
      </c>
      <c r="D323" s="25">
        <f t="shared" si="65"/>
        <v>-0.49260691084452013</v>
      </c>
      <c r="E323" s="20">
        <f t="shared" si="66"/>
        <v>0.49260691084452013</v>
      </c>
      <c r="F323" s="3">
        <f>VLOOKUP(A323,'Scheme data2'!$A$2:$B$5538,2,FALSE)</f>
        <v>13.6</v>
      </c>
      <c r="G323" s="20">
        <f t="shared" si="67"/>
        <v>-0.29325513196481617</v>
      </c>
      <c r="H323" s="3">
        <f t="shared" si="68"/>
        <v>0</v>
      </c>
      <c r="I323" s="3">
        <f t="shared" si="69"/>
        <v>1</v>
      </c>
      <c r="J323" s="3">
        <f t="shared" si="70"/>
        <v>0</v>
      </c>
      <c r="K323" s="3">
        <f t="shared" si="71"/>
        <v>15190.212098120121</v>
      </c>
      <c r="L323" s="3">
        <f t="shared" si="72"/>
        <v>33.674521617369315</v>
      </c>
      <c r="M323" s="3">
        <f t="shared" si="73"/>
        <v>206586.88453443363</v>
      </c>
      <c r="N323" s="3">
        <f t="shared" si="74"/>
        <v>210191.31275737667</v>
      </c>
      <c r="O323" s="20">
        <f t="shared" si="75"/>
        <v>107.25552050473181</v>
      </c>
      <c r="P323" s="20">
        <f t="shared" si="76"/>
        <v>107.84867648075208</v>
      </c>
      <c r="Q323" s="3">
        <f>(O323-MAX(O$8:O323))/MAX(O$8:O323)</f>
        <v>-1.0909090909091018E-2</v>
      </c>
      <c r="R323" s="3">
        <f>(P323-MAX(P$8:P323))/MAX(P$8:P323)</f>
        <v>-1.9178491176794051E-2</v>
      </c>
      <c r="S323" s="3"/>
    </row>
    <row r="324" spans="1:19" hidden="1" x14ac:dyDescent="0.2">
      <c r="A324" s="18">
        <v>41654</v>
      </c>
      <c r="B324" s="18" t="str">
        <f t="shared" si="64"/>
        <v>Jan-2014</v>
      </c>
      <c r="C324" s="2">
        <v>6320.9</v>
      </c>
      <c r="D324" s="25">
        <f t="shared" si="65"/>
        <v>1.2664514526943016</v>
      </c>
      <c r="E324" s="20">
        <f t="shared" si="66"/>
        <v>-1.2664514526943016</v>
      </c>
      <c r="F324" s="3">
        <f>VLOOKUP(A324,'Scheme data2'!$A$2:$B$5538,2,FALSE)</f>
        <v>13.65</v>
      </c>
      <c r="G324" s="20">
        <f t="shared" si="67"/>
        <v>0.36764705882353466</v>
      </c>
      <c r="H324" s="3">
        <f t="shared" si="68"/>
        <v>0</v>
      </c>
      <c r="I324" s="3">
        <f t="shared" si="69"/>
        <v>1</v>
      </c>
      <c r="J324" s="3">
        <f t="shared" si="70"/>
        <v>0</v>
      </c>
      <c r="K324" s="3">
        <f t="shared" si="71"/>
        <v>15190.212098120121</v>
      </c>
      <c r="L324" s="3">
        <f t="shared" si="72"/>
        <v>33.674521617369315</v>
      </c>
      <c r="M324" s="3">
        <f t="shared" si="73"/>
        <v>207346.39513933964</v>
      </c>
      <c r="N324" s="3">
        <f t="shared" si="74"/>
        <v>212853.28369122971</v>
      </c>
      <c r="O324" s="20">
        <f t="shared" si="75"/>
        <v>107.64984227129332</v>
      </c>
      <c r="P324" s="20">
        <f t="shared" si="76"/>
        <v>109.21452761075415</v>
      </c>
      <c r="Q324" s="3">
        <f>(O324-MAX(O$8:O324))/MAX(O$8:O324)</f>
        <v>-7.2727272727273456E-3</v>
      </c>
      <c r="R324" s="3">
        <f>(P324-MAX(P$8:P324))/MAX(P$8:P324)</f>
        <v>-6.7568629299643171E-3</v>
      </c>
      <c r="S324" s="3"/>
    </row>
    <row r="325" spans="1:19" hidden="1" x14ac:dyDescent="0.2">
      <c r="A325" s="18">
        <v>41655</v>
      </c>
      <c r="B325" s="18" t="str">
        <f t="shared" si="64"/>
        <v>Jan-2014</v>
      </c>
      <c r="C325" s="2">
        <v>6318.9</v>
      </c>
      <c r="D325" s="25">
        <f t="shared" si="65"/>
        <v>-3.1641063772564038E-2</v>
      </c>
      <c r="E325" s="20">
        <f t="shared" si="66"/>
        <v>3.1641063772564038E-2</v>
      </c>
      <c r="F325" s="3">
        <f>VLOOKUP(A325,'Scheme data2'!$A$2:$B$5538,2,FALSE)</f>
        <v>13.64</v>
      </c>
      <c r="G325" s="20">
        <f t="shared" si="67"/>
        <v>-7.3260073260071695E-2</v>
      </c>
      <c r="H325" s="3">
        <f t="shared" si="68"/>
        <v>0</v>
      </c>
      <c r="I325" s="3">
        <f t="shared" si="69"/>
        <v>1</v>
      </c>
      <c r="J325" s="3">
        <f t="shared" si="70"/>
        <v>0</v>
      </c>
      <c r="K325" s="3">
        <f t="shared" si="71"/>
        <v>15190.212098120121</v>
      </c>
      <c r="L325" s="3">
        <f t="shared" si="72"/>
        <v>33.674521617369315</v>
      </c>
      <c r="M325" s="3">
        <f t="shared" si="73"/>
        <v>207194.49301835845</v>
      </c>
      <c r="N325" s="3">
        <f t="shared" si="74"/>
        <v>212785.93464799496</v>
      </c>
      <c r="O325" s="20">
        <f t="shared" si="75"/>
        <v>107.57097791798103</v>
      </c>
      <c r="P325" s="20">
        <f t="shared" si="76"/>
        <v>109.17997097242392</v>
      </c>
      <c r="Q325" s="3">
        <f>(O325-MAX(O$8:O325))/MAX(O$8:O325)</f>
        <v>-8.0000000000000279E-3</v>
      </c>
      <c r="R325" s="3">
        <f>(P325-MAX(P$8:P325))/MAX(P$8:P325)</f>
        <v>-7.0711356243813219E-3</v>
      </c>
      <c r="S325" s="3"/>
    </row>
    <row r="326" spans="1:19" x14ac:dyDescent="0.2">
      <c r="A326" s="18">
        <v>41656</v>
      </c>
      <c r="B326" s="18" t="str">
        <f t="shared" ref="B326:B389" si="77">TEXT(A326,"MMM-YYYY")</f>
        <v>Jan-2014</v>
      </c>
      <c r="C326" s="2">
        <v>6261.65</v>
      </c>
      <c r="D326" s="25">
        <f t="shared" si="65"/>
        <v>-0.90601212236306961</v>
      </c>
      <c r="E326" s="20">
        <f t="shared" si="66"/>
        <v>0.90601212236306961</v>
      </c>
      <c r="F326" s="3">
        <f>VLOOKUP(A326,'Scheme data2'!$A$2:$B$5538,2,FALSE)</f>
        <v>13.51</v>
      </c>
      <c r="G326" s="20">
        <f t="shared" si="67"/>
        <v>-0.9530791788856362</v>
      </c>
      <c r="H326" s="3">
        <f t="shared" si="68"/>
        <v>2000</v>
      </c>
      <c r="I326" s="3">
        <f t="shared" si="69"/>
        <v>2</v>
      </c>
      <c r="J326" s="3">
        <f t="shared" si="70"/>
        <v>2000</v>
      </c>
      <c r="K326" s="3">
        <f t="shared" si="71"/>
        <v>15338.250588127523</v>
      </c>
      <c r="L326" s="3">
        <f t="shared" si="72"/>
        <v>33.993926247139427</v>
      </c>
      <c r="M326" s="3">
        <f t="shared" si="73"/>
        <v>207219.76544560282</v>
      </c>
      <c r="N326" s="3">
        <f t="shared" si="74"/>
        <v>212858.06828540057</v>
      </c>
      <c r="O326" s="20">
        <f t="shared" si="75"/>
        <v>106.54574132492108</v>
      </c>
      <c r="P326" s="20">
        <f t="shared" si="76"/>
        <v>108.19078720022128</v>
      </c>
      <c r="Q326" s="3">
        <f>(O326-MAX(O$8:O326))/MAX(O$8:O326)</f>
        <v>-1.7454545454545549E-2</v>
      </c>
      <c r="R326" s="3">
        <f>(P326-MAX(P$8:P326))/MAX(P$8:P326)</f>
        <v>-1.6067191502066348E-2</v>
      </c>
      <c r="S326" s="3"/>
    </row>
    <row r="327" spans="1:19" hidden="1" x14ac:dyDescent="0.2">
      <c r="A327" s="18">
        <v>41659</v>
      </c>
      <c r="B327" s="18" t="str">
        <f t="shared" si="77"/>
        <v>Jan-2014</v>
      </c>
      <c r="C327" s="2">
        <v>6303.95</v>
      </c>
      <c r="D327" s="25">
        <f t="shared" si="65"/>
        <v>0.67554079196378247</v>
      </c>
      <c r="E327" s="20">
        <f t="shared" si="66"/>
        <v>-0.67554079196378247</v>
      </c>
      <c r="F327" s="3">
        <f>VLOOKUP(A327,'Scheme data2'!$A$2:$B$5538,2,FALSE)</f>
        <v>13.61</v>
      </c>
      <c r="G327" s="20">
        <f t="shared" si="67"/>
        <v>0.74019245003700695</v>
      </c>
      <c r="H327" s="3">
        <f t="shared" si="68"/>
        <v>0</v>
      </c>
      <c r="I327" s="3">
        <f t="shared" si="69"/>
        <v>2</v>
      </c>
      <c r="J327" s="3">
        <f t="shared" si="70"/>
        <v>0</v>
      </c>
      <c r="K327" s="3">
        <f t="shared" si="71"/>
        <v>15338.250588127523</v>
      </c>
      <c r="L327" s="3">
        <f t="shared" si="72"/>
        <v>33.993926247139427</v>
      </c>
      <c r="M327" s="3">
        <f t="shared" si="73"/>
        <v>208753.59050441557</v>
      </c>
      <c r="N327" s="3">
        <f t="shared" si="74"/>
        <v>214296.01136565459</v>
      </c>
      <c r="O327" s="20">
        <f t="shared" si="75"/>
        <v>107.3343848580441</v>
      </c>
      <c r="P327" s="20">
        <f t="shared" si="76"/>
        <v>108.92166010090551</v>
      </c>
      <c r="Q327" s="3">
        <f>(O327-MAX(O$8:O327))/MAX(O$8:O327)</f>
        <v>-1.0181818181818335E-2</v>
      </c>
      <c r="R327" s="3">
        <f>(P327-MAX(P$8:P327))/MAX(P$8:P327)</f>
        <v>-9.4203240151478542E-3</v>
      </c>
      <c r="S327" s="3"/>
    </row>
    <row r="328" spans="1:19" hidden="1" x14ac:dyDescent="0.2">
      <c r="A328" s="18">
        <v>41660</v>
      </c>
      <c r="B328" s="18" t="str">
        <f t="shared" si="77"/>
        <v>Jan-2014</v>
      </c>
      <c r="C328" s="2">
        <v>6313.8</v>
      </c>
      <c r="D328" s="25">
        <f t="shared" si="65"/>
        <v>0.15625123930234794</v>
      </c>
      <c r="E328" s="20">
        <f t="shared" si="66"/>
        <v>-0.15625123930234794</v>
      </c>
      <c r="F328" s="3">
        <f>VLOOKUP(A328,'Scheme data2'!$A$2:$B$5538,2,FALSE)</f>
        <v>13.62</v>
      </c>
      <c r="G328" s="20">
        <f t="shared" si="67"/>
        <v>7.34753857457736E-2</v>
      </c>
      <c r="H328" s="3">
        <f t="shared" si="68"/>
        <v>0</v>
      </c>
      <c r="I328" s="3">
        <f t="shared" si="69"/>
        <v>2</v>
      </c>
      <c r="J328" s="3">
        <f t="shared" si="70"/>
        <v>0</v>
      </c>
      <c r="K328" s="3">
        <f t="shared" si="71"/>
        <v>15338.250588127523</v>
      </c>
      <c r="L328" s="3">
        <f t="shared" si="72"/>
        <v>33.993926247139427</v>
      </c>
      <c r="M328" s="3">
        <f t="shared" si="73"/>
        <v>208906.97301029685</v>
      </c>
      <c r="N328" s="3">
        <f t="shared" si="74"/>
        <v>214630.85153918891</v>
      </c>
      <c r="O328" s="20">
        <f t="shared" si="75"/>
        <v>107.41324921135642</v>
      </c>
      <c r="P328" s="20">
        <f t="shared" si="76"/>
        <v>109.09185154468186</v>
      </c>
      <c r="Q328" s="3">
        <f>(O328-MAX(O$8:O328))/MAX(O$8:O328)</f>
        <v>-9.4545454545455227E-3</v>
      </c>
      <c r="R328" s="3">
        <f>(P328-MAX(P$8:P328))/MAX(P$8:P328)</f>
        <v>-7.872530995144426E-3</v>
      </c>
      <c r="S328" s="3"/>
    </row>
    <row r="329" spans="1:19" hidden="1" x14ac:dyDescent="0.2">
      <c r="A329" s="18">
        <v>41661</v>
      </c>
      <c r="B329" s="18" t="str">
        <f t="shared" si="77"/>
        <v>Jan-2014</v>
      </c>
      <c r="C329" s="2">
        <v>6338.95</v>
      </c>
      <c r="D329" s="25">
        <f t="shared" si="65"/>
        <v>0.39833380848299965</v>
      </c>
      <c r="E329" s="20">
        <f t="shared" si="66"/>
        <v>-0.39833380848299965</v>
      </c>
      <c r="F329" s="3">
        <f>VLOOKUP(A329,'Scheme data2'!$A$2:$B$5538,2,FALSE)</f>
        <v>13.63</v>
      </c>
      <c r="G329" s="20">
        <f t="shared" si="67"/>
        <v>7.3421439060217059E-2</v>
      </c>
      <c r="H329" s="3">
        <f t="shared" si="68"/>
        <v>0</v>
      </c>
      <c r="I329" s="3">
        <f t="shared" si="69"/>
        <v>2</v>
      </c>
      <c r="J329" s="3">
        <f t="shared" si="70"/>
        <v>0</v>
      </c>
      <c r="K329" s="3">
        <f t="shared" si="71"/>
        <v>15338.250588127523</v>
      </c>
      <c r="L329" s="3">
        <f t="shared" si="72"/>
        <v>33.993926247139427</v>
      </c>
      <c r="M329" s="3">
        <f t="shared" si="73"/>
        <v>209060.35551617816</v>
      </c>
      <c r="N329" s="3">
        <f t="shared" si="74"/>
        <v>215485.79878430447</v>
      </c>
      <c r="O329" s="20">
        <f t="shared" si="75"/>
        <v>107.49211356466873</v>
      </c>
      <c r="P329" s="20">
        <f t="shared" si="76"/>
        <v>109.52640127168441</v>
      </c>
      <c r="Q329" s="3">
        <f>(O329-MAX(O$8:O329))/MAX(O$8:O329)</f>
        <v>-8.7272727272727085E-3</v>
      </c>
      <c r="R329" s="3">
        <f>(P329-MAX(P$8:P329))/MAX(P$8:P329)</f>
        <v>-3.9205518628514279E-3</v>
      </c>
      <c r="S329" s="3"/>
    </row>
    <row r="330" spans="1:19" hidden="1" x14ac:dyDescent="0.2">
      <c r="A330" s="18">
        <v>41662</v>
      </c>
      <c r="B330" s="18" t="str">
        <f t="shared" si="77"/>
        <v>Jan-2014</v>
      </c>
      <c r="C330" s="2">
        <v>6345.65</v>
      </c>
      <c r="D330" s="25">
        <f t="shared" si="65"/>
        <v>0.10569573825317786</v>
      </c>
      <c r="E330" s="20">
        <f t="shared" si="66"/>
        <v>-0.10569573825317786</v>
      </c>
      <c r="F330" s="3">
        <f>VLOOKUP(A330,'Scheme data2'!$A$2:$B$5538,2,FALSE)</f>
        <v>13.6</v>
      </c>
      <c r="G330" s="20">
        <f t="shared" si="67"/>
        <v>-0.22010271460015507</v>
      </c>
      <c r="H330" s="3">
        <f t="shared" si="68"/>
        <v>0</v>
      </c>
      <c r="I330" s="3">
        <f t="shared" si="69"/>
        <v>2</v>
      </c>
      <c r="J330" s="3">
        <f t="shared" si="70"/>
        <v>0</v>
      </c>
      <c r="K330" s="3">
        <f t="shared" si="71"/>
        <v>15338.250588127523</v>
      </c>
      <c r="L330" s="3">
        <f t="shared" si="72"/>
        <v>33.993926247139427</v>
      </c>
      <c r="M330" s="3">
        <f t="shared" si="73"/>
        <v>208600.20799853432</v>
      </c>
      <c r="N330" s="3">
        <f t="shared" si="74"/>
        <v>215713.55809016028</v>
      </c>
      <c r="O330" s="20">
        <f t="shared" si="75"/>
        <v>107.25552050473181</v>
      </c>
      <c r="P330" s="20">
        <f t="shared" si="76"/>
        <v>109.64216601009066</v>
      </c>
      <c r="Q330" s="3">
        <f>(O330-MAX(O$8:O330))/MAX(O$8:O330)</f>
        <v>-1.0909090909091018E-2</v>
      </c>
      <c r="R330" s="3">
        <f>(P330-MAX(P$8:P330))/MAX(P$8:P330)</f>
        <v>-2.8677383365545896E-3</v>
      </c>
      <c r="S330" s="3"/>
    </row>
    <row r="331" spans="1:19" x14ac:dyDescent="0.2">
      <c r="A331" s="18">
        <v>41663</v>
      </c>
      <c r="B331" s="18" t="str">
        <f t="shared" si="77"/>
        <v>Jan-2014</v>
      </c>
      <c r="C331" s="2">
        <v>6266.75</v>
      </c>
      <c r="D331" s="25">
        <f t="shared" ref="D331:D394" si="78">(C331-C330)/C330*100</f>
        <v>-1.2433714434297454</v>
      </c>
      <c r="E331" s="20">
        <f t="shared" ref="E331:E394" si="79">D331*-1</f>
        <v>1.2433714434297454</v>
      </c>
      <c r="F331" s="3">
        <f>VLOOKUP(A331,'Scheme data2'!$A$2:$B$5538,2,FALSE)</f>
        <v>13.47</v>
      </c>
      <c r="G331" s="20">
        <f t="shared" ref="G331:G394" si="80">(F331-F330)/F330*100</f>
        <v>-0.9558823529411693</v>
      </c>
      <c r="H331" s="3">
        <f t="shared" ref="H331:H394" si="81">IF(E331&gt;=$E$3,IF(E331&lt;$E$4,$F$3,IF(E331&lt;$E$5,$F$4,$F$5)),0)</f>
        <v>4000</v>
      </c>
      <c r="I331" s="3">
        <f t="shared" ref="I331:I394" si="82">IF(B330&lt;&gt;B331,IF(H331&gt;0,1,0),IF(H331&gt;0,I330+1,I330))</f>
        <v>3</v>
      </c>
      <c r="J331" s="3">
        <f t="shared" ref="J331:J394" si="83">IF(I331&gt;$D$2,0,IF(A330&gt;$B$3,0,H331))</f>
        <v>4000</v>
      </c>
      <c r="K331" s="3">
        <f t="shared" ref="K331:K394" si="84">J331/F331+K330</f>
        <v>15635.206787088176</v>
      </c>
      <c r="L331" s="3">
        <f t="shared" ref="L331:L394" si="85">J331/C331+L330</f>
        <v>34.632215631589105</v>
      </c>
      <c r="M331" s="3">
        <f t="shared" ref="M331:M394" si="86">K331*F331</f>
        <v>210606.23542207773</v>
      </c>
      <c r="N331" s="3">
        <f t="shared" ref="N331:N394" si="87">L331*C331</f>
        <v>217031.43730926103</v>
      </c>
      <c r="O331" s="20">
        <f t="shared" ref="O331:O394" si="88">$O330*(1+$G331/100)</f>
        <v>106.23028391167188</v>
      </c>
      <c r="P331" s="20">
        <f t="shared" ref="P331:P394" si="89">$P330*(1+$D331/100)</f>
        <v>108.27890662796337</v>
      </c>
      <c r="Q331" s="3">
        <f>(O331-MAX(O$8:O331))/MAX(O$8:O331)</f>
        <v>-2.036363636363641E-2</v>
      </c>
      <c r="R331" s="3">
        <f>(P331-MAX(P$8:P331))/MAX(P$8:P331)</f>
        <v>-1.5265796131302986E-2</v>
      </c>
      <c r="S331" s="3"/>
    </row>
    <row r="332" spans="1:19" x14ac:dyDescent="0.2">
      <c r="A332" s="18">
        <v>41666</v>
      </c>
      <c r="B332" s="18" t="str">
        <f t="shared" si="77"/>
        <v>Jan-2014</v>
      </c>
      <c r="C332" s="2">
        <v>6135.85</v>
      </c>
      <c r="D332" s="25">
        <f t="shared" si="78"/>
        <v>-2.088802010611555</v>
      </c>
      <c r="E332" s="20">
        <f t="shared" si="79"/>
        <v>2.088802010611555</v>
      </c>
      <c r="F332" s="3">
        <f>VLOOKUP(A332,'Scheme data2'!$A$2:$B$5538,2,FALSE)</f>
        <v>13.27</v>
      </c>
      <c r="G332" s="20">
        <f t="shared" si="80"/>
        <v>-1.4847809948032744</v>
      </c>
      <c r="H332" s="3">
        <f t="shared" si="81"/>
        <v>5000</v>
      </c>
      <c r="I332" s="3">
        <f t="shared" si="82"/>
        <v>4</v>
      </c>
      <c r="J332" s="3">
        <f t="shared" si="83"/>
        <v>5000</v>
      </c>
      <c r="K332" s="3">
        <f t="shared" si="84"/>
        <v>16011.99653840694</v>
      </c>
      <c r="L332" s="3">
        <f t="shared" si="85"/>
        <v>35.447098655131079</v>
      </c>
      <c r="M332" s="3">
        <f t="shared" si="86"/>
        <v>212479.19406466009</v>
      </c>
      <c r="N332" s="3">
        <f t="shared" si="87"/>
        <v>217498.08028308605</v>
      </c>
      <c r="O332" s="20">
        <f t="shared" si="88"/>
        <v>104.65299684542582</v>
      </c>
      <c r="P332" s="20">
        <f t="shared" si="89"/>
        <v>106.01717464925025</v>
      </c>
      <c r="Q332" s="3">
        <f>(O332-MAX(O$8:O332))/MAX(O$8:O332)</f>
        <v>-3.4909090909090966E-2</v>
      </c>
      <c r="R332" s="3">
        <f>(P332-MAX(P$8:P332))/MAX(P$8:P332)</f>
        <v>-3.5834943980892091E-2</v>
      </c>
      <c r="S332" s="3"/>
    </row>
    <row r="333" spans="1:19" hidden="1" x14ac:dyDescent="0.2">
      <c r="A333" s="18">
        <v>41667</v>
      </c>
      <c r="B333" s="18" t="str">
        <f t="shared" si="77"/>
        <v>Jan-2014</v>
      </c>
      <c r="C333" s="2">
        <v>6126.25</v>
      </c>
      <c r="D333" s="25">
        <f t="shared" si="78"/>
        <v>-0.15645754052006428</v>
      </c>
      <c r="E333" s="20">
        <f t="shared" si="79"/>
        <v>0.15645754052006428</v>
      </c>
      <c r="F333" s="3">
        <f>VLOOKUP(A333,'Scheme data2'!$A$2:$B$5538,2,FALSE)</f>
        <v>13.26</v>
      </c>
      <c r="G333" s="20">
        <f t="shared" si="80"/>
        <v>-7.5357950263751222E-2</v>
      </c>
      <c r="H333" s="3">
        <f t="shared" si="81"/>
        <v>0</v>
      </c>
      <c r="I333" s="3">
        <f t="shared" si="82"/>
        <v>4</v>
      </c>
      <c r="J333" s="3">
        <f t="shared" si="83"/>
        <v>0</v>
      </c>
      <c r="K333" s="3">
        <f t="shared" si="84"/>
        <v>16011.99653840694</v>
      </c>
      <c r="L333" s="3">
        <f t="shared" si="85"/>
        <v>35.447098655131079</v>
      </c>
      <c r="M333" s="3">
        <f t="shared" si="86"/>
        <v>212319.07409927601</v>
      </c>
      <c r="N333" s="3">
        <f t="shared" si="87"/>
        <v>217157.78813599676</v>
      </c>
      <c r="O333" s="20">
        <f t="shared" si="88"/>
        <v>104.57413249211352</v>
      </c>
      <c r="P333" s="20">
        <f t="shared" si="89"/>
        <v>105.85130278526518</v>
      </c>
      <c r="Q333" s="3">
        <f>(O333-MAX(O$8:O333))/MAX(O$8:O333)</f>
        <v>-3.5636363636363654E-2</v>
      </c>
      <c r="R333" s="3">
        <f>(P333-MAX(P$8:P333))/MAX(P$8:P333)</f>
        <v>-3.734345291409346E-2</v>
      </c>
      <c r="S333" s="3"/>
    </row>
    <row r="334" spans="1:19" hidden="1" x14ac:dyDescent="0.2">
      <c r="A334" s="18">
        <v>41668</v>
      </c>
      <c r="B334" s="18" t="str">
        <f t="shared" si="77"/>
        <v>Jan-2014</v>
      </c>
      <c r="C334" s="2">
        <v>6120.25</v>
      </c>
      <c r="D334" s="25">
        <f t="shared" si="78"/>
        <v>-9.7939196082432164E-2</v>
      </c>
      <c r="E334" s="20">
        <f t="shared" si="79"/>
        <v>9.7939196082432164E-2</v>
      </c>
      <c r="F334" s="3">
        <f>VLOOKUP(A334,'Scheme data2'!$A$2:$B$5538,2,FALSE)</f>
        <v>13.28</v>
      </c>
      <c r="G334" s="20">
        <f t="shared" si="80"/>
        <v>0.15082956259426528</v>
      </c>
      <c r="H334" s="3">
        <f t="shared" si="81"/>
        <v>0</v>
      </c>
      <c r="I334" s="3">
        <f t="shared" si="82"/>
        <v>4</v>
      </c>
      <c r="J334" s="3">
        <f t="shared" si="83"/>
        <v>0</v>
      </c>
      <c r="K334" s="3">
        <f t="shared" si="84"/>
        <v>16011.99653840694</v>
      </c>
      <c r="L334" s="3">
        <f t="shared" si="85"/>
        <v>35.447098655131079</v>
      </c>
      <c r="M334" s="3">
        <f t="shared" si="86"/>
        <v>212639.31403004416</v>
      </c>
      <c r="N334" s="3">
        <f t="shared" si="87"/>
        <v>216945.105544066</v>
      </c>
      <c r="O334" s="20">
        <f t="shared" si="88"/>
        <v>104.73186119873813</v>
      </c>
      <c r="P334" s="20">
        <f t="shared" si="89"/>
        <v>105.74763287027451</v>
      </c>
      <c r="Q334" s="3">
        <f>(O334-MAX(O$8:O334))/MAX(O$8:O334)</f>
        <v>-3.4181818181818154E-2</v>
      </c>
      <c r="R334" s="3">
        <f>(P334-MAX(P$8:P334))/MAX(P$8:P334)</f>
        <v>-3.8286270997344211E-2</v>
      </c>
      <c r="S334" s="3"/>
    </row>
    <row r="335" spans="1:19" x14ac:dyDescent="0.2">
      <c r="A335" s="18">
        <v>41669</v>
      </c>
      <c r="B335" s="18" t="str">
        <f t="shared" si="77"/>
        <v>Jan-2014</v>
      </c>
      <c r="C335" s="2">
        <v>6073.7</v>
      </c>
      <c r="D335" s="25">
        <f t="shared" si="78"/>
        <v>-0.76058984518606565</v>
      </c>
      <c r="E335" s="20">
        <f t="shared" si="79"/>
        <v>0.76058984518606565</v>
      </c>
      <c r="F335" s="3">
        <f>VLOOKUP(A335,'Scheme data2'!$A$2:$B$5538,2,FALSE)</f>
        <v>13.24</v>
      </c>
      <c r="G335" s="20">
        <f t="shared" si="80"/>
        <v>-0.30120481927710202</v>
      </c>
      <c r="H335" s="3">
        <f t="shared" si="81"/>
        <v>2000</v>
      </c>
      <c r="I335" s="3">
        <f t="shared" si="82"/>
        <v>5</v>
      </c>
      <c r="J335" s="3">
        <f t="shared" si="83"/>
        <v>2000</v>
      </c>
      <c r="K335" s="3">
        <f t="shared" si="84"/>
        <v>16163.053940219628</v>
      </c>
      <c r="L335" s="3">
        <f t="shared" si="85"/>
        <v>35.776387227171185</v>
      </c>
      <c r="M335" s="3">
        <f t="shared" si="86"/>
        <v>213998.83416850789</v>
      </c>
      <c r="N335" s="3">
        <f t="shared" si="87"/>
        <v>217295.04310166961</v>
      </c>
      <c r="O335" s="20">
        <f t="shared" si="88"/>
        <v>104.41640378548892</v>
      </c>
      <c r="P335" s="20">
        <f t="shared" si="89"/>
        <v>104.94332711313857</v>
      </c>
      <c r="Q335" s="3">
        <f>(O335-MAX(O$8:O335))/MAX(O$8:O335)</f>
        <v>-3.7090909090909015E-2</v>
      </c>
      <c r="R335" s="3">
        <f>(P335-MAX(P$8:P335))/MAX(P$8:P335)</f>
        <v>-4.5600967959898653E-2</v>
      </c>
      <c r="S335" s="3"/>
    </row>
    <row r="336" spans="1:19" hidden="1" x14ac:dyDescent="0.2">
      <c r="A336" s="18">
        <v>41670</v>
      </c>
      <c r="B336" s="18" t="str">
        <f t="shared" si="77"/>
        <v>Jan-2014</v>
      </c>
      <c r="C336" s="2">
        <v>6089.5</v>
      </c>
      <c r="D336" s="25">
        <f t="shared" si="78"/>
        <v>0.2601379719116878</v>
      </c>
      <c r="E336" s="20">
        <f t="shared" si="79"/>
        <v>-0.2601379719116878</v>
      </c>
      <c r="F336" s="3">
        <f>VLOOKUP(A336,'Scheme data2'!$A$2:$B$5538,2,FALSE)</f>
        <v>13.31</v>
      </c>
      <c r="G336" s="20">
        <f t="shared" si="80"/>
        <v>0.52870090634441302</v>
      </c>
      <c r="H336" s="3">
        <f t="shared" si="81"/>
        <v>0</v>
      </c>
      <c r="I336" s="3">
        <f t="shared" si="82"/>
        <v>5</v>
      </c>
      <c r="J336" s="3">
        <f t="shared" si="83"/>
        <v>0</v>
      </c>
      <c r="K336" s="3">
        <f t="shared" si="84"/>
        <v>16163.053940219628</v>
      </c>
      <c r="L336" s="3">
        <f t="shared" si="85"/>
        <v>35.776387227171185</v>
      </c>
      <c r="M336" s="3">
        <f t="shared" si="86"/>
        <v>215130.24794432326</v>
      </c>
      <c r="N336" s="3">
        <f t="shared" si="87"/>
        <v>217860.31001985894</v>
      </c>
      <c r="O336" s="20">
        <f t="shared" si="88"/>
        <v>104.96845425867504</v>
      </c>
      <c r="P336" s="20">
        <f t="shared" si="89"/>
        <v>105.21632455594734</v>
      </c>
      <c r="Q336" s="3">
        <f>(O336-MAX(O$8:O336))/MAX(O$8:O336)</f>
        <v>-3.199999999999998E-2</v>
      </c>
      <c r="R336" s="3">
        <f>(P336-MAX(P$8:P336))/MAX(P$8:P336)</f>
        <v>-4.3118213674004695E-2</v>
      </c>
      <c r="S336" s="3"/>
    </row>
    <row r="337" spans="1:19" x14ac:dyDescent="0.2">
      <c r="A337" s="18">
        <v>41673</v>
      </c>
      <c r="B337" s="18" t="str">
        <f t="shared" si="77"/>
        <v>Feb-2014</v>
      </c>
      <c r="C337" s="2">
        <v>6001.8</v>
      </c>
      <c r="D337" s="25">
        <f t="shared" si="78"/>
        <v>-1.4401839231463966</v>
      </c>
      <c r="E337" s="20">
        <f t="shared" si="79"/>
        <v>1.4401839231463966</v>
      </c>
      <c r="F337" s="3">
        <f>VLOOKUP(A337,'Scheme data2'!$A$2:$B$5538,2,FALSE)</f>
        <v>13.21</v>
      </c>
      <c r="G337" s="20">
        <f t="shared" si="80"/>
        <v>-0.7513148009015751</v>
      </c>
      <c r="H337" s="3">
        <f t="shared" si="81"/>
        <v>4000</v>
      </c>
      <c r="I337" s="3">
        <f t="shared" si="82"/>
        <v>1</v>
      </c>
      <c r="J337" s="3">
        <f t="shared" si="83"/>
        <v>4000</v>
      </c>
      <c r="K337" s="3">
        <f t="shared" si="84"/>
        <v>16465.854848622352</v>
      </c>
      <c r="L337" s="3">
        <f t="shared" si="85"/>
        <v>36.442853953819856</v>
      </c>
      <c r="M337" s="3">
        <f t="shared" si="86"/>
        <v>217513.94255030129</v>
      </c>
      <c r="N337" s="3">
        <f t="shared" si="87"/>
        <v>218722.72086003603</v>
      </c>
      <c r="O337" s="20">
        <f t="shared" si="88"/>
        <v>104.17981072555202</v>
      </c>
      <c r="P337" s="20">
        <f t="shared" si="89"/>
        <v>103.70101596516704</v>
      </c>
      <c r="Q337" s="3">
        <f>(O337-MAX(O$8:O337))/MAX(O$8:O337)</f>
        <v>-3.9272727272727195E-2</v>
      </c>
      <c r="R337" s="3">
        <f>(P337-MAX(P$8:P337))/MAX(P$8:P337)</f>
        <v>-5.6899071324187783E-2</v>
      </c>
      <c r="S337" s="3"/>
    </row>
    <row r="338" spans="1:19" hidden="1" x14ac:dyDescent="0.2">
      <c r="A338" s="18">
        <v>41674</v>
      </c>
      <c r="B338" s="18" t="str">
        <f t="shared" si="77"/>
        <v>Feb-2014</v>
      </c>
      <c r="C338" s="2">
        <v>6000.9</v>
      </c>
      <c r="D338" s="25">
        <f t="shared" si="78"/>
        <v>-1.4995501349604213E-2</v>
      </c>
      <c r="E338" s="20">
        <f t="shared" si="79"/>
        <v>1.4995501349604213E-2</v>
      </c>
      <c r="F338" s="3">
        <f>VLOOKUP(A338,'Scheme data2'!$A$2:$B$5538,2,FALSE)</f>
        <v>13.2</v>
      </c>
      <c r="G338" s="20">
        <f t="shared" si="80"/>
        <v>-7.5700227100693129E-2</v>
      </c>
      <c r="H338" s="3">
        <f t="shared" si="81"/>
        <v>0</v>
      </c>
      <c r="I338" s="3">
        <f t="shared" si="82"/>
        <v>1</v>
      </c>
      <c r="J338" s="3">
        <f t="shared" si="83"/>
        <v>0</v>
      </c>
      <c r="K338" s="3">
        <f t="shared" si="84"/>
        <v>16465.854848622352</v>
      </c>
      <c r="L338" s="3">
        <f t="shared" si="85"/>
        <v>36.442853953819856</v>
      </c>
      <c r="M338" s="3">
        <f t="shared" si="86"/>
        <v>217349.28400181502</v>
      </c>
      <c r="N338" s="3">
        <f t="shared" si="87"/>
        <v>218689.92229147756</v>
      </c>
      <c r="O338" s="20">
        <f t="shared" si="88"/>
        <v>104.1009463722397</v>
      </c>
      <c r="P338" s="20">
        <f t="shared" si="89"/>
        <v>103.68546547791844</v>
      </c>
      <c r="Q338" s="3">
        <f>(O338-MAX(O$8:O338))/MAX(O$8:O338)</f>
        <v>-4.0000000000000008E-2</v>
      </c>
      <c r="R338" s="3">
        <f>(P338-MAX(P$8:P338))/MAX(P$8:P338)</f>
        <v>-5.7040494036675438E-2</v>
      </c>
      <c r="S338" s="3"/>
    </row>
    <row r="339" spans="1:19" hidden="1" x14ac:dyDescent="0.2">
      <c r="A339" s="18">
        <v>41675</v>
      </c>
      <c r="B339" s="18" t="str">
        <f t="shared" si="77"/>
        <v>Feb-2014</v>
      </c>
      <c r="C339" s="2">
        <v>6022.4</v>
      </c>
      <c r="D339" s="25">
        <f t="shared" si="78"/>
        <v>0.35827959139462418</v>
      </c>
      <c r="E339" s="20">
        <f t="shared" si="79"/>
        <v>-0.35827959139462418</v>
      </c>
      <c r="F339" s="3">
        <f>VLOOKUP(A339,'Scheme data2'!$A$2:$B$5538,2,FALSE)</f>
        <v>13.28</v>
      </c>
      <c r="G339" s="20">
        <f t="shared" si="80"/>
        <v>0.60606060606060663</v>
      </c>
      <c r="H339" s="3">
        <f t="shared" si="81"/>
        <v>0</v>
      </c>
      <c r="I339" s="3">
        <f t="shared" si="82"/>
        <v>1</v>
      </c>
      <c r="J339" s="3">
        <f t="shared" si="83"/>
        <v>0</v>
      </c>
      <c r="K339" s="3">
        <f t="shared" si="84"/>
        <v>16465.854848622352</v>
      </c>
      <c r="L339" s="3">
        <f t="shared" si="85"/>
        <v>36.442853953819856</v>
      </c>
      <c r="M339" s="3">
        <f t="shared" si="86"/>
        <v>218666.55238970483</v>
      </c>
      <c r="N339" s="3">
        <f t="shared" si="87"/>
        <v>219473.4436514847</v>
      </c>
      <c r="O339" s="20">
        <f t="shared" si="88"/>
        <v>104.73186119873813</v>
      </c>
      <c r="P339" s="20">
        <f t="shared" si="89"/>
        <v>104.05694933996834</v>
      </c>
      <c r="Q339" s="3">
        <f>(O339-MAX(O$8:O339))/MAX(O$8:O339)</f>
        <v>-3.4181818181818154E-2</v>
      </c>
      <c r="R339" s="3">
        <f>(P339-MAX(P$8:P339))/MAX(P$8:P339)</f>
        <v>-5.3662062571693279E-2</v>
      </c>
      <c r="S339" s="3"/>
    </row>
    <row r="340" spans="1:19" hidden="1" x14ac:dyDescent="0.2">
      <c r="A340" s="18">
        <v>41676</v>
      </c>
      <c r="B340" s="18" t="str">
        <f t="shared" si="77"/>
        <v>Feb-2014</v>
      </c>
      <c r="C340" s="2">
        <v>6036.3</v>
      </c>
      <c r="D340" s="25">
        <f t="shared" si="78"/>
        <v>0.2308049946865128</v>
      </c>
      <c r="E340" s="20">
        <f t="shared" si="79"/>
        <v>-0.2308049946865128</v>
      </c>
      <c r="F340" s="3">
        <f>VLOOKUP(A340,'Scheme data2'!$A$2:$B$5538,2,FALSE)</f>
        <v>13.3</v>
      </c>
      <c r="G340" s="20">
        <f t="shared" si="80"/>
        <v>0.15060240963856439</v>
      </c>
      <c r="H340" s="3">
        <f t="shared" si="81"/>
        <v>0</v>
      </c>
      <c r="I340" s="3">
        <f t="shared" si="82"/>
        <v>1</v>
      </c>
      <c r="J340" s="3">
        <f t="shared" si="83"/>
        <v>0</v>
      </c>
      <c r="K340" s="3">
        <f t="shared" si="84"/>
        <v>16465.854848622352</v>
      </c>
      <c r="L340" s="3">
        <f t="shared" si="85"/>
        <v>36.442853953819856</v>
      </c>
      <c r="M340" s="3">
        <f t="shared" si="86"/>
        <v>218995.86948667729</v>
      </c>
      <c r="N340" s="3">
        <f t="shared" si="87"/>
        <v>219979.9993214428</v>
      </c>
      <c r="O340" s="20">
        <f t="shared" si="88"/>
        <v>104.88958990536274</v>
      </c>
      <c r="P340" s="20">
        <f t="shared" si="89"/>
        <v>104.2971179763634</v>
      </c>
      <c r="Q340" s="3">
        <f>(O340-MAX(O$8:O340))/MAX(O$8:O340)</f>
        <v>-3.272727272727266E-2</v>
      </c>
      <c r="R340" s="3">
        <f>(P340-MAX(P$8:P340))/MAX(P$8:P340)</f>
        <v>-5.1477867345495483E-2</v>
      </c>
      <c r="S340" s="3"/>
    </row>
    <row r="341" spans="1:19" hidden="1" x14ac:dyDescent="0.2">
      <c r="A341" s="18">
        <v>41677</v>
      </c>
      <c r="B341" s="18" t="str">
        <f t="shared" si="77"/>
        <v>Feb-2014</v>
      </c>
      <c r="C341" s="2">
        <v>6063.2</v>
      </c>
      <c r="D341" s="25">
        <f t="shared" si="78"/>
        <v>0.44563722810330225</v>
      </c>
      <c r="E341" s="20">
        <f t="shared" si="79"/>
        <v>-0.44563722810330225</v>
      </c>
      <c r="F341" s="3">
        <f>VLOOKUP(A341,'Scheme data2'!$A$2:$B$5538,2,FALSE)</f>
        <v>13.32</v>
      </c>
      <c r="G341" s="20">
        <f t="shared" si="80"/>
        <v>0.15037593984962083</v>
      </c>
      <c r="H341" s="3">
        <f t="shared" si="81"/>
        <v>0</v>
      </c>
      <c r="I341" s="3">
        <f t="shared" si="82"/>
        <v>1</v>
      </c>
      <c r="J341" s="3">
        <f t="shared" si="83"/>
        <v>0</v>
      </c>
      <c r="K341" s="3">
        <f t="shared" si="84"/>
        <v>16465.854848622352</v>
      </c>
      <c r="L341" s="3">
        <f t="shared" si="85"/>
        <v>36.442853953819856</v>
      </c>
      <c r="M341" s="3">
        <f t="shared" si="86"/>
        <v>219325.18658364972</v>
      </c>
      <c r="N341" s="3">
        <f t="shared" si="87"/>
        <v>220960.31209280054</v>
      </c>
      <c r="O341" s="20">
        <f t="shared" si="88"/>
        <v>105.04731861198734</v>
      </c>
      <c r="P341" s="20">
        <f t="shared" si="89"/>
        <v>104.7619047619049</v>
      </c>
      <c r="Q341" s="3">
        <f>(O341-MAX(O$8:O341))/MAX(O$8:O341)</f>
        <v>-3.1272727272727299E-2</v>
      </c>
      <c r="R341" s="3">
        <f>(P341-MAX(P$8:P341))/MAX(P$8:P341)</f>
        <v>-4.7250899605587537E-2</v>
      </c>
      <c r="S341" s="3"/>
    </row>
    <row r="342" spans="1:19" hidden="1" x14ac:dyDescent="0.2">
      <c r="A342" s="18">
        <v>41680</v>
      </c>
      <c r="B342" s="18" t="str">
        <f t="shared" si="77"/>
        <v>Feb-2014</v>
      </c>
      <c r="C342" s="2">
        <v>6053.45</v>
      </c>
      <c r="D342" s="25">
        <f t="shared" si="78"/>
        <v>-0.16080617495711835</v>
      </c>
      <c r="E342" s="20">
        <f t="shared" si="79"/>
        <v>0.16080617495711835</v>
      </c>
      <c r="F342" s="3">
        <f>VLOOKUP(A342,'Scheme data2'!$A$2:$B$5538,2,FALSE)</f>
        <v>13.32</v>
      </c>
      <c r="G342" s="20">
        <f t="shared" si="80"/>
        <v>0</v>
      </c>
      <c r="H342" s="3">
        <f t="shared" si="81"/>
        <v>0</v>
      </c>
      <c r="I342" s="3">
        <f t="shared" si="82"/>
        <v>1</v>
      </c>
      <c r="J342" s="3">
        <f t="shared" si="83"/>
        <v>0</v>
      </c>
      <c r="K342" s="3">
        <f t="shared" si="84"/>
        <v>16465.854848622352</v>
      </c>
      <c r="L342" s="3">
        <f t="shared" si="85"/>
        <v>36.442853953819856</v>
      </c>
      <c r="M342" s="3">
        <f t="shared" si="86"/>
        <v>219325.18658364972</v>
      </c>
      <c r="N342" s="3">
        <f t="shared" si="87"/>
        <v>220604.99426675081</v>
      </c>
      <c r="O342" s="20">
        <f t="shared" si="88"/>
        <v>105.04731861198734</v>
      </c>
      <c r="P342" s="20">
        <f t="shared" si="89"/>
        <v>104.59344115004507</v>
      </c>
      <c r="Q342" s="3">
        <f>(O342-MAX(O$8:O342))/MAX(O$8:O342)</f>
        <v>-3.1272727272727299E-2</v>
      </c>
      <c r="R342" s="3">
        <f>(P342-MAX(P$8:P342))/MAX(P$8:P342)</f>
        <v>-4.8782978990870113E-2</v>
      </c>
      <c r="S342" s="3"/>
    </row>
    <row r="343" spans="1:19" hidden="1" x14ac:dyDescent="0.2">
      <c r="A343" s="18">
        <v>41681</v>
      </c>
      <c r="B343" s="18" t="str">
        <f t="shared" si="77"/>
        <v>Feb-2014</v>
      </c>
      <c r="C343" s="2">
        <v>6062.7</v>
      </c>
      <c r="D343" s="25">
        <f t="shared" si="78"/>
        <v>0.15280542500557534</v>
      </c>
      <c r="E343" s="20">
        <f t="shared" si="79"/>
        <v>-0.15280542500557534</v>
      </c>
      <c r="F343" s="3">
        <f>VLOOKUP(A343,'Scheme data2'!$A$2:$B$5538,2,FALSE)</f>
        <v>13.35</v>
      </c>
      <c r="G343" s="20">
        <f t="shared" si="80"/>
        <v>0.2252252252252204</v>
      </c>
      <c r="H343" s="3">
        <f t="shared" si="81"/>
        <v>0</v>
      </c>
      <c r="I343" s="3">
        <f t="shared" si="82"/>
        <v>1</v>
      </c>
      <c r="J343" s="3">
        <f t="shared" si="83"/>
        <v>0</v>
      </c>
      <c r="K343" s="3">
        <f t="shared" si="84"/>
        <v>16465.854848622352</v>
      </c>
      <c r="L343" s="3">
        <f t="shared" si="85"/>
        <v>36.442853953819856</v>
      </c>
      <c r="M343" s="3">
        <f t="shared" si="86"/>
        <v>219819.16222910839</v>
      </c>
      <c r="N343" s="3">
        <f t="shared" si="87"/>
        <v>220942.09066582363</v>
      </c>
      <c r="O343" s="20">
        <f t="shared" si="88"/>
        <v>105.28391167192423</v>
      </c>
      <c r="P343" s="20">
        <f t="shared" si="89"/>
        <v>104.75326560232234</v>
      </c>
      <c r="Q343" s="3">
        <f>(O343-MAX(O$8:O343))/MAX(O$8:O343)</f>
        <v>-2.909090909090925E-2</v>
      </c>
      <c r="R343" s="3">
        <f>(P343-MAX(P$8:P343))/MAX(P$8:P343)</f>
        <v>-4.7329467779191788E-2</v>
      </c>
      <c r="S343" s="3"/>
    </row>
    <row r="344" spans="1:19" hidden="1" x14ac:dyDescent="0.2">
      <c r="A344" s="18">
        <v>41682</v>
      </c>
      <c r="B344" s="18" t="str">
        <f t="shared" si="77"/>
        <v>Feb-2014</v>
      </c>
      <c r="C344" s="2">
        <v>6084</v>
      </c>
      <c r="D344" s="25">
        <f t="shared" si="78"/>
        <v>0.35132861596318771</v>
      </c>
      <c r="E344" s="20">
        <f t="shared" si="79"/>
        <v>-0.35132861596318771</v>
      </c>
      <c r="F344" s="3">
        <f>VLOOKUP(A344,'Scheme data2'!$A$2:$B$5538,2,FALSE)</f>
        <v>13.36</v>
      </c>
      <c r="G344" s="20">
        <f t="shared" si="80"/>
        <v>7.4906367041196908E-2</v>
      </c>
      <c r="H344" s="3">
        <f t="shared" si="81"/>
        <v>0</v>
      </c>
      <c r="I344" s="3">
        <f t="shared" si="82"/>
        <v>1</v>
      </c>
      <c r="J344" s="3">
        <f t="shared" si="83"/>
        <v>0</v>
      </c>
      <c r="K344" s="3">
        <f t="shared" si="84"/>
        <v>16465.854848622352</v>
      </c>
      <c r="L344" s="3">
        <f t="shared" si="85"/>
        <v>36.442853953819856</v>
      </c>
      <c r="M344" s="3">
        <f t="shared" si="86"/>
        <v>219983.82077759461</v>
      </c>
      <c r="N344" s="3">
        <f t="shared" si="87"/>
        <v>221718.32345503999</v>
      </c>
      <c r="O344" s="20">
        <f t="shared" si="88"/>
        <v>105.36277602523653</v>
      </c>
      <c r="P344" s="20">
        <f t="shared" si="89"/>
        <v>105.12129380053922</v>
      </c>
      <c r="Q344" s="3">
        <f>(O344-MAX(O$8:O344))/MAX(O$8:O344)</f>
        <v>-2.8363636363636566E-2</v>
      </c>
      <c r="R344" s="3">
        <f>(P344-MAX(P$8:P344))/MAX(P$8:P344)</f>
        <v>-4.3982463583651335E-2</v>
      </c>
      <c r="S344" s="3"/>
    </row>
    <row r="345" spans="1:19" x14ac:dyDescent="0.2">
      <c r="A345" s="18">
        <v>41683</v>
      </c>
      <c r="B345" s="18" t="str">
        <f t="shared" si="77"/>
        <v>Feb-2014</v>
      </c>
      <c r="C345" s="2">
        <v>6001.1</v>
      </c>
      <c r="D345" s="25">
        <f t="shared" si="78"/>
        <v>-1.3625904010519334</v>
      </c>
      <c r="E345" s="20">
        <f t="shared" si="79"/>
        <v>1.3625904010519334</v>
      </c>
      <c r="F345" s="3">
        <f>VLOOKUP(A345,'Scheme data2'!$A$2:$B$5538,2,FALSE)</f>
        <v>13.28</v>
      </c>
      <c r="G345" s="20">
        <f t="shared" si="80"/>
        <v>-0.59880239520958134</v>
      </c>
      <c r="H345" s="3">
        <f t="shared" si="81"/>
        <v>4000</v>
      </c>
      <c r="I345" s="3">
        <f t="shared" si="82"/>
        <v>2</v>
      </c>
      <c r="J345" s="3">
        <f t="shared" si="83"/>
        <v>4000</v>
      </c>
      <c r="K345" s="3">
        <f t="shared" si="84"/>
        <v>16767.059667899459</v>
      </c>
      <c r="L345" s="3">
        <f t="shared" si="85"/>
        <v>37.109398420667603</v>
      </c>
      <c r="M345" s="3">
        <f t="shared" si="86"/>
        <v>222666.5523897048</v>
      </c>
      <c r="N345" s="3">
        <f t="shared" si="87"/>
        <v>222697.21086226837</v>
      </c>
      <c r="O345" s="20">
        <f t="shared" si="88"/>
        <v>104.7318611987381</v>
      </c>
      <c r="P345" s="20">
        <f t="shared" si="89"/>
        <v>103.68892114175148</v>
      </c>
      <c r="Q345" s="3">
        <f>(O345-MAX(O$8:O345))/MAX(O$8:O345)</f>
        <v>-3.4181818181818417E-2</v>
      </c>
      <c r="R345" s="3">
        <f>(P345-MAX(P$8:P345))/MAX(P$8:P345)</f>
        <v>-5.7009066767233607E-2</v>
      </c>
      <c r="S345" s="3"/>
    </row>
    <row r="346" spans="1:19" hidden="1" x14ac:dyDescent="0.2">
      <c r="A346" s="18">
        <v>41684</v>
      </c>
      <c r="B346" s="18" t="str">
        <f t="shared" si="77"/>
        <v>Feb-2014</v>
      </c>
      <c r="C346" s="2">
        <v>6048.35</v>
      </c>
      <c r="D346" s="25">
        <f t="shared" si="78"/>
        <v>0.7873556514638983</v>
      </c>
      <c r="E346" s="20">
        <f t="shared" si="79"/>
        <v>-0.7873556514638983</v>
      </c>
      <c r="F346" s="3">
        <f>VLOOKUP(A346,'Scheme data2'!$A$2:$B$5538,2,FALSE)</f>
        <v>13.3</v>
      </c>
      <c r="G346" s="20">
        <f t="shared" si="80"/>
        <v>0.15060240963856439</v>
      </c>
      <c r="H346" s="3">
        <f t="shared" si="81"/>
        <v>0</v>
      </c>
      <c r="I346" s="3">
        <f t="shared" si="82"/>
        <v>2</v>
      </c>
      <c r="J346" s="3">
        <f t="shared" si="83"/>
        <v>0</v>
      </c>
      <c r="K346" s="3">
        <f t="shared" si="84"/>
        <v>16767.059667899459</v>
      </c>
      <c r="L346" s="3">
        <f t="shared" si="85"/>
        <v>37.109398420667603</v>
      </c>
      <c r="M346" s="3">
        <f t="shared" si="86"/>
        <v>223001.8935830628</v>
      </c>
      <c r="N346" s="3">
        <f t="shared" si="87"/>
        <v>224450.6299376449</v>
      </c>
      <c r="O346" s="20">
        <f t="shared" si="88"/>
        <v>104.88958990536271</v>
      </c>
      <c r="P346" s="20">
        <f t="shared" si="89"/>
        <v>104.50532172230301</v>
      </c>
      <c r="Q346" s="3">
        <f>(O346-MAX(O$8:O346))/MAX(O$8:O346)</f>
        <v>-3.2727272727272924E-2</v>
      </c>
      <c r="R346" s="3">
        <f>(P346-MAX(P$8:P346))/MAX(P$8:P346)</f>
        <v>-4.9584374361633217E-2</v>
      </c>
      <c r="S346" s="3"/>
    </row>
    <row r="347" spans="1:19" hidden="1" x14ac:dyDescent="0.2">
      <c r="A347" s="18">
        <v>41687</v>
      </c>
      <c r="B347" s="18" t="str">
        <f t="shared" si="77"/>
        <v>Feb-2014</v>
      </c>
      <c r="C347" s="2">
        <v>6073.3</v>
      </c>
      <c r="D347" s="25">
        <f t="shared" si="78"/>
        <v>0.41250919672307018</v>
      </c>
      <c r="E347" s="20">
        <f t="shared" si="79"/>
        <v>-0.41250919672307018</v>
      </c>
      <c r="F347" s="3">
        <f>VLOOKUP(A347,'Scheme data2'!$A$2:$B$5538,2,FALSE)</f>
        <v>13.3</v>
      </c>
      <c r="G347" s="20">
        <f t="shared" si="80"/>
        <v>0</v>
      </c>
      <c r="H347" s="3">
        <f t="shared" si="81"/>
        <v>0</v>
      </c>
      <c r="I347" s="3">
        <f t="shared" si="82"/>
        <v>2</v>
      </c>
      <c r="J347" s="3">
        <f t="shared" si="83"/>
        <v>0</v>
      </c>
      <c r="K347" s="3">
        <f t="shared" si="84"/>
        <v>16767.059667899459</v>
      </c>
      <c r="L347" s="3">
        <f t="shared" si="85"/>
        <v>37.109398420667603</v>
      </c>
      <c r="M347" s="3">
        <f t="shared" si="86"/>
        <v>223001.8935830628</v>
      </c>
      <c r="N347" s="3">
        <f t="shared" si="87"/>
        <v>225376.50942824056</v>
      </c>
      <c r="O347" s="20">
        <f t="shared" si="88"/>
        <v>104.88958990536271</v>
      </c>
      <c r="P347" s="20">
        <f t="shared" si="89"/>
        <v>104.93641578547253</v>
      </c>
      <c r="Q347" s="3">
        <f>(O347-MAX(O$8:O347))/MAX(O$8:O347)</f>
        <v>-3.2727272727272924E-2</v>
      </c>
      <c r="R347" s="3">
        <f>(P347-MAX(P$8:P347))/MAX(P$8:P347)</f>
        <v>-4.5663822498781918E-2</v>
      </c>
      <c r="S347" s="3"/>
    </row>
    <row r="348" spans="1:19" hidden="1" x14ac:dyDescent="0.2">
      <c r="A348" s="18">
        <v>41688</v>
      </c>
      <c r="B348" s="18" t="str">
        <f t="shared" si="77"/>
        <v>Feb-2014</v>
      </c>
      <c r="C348" s="2">
        <v>6127.1</v>
      </c>
      <c r="D348" s="25">
        <f t="shared" si="78"/>
        <v>0.88584459848846886</v>
      </c>
      <c r="E348" s="20">
        <f t="shared" si="79"/>
        <v>-0.88584459848846886</v>
      </c>
      <c r="F348" s="3">
        <f>VLOOKUP(A348,'Scheme data2'!$A$2:$B$5538,2,FALSE)</f>
        <v>13.33</v>
      </c>
      <c r="G348" s="20">
        <f t="shared" si="80"/>
        <v>0.2255639097744313</v>
      </c>
      <c r="H348" s="3">
        <f t="shared" si="81"/>
        <v>0</v>
      </c>
      <c r="I348" s="3">
        <f t="shared" si="82"/>
        <v>2</v>
      </c>
      <c r="J348" s="3">
        <f t="shared" si="83"/>
        <v>0</v>
      </c>
      <c r="K348" s="3">
        <f t="shared" si="84"/>
        <v>16767.059667899459</v>
      </c>
      <c r="L348" s="3">
        <f t="shared" si="85"/>
        <v>37.109398420667603</v>
      </c>
      <c r="M348" s="3">
        <f t="shared" si="86"/>
        <v>223504.90537309978</v>
      </c>
      <c r="N348" s="3">
        <f t="shared" si="87"/>
        <v>227372.99506327248</v>
      </c>
      <c r="O348" s="20">
        <f t="shared" si="88"/>
        <v>105.12618296529962</v>
      </c>
      <c r="P348" s="20">
        <f t="shared" si="89"/>
        <v>105.86598935655553</v>
      </c>
      <c r="Q348" s="3">
        <f>(O348-MAX(O$8:O348))/MAX(O$8:O348)</f>
        <v>-3.0545454545454744E-2</v>
      </c>
      <c r="R348" s="3">
        <f>(P348-MAX(P$8:P348))/MAX(P$8:P348)</f>
        <v>-3.7209887018966166E-2</v>
      </c>
      <c r="S348" s="3"/>
    </row>
    <row r="349" spans="1:19" hidden="1" x14ac:dyDescent="0.2">
      <c r="A349" s="18">
        <v>41689</v>
      </c>
      <c r="B349" s="18" t="str">
        <f t="shared" si="77"/>
        <v>Feb-2014</v>
      </c>
      <c r="C349" s="2">
        <v>6152.75</v>
      </c>
      <c r="D349" s="25">
        <f t="shared" si="78"/>
        <v>0.41863197923976492</v>
      </c>
      <c r="E349" s="20">
        <f t="shared" si="79"/>
        <v>-0.41863197923976492</v>
      </c>
      <c r="F349" s="3">
        <f>VLOOKUP(A349,'Scheme data2'!$A$2:$B$5538,2,FALSE)</f>
        <v>13.35</v>
      </c>
      <c r="G349" s="20">
        <f t="shared" si="80"/>
        <v>0.15003750937734114</v>
      </c>
      <c r="H349" s="3">
        <f t="shared" si="81"/>
        <v>0</v>
      </c>
      <c r="I349" s="3">
        <f t="shared" si="82"/>
        <v>2</v>
      </c>
      <c r="J349" s="3">
        <f t="shared" si="83"/>
        <v>0</v>
      </c>
      <c r="K349" s="3">
        <f t="shared" si="84"/>
        <v>16767.059667899459</v>
      </c>
      <c r="L349" s="3">
        <f t="shared" si="85"/>
        <v>37.109398420667603</v>
      </c>
      <c r="M349" s="3">
        <f t="shared" si="86"/>
        <v>223840.24656645776</v>
      </c>
      <c r="N349" s="3">
        <f t="shared" si="87"/>
        <v>228324.85113276259</v>
      </c>
      <c r="O349" s="20">
        <f t="shared" si="88"/>
        <v>105.28391167192423</v>
      </c>
      <c r="P349" s="20">
        <f t="shared" si="89"/>
        <v>106.30917824314065</v>
      </c>
      <c r="Q349" s="3">
        <f>(O349-MAX(O$8:O349))/MAX(O$8:O349)</f>
        <v>-2.909090909090925E-2</v>
      </c>
      <c r="R349" s="3">
        <f>(P349-MAX(P$8:P349))/MAX(P$8:P349)</f>
        <v>-3.3179339713068787E-2</v>
      </c>
      <c r="S349" s="3"/>
    </row>
    <row r="350" spans="1:19" x14ac:dyDescent="0.2">
      <c r="A350" s="18">
        <v>41690</v>
      </c>
      <c r="B350" s="18" t="str">
        <f t="shared" si="77"/>
        <v>Feb-2014</v>
      </c>
      <c r="C350" s="2">
        <v>6091.45</v>
      </c>
      <c r="D350" s="25">
        <f t="shared" si="78"/>
        <v>-0.99630246637682629</v>
      </c>
      <c r="E350" s="20">
        <f t="shared" si="79"/>
        <v>0.99630246637682629</v>
      </c>
      <c r="F350" s="3">
        <f>VLOOKUP(A350,'Scheme data2'!$A$2:$B$5538,2,FALSE)</f>
        <v>13.32</v>
      </c>
      <c r="G350" s="20">
        <f t="shared" si="80"/>
        <v>-0.22471910112359073</v>
      </c>
      <c r="H350" s="3">
        <f t="shared" si="81"/>
        <v>2000</v>
      </c>
      <c r="I350" s="3">
        <f t="shared" si="82"/>
        <v>3</v>
      </c>
      <c r="J350" s="3">
        <f t="shared" si="83"/>
        <v>2000</v>
      </c>
      <c r="K350" s="3">
        <f t="shared" si="84"/>
        <v>16917.20981804961</v>
      </c>
      <c r="L350" s="3">
        <f t="shared" si="85"/>
        <v>37.437727472042894</v>
      </c>
      <c r="M350" s="3">
        <f t="shared" si="86"/>
        <v>225337.23477642081</v>
      </c>
      <c r="N350" s="3">
        <f t="shared" si="87"/>
        <v>228050.04500957567</v>
      </c>
      <c r="O350" s="20">
        <f t="shared" si="88"/>
        <v>105.04731861198732</v>
      </c>
      <c r="P350" s="20">
        <f t="shared" si="89"/>
        <v>105.25001727831931</v>
      </c>
      <c r="Q350" s="3">
        <f>(O350-MAX(O$8:O350))/MAX(O$8:O350)</f>
        <v>-3.1272727272727424E-2</v>
      </c>
      <c r="R350" s="3">
        <f>(P350-MAX(P$8:P350))/MAX(P$8:P350)</f>
        <v>-4.281179779694818E-2</v>
      </c>
      <c r="S350" s="3"/>
    </row>
    <row r="351" spans="1:19" hidden="1" x14ac:dyDescent="0.2">
      <c r="A351" s="18">
        <v>41691</v>
      </c>
      <c r="B351" s="18" t="str">
        <f t="shared" si="77"/>
        <v>Feb-2014</v>
      </c>
      <c r="C351" s="2">
        <v>6155.45</v>
      </c>
      <c r="D351" s="25">
        <f t="shared" si="78"/>
        <v>1.0506529644009226</v>
      </c>
      <c r="E351" s="20">
        <f t="shared" si="79"/>
        <v>-1.0506529644009226</v>
      </c>
      <c r="F351" s="3">
        <f>VLOOKUP(A351,'Scheme data2'!$A$2:$B$5538,2,FALSE)</f>
        <v>13.37</v>
      </c>
      <c r="G351" s="20">
        <f t="shared" si="80"/>
        <v>0.37537537537536736</v>
      </c>
      <c r="H351" s="3">
        <f t="shared" si="81"/>
        <v>0</v>
      </c>
      <c r="I351" s="3">
        <f t="shared" si="82"/>
        <v>3</v>
      </c>
      <c r="J351" s="3">
        <f t="shared" si="83"/>
        <v>0</v>
      </c>
      <c r="K351" s="3">
        <f t="shared" si="84"/>
        <v>16917.20981804961</v>
      </c>
      <c r="L351" s="3">
        <f t="shared" si="85"/>
        <v>37.437727472042894</v>
      </c>
      <c r="M351" s="3">
        <f t="shared" si="86"/>
        <v>226183.09526732328</v>
      </c>
      <c r="N351" s="3">
        <f t="shared" si="87"/>
        <v>230446.05956778643</v>
      </c>
      <c r="O351" s="20">
        <f t="shared" si="88"/>
        <v>105.44164037854884</v>
      </c>
      <c r="P351" s="20">
        <f t="shared" si="89"/>
        <v>106.35582970488645</v>
      </c>
      <c r="Q351" s="3">
        <f>(O351-MAX(O$8:O351))/MAX(O$8:O351)</f>
        <v>-2.7636363636363754E-2</v>
      </c>
      <c r="R351" s="3">
        <f>(P351-MAX(P$8:P351))/MAX(P$8:P351)</f>
        <v>-3.2755071575605955E-2</v>
      </c>
      <c r="S351" s="3"/>
    </row>
    <row r="352" spans="1:19" hidden="1" x14ac:dyDescent="0.2">
      <c r="A352" s="18">
        <v>41694</v>
      </c>
      <c r="B352" s="18" t="str">
        <f t="shared" si="77"/>
        <v>Feb-2014</v>
      </c>
      <c r="C352" s="2">
        <v>6186.1</v>
      </c>
      <c r="D352" s="25">
        <f t="shared" si="78"/>
        <v>0.49793272628322127</v>
      </c>
      <c r="E352" s="20">
        <f t="shared" si="79"/>
        <v>-0.49793272628322127</v>
      </c>
      <c r="F352" s="3">
        <f>VLOOKUP(A352,'Scheme data2'!$A$2:$B$5538,2,FALSE)</f>
        <v>13.42</v>
      </c>
      <c r="G352" s="20">
        <f t="shared" si="80"/>
        <v>0.37397157816006515</v>
      </c>
      <c r="H352" s="3">
        <f t="shared" si="81"/>
        <v>0</v>
      </c>
      <c r="I352" s="3">
        <f t="shared" si="82"/>
        <v>3</v>
      </c>
      <c r="J352" s="3">
        <f t="shared" si="83"/>
        <v>0</v>
      </c>
      <c r="K352" s="3">
        <f t="shared" si="84"/>
        <v>16917.20981804961</v>
      </c>
      <c r="L352" s="3">
        <f t="shared" si="85"/>
        <v>37.437727472042894</v>
      </c>
      <c r="M352" s="3">
        <f t="shared" si="86"/>
        <v>227028.95575822578</v>
      </c>
      <c r="N352" s="3">
        <f t="shared" si="87"/>
        <v>231593.52591480457</v>
      </c>
      <c r="O352" s="20">
        <f t="shared" si="88"/>
        <v>105.83596214511036</v>
      </c>
      <c r="P352" s="20">
        <f t="shared" si="89"/>
        <v>106.88541018729713</v>
      </c>
      <c r="Q352" s="3">
        <f>(O352-MAX(O$8:O352))/MAX(O$8:O352)</f>
        <v>-2.400000000000008E-2</v>
      </c>
      <c r="R352" s="3">
        <f>(P352-MAX(P$8:P352))/MAX(P$8:P352)</f>
        <v>-2.7938842533666196E-2</v>
      </c>
      <c r="S352" s="3"/>
    </row>
    <row r="353" spans="1:19" hidden="1" x14ac:dyDescent="0.2">
      <c r="A353" s="18">
        <v>41695</v>
      </c>
      <c r="B353" s="18" t="str">
        <f t="shared" si="77"/>
        <v>Feb-2014</v>
      </c>
      <c r="C353" s="2">
        <v>6200.05</v>
      </c>
      <c r="D353" s="25">
        <f t="shared" si="78"/>
        <v>0.22550556893680698</v>
      </c>
      <c r="E353" s="20">
        <f t="shared" si="79"/>
        <v>-0.22550556893680698</v>
      </c>
      <c r="F353" s="3">
        <f>VLOOKUP(A353,'Scheme data2'!$A$2:$B$5538,2,FALSE)</f>
        <v>13.46</v>
      </c>
      <c r="G353" s="20">
        <f t="shared" si="80"/>
        <v>0.29806259314456723</v>
      </c>
      <c r="H353" s="3">
        <f t="shared" si="81"/>
        <v>0</v>
      </c>
      <c r="I353" s="3">
        <f t="shared" si="82"/>
        <v>3</v>
      </c>
      <c r="J353" s="3">
        <f t="shared" si="83"/>
        <v>0</v>
      </c>
      <c r="K353" s="3">
        <f t="shared" si="84"/>
        <v>16917.20981804961</v>
      </c>
      <c r="L353" s="3">
        <f t="shared" si="85"/>
        <v>37.437727472042894</v>
      </c>
      <c r="M353" s="3">
        <f t="shared" si="86"/>
        <v>227705.64415094777</v>
      </c>
      <c r="N353" s="3">
        <f t="shared" si="87"/>
        <v>232115.78221303955</v>
      </c>
      <c r="O353" s="20">
        <f t="shared" si="88"/>
        <v>106.15141955835959</v>
      </c>
      <c r="P353" s="20">
        <f t="shared" si="89"/>
        <v>107.12644273965043</v>
      </c>
      <c r="Q353" s="3">
        <f>(O353-MAX(O$8:O353))/MAX(O$8:O353)</f>
        <v>-2.1090909090908959E-2</v>
      </c>
      <c r="R353" s="3">
        <f>(P353-MAX(P$8:P353))/MAX(P$8:P353)</f>
        <v>-2.5746790490108036E-2</v>
      </c>
      <c r="S353" s="3"/>
    </row>
    <row r="354" spans="1:19" hidden="1" x14ac:dyDescent="0.2">
      <c r="A354" s="18">
        <v>41696</v>
      </c>
      <c r="B354" s="18" t="str">
        <f t="shared" si="77"/>
        <v>Feb-2014</v>
      </c>
      <c r="C354" s="2">
        <v>6238.8</v>
      </c>
      <c r="D354" s="25">
        <f t="shared" si="78"/>
        <v>0.62499495971806684</v>
      </c>
      <c r="E354" s="20">
        <f t="shared" si="79"/>
        <v>-0.62499495971806684</v>
      </c>
      <c r="F354" s="3">
        <f>VLOOKUP(A354,'Scheme data2'!$A$2:$B$5538,2,FALSE)</f>
        <v>13.5</v>
      </c>
      <c r="G354" s="20">
        <f t="shared" si="80"/>
        <v>0.29717682020801744</v>
      </c>
      <c r="H354" s="3">
        <f t="shared" si="81"/>
        <v>0</v>
      </c>
      <c r="I354" s="3">
        <f t="shared" si="82"/>
        <v>3</v>
      </c>
      <c r="J354" s="3">
        <f t="shared" si="83"/>
        <v>0</v>
      </c>
      <c r="K354" s="3">
        <f t="shared" si="84"/>
        <v>16917.20981804961</v>
      </c>
      <c r="L354" s="3">
        <f t="shared" si="85"/>
        <v>37.437727472042894</v>
      </c>
      <c r="M354" s="3">
        <f t="shared" si="86"/>
        <v>228382.33254366973</v>
      </c>
      <c r="N354" s="3">
        <f t="shared" si="87"/>
        <v>233566.4941525812</v>
      </c>
      <c r="O354" s="20">
        <f t="shared" si="88"/>
        <v>106.4668769716088</v>
      </c>
      <c r="P354" s="20">
        <f t="shared" si="89"/>
        <v>107.7959776072985</v>
      </c>
      <c r="Q354" s="3">
        <f>(O354-MAX(O$8:O354))/MAX(O$8:O354)</f>
        <v>-1.8181818181818101E-2</v>
      </c>
      <c r="R354" s="3">
        <f>(P354-MAX(P$8:P354))/MAX(P$8:P354)</f>
        <v>-1.965775703577979E-2</v>
      </c>
      <c r="S354" s="3"/>
    </row>
    <row r="355" spans="1:19" hidden="1" x14ac:dyDescent="0.2">
      <c r="A355" s="18">
        <v>41698</v>
      </c>
      <c r="B355" s="18" t="str">
        <f t="shared" si="77"/>
        <v>Feb-2014</v>
      </c>
      <c r="C355" s="2">
        <v>6276.95</v>
      </c>
      <c r="D355" s="25">
        <f t="shared" si="78"/>
        <v>0.61149580047444441</v>
      </c>
      <c r="E355" s="20">
        <f t="shared" si="79"/>
        <v>-0.61149580047444441</v>
      </c>
      <c r="F355" s="3">
        <f>VLOOKUP(A355,'Scheme data2'!$A$2:$B$5538,2,FALSE)</f>
        <v>13.58</v>
      </c>
      <c r="G355" s="20">
        <f t="shared" si="80"/>
        <v>0.59259259259259311</v>
      </c>
      <c r="H355" s="3">
        <f t="shared" si="81"/>
        <v>0</v>
      </c>
      <c r="I355" s="3">
        <f t="shared" si="82"/>
        <v>3</v>
      </c>
      <c r="J355" s="3">
        <f t="shared" si="83"/>
        <v>0</v>
      </c>
      <c r="K355" s="3">
        <f t="shared" si="84"/>
        <v>16917.20981804961</v>
      </c>
      <c r="L355" s="3">
        <f t="shared" si="85"/>
        <v>37.437727472042894</v>
      </c>
      <c r="M355" s="3">
        <f t="shared" si="86"/>
        <v>229735.70932911371</v>
      </c>
      <c r="N355" s="3">
        <f t="shared" si="87"/>
        <v>234994.74345563963</v>
      </c>
      <c r="O355" s="20">
        <f t="shared" si="88"/>
        <v>107.09779179810721</v>
      </c>
      <c r="P355" s="20">
        <f t="shared" si="89"/>
        <v>108.4551454834475</v>
      </c>
      <c r="Q355" s="3">
        <f>(O355-MAX(O$8:O355))/MAX(O$8:O355)</f>
        <v>-1.2363636363636382E-2</v>
      </c>
      <c r="R355" s="3">
        <f>(P355-MAX(P$8:P355))/MAX(P$8:P355)</f>
        <v>-1.3663005389776647E-2</v>
      </c>
      <c r="S355" s="3"/>
    </row>
    <row r="356" spans="1:19" x14ac:dyDescent="0.2">
      <c r="A356" s="18">
        <v>41701</v>
      </c>
      <c r="B356" s="18" t="str">
        <f t="shared" si="77"/>
        <v>Mar-2014</v>
      </c>
      <c r="C356" s="2">
        <v>6221.45</v>
      </c>
      <c r="D356" s="25">
        <f t="shared" si="78"/>
        <v>-0.88418738400019115</v>
      </c>
      <c r="E356" s="20">
        <f t="shared" si="79"/>
        <v>0.88418738400019115</v>
      </c>
      <c r="F356" s="3">
        <f>VLOOKUP(A356,'Scheme data2'!$A$2:$B$5538,2,FALSE)</f>
        <v>13.47</v>
      </c>
      <c r="G356" s="20">
        <f t="shared" si="80"/>
        <v>-0.81001472754049653</v>
      </c>
      <c r="H356" s="3">
        <f t="shared" si="81"/>
        <v>2000</v>
      </c>
      <c r="I356" s="3">
        <f t="shared" si="82"/>
        <v>1</v>
      </c>
      <c r="J356" s="3">
        <f t="shared" si="83"/>
        <v>2000</v>
      </c>
      <c r="K356" s="3">
        <f t="shared" si="84"/>
        <v>17065.687917529936</v>
      </c>
      <c r="L356" s="3">
        <f t="shared" si="85"/>
        <v>37.759195940004545</v>
      </c>
      <c r="M356" s="3">
        <f t="shared" si="86"/>
        <v>229874.81624912826</v>
      </c>
      <c r="N356" s="3">
        <f t="shared" si="87"/>
        <v>234916.94958094126</v>
      </c>
      <c r="O356" s="20">
        <f t="shared" si="88"/>
        <v>106.23028391167188</v>
      </c>
      <c r="P356" s="20">
        <f t="shared" si="89"/>
        <v>107.4961987697838</v>
      </c>
      <c r="Q356" s="3">
        <f>(O356-MAX(O$8:O356))/MAX(O$8:O356)</f>
        <v>-2.036363636363641E-2</v>
      </c>
      <c r="R356" s="3">
        <f>(P356-MAX(P$8:P356))/MAX(P$8:P356)</f>
        <v>-2.2384072659846859E-2</v>
      </c>
      <c r="S356" s="3"/>
    </row>
    <row r="357" spans="1:19" hidden="1" x14ac:dyDescent="0.2">
      <c r="A357" s="18">
        <v>41702</v>
      </c>
      <c r="B357" s="18" t="str">
        <f t="shared" si="77"/>
        <v>Mar-2014</v>
      </c>
      <c r="C357" s="2">
        <v>6297.95</v>
      </c>
      <c r="D357" s="25">
        <f t="shared" si="78"/>
        <v>1.2296168899533066</v>
      </c>
      <c r="E357" s="20">
        <f t="shared" si="79"/>
        <v>-1.2296168899533066</v>
      </c>
      <c r="F357" s="3">
        <f>VLOOKUP(A357,'Scheme data2'!$A$2:$B$5538,2,FALSE)</f>
        <v>13.53</v>
      </c>
      <c r="G357" s="20">
        <f t="shared" si="80"/>
        <v>0.44543429844097049</v>
      </c>
      <c r="H357" s="3">
        <f t="shared" si="81"/>
        <v>0</v>
      </c>
      <c r="I357" s="3">
        <f t="shared" si="82"/>
        <v>1</v>
      </c>
      <c r="J357" s="3">
        <f t="shared" si="83"/>
        <v>0</v>
      </c>
      <c r="K357" s="3">
        <f t="shared" si="84"/>
        <v>17065.687917529936</v>
      </c>
      <c r="L357" s="3">
        <f t="shared" si="85"/>
        <v>37.759195940004545</v>
      </c>
      <c r="M357" s="3">
        <f t="shared" si="86"/>
        <v>230898.75752418002</v>
      </c>
      <c r="N357" s="3">
        <f t="shared" si="87"/>
        <v>237805.52807035163</v>
      </c>
      <c r="O357" s="20">
        <f t="shared" si="88"/>
        <v>106.70347003154568</v>
      </c>
      <c r="P357" s="20">
        <f t="shared" si="89"/>
        <v>108.81799018591485</v>
      </c>
      <c r="Q357" s="3">
        <f>(O357-MAX(O$8:O357))/MAX(O$8:O357)</f>
        <v>-1.6000000000000184E-2</v>
      </c>
      <c r="R357" s="3">
        <f>(P357-MAX(P$8:P357))/MAX(P$8:P357)</f>
        <v>-1.0363142098398611E-2</v>
      </c>
      <c r="S357" s="3"/>
    </row>
    <row r="358" spans="1:19" hidden="1" x14ac:dyDescent="0.2">
      <c r="A358" s="18">
        <v>41703</v>
      </c>
      <c r="B358" s="18" t="str">
        <f t="shared" si="77"/>
        <v>Mar-2014</v>
      </c>
      <c r="C358" s="2">
        <v>6328.65</v>
      </c>
      <c r="D358" s="25">
        <f t="shared" si="78"/>
        <v>0.48746020530489786</v>
      </c>
      <c r="E358" s="20">
        <f t="shared" si="79"/>
        <v>-0.48746020530489786</v>
      </c>
      <c r="F358" s="3">
        <f>VLOOKUP(A358,'Scheme data2'!$A$2:$B$5538,2,FALSE)</f>
        <v>13.5</v>
      </c>
      <c r="G358" s="20">
        <f t="shared" si="80"/>
        <v>-0.22172949002216821</v>
      </c>
      <c r="H358" s="3">
        <f t="shared" si="81"/>
        <v>0</v>
      </c>
      <c r="I358" s="3">
        <f t="shared" si="82"/>
        <v>1</v>
      </c>
      <c r="J358" s="3">
        <f t="shared" si="83"/>
        <v>0</v>
      </c>
      <c r="K358" s="3">
        <f t="shared" si="84"/>
        <v>17065.687917529936</v>
      </c>
      <c r="L358" s="3">
        <f t="shared" si="85"/>
        <v>37.759195940004545</v>
      </c>
      <c r="M358" s="3">
        <f t="shared" si="86"/>
        <v>230386.78688665415</v>
      </c>
      <c r="N358" s="3">
        <f t="shared" si="87"/>
        <v>238964.73538570976</v>
      </c>
      <c r="O358" s="20">
        <f t="shared" si="88"/>
        <v>106.46687697160877</v>
      </c>
      <c r="P358" s="20">
        <f t="shared" si="89"/>
        <v>109.34843458428378</v>
      </c>
      <c r="Q358" s="3">
        <f>(O358-MAX(O$8:O358))/MAX(O$8:O358)</f>
        <v>-1.8181818181818361E-2</v>
      </c>
      <c r="R358" s="3">
        <f>(P358-MAX(P$8:P358))/MAX(P$8:P358)</f>
        <v>-5.5390562390984872E-3</v>
      </c>
      <c r="S358" s="3"/>
    </row>
    <row r="359" spans="1:19" hidden="1" x14ac:dyDescent="0.2">
      <c r="A359" s="18">
        <v>41704</v>
      </c>
      <c r="B359" s="18" t="str">
        <f t="shared" si="77"/>
        <v>Mar-2014</v>
      </c>
      <c r="C359" s="2">
        <v>6401.15</v>
      </c>
      <c r="D359" s="25">
        <f t="shared" si="78"/>
        <v>1.1455839713050968</v>
      </c>
      <c r="E359" s="20">
        <f t="shared" si="79"/>
        <v>-1.1455839713050968</v>
      </c>
      <c r="F359" s="3">
        <f>VLOOKUP(A359,'Scheme data2'!$A$2:$B$5538,2,FALSE)</f>
        <v>13.54</v>
      </c>
      <c r="G359" s="20">
        <f t="shared" si="80"/>
        <v>0.29629629629629001</v>
      </c>
      <c r="H359" s="3">
        <f t="shared" si="81"/>
        <v>0</v>
      </c>
      <c r="I359" s="3">
        <f t="shared" si="82"/>
        <v>1</v>
      </c>
      <c r="J359" s="3">
        <f t="shared" si="83"/>
        <v>0</v>
      </c>
      <c r="K359" s="3">
        <f t="shared" si="84"/>
        <v>17065.687917529936</v>
      </c>
      <c r="L359" s="3">
        <f t="shared" si="85"/>
        <v>37.759195940004545</v>
      </c>
      <c r="M359" s="3">
        <f t="shared" si="86"/>
        <v>231069.41440335533</v>
      </c>
      <c r="N359" s="3">
        <f t="shared" si="87"/>
        <v>241702.27709136007</v>
      </c>
      <c r="O359" s="20">
        <f t="shared" si="88"/>
        <v>106.78233438485796</v>
      </c>
      <c r="P359" s="20">
        <f t="shared" si="89"/>
        <v>110.60111272375437</v>
      </c>
      <c r="Q359" s="3">
        <f>(O359-MAX(O$8:O359))/MAX(O$8:O359)</f>
        <v>-1.5272727272727634E-2</v>
      </c>
      <c r="R359" s="3">
        <f>(P359-MAX(P$8:P359))/MAX(P$8:P359)</f>
        <v>0</v>
      </c>
      <c r="S359" s="3"/>
    </row>
    <row r="360" spans="1:19" hidden="1" x14ac:dyDescent="0.2">
      <c r="A360" s="18">
        <v>41705</v>
      </c>
      <c r="B360" s="18" t="str">
        <f t="shared" si="77"/>
        <v>Mar-2014</v>
      </c>
      <c r="C360" s="2">
        <v>6526.65</v>
      </c>
      <c r="D360" s="25">
        <f t="shared" si="78"/>
        <v>1.960585207345555</v>
      </c>
      <c r="E360" s="20">
        <f t="shared" si="79"/>
        <v>-1.960585207345555</v>
      </c>
      <c r="F360" s="3">
        <f>VLOOKUP(A360,'Scheme data2'!$A$2:$B$5538,2,FALSE)</f>
        <v>13.56</v>
      </c>
      <c r="G360" s="20">
        <f t="shared" si="80"/>
        <v>0.14771048744461857</v>
      </c>
      <c r="H360" s="3">
        <f t="shared" si="81"/>
        <v>0</v>
      </c>
      <c r="I360" s="3">
        <f t="shared" si="82"/>
        <v>1</v>
      </c>
      <c r="J360" s="3">
        <f t="shared" si="83"/>
        <v>0</v>
      </c>
      <c r="K360" s="3">
        <f t="shared" si="84"/>
        <v>17065.687917529936</v>
      </c>
      <c r="L360" s="3">
        <f t="shared" si="85"/>
        <v>37.759195940004545</v>
      </c>
      <c r="M360" s="3">
        <f t="shared" si="86"/>
        <v>231410.72816170595</v>
      </c>
      <c r="N360" s="3">
        <f t="shared" si="87"/>
        <v>246441.05618183065</v>
      </c>
      <c r="O360" s="20">
        <f t="shared" si="88"/>
        <v>106.94006309148257</v>
      </c>
      <c r="P360" s="20">
        <f t="shared" si="89"/>
        <v>112.76954177897586</v>
      </c>
      <c r="Q360" s="3">
        <f>(O360-MAX(O$8:O360))/MAX(O$8:O360)</f>
        <v>-1.3818181818182139E-2</v>
      </c>
      <c r="R360" s="3">
        <f>(P360-MAX(P$8:P360))/MAX(P$8:P360)</f>
        <v>0</v>
      </c>
      <c r="S360" s="3"/>
    </row>
    <row r="361" spans="1:19" hidden="1" x14ac:dyDescent="0.2">
      <c r="A361" s="18">
        <v>41708</v>
      </c>
      <c r="B361" s="18" t="str">
        <f t="shared" si="77"/>
        <v>Mar-2014</v>
      </c>
      <c r="C361" s="2">
        <v>6537.25</v>
      </c>
      <c r="D361" s="25">
        <f t="shared" si="78"/>
        <v>0.16241103782185906</v>
      </c>
      <c r="E361" s="20">
        <f t="shared" si="79"/>
        <v>-0.16241103782185906</v>
      </c>
      <c r="F361" s="3">
        <f>VLOOKUP(A361,'Scheme data2'!$A$2:$B$5538,2,FALSE)</f>
        <v>13.68</v>
      </c>
      <c r="G361" s="20">
        <f t="shared" si="80"/>
        <v>0.88495575221238365</v>
      </c>
      <c r="H361" s="3">
        <f t="shared" si="81"/>
        <v>0</v>
      </c>
      <c r="I361" s="3">
        <f t="shared" si="82"/>
        <v>1</v>
      </c>
      <c r="J361" s="3">
        <f t="shared" si="83"/>
        <v>0</v>
      </c>
      <c r="K361" s="3">
        <f t="shared" si="84"/>
        <v>17065.687917529936</v>
      </c>
      <c r="L361" s="3">
        <f t="shared" si="85"/>
        <v>37.759195940004545</v>
      </c>
      <c r="M361" s="3">
        <f t="shared" si="86"/>
        <v>233458.61071180954</v>
      </c>
      <c r="N361" s="3">
        <f t="shared" si="87"/>
        <v>246841.30365879473</v>
      </c>
      <c r="O361" s="20">
        <f t="shared" si="88"/>
        <v>107.8864353312302</v>
      </c>
      <c r="P361" s="20">
        <f t="shared" si="89"/>
        <v>112.95269196212605</v>
      </c>
      <c r="Q361" s="3">
        <f>(O361-MAX(O$8:O361))/MAX(O$8:O361)</f>
        <v>-5.0909090909094295E-3</v>
      </c>
      <c r="R361" s="3">
        <f>(P361-MAX(P$8:P361))/MAX(P$8:P361)</f>
        <v>0</v>
      </c>
      <c r="S361" s="3"/>
    </row>
    <row r="362" spans="1:19" hidden="1" x14ac:dyDescent="0.2">
      <c r="A362" s="18">
        <v>41709</v>
      </c>
      <c r="B362" s="18" t="str">
        <f t="shared" si="77"/>
        <v>Mar-2014</v>
      </c>
      <c r="C362" s="2">
        <v>6511.9</v>
      </c>
      <c r="D362" s="25">
        <f t="shared" si="78"/>
        <v>-0.38777773528624976</v>
      </c>
      <c r="E362" s="20">
        <f t="shared" si="79"/>
        <v>0.38777773528624976</v>
      </c>
      <c r="F362" s="3">
        <f>VLOOKUP(A362,'Scheme data2'!$A$2:$B$5538,2,FALSE)</f>
        <v>13.65</v>
      </c>
      <c r="G362" s="20">
        <f t="shared" si="80"/>
        <v>-0.21929824561403044</v>
      </c>
      <c r="H362" s="3">
        <f t="shared" si="81"/>
        <v>0</v>
      </c>
      <c r="I362" s="3">
        <f t="shared" si="82"/>
        <v>1</v>
      </c>
      <c r="J362" s="3">
        <f t="shared" si="83"/>
        <v>0</v>
      </c>
      <c r="K362" s="3">
        <f t="shared" si="84"/>
        <v>17065.687917529936</v>
      </c>
      <c r="L362" s="3">
        <f t="shared" si="85"/>
        <v>37.759195940004545</v>
      </c>
      <c r="M362" s="3">
        <f t="shared" si="86"/>
        <v>232946.64007428364</v>
      </c>
      <c r="N362" s="3">
        <f t="shared" si="87"/>
        <v>245884.10804171558</v>
      </c>
      <c r="O362" s="20">
        <f t="shared" si="88"/>
        <v>107.64984227129329</v>
      </c>
      <c r="P362" s="20">
        <f t="shared" si="89"/>
        <v>112.51468657129047</v>
      </c>
      <c r="Q362" s="3">
        <f>(O362-MAX(O$8:O362))/MAX(O$8:O362)</f>
        <v>-7.2727272727276075E-3</v>
      </c>
      <c r="R362" s="3">
        <f>(P362-MAX(P$8:P362))/MAX(P$8:P362)</f>
        <v>-3.8777773528624842E-3</v>
      </c>
      <c r="S362" s="3"/>
    </row>
    <row r="363" spans="1:19" hidden="1" x14ac:dyDescent="0.2">
      <c r="A363" s="18">
        <v>41710</v>
      </c>
      <c r="B363" s="18" t="str">
        <f t="shared" si="77"/>
        <v>Mar-2014</v>
      </c>
      <c r="C363" s="2">
        <v>6516.9</v>
      </c>
      <c r="D363" s="25">
        <f t="shared" si="78"/>
        <v>7.6782505873861706E-2</v>
      </c>
      <c r="E363" s="20">
        <f t="shared" si="79"/>
        <v>-7.6782505873861706E-2</v>
      </c>
      <c r="F363" s="3">
        <f>VLOOKUP(A363,'Scheme data2'!$A$2:$B$5538,2,FALSE)</f>
        <v>13.68</v>
      </c>
      <c r="G363" s="20">
        <f t="shared" si="80"/>
        <v>0.21978021978021509</v>
      </c>
      <c r="H363" s="3">
        <f t="shared" si="81"/>
        <v>0</v>
      </c>
      <c r="I363" s="3">
        <f t="shared" si="82"/>
        <v>1</v>
      </c>
      <c r="J363" s="3">
        <f t="shared" si="83"/>
        <v>0</v>
      </c>
      <c r="K363" s="3">
        <f t="shared" si="84"/>
        <v>17065.687917529936</v>
      </c>
      <c r="L363" s="3">
        <f t="shared" si="85"/>
        <v>37.759195940004545</v>
      </c>
      <c r="M363" s="3">
        <f t="shared" si="86"/>
        <v>233458.61071180954</v>
      </c>
      <c r="N363" s="3">
        <f t="shared" si="87"/>
        <v>246072.9040214156</v>
      </c>
      <c r="O363" s="20">
        <f t="shared" si="88"/>
        <v>107.8864353312302</v>
      </c>
      <c r="P363" s="20">
        <f t="shared" si="89"/>
        <v>112.60107816711603</v>
      </c>
      <c r="Q363" s="3">
        <f>(O363-MAX(O$8:O363))/MAX(O$8:O363)</f>
        <v>-5.0909090909094295E-3</v>
      </c>
      <c r="R363" s="3">
        <f>(P363-MAX(P$8:P363))/MAX(P$8:P363)</f>
        <v>-3.1129297487475852E-3</v>
      </c>
      <c r="S363" s="3"/>
    </row>
    <row r="364" spans="1:19" hidden="1" x14ac:dyDescent="0.2">
      <c r="A364" s="18">
        <v>41711</v>
      </c>
      <c r="B364" s="18" t="str">
        <f t="shared" si="77"/>
        <v>Mar-2014</v>
      </c>
      <c r="C364" s="2">
        <v>6493.1</v>
      </c>
      <c r="D364" s="25">
        <f t="shared" si="78"/>
        <v>-0.36520431493500394</v>
      </c>
      <c r="E364" s="20">
        <f t="shared" si="79"/>
        <v>0.36520431493500394</v>
      </c>
      <c r="F364" s="3">
        <f>VLOOKUP(A364,'Scheme data2'!$A$2:$B$5538,2,FALSE)</f>
        <v>13.68</v>
      </c>
      <c r="G364" s="20">
        <f t="shared" si="80"/>
        <v>0</v>
      </c>
      <c r="H364" s="3">
        <f t="shared" si="81"/>
        <v>0</v>
      </c>
      <c r="I364" s="3">
        <f t="shared" si="82"/>
        <v>1</v>
      </c>
      <c r="J364" s="3">
        <f t="shared" si="83"/>
        <v>0</v>
      </c>
      <c r="K364" s="3">
        <f t="shared" si="84"/>
        <v>17065.687917529936</v>
      </c>
      <c r="L364" s="3">
        <f t="shared" si="85"/>
        <v>37.759195940004545</v>
      </c>
      <c r="M364" s="3">
        <f t="shared" si="86"/>
        <v>233458.61071180954</v>
      </c>
      <c r="N364" s="3">
        <f t="shared" si="87"/>
        <v>245174.23515804354</v>
      </c>
      <c r="O364" s="20">
        <f t="shared" si="88"/>
        <v>107.8864353312302</v>
      </c>
      <c r="P364" s="20">
        <f t="shared" si="89"/>
        <v>112.18985417098638</v>
      </c>
      <c r="Q364" s="3">
        <f>(O364-MAX(O$8:O364))/MAX(O$8:O364)</f>
        <v>-5.0909090909094295E-3</v>
      </c>
      <c r="R364" s="3">
        <f>(P364-MAX(P$8:P364))/MAX(P$8:P364)</f>
        <v>-6.7536043443343491E-3</v>
      </c>
      <c r="S364" s="3"/>
    </row>
    <row r="365" spans="1:19" hidden="1" x14ac:dyDescent="0.2">
      <c r="A365" s="18">
        <v>41712</v>
      </c>
      <c r="B365" s="18" t="str">
        <f t="shared" si="77"/>
        <v>Mar-2014</v>
      </c>
      <c r="C365" s="2">
        <v>6504.2</v>
      </c>
      <c r="D365" s="25">
        <f t="shared" si="78"/>
        <v>0.17095070151390634</v>
      </c>
      <c r="E365" s="20">
        <f t="shared" si="79"/>
        <v>-0.17095070151390634</v>
      </c>
      <c r="F365" s="3">
        <f>VLOOKUP(A365,'Scheme data2'!$A$2:$B$5538,2,FALSE)</f>
        <v>13.63</v>
      </c>
      <c r="G365" s="20">
        <f t="shared" si="80"/>
        <v>-0.36549707602338405</v>
      </c>
      <c r="H365" s="3">
        <f t="shared" si="81"/>
        <v>0</v>
      </c>
      <c r="I365" s="3">
        <f t="shared" si="82"/>
        <v>1</v>
      </c>
      <c r="J365" s="3">
        <f t="shared" si="83"/>
        <v>0</v>
      </c>
      <c r="K365" s="3">
        <f t="shared" si="84"/>
        <v>17065.687917529936</v>
      </c>
      <c r="L365" s="3">
        <f t="shared" si="85"/>
        <v>37.759195940004545</v>
      </c>
      <c r="M365" s="3">
        <f t="shared" si="86"/>
        <v>232605.32631593305</v>
      </c>
      <c r="N365" s="3">
        <f t="shared" si="87"/>
        <v>245593.36223297755</v>
      </c>
      <c r="O365" s="20">
        <f t="shared" si="88"/>
        <v>107.4921135646687</v>
      </c>
      <c r="P365" s="20">
        <f t="shared" si="89"/>
        <v>112.38164351371913</v>
      </c>
      <c r="Q365" s="3">
        <f>(O365-MAX(O$8:O365))/MAX(O$8:O365)</f>
        <v>-8.7272727272729722E-3</v>
      </c>
      <c r="R365" s="3">
        <f>(P365-MAX(P$8:P365))/MAX(P$8:P365)</f>
        <v>-5.0556426631992455E-3</v>
      </c>
      <c r="S365" s="3"/>
    </row>
    <row r="366" spans="1:19" hidden="1" x14ac:dyDescent="0.2">
      <c r="A366" s="18">
        <v>41716</v>
      </c>
      <c r="B366" s="18" t="str">
        <f t="shared" si="77"/>
        <v>Mar-2014</v>
      </c>
      <c r="C366" s="2">
        <v>6516.65</v>
      </c>
      <c r="D366" s="25">
        <f t="shared" si="78"/>
        <v>0.19141477814335073</v>
      </c>
      <c r="E366" s="20">
        <f t="shared" si="79"/>
        <v>-0.19141477814335073</v>
      </c>
      <c r="F366" s="3">
        <f>VLOOKUP(A366,'Scheme data2'!$A$2:$B$5538,2,FALSE)</f>
        <v>13.67</v>
      </c>
      <c r="G366" s="20">
        <f t="shared" si="80"/>
        <v>0.29347028613352272</v>
      </c>
      <c r="H366" s="3">
        <f t="shared" si="81"/>
        <v>0</v>
      </c>
      <c r="I366" s="3">
        <f t="shared" si="82"/>
        <v>1</v>
      </c>
      <c r="J366" s="3">
        <f t="shared" si="83"/>
        <v>0</v>
      </c>
      <c r="K366" s="3">
        <f t="shared" si="84"/>
        <v>17065.687917529936</v>
      </c>
      <c r="L366" s="3">
        <f t="shared" si="85"/>
        <v>37.759195940004545</v>
      </c>
      <c r="M366" s="3">
        <f t="shared" si="86"/>
        <v>233287.95383263423</v>
      </c>
      <c r="N366" s="3">
        <f t="shared" si="87"/>
        <v>246063.4642224306</v>
      </c>
      <c r="O366" s="20">
        <f t="shared" si="88"/>
        <v>107.80757097791789</v>
      </c>
      <c r="P366" s="20">
        <f t="shared" si="89"/>
        <v>112.59675858732476</v>
      </c>
      <c r="Q366" s="3">
        <f>(O366-MAX(O$8:O366))/MAX(O$8:O366)</f>
        <v>-5.8181818181822428E-3</v>
      </c>
      <c r="R366" s="3">
        <f>(P366-MAX(P$8:P366))/MAX(P$8:P366)</f>
        <v>-3.1511721289532737E-3</v>
      </c>
      <c r="S366" s="3"/>
    </row>
    <row r="367" spans="1:19" hidden="1" x14ac:dyDescent="0.2">
      <c r="A367" s="18">
        <v>41717</v>
      </c>
      <c r="B367" s="18" t="str">
        <f t="shared" si="77"/>
        <v>Mar-2014</v>
      </c>
      <c r="C367" s="2">
        <v>6524.05</v>
      </c>
      <c r="D367" s="25">
        <f t="shared" si="78"/>
        <v>0.11355527763498953</v>
      </c>
      <c r="E367" s="20">
        <f t="shared" si="79"/>
        <v>-0.11355527763498953</v>
      </c>
      <c r="F367" s="3">
        <f>VLOOKUP(A367,'Scheme data2'!$A$2:$B$5538,2,FALSE)</f>
        <v>13.66</v>
      </c>
      <c r="G367" s="20">
        <f t="shared" si="80"/>
        <v>-7.3152889539135235E-2</v>
      </c>
      <c r="H367" s="3">
        <f t="shared" si="81"/>
        <v>0</v>
      </c>
      <c r="I367" s="3">
        <f t="shared" si="82"/>
        <v>1</v>
      </c>
      <c r="J367" s="3">
        <f t="shared" si="83"/>
        <v>0</v>
      </c>
      <c r="K367" s="3">
        <f t="shared" si="84"/>
        <v>17065.687917529936</v>
      </c>
      <c r="L367" s="3">
        <f t="shared" si="85"/>
        <v>37.759195940004545</v>
      </c>
      <c r="M367" s="3">
        <f t="shared" si="86"/>
        <v>233117.29695345892</v>
      </c>
      <c r="N367" s="3">
        <f t="shared" si="87"/>
        <v>246342.88227238666</v>
      </c>
      <c r="O367" s="20">
        <f t="shared" si="88"/>
        <v>107.72870662460559</v>
      </c>
      <c r="P367" s="20">
        <f t="shared" si="89"/>
        <v>112.72461814914659</v>
      </c>
      <c r="Q367" s="3">
        <f>(O367-MAX(O$8:O367))/MAX(O$8:O367)</f>
        <v>-6.5454545454549252E-3</v>
      </c>
      <c r="R367" s="3">
        <f>(P367-MAX(P$8:P367))/MAX(P$8:P367)</f>
        <v>-2.0191976748631622E-3</v>
      </c>
      <c r="S367" s="3"/>
    </row>
    <row r="368" spans="1:19" x14ac:dyDescent="0.2">
      <c r="A368" s="18">
        <v>41718</v>
      </c>
      <c r="B368" s="18" t="str">
        <f t="shared" si="77"/>
        <v>Mar-2014</v>
      </c>
      <c r="C368" s="2">
        <v>6483.1</v>
      </c>
      <c r="D368" s="25">
        <f t="shared" si="78"/>
        <v>-0.62767759290624403</v>
      </c>
      <c r="E368" s="20">
        <f t="shared" si="79"/>
        <v>0.62767759290624403</v>
      </c>
      <c r="F368" s="3">
        <f>VLOOKUP(A368,'Scheme data2'!$A$2:$B$5538,2,FALSE)</f>
        <v>13.67</v>
      </c>
      <c r="G368" s="20">
        <f t="shared" si="80"/>
        <v>7.3206442166909136E-2</v>
      </c>
      <c r="H368" s="3">
        <f t="shared" si="81"/>
        <v>2000</v>
      </c>
      <c r="I368" s="3">
        <f t="shared" si="82"/>
        <v>2</v>
      </c>
      <c r="J368" s="3">
        <f t="shared" si="83"/>
        <v>2000</v>
      </c>
      <c r="K368" s="3">
        <f t="shared" si="84"/>
        <v>17211.99369660821</v>
      </c>
      <c r="L368" s="3">
        <f t="shared" si="85"/>
        <v>38.067690333118954</v>
      </c>
      <c r="M368" s="3">
        <f t="shared" si="86"/>
        <v>235287.95383263423</v>
      </c>
      <c r="N368" s="3">
        <f t="shared" si="87"/>
        <v>246796.64319864349</v>
      </c>
      <c r="O368" s="20">
        <f t="shared" si="88"/>
        <v>107.80757097791789</v>
      </c>
      <c r="P368" s="20">
        <f t="shared" si="89"/>
        <v>112.01707097933529</v>
      </c>
      <c r="Q368" s="3">
        <f>(O368-MAX(O$8:O368))/MAX(O$8:O368)</f>
        <v>-5.8181818181822428E-3</v>
      </c>
      <c r="R368" s="3">
        <f>(P368-MAX(P$8:P368))/MAX(P$8:P368)</f>
        <v>-8.2832995525638949E-3</v>
      </c>
      <c r="S368" s="3"/>
    </row>
    <row r="369" spans="1:19" hidden="1" x14ac:dyDescent="0.2">
      <c r="A369" s="18">
        <v>41719</v>
      </c>
      <c r="B369" s="18" t="str">
        <f t="shared" si="77"/>
        <v>Mar-2014</v>
      </c>
      <c r="C369" s="2">
        <v>6493.2</v>
      </c>
      <c r="D369" s="25">
        <f t="shared" si="78"/>
        <v>0.15578966852276618</v>
      </c>
      <c r="E369" s="20">
        <f t="shared" si="79"/>
        <v>-0.15578966852276618</v>
      </c>
      <c r="F369" s="3">
        <f>VLOOKUP(A369,'Scheme data2'!$A$2:$B$5538,2,FALSE)</f>
        <v>13.7</v>
      </c>
      <c r="G369" s="20">
        <f t="shared" si="80"/>
        <v>0.21945866861740571</v>
      </c>
      <c r="H369" s="3">
        <f t="shared" si="81"/>
        <v>0</v>
      </c>
      <c r="I369" s="3">
        <f t="shared" si="82"/>
        <v>2</v>
      </c>
      <c r="J369" s="3">
        <f t="shared" si="83"/>
        <v>0</v>
      </c>
      <c r="K369" s="3">
        <f t="shared" si="84"/>
        <v>17211.99369660821</v>
      </c>
      <c r="L369" s="3">
        <f t="shared" si="85"/>
        <v>38.067690333118954</v>
      </c>
      <c r="M369" s="3">
        <f t="shared" si="86"/>
        <v>235804.31364353246</v>
      </c>
      <c r="N369" s="3">
        <f t="shared" si="87"/>
        <v>247181.12687100799</v>
      </c>
      <c r="O369" s="20">
        <f t="shared" si="88"/>
        <v>108.0441640378548</v>
      </c>
      <c r="P369" s="20">
        <f t="shared" si="89"/>
        <v>112.1915820029029</v>
      </c>
      <c r="Q369" s="3">
        <f>(O369-MAX(O$8:O369))/MAX(O$8:O369)</f>
        <v>-3.6363636363640657E-3</v>
      </c>
      <c r="R369" s="3">
        <f>(P369-MAX(P$8:P369))/MAX(P$8:P369)</f>
        <v>-6.7383073922519226E-3</v>
      </c>
      <c r="S369" s="3"/>
    </row>
    <row r="370" spans="1:19" hidden="1" x14ac:dyDescent="0.2">
      <c r="A370" s="18">
        <v>41722</v>
      </c>
      <c r="B370" s="18" t="str">
        <f t="shared" si="77"/>
        <v>Mar-2014</v>
      </c>
      <c r="C370" s="2">
        <v>6583.5</v>
      </c>
      <c r="D370" s="25">
        <f t="shared" si="78"/>
        <v>1.3906856403622281</v>
      </c>
      <c r="E370" s="20">
        <f t="shared" si="79"/>
        <v>-1.3906856403622281</v>
      </c>
      <c r="F370" s="3">
        <f>VLOOKUP(A370,'Scheme data2'!$A$2:$B$5538,2,FALSE)</f>
        <v>13.74</v>
      </c>
      <c r="G370" s="20">
        <f t="shared" si="80"/>
        <v>0.29197080291971478</v>
      </c>
      <c r="H370" s="3">
        <f t="shared" si="81"/>
        <v>0</v>
      </c>
      <c r="I370" s="3">
        <f t="shared" si="82"/>
        <v>2</v>
      </c>
      <c r="J370" s="3">
        <f t="shared" si="83"/>
        <v>0</v>
      </c>
      <c r="K370" s="3">
        <f t="shared" si="84"/>
        <v>17211.99369660821</v>
      </c>
      <c r="L370" s="3">
        <f t="shared" si="85"/>
        <v>38.067690333118954</v>
      </c>
      <c r="M370" s="3">
        <f t="shared" si="86"/>
        <v>236492.79339139682</v>
      </c>
      <c r="N370" s="3">
        <f t="shared" si="87"/>
        <v>250618.63930808863</v>
      </c>
      <c r="O370" s="20">
        <f t="shared" si="88"/>
        <v>108.35962145110402</v>
      </c>
      <c r="P370" s="20">
        <f t="shared" si="89"/>
        <v>113.75181422351248</v>
      </c>
      <c r="Q370" s="3">
        <f>(O370-MAX(O$8:O370))/MAX(O$8:O370)</f>
        <v>-7.2727272727307526E-4</v>
      </c>
      <c r="R370" s="3">
        <f>(P370-MAX(P$8:P370))/MAX(P$8:P370)</f>
        <v>0</v>
      </c>
      <c r="S370" s="3"/>
    </row>
    <row r="371" spans="1:19" hidden="1" x14ac:dyDescent="0.2">
      <c r="A371" s="18">
        <v>41723</v>
      </c>
      <c r="B371" s="18" t="str">
        <f t="shared" si="77"/>
        <v>Mar-2014</v>
      </c>
      <c r="C371" s="2">
        <v>6589.75</v>
      </c>
      <c r="D371" s="25">
        <f t="shared" si="78"/>
        <v>9.4934305460621246E-2</v>
      </c>
      <c r="E371" s="20">
        <f t="shared" si="79"/>
        <v>-9.4934305460621246E-2</v>
      </c>
      <c r="F371" s="3">
        <f>VLOOKUP(A371,'Scheme data2'!$A$2:$B$5538,2,FALSE)</f>
        <v>13.74</v>
      </c>
      <c r="G371" s="20">
        <f t="shared" si="80"/>
        <v>0</v>
      </c>
      <c r="H371" s="3">
        <f t="shared" si="81"/>
        <v>0</v>
      </c>
      <c r="I371" s="3">
        <f t="shared" si="82"/>
        <v>2</v>
      </c>
      <c r="J371" s="3">
        <f t="shared" si="83"/>
        <v>0</v>
      </c>
      <c r="K371" s="3">
        <f t="shared" si="84"/>
        <v>17211.99369660821</v>
      </c>
      <c r="L371" s="3">
        <f t="shared" si="85"/>
        <v>38.067690333118954</v>
      </c>
      <c r="M371" s="3">
        <f t="shared" si="86"/>
        <v>236492.79339139682</v>
      </c>
      <c r="N371" s="3">
        <f t="shared" si="87"/>
        <v>250856.56237267063</v>
      </c>
      <c r="O371" s="20">
        <f t="shared" si="88"/>
        <v>108.35962145110402</v>
      </c>
      <c r="P371" s="20">
        <f t="shared" si="89"/>
        <v>113.85980371829443</v>
      </c>
      <c r="Q371" s="3">
        <f>(O371-MAX(O$8:O371))/MAX(O$8:O371)</f>
        <v>-7.2727272727307526E-4</v>
      </c>
      <c r="R371" s="3">
        <f>(P371-MAX(P$8:P371))/MAX(P$8:P371)</f>
        <v>0</v>
      </c>
      <c r="S371" s="3"/>
    </row>
    <row r="372" spans="1:19" hidden="1" x14ac:dyDescent="0.2">
      <c r="A372" s="18">
        <v>41724</v>
      </c>
      <c r="B372" s="18" t="str">
        <f t="shared" si="77"/>
        <v>Mar-2014</v>
      </c>
      <c r="C372" s="2">
        <v>6601.4</v>
      </c>
      <c r="D372" s="25">
        <f t="shared" si="78"/>
        <v>0.17678971129404963</v>
      </c>
      <c r="E372" s="20">
        <f t="shared" si="79"/>
        <v>-0.17678971129404963</v>
      </c>
      <c r="F372" s="3">
        <f>VLOOKUP(A372,'Scheme data2'!$A$2:$B$5538,2,FALSE)</f>
        <v>13.72</v>
      </c>
      <c r="G372" s="20">
        <f t="shared" si="80"/>
        <v>-0.14556040756913807</v>
      </c>
      <c r="H372" s="3">
        <f t="shared" si="81"/>
        <v>0</v>
      </c>
      <c r="I372" s="3">
        <f t="shared" si="82"/>
        <v>2</v>
      </c>
      <c r="J372" s="3">
        <f t="shared" si="83"/>
        <v>0</v>
      </c>
      <c r="K372" s="3">
        <f t="shared" si="84"/>
        <v>17211.99369660821</v>
      </c>
      <c r="L372" s="3">
        <f t="shared" si="85"/>
        <v>38.067690333118954</v>
      </c>
      <c r="M372" s="3">
        <f t="shared" si="86"/>
        <v>236148.55351746464</v>
      </c>
      <c r="N372" s="3">
        <f t="shared" si="87"/>
        <v>251300.05096505146</v>
      </c>
      <c r="O372" s="20">
        <f t="shared" si="88"/>
        <v>108.20189274447942</v>
      </c>
      <c r="P372" s="20">
        <f t="shared" si="89"/>
        <v>114.06109613656797</v>
      </c>
      <c r="Q372" s="3">
        <f>(O372-MAX(O$8:O372))/MAX(O$8:O372)</f>
        <v>-2.1818181818184395E-3</v>
      </c>
      <c r="R372" s="3">
        <f>(P372-MAX(P$8:P372))/MAX(P$8:P372)</f>
        <v>0</v>
      </c>
      <c r="S372" s="3"/>
    </row>
    <row r="373" spans="1:19" hidden="1" x14ac:dyDescent="0.2">
      <c r="A373" s="18">
        <v>41725</v>
      </c>
      <c r="B373" s="18" t="str">
        <f t="shared" si="77"/>
        <v>Mar-2014</v>
      </c>
      <c r="C373" s="2">
        <v>6641.75</v>
      </c>
      <c r="D373" s="25">
        <f t="shared" si="78"/>
        <v>0.61123398067077239</v>
      </c>
      <c r="E373" s="20">
        <f t="shared" si="79"/>
        <v>-0.61123398067077239</v>
      </c>
      <c r="F373" s="3">
        <f>VLOOKUP(A373,'Scheme data2'!$A$2:$B$5538,2,FALSE)</f>
        <v>13.74</v>
      </c>
      <c r="G373" s="20">
        <f t="shared" si="80"/>
        <v>0.14577259475218346</v>
      </c>
      <c r="H373" s="3">
        <f t="shared" si="81"/>
        <v>0</v>
      </c>
      <c r="I373" s="3">
        <f t="shared" si="82"/>
        <v>2</v>
      </c>
      <c r="J373" s="3">
        <f t="shared" si="83"/>
        <v>0</v>
      </c>
      <c r="K373" s="3">
        <f t="shared" si="84"/>
        <v>17211.99369660821</v>
      </c>
      <c r="L373" s="3">
        <f t="shared" si="85"/>
        <v>38.067690333118954</v>
      </c>
      <c r="M373" s="3">
        <f t="shared" si="86"/>
        <v>236492.79339139682</v>
      </c>
      <c r="N373" s="3">
        <f t="shared" si="87"/>
        <v>252836.0822699928</v>
      </c>
      <c r="O373" s="20">
        <f t="shared" si="88"/>
        <v>108.35962145110403</v>
      </c>
      <c r="P373" s="20">
        <f t="shared" si="89"/>
        <v>114.75827631488023</v>
      </c>
      <c r="Q373" s="3">
        <f>(O373-MAX(O$8:O373))/MAX(O$8:O373)</f>
        <v>-7.2727272727294418E-4</v>
      </c>
      <c r="R373" s="3">
        <f>(P373-MAX(P$8:P373))/MAX(P$8:P373)</f>
        <v>0</v>
      </c>
      <c r="S373" s="3"/>
    </row>
    <row r="374" spans="1:19" hidden="1" x14ac:dyDescent="0.2">
      <c r="A374" s="18">
        <v>41726</v>
      </c>
      <c r="B374" s="18" t="str">
        <f t="shared" si="77"/>
        <v>Mar-2014</v>
      </c>
      <c r="C374" s="2">
        <v>6695.9</v>
      </c>
      <c r="D374" s="25">
        <f t="shared" si="78"/>
        <v>0.81529717318477268</v>
      </c>
      <c r="E374" s="20">
        <f t="shared" si="79"/>
        <v>-0.81529717318477268</v>
      </c>
      <c r="F374" s="3">
        <f>VLOOKUP(A374,'Scheme data2'!$A$2:$B$5538,2,FALSE)</f>
        <v>13.83</v>
      </c>
      <c r="G374" s="20">
        <f t="shared" si="80"/>
        <v>0.65502183406113434</v>
      </c>
      <c r="H374" s="3">
        <f t="shared" si="81"/>
        <v>0</v>
      </c>
      <c r="I374" s="3">
        <f t="shared" si="82"/>
        <v>2</v>
      </c>
      <c r="J374" s="3">
        <f t="shared" si="83"/>
        <v>0</v>
      </c>
      <c r="K374" s="3">
        <f t="shared" si="84"/>
        <v>17211.99369660821</v>
      </c>
      <c r="L374" s="3">
        <f t="shared" si="85"/>
        <v>38.067690333118954</v>
      </c>
      <c r="M374" s="3">
        <f t="shared" si="86"/>
        <v>238041.87282409155</v>
      </c>
      <c r="N374" s="3">
        <f t="shared" si="87"/>
        <v>254897.4477015312</v>
      </c>
      <c r="O374" s="20">
        <f t="shared" si="88"/>
        <v>109.06940063091477</v>
      </c>
      <c r="P374" s="20">
        <f t="shared" si="89"/>
        <v>115.69389729767103</v>
      </c>
      <c r="Q374" s="3">
        <f>(O374-MAX(O$8:O374))/MAX(O$8:O374)</f>
        <v>0</v>
      </c>
      <c r="R374" s="3">
        <f>(P374-MAX(P$8:P374))/MAX(P$8:P374)</f>
        <v>0</v>
      </c>
      <c r="S374" s="3"/>
    </row>
    <row r="375" spans="1:19" hidden="1" x14ac:dyDescent="0.2">
      <c r="A375" s="18">
        <v>41729</v>
      </c>
      <c r="B375" s="18" t="str">
        <f t="shared" si="77"/>
        <v>Mar-2014</v>
      </c>
      <c r="C375" s="2">
        <v>6704.2</v>
      </c>
      <c r="D375" s="25">
        <f t="shared" si="78"/>
        <v>0.12395645096253204</v>
      </c>
      <c r="E375" s="20">
        <f t="shared" si="79"/>
        <v>-0.12395645096253204</v>
      </c>
      <c r="F375" s="3">
        <f>VLOOKUP(A375,'Scheme data2'!$A$2:$B$5538,2,FALSE)</f>
        <v>13.85</v>
      </c>
      <c r="G375" s="20">
        <f t="shared" si="80"/>
        <v>0.1446131597975385</v>
      </c>
      <c r="H375" s="3">
        <f t="shared" si="81"/>
        <v>0</v>
      </c>
      <c r="I375" s="3">
        <f t="shared" si="82"/>
        <v>2</v>
      </c>
      <c r="J375" s="3">
        <f t="shared" si="83"/>
        <v>0</v>
      </c>
      <c r="K375" s="3">
        <f t="shared" si="84"/>
        <v>17211.99369660821</v>
      </c>
      <c r="L375" s="3">
        <f t="shared" si="85"/>
        <v>38.067690333118954</v>
      </c>
      <c r="M375" s="3">
        <f t="shared" si="86"/>
        <v>238386.1126980237</v>
      </c>
      <c r="N375" s="3">
        <f t="shared" si="87"/>
        <v>255213.40953129609</v>
      </c>
      <c r="O375" s="20">
        <f t="shared" si="88"/>
        <v>109.22712933753938</v>
      </c>
      <c r="P375" s="20">
        <f t="shared" si="89"/>
        <v>115.83730734674145</v>
      </c>
      <c r="Q375" s="3">
        <f>(O375-MAX(O$8:O375))/MAX(O$8:O375)</f>
        <v>0</v>
      </c>
      <c r="R375" s="3">
        <f>(P375-MAX(P$8:P375))/MAX(P$8:P375)</f>
        <v>0</v>
      </c>
      <c r="S375" s="3"/>
    </row>
    <row r="376" spans="1:19" hidden="1" x14ac:dyDescent="0.2">
      <c r="A376" s="18">
        <v>41730</v>
      </c>
      <c r="B376" s="18" t="str">
        <f t="shared" si="77"/>
        <v>Apr-2014</v>
      </c>
      <c r="C376" s="2">
        <v>6721.05</v>
      </c>
      <c r="D376" s="25">
        <f t="shared" si="78"/>
        <v>0.25133498403986104</v>
      </c>
      <c r="E376" s="20">
        <f t="shared" si="79"/>
        <v>-0.25133498403986104</v>
      </c>
      <c r="F376" s="3">
        <f>VLOOKUP(A376,'Scheme data2'!$A$2:$B$5538,2,FALSE)</f>
        <v>13.88</v>
      </c>
      <c r="G376" s="20">
        <f t="shared" si="80"/>
        <v>0.21660649819495403</v>
      </c>
      <c r="H376" s="3">
        <f t="shared" si="81"/>
        <v>0</v>
      </c>
      <c r="I376" s="3">
        <f t="shared" si="82"/>
        <v>0</v>
      </c>
      <c r="J376" s="3">
        <f t="shared" si="83"/>
        <v>0</v>
      </c>
      <c r="K376" s="3">
        <f t="shared" si="84"/>
        <v>17211.99369660821</v>
      </c>
      <c r="L376" s="3">
        <f t="shared" si="85"/>
        <v>38.067690333118954</v>
      </c>
      <c r="M376" s="3">
        <f t="shared" si="86"/>
        <v>238902.47250892196</v>
      </c>
      <c r="N376" s="3">
        <f t="shared" si="87"/>
        <v>255854.85011340916</v>
      </c>
      <c r="O376" s="20">
        <f t="shared" si="88"/>
        <v>109.46372239747629</v>
      </c>
      <c r="P376" s="20">
        <f t="shared" si="89"/>
        <v>116.12844702467359</v>
      </c>
      <c r="Q376" s="3">
        <f>(O376-MAX(O$8:O376))/MAX(O$8:O376)</f>
        <v>0</v>
      </c>
      <c r="R376" s="3">
        <f>(P376-MAX(P$8:P376))/MAX(P$8:P376)</f>
        <v>0</v>
      </c>
      <c r="S376" s="3"/>
    </row>
    <row r="377" spans="1:19" hidden="1" x14ac:dyDescent="0.2">
      <c r="A377" s="18">
        <v>41731</v>
      </c>
      <c r="B377" s="18" t="str">
        <f t="shared" si="77"/>
        <v>Apr-2014</v>
      </c>
      <c r="C377" s="2">
        <v>6752.55</v>
      </c>
      <c r="D377" s="25">
        <f t="shared" si="78"/>
        <v>0.46867676925480395</v>
      </c>
      <c r="E377" s="20">
        <f t="shared" si="79"/>
        <v>-0.46867676925480395</v>
      </c>
      <c r="F377" s="3">
        <f>VLOOKUP(A377,'Scheme data2'!$A$2:$B$5538,2,FALSE)</f>
        <v>13.94</v>
      </c>
      <c r="G377" s="20">
        <f t="shared" si="80"/>
        <v>0.43227665706050949</v>
      </c>
      <c r="H377" s="3">
        <f t="shared" si="81"/>
        <v>0</v>
      </c>
      <c r="I377" s="3">
        <f t="shared" si="82"/>
        <v>0</v>
      </c>
      <c r="J377" s="3">
        <f t="shared" si="83"/>
        <v>0</v>
      </c>
      <c r="K377" s="3">
        <f t="shared" si="84"/>
        <v>17211.99369660821</v>
      </c>
      <c r="L377" s="3">
        <f t="shared" si="85"/>
        <v>38.067690333118954</v>
      </c>
      <c r="M377" s="3">
        <f t="shared" si="86"/>
        <v>239935.19213071844</v>
      </c>
      <c r="N377" s="3">
        <f t="shared" si="87"/>
        <v>257053.9823589024</v>
      </c>
      <c r="O377" s="20">
        <f t="shared" si="88"/>
        <v>109.9369085173501</v>
      </c>
      <c r="P377" s="20">
        <f t="shared" si="89"/>
        <v>116.6727140783746</v>
      </c>
      <c r="Q377" s="3">
        <f>(O377-MAX(O$8:O377))/MAX(O$8:O377)</f>
        <v>0</v>
      </c>
      <c r="R377" s="3">
        <f>(P377-MAX(P$8:P377))/MAX(P$8:P377)</f>
        <v>0</v>
      </c>
      <c r="S377" s="3"/>
    </row>
    <row r="378" spans="1:19" hidden="1" x14ac:dyDescent="0.2">
      <c r="A378" s="18">
        <v>41732</v>
      </c>
      <c r="B378" s="18" t="str">
        <f t="shared" si="77"/>
        <v>Apr-2014</v>
      </c>
      <c r="C378" s="2">
        <v>6736.1</v>
      </c>
      <c r="D378" s="25">
        <f t="shared" si="78"/>
        <v>-0.2436116726273751</v>
      </c>
      <c r="E378" s="20">
        <f t="shared" si="79"/>
        <v>0.2436116726273751</v>
      </c>
      <c r="F378" s="3">
        <f>VLOOKUP(A378,'Scheme data2'!$A$2:$B$5538,2,FALSE)</f>
        <v>13.89</v>
      </c>
      <c r="G378" s="20">
        <f t="shared" si="80"/>
        <v>-0.35868005738880154</v>
      </c>
      <c r="H378" s="3">
        <f t="shared" si="81"/>
        <v>0</v>
      </c>
      <c r="I378" s="3">
        <f t="shared" si="82"/>
        <v>0</v>
      </c>
      <c r="J378" s="3">
        <f t="shared" si="83"/>
        <v>0</v>
      </c>
      <c r="K378" s="3">
        <f t="shared" si="84"/>
        <v>17211.99369660821</v>
      </c>
      <c r="L378" s="3">
        <f t="shared" si="85"/>
        <v>38.067690333118954</v>
      </c>
      <c r="M378" s="3">
        <f t="shared" si="86"/>
        <v>239074.59244588803</v>
      </c>
      <c r="N378" s="3">
        <f t="shared" si="87"/>
        <v>256427.7688529226</v>
      </c>
      <c r="O378" s="20">
        <f t="shared" si="88"/>
        <v>109.5425867507886</v>
      </c>
      <c r="P378" s="20">
        <f t="shared" si="89"/>
        <v>116.38848572810852</v>
      </c>
      <c r="Q378" s="3">
        <f>(O378-MAX(O$8:O378))/MAX(O$8:O378)</f>
        <v>-3.5868005738879986E-3</v>
      </c>
      <c r="R378" s="3">
        <f>(P378-MAX(P$8:P378))/MAX(P$8:P378)</f>
        <v>-2.4361167262736908E-3</v>
      </c>
      <c r="S378" s="3"/>
    </row>
    <row r="379" spans="1:19" x14ac:dyDescent="0.2">
      <c r="A379" s="18">
        <v>41733</v>
      </c>
      <c r="B379" s="18" t="str">
        <f t="shared" si="77"/>
        <v>Apr-2014</v>
      </c>
      <c r="C379" s="2">
        <v>6694.35</v>
      </c>
      <c r="D379" s="25">
        <f t="shared" si="78"/>
        <v>-0.61979483677498848</v>
      </c>
      <c r="E379" s="20">
        <f t="shared" si="79"/>
        <v>0.61979483677498848</v>
      </c>
      <c r="F379" s="3">
        <f>VLOOKUP(A379,'Scheme data2'!$A$2:$B$5538,2,FALSE)</f>
        <v>13.84</v>
      </c>
      <c r="G379" s="20">
        <f t="shared" si="80"/>
        <v>-0.35997120230382079</v>
      </c>
      <c r="H379" s="3">
        <f t="shared" si="81"/>
        <v>2000</v>
      </c>
      <c r="I379" s="3">
        <f t="shared" si="82"/>
        <v>1</v>
      </c>
      <c r="J379" s="3">
        <f t="shared" si="83"/>
        <v>2000</v>
      </c>
      <c r="K379" s="3">
        <f t="shared" si="84"/>
        <v>17356.50236712844</v>
      </c>
      <c r="L379" s="3">
        <f t="shared" si="85"/>
        <v>38.36644973470387</v>
      </c>
      <c r="M379" s="3">
        <f t="shared" si="86"/>
        <v>240213.9927610576</v>
      </c>
      <c r="N379" s="3">
        <f t="shared" si="87"/>
        <v>256838.44278151487</v>
      </c>
      <c r="O379" s="20">
        <f t="shared" si="88"/>
        <v>109.14826498422708</v>
      </c>
      <c r="P379" s="20">
        <f t="shared" si="89"/>
        <v>115.66711590296511</v>
      </c>
      <c r="Q379" s="3">
        <f>(O379-MAX(O$8:O379))/MAX(O$8:O379)</f>
        <v>-7.1736011477761263E-3</v>
      </c>
      <c r="R379" s="3">
        <f>(P379-MAX(P$8:P379))/MAX(P$8:P379)</f>
        <v>-8.6189661683363315E-3</v>
      </c>
      <c r="S379" s="3"/>
    </row>
    <row r="380" spans="1:19" hidden="1" x14ac:dyDescent="0.2">
      <c r="A380" s="18">
        <v>41736</v>
      </c>
      <c r="B380" s="18" t="str">
        <f t="shared" si="77"/>
        <v>Apr-2014</v>
      </c>
      <c r="C380" s="2">
        <v>6695.05</v>
      </c>
      <c r="D380" s="25">
        <f t="shared" si="78"/>
        <v>1.0456579055469433E-2</v>
      </c>
      <c r="E380" s="20">
        <f t="shared" si="79"/>
        <v>-1.0456579055469433E-2</v>
      </c>
      <c r="F380" s="3">
        <f>VLOOKUP(A380,'Scheme data2'!$A$2:$B$5538,2,FALSE)</f>
        <v>13.83</v>
      </c>
      <c r="G380" s="20">
        <f t="shared" si="80"/>
        <v>-7.2254335260114058E-2</v>
      </c>
      <c r="H380" s="3">
        <f t="shared" si="81"/>
        <v>0</v>
      </c>
      <c r="I380" s="3">
        <f t="shared" si="82"/>
        <v>1</v>
      </c>
      <c r="J380" s="3">
        <f t="shared" si="83"/>
        <v>0</v>
      </c>
      <c r="K380" s="3">
        <f t="shared" si="84"/>
        <v>17356.50236712844</v>
      </c>
      <c r="L380" s="3">
        <f t="shared" si="85"/>
        <v>38.36644973470387</v>
      </c>
      <c r="M380" s="3">
        <f t="shared" si="86"/>
        <v>240040.42773738632</v>
      </c>
      <c r="N380" s="3">
        <f t="shared" si="87"/>
        <v>256865.29929632915</v>
      </c>
      <c r="O380" s="20">
        <f t="shared" si="88"/>
        <v>109.06940063091479</v>
      </c>
      <c r="P380" s="20">
        <f t="shared" si="89"/>
        <v>115.67921072638069</v>
      </c>
      <c r="Q380" s="3">
        <f>(O380-MAX(O$8:O380))/MAX(O$8:O380)</f>
        <v>-7.8909612625536994E-3</v>
      </c>
      <c r="R380" s="3">
        <f>(P380-MAX(P$8:P380))/MAX(P$8:P380)</f>
        <v>-8.5153016267927473E-3</v>
      </c>
      <c r="S380" s="3"/>
    </row>
    <row r="381" spans="1:19" hidden="1" x14ac:dyDescent="0.2">
      <c r="A381" s="18">
        <v>41738</v>
      </c>
      <c r="B381" s="18" t="str">
        <f t="shared" si="77"/>
        <v>Apr-2014</v>
      </c>
      <c r="C381" s="2">
        <v>6796.2</v>
      </c>
      <c r="D381" s="25">
        <f t="shared" si="78"/>
        <v>1.5108176936691979</v>
      </c>
      <c r="E381" s="20">
        <f t="shared" si="79"/>
        <v>-1.5108176936691979</v>
      </c>
      <c r="F381" s="3">
        <f>VLOOKUP(A381,'Scheme data2'!$A$2:$B$5538,2,FALSE)</f>
        <v>13.93</v>
      </c>
      <c r="G381" s="20">
        <f t="shared" si="80"/>
        <v>0.72306579898770529</v>
      </c>
      <c r="H381" s="3">
        <f t="shared" si="81"/>
        <v>0</v>
      </c>
      <c r="I381" s="3">
        <f t="shared" si="82"/>
        <v>1</v>
      </c>
      <c r="J381" s="3">
        <f t="shared" si="83"/>
        <v>0</v>
      </c>
      <c r="K381" s="3">
        <f t="shared" si="84"/>
        <v>17356.50236712844</v>
      </c>
      <c r="L381" s="3">
        <f t="shared" si="85"/>
        <v>38.36644973470387</v>
      </c>
      <c r="M381" s="3">
        <f t="shared" si="86"/>
        <v>241776.07797409917</v>
      </c>
      <c r="N381" s="3">
        <f t="shared" si="87"/>
        <v>260746.06568699444</v>
      </c>
      <c r="O381" s="20">
        <f t="shared" si="88"/>
        <v>109.85804416403782</v>
      </c>
      <c r="P381" s="20">
        <f t="shared" si="89"/>
        <v>117.42691270993174</v>
      </c>
      <c r="Q381" s="3">
        <f>(O381-MAX(O$8:O381))/MAX(O$8:O381)</f>
        <v>-7.173601147774446E-4</v>
      </c>
      <c r="R381" s="3">
        <f>(P381-MAX(P$8:P381))/MAX(P$8:P381)</f>
        <v>0</v>
      </c>
      <c r="S381" s="3"/>
    </row>
    <row r="382" spans="1:19" hidden="1" x14ac:dyDescent="0.2">
      <c r="A382" s="18">
        <v>41739</v>
      </c>
      <c r="B382" s="18" t="str">
        <f t="shared" si="77"/>
        <v>Apr-2014</v>
      </c>
      <c r="C382" s="2">
        <v>6796.4</v>
      </c>
      <c r="D382" s="25">
        <f t="shared" si="78"/>
        <v>2.9428209881966114E-3</v>
      </c>
      <c r="E382" s="20">
        <f t="shared" si="79"/>
        <v>-2.9428209881966114E-3</v>
      </c>
      <c r="F382" s="3">
        <f>VLOOKUP(A382,'Scheme data2'!$A$2:$B$5538,2,FALSE)</f>
        <v>13.95</v>
      </c>
      <c r="G382" s="20">
        <f t="shared" si="80"/>
        <v>0.14357501794687419</v>
      </c>
      <c r="H382" s="3">
        <f t="shared" si="81"/>
        <v>0</v>
      </c>
      <c r="I382" s="3">
        <f t="shared" si="82"/>
        <v>1</v>
      </c>
      <c r="J382" s="3">
        <f t="shared" si="83"/>
        <v>0</v>
      </c>
      <c r="K382" s="3">
        <f t="shared" si="84"/>
        <v>17356.50236712844</v>
      </c>
      <c r="L382" s="3">
        <f t="shared" si="85"/>
        <v>38.36644973470387</v>
      </c>
      <c r="M382" s="3">
        <f t="shared" si="86"/>
        <v>242123.20802144174</v>
      </c>
      <c r="N382" s="3">
        <f t="shared" si="87"/>
        <v>260753.73897694136</v>
      </c>
      <c r="O382" s="20">
        <f t="shared" si="88"/>
        <v>110.01577287066243</v>
      </c>
      <c r="P382" s="20">
        <f t="shared" si="89"/>
        <v>117.43036837376476</v>
      </c>
      <c r="Q382" s="3">
        <f>(O382-MAX(O$8:O382))/MAX(O$8:O382)</f>
        <v>0</v>
      </c>
      <c r="R382" s="3">
        <f>(P382-MAX(P$8:P382))/MAX(P$8:P382)</f>
        <v>0</v>
      </c>
      <c r="S382" s="3"/>
    </row>
    <row r="383" spans="1:19" hidden="1" x14ac:dyDescent="0.2">
      <c r="A383" s="18">
        <v>41740</v>
      </c>
      <c r="B383" s="18" t="str">
        <f t="shared" si="77"/>
        <v>Apr-2014</v>
      </c>
      <c r="C383" s="2">
        <v>6776.3</v>
      </c>
      <c r="D383" s="25">
        <f t="shared" si="78"/>
        <v>-0.29574480607379577</v>
      </c>
      <c r="E383" s="20">
        <f t="shared" si="79"/>
        <v>0.29574480607379577</v>
      </c>
      <c r="F383" s="3">
        <f>VLOOKUP(A383,'Scheme data2'!$A$2:$B$5538,2,FALSE)</f>
        <v>13.96</v>
      </c>
      <c r="G383" s="20">
        <f t="shared" si="80"/>
        <v>7.1684587813631281E-2</v>
      </c>
      <c r="H383" s="3">
        <f t="shared" si="81"/>
        <v>0</v>
      </c>
      <c r="I383" s="3">
        <f t="shared" si="82"/>
        <v>1</v>
      </c>
      <c r="J383" s="3">
        <f t="shared" si="83"/>
        <v>0</v>
      </c>
      <c r="K383" s="3">
        <f t="shared" si="84"/>
        <v>17356.50236712844</v>
      </c>
      <c r="L383" s="3">
        <f t="shared" si="85"/>
        <v>38.36644973470387</v>
      </c>
      <c r="M383" s="3">
        <f t="shared" si="86"/>
        <v>242296.77304511305</v>
      </c>
      <c r="N383" s="3">
        <f t="shared" si="87"/>
        <v>259982.57333727385</v>
      </c>
      <c r="O383" s="20">
        <f t="shared" si="88"/>
        <v>110.09463722397476</v>
      </c>
      <c r="P383" s="20">
        <f t="shared" si="89"/>
        <v>117.08307415854603</v>
      </c>
      <c r="Q383" s="3">
        <f>(O383-MAX(O$8:O383))/MAX(O$8:O383)</f>
        <v>0</v>
      </c>
      <c r="R383" s="3">
        <f>(P383-MAX(P$8:P383))/MAX(P$8:P383)</f>
        <v>-2.9574480607379916E-3</v>
      </c>
      <c r="S383" s="3"/>
    </row>
    <row r="384" spans="1:19" x14ac:dyDescent="0.2">
      <c r="A384" s="18">
        <v>41744</v>
      </c>
      <c r="B384" s="18" t="str">
        <f t="shared" si="77"/>
        <v>Apr-2014</v>
      </c>
      <c r="C384" s="2">
        <v>6733.1</v>
      </c>
      <c r="D384" s="25">
        <f t="shared" si="78"/>
        <v>-0.63751604858108135</v>
      </c>
      <c r="E384" s="20">
        <f t="shared" si="79"/>
        <v>0.63751604858108135</v>
      </c>
      <c r="F384" s="3">
        <f>VLOOKUP(A384,'Scheme data2'!$A$2:$B$5538,2,FALSE)</f>
        <v>13.94</v>
      </c>
      <c r="G384" s="20">
        <f t="shared" si="80"/>
        <v>-0.14326647564470882</v>
      </c>
      <c r="H384" s="3">
        <f t="shared" si="81"/>
        <v>2000</v>
      </c>
      <c r="I384" s="3">
        <f t="shared" si="82"/>
        <v>2</v>
      </c>
      <c r="J384" s="3">
        <f t="shared" si="83"/>
        <v>2000</v>
      </c>
      <c r="K384" s="3">
        <f t="shared" si="84"/>
        <v>17499.974390083964</v>
      </c>
      <c r="L384" s="3">
        <f t="shared" si="85"/>
        <v>38.663489731139393</v>
      </c>
      <c r="M384" s="3">
        <f t="shared" si="86"/>
        <v>243949.64299777045</v>
      </c>
      <c r="N384" s="3">
        <f t="shared" si="87"/>
        <v>260325.14270873467</v>
      </c>
      <c r="O384" s="20">
        <f t="shared" si="88"/>
        <v>109.93690851735013</v>
      </c>
      <c r="P384" s="20">
        <f t="shared" si="89"/>
        <v>116.3366507706132</v>
      </c>
      <c r="Q384" s="3">
        <f>(O384-MAX(O$8:O384))/MAX(O$8:O384)</f>
        <v>-1.4326647564471601E-3</v>
      </c>
      <c r="R384" s="3">
        <f>(P384-MAX(P$8:P384))/MAX(P$8:P384)</f>
        <v>-9.3137543405331681E-3</v>
      </c>
      <c r="S384" s="3"/>
    </row>
    <row r="385" spans="1:19" x14ac:dyDescent="0.2">
      <c r="A385" s="18">
        <v>41745</v>
      </c>
      <c r="B385" s="18" t="str">
        <f t="shared" si="77"/>
        <v>Apr-2014</v>
      </c>
      <c r="C385" s="2">
        <v>6675.3</v>
      </c>
      <c r="D385" s="25">
        <f t="shared" si="78"/>
        <v>-0.85844558969865559</v>
      </c>
      <c r="E385" s="20">
        <f t="shared" si="79"/>
        <v>0.85844558969865559</v>
      </c>
      <c r="F385" s="3">
        <f>VLOOKUP(A385,'Scheme data2'!$A$2:$B$5538,2,FALSE)</f>
        <v>13.85</v>
      </c>
      <c r="G385" s="20">
        <f t="shared" si="80"/>
        <v>-0.64562410329985553</v>
      </c>
      <c r="H385" s="3">
        <f t="shared" si="81"/>
        <v>2000</v>
      </c>
      <c r="I385" s="3">
        <f t="shared" si="82"/>
        <v>3</v>
      </c>
      <c r="J385" s="3">
        <f t="shared" si="83"/>
        <v>2000</v>
      </c>
      <c r="K385" s="3">
        <f t="shared" si="84"/>
        <v>17644.378722213929</v>
      </c>
      <c r="L385" s="3">
        <f t="shared" si="85"/>
        <v>38.963101733596211</v>
      </c>
      <c r="M385" s="3">
        <f t="shared" si="86"/>
        <v>244374.64530266292</v>
      </c>
      <c r="N385" s="3">
        <f t="shared" si="87"/>
        <v>260090.3930022748</v>
      </c>
      <c r="O385" s="20">
        <f t="shared" si="88"/>
        <v>109.22712933753941</v>
      </c>
      <c r="P385" s="20">
        <f t="shared" si="89"/>
        <v>115.33796392286975</v>
      </c>
      <c r="Q385" s="3">
        <f>(O385-MAX(O$8:O385))/MAX(O$8:O385)</f>
        <v>-7.8796561604586052E-3</v>
      </c>
      <c r="R385" s="3">
        <f>(P385-MAX(P$8:P385))/MAX(P$8:P385)</f>
        <v>-1.7818256724148059E-2</v>
      </c>
      <c r="S385" s="3"/>
    </row>
    <row r="386" spans="1:19" hidden="1" x14ac:dyDescent="0.2">
      <c r="A386" s="18">
        <v>41746</v>
      </c>
      <c r="B386" s="18" t="str">
        <f t="shared" si="77"/>
        <v>Apr-2014</v>
      </c>
      <c r="C386" s="2">
        <v>6779.4</v>
      </c>
      <c r="D386" s="25">
        <f t="shared" si="78"/>
        <v>1.5594804727877316</v>
      </c>
      <c r="E386" s="20">
        <f t="shared" si="79"/>
        <v>-1.5594804727877316</v>
      </c>
      <c r="F386" s="3">
        <f>VLOOKUP(A386,'Scheme data2'!$A$2:$B$5538,2,FALSE)</f>
        <v>13.94</v>
      </c>
      <c r="G386" s="20">
        <f t="shared" si="80"/>
        <v>0.64981949458483657</v>
      </c>
      <c r="H386" s="3">
        <f t="shared" si="81"/>
        <v>0</v>
      </c>
      <c r="I386" s="3">
        <f t="shared" si="82"/>
        <v>3</v>
      </c>
      <c r="J386" s="3">
        <f t="shared" si="83"/>
        <v>0</v>
      </c>
      <c r="K386" s="3">
        <f t="shared" si="84"/>
        <v>17644.378722213929</v>
      </c>
      <c r="L386" s="3">
        <f t="shared" si="85"/>
        <v>38.963101733596211</v>
      </c>
      <c r="M386" s="3">
        <f t="shared" si="86"/>
        <v>245962.63938766217</v>
      </c>
      <c r="N386" s="3">
        <f t="shared" si="87"/>
        <v>264146.45189274213</v>
      </c>
      <c r="O386" s="20">
        <f t="shared" si="88"/>
        <v>109.93690851735015</v>
      </c>
      <c r="P386" s="20">
        <f t="shared" si="89"/>
        <v>117.13663694795787</v>
      </c>
      <c r="Q386" s="3">
        <f>(O386-MAX(O$8:O386))/MAX(O$8:O386)</f>
        <v>-1.432664756447031E-3</v>
      </c>
      <c r="R386" s="3">
        <f>(P386-MAX(P$8:P386))/MAX(P$8:P386)</f>
        <v>-2.5013242304749461E-3</v>
      </c>
      <c r="S386" s="3"/>
    </row>
    <row r="387" spans="1:19" hidden="1" x14ac:dyDescent="0.2">
      <c r="A387" s="18">
        <v>41750</v>
      </c>
      <c r="B387" s="18" t="str">
        <f t="shared" si="77"/>
        <v>Apr-2014</v>
      </c>
      <c r="C387" s="2">
        <v>6817.65</v>
      </c>
      <c r="D387" s="25">
        <f t="shared" si="78"/>
        <v>0.5642092220550492</v>
      </c>
      <c r="E387" s="20">
        <f t="shared" si="79"/>
        <v>-0.5642092220550492</v>
      </c>
      <c r="F387" s="3">
        <f>VLOOKUP(A387,'Scheme data2'!$A$2:$B$5538,2,FALSE)</f>
        <v>13.96</v>
      </c>
      <c r="G387" s="20">
        <f t="shared" si="80"/>
        <v>0.14347202295553338</v>
      </c>
      <c r="H387" s="3">
        <f t="shared" si="81"/>
        <v>0</v>
      </c>
      <c r="I387" s="3">
        <f t="shared" si="82"/>
        <v>3</v>
      </c>
      <c r="J387" s="3">
        <f t="shared" si="83"/>
        <v>0</v>
      </c>
      <c r="K387" s="3">
        <f t="shared" si="84"/>
        <v>17644.378722213929</v>
      </c>
      <c r="L387" s="3">
        <f t="shared" si="85"/>
        <v>38.963101733596211</v>
      </c>
      <c r="M387" s="3">
        <f t="shared" si="86"/>
        <v>246315.52696210647</v>
      </c>
      <c r="N387" s="3">
        <f t="shared" si="87"/>
        <v>265636.79053405218</v>
      </c>
      <c r="O387" s="20">
        <f t="shared" si="88"/>
        <v>110.09463722397476</v>
      </c>
      <c r="P387" s="20">
        <f t="shared" si="89"/>
        <v>117.79753265602338</v>
      </c>
      <c r="Q387" s="3">
        <f>(O387-MAX(O$8:O387))/MAX(O$8:O387)</f>
        <v>0</v>
      </c>
      <c r="R387" s="3">
        <f>(P387-MAX(P$8:P387))/MAX(P$8:P387)</f>
        <v>0</v>
      </c>
      <c r="S387" s="3"/>
    </row>
    <row r="388" spans="1:19" hidden="1" x14ac:dyDescent="0.2">
      <c r="A388" s="18">
        <v>41751</v>
      </c>
      <c r="B388" s="18" t="str">
        <f t="shared" si="77"/>
        <v>Apr-2014</v>
      </c>
      <c r="C388" s="2">
        <v>6815.35</v>
      </c>
      <c r="D388" s="25">
        <f t="shared" si="78"/>
        <v>-3.3735964738572273E-2</v>
      </c>
      <c r="E388" s="20">
        <f t="shared" si="79"/>
        <v>3.3735964738572273E-2</v>
      </c>
      <c r="F388" s="3">
        <f>VLOOKUP(A388,'Scheme data2'!$A$2:$B$5538,2,FALSE)</f>
        <v>13.97</v>
      </c>
      <c r="G388" s="20">
        <f t="shared" si="80"/>
        <v>7.1633237822348039E-2</v>
      </c>
      <c r="H388" s="3">
        <f t="shared" si="81"/>
        <v>0</v>
      </c>
      <c r="I388" s="3">
        <f t="shared" si="82"/>
        <v>3</v>
      </c>
      <c r="J388" s="3">
        <f t="shared" si="83"/>
        <v>0</v>
      </c>
      <c r="K388" s="3">
        <f t="shared" si="84"/>
        <v>17644.378722213929</v>
      </c>
      <c r="L388" s="3">
        <f t="shared" si="85"/>
        <v>38.963101733596211</v>
      </c>
      <c r="M388" s="3">
        <f t="shared" si="86"/>
        <v>246491.97074932861</v>
      </c>
      <c r="N388" s="3">
        <f t="shared" si="87"/>
        <v>265547.17540006497</v>
      </c>
      <c r="O388" s="20">
        <f t="shared" si="88"/>
        <v>110.17350157728707</v>
      </c>
      <c r="P388" s="20">
        <f t="shared" si="89"/>
        <v>117.75779252194364</v>
      </c>
      <c r="Q388" s="3">
        <f>(O388-MAX(O$8:O388))/MAX(O$8:O388)</f>
        <v>0</v>
      </c>
      <c r="R388" s="3">
        <f>(P388-MAX(P$8:P388))/MAX(P$8:P388)</f>
        <v>-3.3735964738565194E-4</v>
      </c>
      <c r="S388" s="3"/>
    </row>
    <row r="389" spans="1:19" hidden="1" x14ac:dyDescent="0.2">
      <c r="A389" s="18">
        <v>41752</v>
      </c>
      <c r="B389" s="18" t="str">
        <f t="shared" si="77"/>
        <v>Apr-2014</v>
      </c>
      <c r="C389" s="2">
        <v>6840.8</v>
      </c>
      <c r="D389" s="25">
        <f t="shared" si="78"/>
        <v>0.37342176117147052</v>
      </c>
      <c r="E389" s="20">
        <f t="shared" si="79"/>
        <v>-0.37342176117147052</v>
      </c>
      <c r="F389" s="3">
        <f>VLOOKUP(A389,'Scheme data2'!$A$2:$B$5538,2,FALSE)</f>
        <v>13.96</v>
      </c>
      <c r="G389" s="20">
        <f t="shared" si="80"/>
        <v>-7.1581961345739339E-2</v>
      </c>
      <c r="H389" s="3">
        <f t="shared" si="81"/>
        <v>0</v>
      </c>
      <c r="I389" s="3">
        <f t="shared" si="82"/>
        <v>3</v>
      </c>
      <c r="J389" s="3">
        <f t="shared" si="83"/>
        <v>0</v>
      </c>
      <c r="K389" s="3">
        <f t="shared" si="84"/>
        <v>17644.378722213929</v>
      </c>
      <c r="L389" s="3">
        <f t="shared" si="85"/>
        <v>38.963101733596211</v>
      </c>
      <c r="M389" s="3">
        <f t="shared" si="86"/>
        <v>246315.52696210647</v>
      </c>
      <c r="N389" s="3">
        <f t="shared" si="87"/>
        <v>266538.78633918497</v>
      </c>
      <c r="O389" s="20">
        <f t="shared" si="88"/>
        <v>110.09463722397477</v>
      </c>
      <c r="P389" s="20">
        <f t="shared" si="89"/>
        <v>118.19752574469574</v>
      </c>
      <c r="Q389" s="3">
        <f>(O389-MAX(O$8:O389))/MAX(O$8:O389)</f>
        <v>-7.1581961345736393E-4</v>
      </c>
      <c r="R389" s="3">
        <f>(P389-MAX(P$8:P389))/MAX(P$8:P389)</f>
        <v>0</v>
      </c>
      <c r="S389" s="3"/>
    </row>
    <row r="390" spans="1:19" x14ac:dyDescent="0.2">
      <c r="A390" s="18">
        <v>41754</v>
      </c>
      <c r="B390" s="18" t="str">
        <f t="shared" ref="B390:B453" si="90">TEXT(A390,"MMM-YYYY")</f>
        <v>Apr-2014</v>
      </c>
      <c r="C390" s="2">
        <v>6782.75</v>
      </c>
      <c r="D390" s="25">
        <f t="shared" si="78"/>
        <v>-0.84858496082329815</v>
      </c>
      <c r="E390" s="20">
        <f t="shared" si="79"/>
        <v>0.84858496082329815</v>
      </c>
      <c r="F390" s="3">
        <f>VLOOKUP(A390,'Scheme data2'!$A$2:$B$5538,2,FALSE)</f>
        <v>13.96</v>
      </c>
      <c r="G390" s="20">
        <f t="shared" si="80"/>
        <v>0</v>
      </c>
      <c r="H390" s="3">
        <f t="shared" si="81"/>
        <v>2000</v>
      </c>
      <c r="I390" s="3">
        <f t="shared" si="82"/>
        <v>4</v>
      </c>
      <c r="J390" s="3">
        <f t="shared" si="83"/>
        <v>2000</v>
      </c>
      <c r="K390" s="3">
        <f t="shared" si="84"/>
        <v>17787.645197858626</v>
      </c>
      <c r="L390" s="3">
        <f t="shared" si="85"/>
        <v>39.257967385433595</v>
      </c>
      <c r="M390" s="3">
        <f t="shared" si="86"/>
        <v>248315.52696210644</v>
      </c>
      <c r="N390" s="3">
        <f t="shared" si="87"/>
        <v>266276.97828354972</v>
      </c>
      <c r="O390" s="20">
        <f t="shared" si="88"/>
        <v>110.09463722397477</v>
      </c>
      <c r="P390" s="20">
        <f t="shared" si="89"/>
        <v>117.19451931716101</v>
      </c>
      <c r="Q390" s="3">
        <f>(O390-MAX(O$8:O390))/MAX(O$8:O390)</f>
        <v>-7.1581961345736393E-4</v>
      </c>
      <c r="R390" s="3">
        <f>(P390-MAX(P$8:P390))/MAX(P$8:P390)</f>
        <v>-8.4858496082329347E-3</v>
      </c>
      <c r="S390" s="3"/>
    </row>
    <row r="391" spans="1:19" hidden="1" x14ac:dyDescent="0.2">
      <c r="A391" s="18">
        <v>41757</v>
      </c>
      <c r="B391" s="18" t="str">
        <f t="shared" si="90"/>
        <v>Apr-2014</v>
      </c>
      <c r="C391" s="2">
        <v>6761.25</v>
      </c>
      <c r="D391" s="25">
        <f t="shared" si="78"/>
        <v>-0.31698057572518523</v>
      </c>
      <c r="E391" s="20">
        <f t="shared" si="79"/>
        <v>0.31698057572518523</v>
      </c>
      <c r="F391" s="3">
        <f>VLOOKUP(A391,'Scheme data2'!$A$2:$B$5538,2,FALSE)</f>
        <v>13.97</v>
      </c>
      <c r="G391" s="20">
        <f t="shared" si="80"/>
        <v>7.1633237822348039E-2</v>
      </c>
      <c r="H391" s="3">
        <f t="shared" si="81"/>
        <v>0</v>
      </c>
      <c r="I391" s="3">
        <f t="shared" si="82"/>
        <v>4</v>
      </c>
      <c r="J391" s="3">
        <f t="shared" si="83"/>
        <v>0</v>
      </c>
      <c r="K391" s="3">
        <f t="shared" si="84"/>
        <v>17787.645197858626</v>
      </c>
      <c r="L391" s="3">
        <f t="shared" si="85"/>
        <v>39.257967385433595</v>
      </c>
      <c r="M391" s="3">
        <f t="shared" si="86"/>
        <v>248493.40341408501</v>
      </c>
      <c r="N391" s="3">
        <f t="shared" si="87"/>
        <v>265432.93198476289</v>
      </c>
      <c r="O391" s="20">
        <f t="shared" si="88"/>
        <v>110.17350157728708</v>
      </c>
      <c r="P391" s="20">
        <f t="shared" si="89"/>
        <v>116.82303545511111</v>
      </c>
      <c r="Q391" s="3">
        <f>(O391-MAX(O$8:O391))/MAX(O$8:O391)</f>
        <v>0</v>
      </c>
      <c r="R391" s="3">
        <f>(P391-MAX(P$8:P391))/MAX(P$8:P391)</f>
        <v>-1.1628756870541429E-2</v>
      </c>
      <c r="S391" s="3"/>
    </row>
    <row r="392" spans="1:19" x14ac:dyDescent="0.2">
      <c r="A392" s="18">
        <v>41758</v>
      </c>
      <c r="B392" s="18" t="str">
        <f t="shared" si="90"/>
        <v>Apr-2014</v>
      </c>
      <c r="C392" s="2">
        <v>6715.25</v>
      </c>
      <c r="D392" s="25">
        <f t="shared" si="78"/>
        <v>-0.68034756886670367</v>
      </c>
      <c r="E392" s="20">
        <f t="shared" si="79"/>
        <v>0.68034756886670367</v>
      </c>
      <c r="F392" s="3">
        <f>VLOOKUP(A392,'Scheme data2'!$A$2:$B$5538,2,FALSE)</f>
        <v>13.92</v>
      </c>
      <c r="G392" s="20">
        <f t="shared" si="80"/>
        <v>-0.35790980672870942</v>
      </c>
      <c r="H392" s="3">
        <f t="shared" si="81"/>
        <v>2000</v>
      </c>
      <c r="I392" s="3">
        <f t="shared" si="82"/>
        <v>5</v>
      </c>
      <c r="J392" s="3">
        <f t="shared" si="83"/>
        <v>2000</v>
      </c>
      <c r="K392" s="3">
        <f t="shared" si="84"/>
        <v>17931.323358778165</v>
      </c>
      <c r="L392" s="3">
        <f t="shared" si="85"/>
        <v>39.555796952463865</v>
      </c>
      <c r="M392" s="3">
        <f t="shared" si="86"/>
        <v>249604.02115419204</v>
      </c>
      <c r="N392" s="3">
        <f t="shared" si="87"/>
        <v>265627.06548503297</v>
      </c>
      <c r="O392" s="20">
        <f t="shared" si="88"/>
        <v>109.77917981072557</v>
      </c>
      <c r="P392" s="20">
        <f t="shared" si="89"/>
        <v>116.02823277351598</v>
      </c>
      <c r="Q392" s="3">
        <f>(O392-MAX(O$8:O392))/MAX(O$8:O392)</f>
        <v>-3.5790980672870771E-3</v>
      </c>
      <c r="R392" s="3">
        <f>(P392-MAX(P$8:P392))/MAX(P$8:P392)</f>
        <v>-1.8353116594550266E-2</v>
      </c>
      <c r="S392" s="3"/>
    </row>
    <row r="393" spans="1:19" hidden="1" x14ac:dyDescent="0.2">
      <c r="A393" s="18">
        <v>41759</v>
      </c>
      <c r="B393" s="18" t="str">
        <f t="shared" si="90"/>
        <v>Apr-2014</v>
      </c>
      <c r="C393" s="2">
        <v>6696.4</v>
      </c>
      <c r="D393" s="25">
        <f t="shared" si="78"/>
        <v>-0.28070436692603201</v>
      </c>
      <c r="E393" s="20">
        <f t="shared" si="79"/>
        <v>0.28070436692603201</v>
      </c>
      <c r="F393" s="3">
        <f>VLOOKUP(A393,'Scheme data2'!$A$2:$B$5538,2,FALSE)</f>
        <v>13.91</v>
      </c>
      <c r="G393" s="20">
        <f t="shared" si="80"/>
        <v>-7.1839080459768584E-2</v>
      </c>
      <c r="H393" s="3">
        <f t="shared" si="81"/>
        <v>0</v>
      </c>
      <c r="I393" s="3">
        <f t="shared" si="82"/>
        <v>5</v>
      </c>
      <c r="J393" s="3">
        <f t="shared" si="83"/>
        <v>0</v>
      </c>
      <c r="K393" s="3">
        <f t="shared" si="84"/>
        <v>17931.323358778165</v>
      </c>
      <c r="L393" s="3">
        <f t="shared" si="85"/>
        <v>39.555796952463865</v>
      </c>
      <c r="M393" s="3">
        <f t="shared" si="86"/>
        <v>249424.70792060427</v>
      </c>
      <c r="N393" s="3">
        <f t="shared" si="87"/>
        <v>264881.43871247902</v>
      </c>
      <c r="O393" s="20">
        <f t="shared" si="88"/>
        <v>109.70031545741327</v>
      </c>
      <c r="P393" s="20">
        <f t="shared" si="89"/>
        <v>115.70253645725361</v>
      </c>
      <c r="Q393" s="3">
        <f>(O393-MAX(O$8:O393))/MAX(O$8:O393)</f>
        <v>-4.2949176807444414E-3</v>
      </c>
      <c r="R393" s="3">
        <f>(P393-MAX(P$8:P393))/MAX(P$8:P393)</f>
        <v>-2.1108642264062703E-2</v>
      </c>
      <c r="S393" s="3"/>
    </row>
    <row r="394" spans="1:19" hidden="1" x14ac:dyDescent="0.2">
      <c r="A394" s="18">
        <v>41761</v>
      </c>
      <c r="B394" s="18" t="str">
        <f t="shared" si="90"/>
        <v>May-2014</v>
      </c>
      <c r="C394" s="2">
        <v>6694.8</v>
      </c>
      <c r="D394" s="25">
        <f t="shared" si="78"/>
        <v>-2.3893435278649042E-2</v>
      </c>
      <c r="E394" s="20">
        <f t="shared" si="79"/>
        <v>2.3893435278649042E-2</v>
      </c>
      <c r="F394" s="3">
        <f>VLOOKUP(A394,'Scheme data2'!$A$2:$B$5538,2,FALSE)</f>
        <v>13.95</v>
      </c>
      <c r="G394" s="20">
        <f t="shared" si="80"/>
        <v>0.28756290438532817</v>
      </c>
      <c r="H394" s="3">
        <f t="shared" si="81"/>
        <v>0</v>
      </c>
      <c r="I394" s="3">
        <f t="shared" si="82"/>
        <v>0</v>
      </c>
      <c r="J394" s="3">
        <f t="shared" si="83"/>
        <v>0</v>
      </c>
      <c r="K394" s="3">
        <f t="shared" si="84"/>
        <v>17931.323358778165</v>
      </c>
      <c r="L394" s="3">
        <f t="shared" si="85"/>
        <v>39.555796952463865</v>
      </c>
      <c r="M394" s="3">
        <f t="shared" si="86"/>
        <v>250141.9608549554</v>
      </c>
      <c r="N394" s="3">
        <f t="shared" si="87"/>
        <v>264818.14943735511</v>
      </c>
      <c r="O394" s="20">
        <f t="shared" si="88"/>
        <v>110.01577287066246</v>
      </c>
      <c r="P394" s="20">
        <f t="shared" si="89"/>
        <v>115.67489114658945</v>
      </c>
      <c r="Q394" s="3">
        <f>(O394-MAX(O$8:O394))/MAX(O$8:O394)</f>
        <v>-1.4316392269149857E-3</v>
      </c>
      <c r="R394" s="3">
        <f>(P394-MAX(P$8:P394))/MAX(P$8:P394)</f>
        <v>-2.1342533037071631E-2</v>
      </c>
      <c r="S394" s="3"/>
    </row>
    <row r="395" spans="1:19" hidden="1" x14ac:dyDescent="0.2">
      <c r="A395" s="18">
        <v>41764</v>
      </c>
      <c r="B395" s="18" t="str">
        <f t="shared" si="90"/>
        <v>May-2014</v>
      </c>
      <c r="C395" s="2">
        <v>6699.35</v>
      </c>
      <c r="D395" s="25">
        <f t="shared" ref="D395:D458" si="91">(C395-C394)/C394*100</f>
        <v>6.7963195315770178E-2</v>
      </c>
      <c r="E395" s="20">
        <f t="shared" ref="E395:E458" si="92">D395*-1</f>
        <v>-6.7963195315770178E-2</v>
      </c>
      <c r="F395" s="3">
        <f>VLOOKUP(A395,'Scheme data2'!$A$2:$B$5538,2,FALSE)</f>
        <v>13.92</v>
      </c>
      <c r="G395" s="20">
        <f t="shared" ref="G395:G458" si="93">(F395-F394)/F394*100</f>
        <v>-0.21505376344085567</v>
      </c>
      <c r="H395" s="3">
        <f t="shared" ref="H395:H458" si="94">IF(E395&gt;=$E$3,IF(E395&lt;$E$4,$F$3,IF(E395&lt;$E$5,$F$4,$F$5)),0)</f>
        <v>0</v>
      </c>
      <c r="I395" s="3">
        <f t="shared" ref="I395:I458" si="95">IF(B394&lt;&gt;B395,IF(H395&gt;0,1,0),IF(H395&gt;0,I394+1,I394))</f>
        <v>0</v>
      </c>
      <c r="J395" s="3">
        <f t="shared" ref="J395:J458" si="96">IF(I395&gt;$D$2,0,IF(A394&gt;$B$3,0,H395))</f>
        <v>0</v>
      </c>
      <c r="K395" s="3">
        <f t="shared" ref="K395:K458" si="97">J395/F395+K394</f>
        <v>17931.323358778165</v>
      </c>
      <c r="L395" s="3">
        <f t="shared" ref="L395:L458" si="98">J395/C395+L394</f>
        <v>39.555796952463865</v>
      </c>
      <c r="M395" s="3">
        <f t="shared" ref="M395:M458" si="99">K395*F395</f>
        <v>249604.02115419204</v>
      </c>
      <c r="N395" s="3">
        <f t="shared" ref="N395:N458" si="100">L395*C395</f>
        <v>264998.12831348879</v>
      </c>
      <c r="O395" s="20">
        <f t="shared" ref="O395:O458" si="101">$O394*(1+$G395/100)</f>
        <v>109.77917981072555</v>
      </c>
      <c r="P395" s="20">
        <f t="shared" ref="P395:P458" si="102">$P394*(1+$D395/100)</f>
        <v>115.7535074987907</v>
      </c>
      <c r="Q395" s="3">
        <f>(O395-MAX(O$8:O395))/MAX(O$8:O395)</f>
        <v>-3.5790980672872064E-3</v>
      </c>
      <c r="R395" s="3">
        <f>(P395-MAX(P$8:P395))/MAX(P$8:P395)</f>
        <v>-2.0677406151327328E-2</v>
      </c>
      <c r="S395" s="3"/>
    </row>
    <row r="396" spans="1:19" hidden="1" x14ac:dyDescent="0.2">
      <c r="A396" s="18">
        <v>41765</v>
      </c>
      <c r="B396" s="18" t="str">
        <f t="shared" si="90"/>
        <v>May-2014</v>
      </c>
      <c r="C396" s="2">
        <v>6715.3</v>
      </c>
      <c r="D396" s="25">
        <f t="shared" si="91"/>
        <v>0.2380827990775197</v>
      </c>
      <c r="E396" s="20">
        <f t="shared" si="92"/>
        <v>-0.2380827990775197</v>
      </c>
      <c r="F396" s="3">
        <f>VLOOKUP(A396,'Scheme data2'!$A$2:$B$5538,2,FALSE)</f>
        <v>13.95</v>
      </c>
      <c r="G396" s="20">
        <f t="shared" si="93"/>
        <v>0.21551724137930575</v>
      </c>
      <c r="H396" s="3">
        <f t="shared" si="94"/>
        <v>0</v>
      </c>
      <c r="I396" s="3">
        <f t="shared" si="95"/>
        <v>0</v>
      </c>
      <c r="J396" s="3">
        <f t="shared" si="96"/>
        <v>0</v>
      </c>
      <c r="K396" s="3">
        <f t="shared" si="97"/>
        <v>17931.323358778165</v>
      </c>
      <c r="L396" s="3">
        <f t="shared" si="98"/>
        <v>39.555796952463865</v>
      </c>
      <c r="M396" s="3">
        <f t="shared" si="99"/>
        <v>250141.9608549554</v>
      </c>
      <c r="N396" s="3">
        <f t="shared" si="100"/>
        <v>265629.04327488062</v>
      </c>
      <c r="O396" s="20">
        <f t="shared" si="101"/>
        <v>110.01577287066246</v>
      </c>
      <c r="P396" s="20">
        <f t="shared" si="102"/>
        <v>116.02909668947422</v>
      </c>
      <c r="Q396" s="3">
        <f>(O396-MAX(O$8:O396))/MAX(O$8:O396)</f>
        <v>-1.4316392269149857E-3</v>
      </c>
      <c r="R396" s="3">
        <f>(P396-MAX(P$8:P396))/MAX(P$8:P396)</f>
        <v>-1.8345807507893913E-2</v>
      </c>
      <c r="S396" s="3"/>
    </row>
    <row r="397" spans="1:19" x14ac:dyDescent="0.2">
      <c r="A397" s="18">
        <v>41766</v>
      </c>
      <c r="B397" s="18" t="str">
        <f t="shared" si="90"/>
        <v>May-2014</v>
      </c>
      <c r="C397" s="2">
        <v>6652.55</v>
      </c>
      <c r="D397" s="25">
        <f t="shared" si="91"/>
        <v>-0.93443330901076638</v>
      </c>
      <c r="E397" s="20">
        <f t="shared" si="92"/>
        <v>0.93443330901076638</v>
      </c>
      <c r="F397" s="3">
        <f>VLOOKUP(A397,'Scheme data2'!$A$2:$B$5538,2,FALSE)</f>
        <v>13.88</v>
      </c>
      <c r="G397" s="20">
        <f t="shared" si="93"/>
        <v>-0.50179211469532981</v>
      </c>
      <c r="H397" s="3">
        <f t="shared" si="94"/>
        <v>2000</v>
      </c>
      <c r="I397" s="3">
        <f t="shared" si="95"/>
        <v>1</v>
      </c>
      <c r="J397" s="3">
        <f t="shared" si="96"/>
        <v>2000</v>
      </c>
      <c r="K397" s="3">
        <f t="shared" si="97"/>
        <v>18075.41557779834</v>
      </c>
      <c r="L397" s="3">
        <f t="shared" si="98"/>
        <v>39.856433550460125</v>
      </c>
      <c r="M397" s="3">
        <f t="shared" si="99"/>
        <v>250886.76821984097</v>
      </c>
      <c r="N397" s="3">
        <f t="shared" si="100"/>
        <v>265146.91701611353</v>
      </c>
      <c r="O397" s="20">
        <f t="shared" si="101"/>
        <v>109.46372239747635</v>
      </c>
      <c r="P397" s="20">
        <f t="shared" si="102"/>
        <v>114.94488216186346</v>
      </c>
      <c r="Q397" s="3">
        <f>(O397-MAX(O$8:O397))/MAX(O$8:O397)</f>
        <v>-6.4423765211167909E-3</v>
      </c>
      <c r="R397" s="3">
        <f>(P397-MAX(P$8:P397))/MAX(P$8:P397)</f>
        <v>-2.7518711261840807E-2</v>
      </c>
      <c r="S397" s="3"/>
    </row>
    <row r="398" spans="1:19" hidden="1" x14ac:dyDescent="0.2">
      <c r="A398" s="18">
        <v>41767</v>
      </c>
      <c r="B398" s="18" t="str">
        <f t="shared" si="90"/>
        <v>May-2014</v>
      </c>
      <c r="C398" s="2">
        <v>6659.85</v>
      </c>
      <c r="D398" s="25">
        <f t="shared" si="91"/>
        <v>0.10973235826863656</v>
      </c>
      <c r="E398" s="20">
        <f t="shared" si="92"/>
        <v>-0.10973235826863656</v>
      </c>
      <c r="F398" s="3">
        <f>VLOOKUP(A398,'Scheme data2'!$A$2:$B$5538,2,FALSE)</f>
        <v>13.89</v>
      </c>
      <c r="G398" s="20">
        <f t="shared" si="93"/>
        <v>7.2046109510084916E-2</v>
      </c>
      <c r="H398" s="3">
        <f t="shared" si="94"/>
        <v>0</v>
      </c>
      <c r="I398" s="3">
        <f t="shared" si="95"/>
        <v>1</v>
      </c>
      <c r="J398" s="3">
        <f t="shared" si="96"/>
        <v>0</v>
      </c>
      <c r="K398" s="3">
        <f t="shared" si="97"/>
        <v>18075.41557779834</v>
      </c>
      <c r="L398" s="3">
        <f t="shared" si="98"/>
        <v>39.856433550460125</v>
      </c>
      <c r="M398" s="3">
        <f t="shared" si="99"/>
        <v>251067.52237561895</v>
      </c>
      <c r="N398" s="3">
        <f t="shared" si="100"/>
        <v>265437.86898103188</v>
      </c>
      <c r="O398" s="20">
        <f t="shared" si="101"/>
        <v>109.54258675078864</v>
      </c>
      <c r="P398" s="20">
        <f t="shared" si="102"/>
        <v>115.07101389176877</v>
      </c>
      <c r="Q398" s="3">
        <f>(O398-MAX(O$8:O398))/MAX(O$8:O398)</f>
        <v>-5.7265569076594266E-3</v>
      </c>
      <c r="R398" s="3">
        <f>(P398-MAX(P$8:P398))/MAX(P$8:P398)</f>
        <v>-2.6451584609987262E-2</v>
      </c>
      <c r="S398" s="3"/>
    </row>
    <row r="399" spans="1:19" hidden="1" x14ac:dyDescent="0.2">
      <c r="A399" s="18">
        <v>41768</v>
      </c>
      <c r="B399" s="18" t="str">
        <f t="shared" si="90"/>
        <v>May-2014</v>
      </c>
      <c r="C399" s="2">
        <v>6858.8</v>
      </c>
      <c r="D399" s="25">
        <f t="shared" si="91"/>
        <v>2.9873045188705425</v>
      </c>
      <c r="E399" s="20">
        <f t="shared" si="92"/>
        <v>-2.9873045188705425</v>
      </c>
      <c r="F399" s="3">
        <f>VLOOKUP(A399,'Scheme data2'!$A$2:$B$5538,2,FALSE)</f>
        <v>14.14</v>
      </c>
      <c r="G399" s="20">
        <f t="shared" si="93"/>
        <v>1.7998560115190785</v>
      </c>
      <c r="H399" s="3">
        <f t="shared" si="94"/>
        <v>0</v>
      </c>
      <c r="I399" s="3">
        <f t="shared" si="95"/>
        <v>1</v>
      </c>
      <c r="J399" s="3">
        <f t="shared" si="96"/>
        <v>0</v>
      </c>
      <c r="K399" s="3">
        <f t="shared" si="97"/>
        <v>18075.41557779834</v>
      </c>
      <c r="L399" s="3">
        <f t="shared" si="98"/>
        <v>39.856433550460125</v>
      </c>
      <c r="M399" s="3">
        <f t="shared" si="99"/>
        <v>255586.37627006855</v>
      </c>
      <c r="N399" s="3">
        <f t="shared" si="100"/>
        <v>273367.30643589591</v>
      </c>
      <c r="O399" s="20">
        <f t="shared" si="101"/>
        <v>111.51419558359622</v>
      </c>
      <c r="P399" s="20">
        <f t="shared" si="102"/>
        <v>118.50853548966774</v>
      </c>
      <c r="Q399" s="3">
        <f>(O399-MAX(O$8:O399))/MAX(O$8:O399)</f>
        <v>0</v>
      </c>
      <c r="R399" s="3">
        <f>(P399-MAX(P$8:P399))/MAX(P$8:P399)</f>
        <v>0</v>
      </c>
      <c r="S399" s="3"/>
    </row>
    <row r="400" spans="1:19" hidden="1" x14ac:dyDescent="0.2">
      <c r="A400" s="18">
        <v>41771</v>
      </c>
      <c r="B400" s="18" t="str">
        <f t="shared" si="90"/>
        <v>May-2014</v>
      </c>
      <c r="C400" s="2">
        <v>7014.25</v>
      </c>
      <c r="D400" s="25">
        <f t="shared" si="91"/>
        <v>2.2664314457339447</v>
      </c>
      <c r="E400" s="20">
        <f t="shared" si="92"/>
        <v>-2.2664314457339447</v>
      </c>
      <c r="F400" s="3">
        <f>VLOOKUP(A400,'Scheme data2'!$A$2:$B$5538,2,FALSE)</f>
        <v>14.35</v>
      </c>
      <c r="G400" s="20">
        <f t="shared" si="93"/>
        <v>1.4851485148514785</v>
      </c>
      <c r="H400" s="3">
        <f t="shared" si="94"/>
        <v>0</v>
      </c>
      <c r="I400" s="3">
        <f t="shared" si="95"/>
        <v>1</v>
      </c>
      <c r="J400" s="3">
        <f t="shared" si="96"/>
        <v>0</v>
      </c>
      <c r="K400" s="3">
        <f t="shared" si="97"/>
        <v>18075.41557779834</v>
      </c>
      <c r="L400" s="3">
        <f t="shared" si="98"/>
        <v>39.856433550460125</v>
      </c>
      <c r="M400" s="3">
        <f t="shared" si="99"/>
        <v>259382.21354140618</v>
      </c>
      <c r="N400" s="3">
        <f t="shared" si="100"/>
        <v>279562.98903131491</v>
      </c>
      <c r="O400" s="20">
        <f t="shared" si="101"/>
        <v>113.17034700315457</v>
      </c>
      <c r="P400" s="20">
        <f t="shared" si="102"/>
        <v>121.19445020388434</v>
      </c>
      <c r="Q400" s="3">
        <f>(O400-MAX(O$8:O400))/MAX(O$8:O400)</f>
        <v>0</v>
      </c>
      <c r="R400" s="3">
        <f>(P400-MAX(P$8:P400))/MAX(P$8:P400)</f>
        <v>0</v>
      </c>
      <c r="S400" s="3"/>
    </row>
    <row r="401" spans="1:19" hidden="1" x14ac:dyDescent="0.2">
      <c r="A401" s="18">
        <v>41772</v>
      </c>
      <c r="B401" s="18" t="str">
        <f t="shared" si="90"/>
        <v>May-2014</v>
      </c>
      <c r="C401" s="2">
        <v>7108.75</v>
      </c>
      <c r="D401" s="25">
        <f t="shared" si="91"/>
        <v>1.3472573689275404</v>
      </c>
      <c r="E401" s="20">
        <f t="shared" si="92"/>
        <v>-1.3472573689275404</v>
      </c>
      <c r="F401" s="3">
        <f>VLOOKUP(A401,'Scheme data2'!$A$2:$B$5538,2,FALSE)</f>
        <v>14.46</v>
      </c>
      <c r="G401" s="20">
        <f t="shared" si="93"/>
        <v>0.76655052264809198</v>
      </c>
      <c r="H401" s="3">
        <f t="shared" si="94"/>
        <v>0</v>
      </c>
      <c r="I401" s="3">
        <f t="shared" si="95"/>
        <v>1</v>
      </c>
      <c r="J401" s="3">
        <f t="shared" si="96"/>
        <v>0</v>
      </c>
      <c r="K401" s="3">
        <f t="shared" si="97"/>
        <v>18075.41557779834</v>
      </c>
      <c r="L401" s="3">
        <f t="shared" si="98"/>
        <v>39.856433550460125</v>
      </c>
      <c r="M401" s="3">
        <f t="shared" si="99"/>
        <v>261370.50925496401</v>
      </c>
      <c r="N401" s="3">
        <f t="shared" si="100"/>
        <v>283329.42200183339</v>
      </c>
      <c r="O401" s="20">
        <f t="shared" si="101"/>
        <v>114.03785488958991</v>
      </c>
      <c r="P401" s="20">
        <f t="shared" si="102"/>
        <v>122.82725136498739</v>
      </c>
      <c r="Q401" s="3">
        <f>(O401-MAX(O$8:O401))/MAX(O$8:O401)</f>
        <v>0</v>
      </c>
      <c r="R401" s="3">
        <f>(P401-MAX(P$8:P401))/MAX(P$8:P401)</f>
        <v>0</v>
      </c>
      <c r="S401" s="3"/>
    </row>
    <row r="402" spans="1:19" hidden="1" x14ac:dyDescent="0.2">
      <c r="A402" s="18">
        <v>41773</v>
      </c>
      <c r="B402" s="18" t="str">
        <f t="shared" si="90"/>
        <v>May-2014</v>
      </c>
      <c r="C402" s="2">
        <v>7108.75</v>
      </c>
      <c r="D402" s="25">
        <f t="shared" si="91"/>
        <v>0</v>
      </c>
      <c r="E402" s="20">
        <f t="shared" si="92"/>
        <v>0</v>
      </c>
      <c r="F402" s="3">
        <f>VLOOKUP(A402,'Scheme data2'!$A$2:$B$5538,2,FALSE)</f>
        <v>14.5</v>
      </c>
      <c r="G402" s="20">
        <f t="shared" si="93"/>
        <v>0.27662517289072713</v>
      </c>
      <c r="H402" s="3">
        <f t="shared" si="94"/>
        <v>0</v>
      </c>
      <c r="I402" s="3">
        <f t="shared" si="95"/>
        <v>1</v>
      </c>
      <c r="J402" s="3">
        <f t="shared" si="96"/>
        <v>0</v>
      </c>
      <c r="K402" s="3">
        <f t="shared" si="97"/>
        <v>18075.41557779834</v>
      </c>
      <c r="L402" s="3">
        <f t="shared" si="98"/>
        <v>39.856433550460125</v>
      </c>
      <c r="M402" s="3">
        <f t="shared" si="99"/>
        <v>262093.52587807592</v>
      </c>
      <c r="N402" s="3">
        <f t="shared" si="100"/>
        <v>283329.42200183339</v>
      </c>
      <c r="O402" s="20">
        <f t="shared" si="101"/>
        <v>114.35331230283911</v>
      </c>
      <c r="P402" s="20">
        <f t="shared" si="102"/>
        <v>122.82725136498739</v>
      </c>
      <c r="Q402" s="3">
        <f>(O402-MAX(O$8:O402))/MAX(O$8:O402)</f>
        <v>0</v>
      </c>
      <c r="R402" s="3">
        <f>(P402-MAX(P$8:P402))/MAX(P$8:P402)</f>
        <v>0</v>
      </c>
      <c r="S402" s="3"/>
    </row>
    <row r="403" spans="1:19" hidden="1" x14ac:dyDescent="0.2">
      <c r="A403" s="18">
        <v>41774</v>
      </c>
      <c r="B403" s="18" t="str">
        <f t="shared" si="90"/>
        <v>May-2014</v>
      </c>
      <c r="C403" s="2">
        <v>7123.15</v>
      </c>
      <c r="D403" s="25">
        <f t="shared" si="91"/>
        <v>0.20256725866009689</v>
      </c>
      <c r="E403" s="20">
        <f t="shared" si="92"/>
        <v>-0.20256725866009689</v>
      </c>
      <c r="F403" s="3">
        <f>VLOOKUP(A403,'Scheme data2'!$A$2:$B$5538,2,FALSE)</f>
        <v>14.49</v>
      </c>
      <c r="G403" s="20">
        <f t="shared" si="93"/>
        <v>-6.8965517241377838E-2</v>
      </c>
      <c r="H403" s="3">
        <f t="shared" si="94"/>
        <v>0</v>
      </c>
      <c r="I403" s="3">
        <f t="shared" si="95"/>
        <v>1</v>
      </c>
      <c r="J403" s="3">
        <f t="shared" si="96"/>
        <v>0</v>
      </c>
      <c r="K403" s="3">
        <f t="shared" si="97"/>
        <v>18075.41557779834</v>
      </c>
      <c r="L403" s="3">
        <f t="shared" si="98"/>
        <v>39.856433550460125</v>
      </c>
      <c r="M403" s="3">
        <f t="shared" si="99"/>
        <v>261912.77172229794</v>
      </c>
      <c r="N403" s="3">
        <f t="shared" si="100"/>
        <v>283903.35464496003</v>
      </c>
      <c r="O403" s="20">
        <f t="shared" si="101"/>
        <v>114.2744479495268</v>
      </c>
      <c r="P403" s="20">
        <f t="shared" si="102"/>
        <v>123.076059160965</v>
      </c>
      <c r="Q403" s="3">
        <f>(O403-MAX(O$8:O403))/MAX(O$8:O403)</f>
        <v>-6.8965517241387426E-4</v>
      </c>
      <c r="R403" s="3">
        <f>(P403-MAX(P$8:P403))/MAX(P$8:P403)</f>
        <v>0</v>
      </c>
      <c r="S403" s="3"/>
    </row>
    <row r="404" spans="1:19" hidden="1" x14ac:dyDescent="0.2">
      <c r="A404" s="18">
        <v>41775</v>
      </c>
      <c r="B404" s="18" t="str">
        <f t="shared" si="90"/>
        <v>May-2014</v>
      </c>
      <c r="C404" s="2">
        <v>7203</v>
      </c>
      <c r="D404" s="25">
        <f t="shared" si="91"/>
        <v>1.1209928191881453</v>
      </c>
      <c r="E404" s="20">
        <f t="shared" si="92"/>
        <v>-1.1209928191881453</v>
      </c>
      <c r="F404" s="3">
        <f>VLOOKUP(A404,'Scheme data2'!$A$2:$B$5538,2,FALSE)</f>
        <v>14.7</v>
      </c>
      <c r="G404" s="20">
        <f t="shared" si="93"/>
        <v>1.4492753623188341</v>
      </c>
      <c r="H404" s="3">
        <f t="shared" si="94"/>
        <v>0</v>
      </c>
      <c r="I404" s="3">
        <f t="shared" si="95"/>
        <v>1</v>
      </c>
      <c r="J404" s="3">
        <f t="shared" si="96"/>
        <v>0</v>
      </c>
      <c r="K404" s="3">
        <f t="shared" si="97"/>
        <v>18075.41557779834</v>
      </c>
      <c r="L404" s="3">
        <f t="shared" si="98"/>
        <v>39.856433550460125</v>
      </c>
      <c r="M404" s="3">
        <f t="shared" si="99"/>
        <v>265708.60899363557</v>
      </c>
      <c r="N404" s="3">
        <f t="shared" si="100"/>
        <v>287085.89086396428</v>
      </c>
      <c r="O404" s="20">
        <f t="shared" si="101"/>
        <v>115.93059936908514</v>
      </c>
      <c r="P404" s="20">
        <f t="shared" si="102"/>
        <v>124.45573294629916</v>
      </c>
      <c r="Q404" s="3">
        <f>(O404-MAX(O$8:O404))/MAX(O$8:O404)</f>
        <v>0</v>
      </c>
      <c r="R404" s="3">
        <f>(P404-MAX(P$8:P404))/MAX(P$8:P404)</f>
        <v>0</v>
      </c>
      <c r="S404" s="3"/>
    </row>
    <row r="405" spans="1:19" hidden="1" x14ac:dyDescent="0.2">
      <c r="A405" s="18">
        <v>41778</v>
      </c>
      <c r="B405" s="18" t="str">
        <f t="shared" si="90"/>
        <v>May-2014</v>
      </c>
      <c r="C405" s="2">
        <v>7263.55</v>
      </c>
      <c r="D405" s="25">
        <f t="shared" si="91"/>
        <v>0.84062196307094517</v>
      </c>
      <c r="E405" s="20">
        <f t="shared" si="92"/>
        <v>-0.84062196307094517</v>
      </c>
      <c r="F405" s="3">
        <f>VLOOKUP(A405,'Scheme data2'!$A$2:$B$5538,2,FALSE)</f>
        <v>14.9</v>
      </c>
      <c r="G405" s="20">
        <f t="shared" si="93"/>
        <v>1.3605442176870821</v>
      </c>
      <c r="H405" s="3">
        <f t="shared" si="94"/>
        <v>0</v>
      </c>
      <c r="I405" s="3">
        <f t="shared" si="95"/>
        <v>1</v>
      </c>
      <c r="J405" s="3">
        <f t="shared" si="96"/>
        <v>0</v>
      </c>
      <c r="K405" s="3">
        <f t="shared" si="97"/>
        <v>18075.41557779834</v>
      </c>
      <c r="L405" s="3">
        <f t="shared" si="98"/>
        <v>39.856433550460125</v>
      </c>
      <c r="M405" s="3">
        <f t="shared" si="99"/>
        <v>269323.69210919528</v>
      </c>
      <c r="N405" s="3">
        <f t="shared" si="100"/>
        <v>289499.19791544462</v>
      </c>
      <c r="O405" s="20">
        <f t="shared" si="101"/>
        <v>117.5078864353312</v>
      </c>
      <c r="P405" s="20">
        <f t="shared" si="102"/>
        <v>125.50193517174669</v>
      </c>
      <c r="Q405" s="3">
        <f>(O405-MAX(O$8:O405))/MAX(O$8:O405)</f>
        <v>0</v>
      </c>
      <c r="R405" s="3">
        <f>(P405-MAX(P$8:P405))/MAX(P$8:P405)</f>
        <v>0</v>
      </c>
      <c r="S405" s="3"/>
    </row>
    <row r="406" spans="1:19" hidden="1" x14ac:dyDescent="0.2">
      <c r="A406" s="18">
        <v>41779</v>
      </c>
      <c r="B406" s="18" t="str">
        <f t="shared" si="90"/>
        <v>May-2014</v>
      </c>
      <c r="C406" s="2">
        <v>7275.5</v>
      </c>
      <c r="D406" s="25">
        <f t="shared" si="91"/>
        <v>0.16452010380598767</v>
      </c>
      <c r="E406" s="20">
        <f t="shared" si="92"/>
        <v>-0.16452010380598767</v>
      </c>
      <c r="F406" s="3">
        <f>VLOOKUP(A406,'Scheme data2'!$A$2:$B$5538,2,FALSE)</f>
        <v>14.92</v>
      </c>
      <c r="G406" s="20">
        <f t="shared" si="93"/>
        <v>0.13422818791946023</v>
      </c>
      <c r="H406" s="3">
        <f t="shared" si="94"/>
        <v>0</v>
      </c>
      <c r="I406" s="3">
        <f t="shared" si="95"/>
        <v>1</v>
      </c>
      <c r="J406" s="3">
        <f t="shared" si="96"/>
        <v>0</v>
      </c>
      <c r="K406" s="3">
        <f t="shared" si="97"/>
        <v>18075.41557779834</v>
      </c>
      <c r="L406" s="3">
        <f t="shared" si="98"/>
        <v>39.856433550460125</v>
      </c>
      <c r="M406" s="3">
        <f t="shared" si="99"/>
        <v>269685.20042075124</v>
      </c>
      <c r="N406" s="3">
        <f t="shared" si="100"/>
        <v>289975.48229637265</v>
      </c>
      <c r="O406" s="20">
        <f t="shared" si="101"/>
        <v>117.6656151419558</v>
      </c>
      <c r="P406" s="20">
        <f t="shared" si="102"/>
        <v>125.70841108576978</v>
      </c>
      <c r="Q406" s="3">
        <f>(O406-MAX(O$8:O406))/MAX(O$8:O406)</f>
        <v>0</v>
      </c>
      <c r="R406" s="3">
        <f>(P406-MAX(P$8:P406))/MAX(P$8:P406)</f>
        <v>0</v>
      </c>
      <c r="S406" s="3"/>
    </row>
    <row r="407" spans="1:19" hidden="1" x14ac:dyDescent="0.2">
      <c r="A407" s="18">
        <v>41780</v>
      </c>
      <c r="B407" s="18" t="str">
        <f t="shared" si="90"/>
        <v>May-2014</v>
      </c>
      <c r="C407" s="2">
        <v>7252.9</v>
      </c>
      <c r="D407" s="25">
        <f t="shared" si="91"/>
        <v>-0.31063157171328931</v>
      </c>
      <c r="E407" s="20">
        <f t="shared" si="92"/>
        <v>0.31063157171328931</v>
      </c>
      <c r="F407" s="3">
        <f>VLOOKUP(A407,'Scheme data2'!$A$2:$B$5538,2,FALSE)</f>
        <v>14.94</v>
      </c>
      <c r="G407" s="20">
        <f t="shared" si="93"/>
        <v>0.1340482573726513</v>
      </c>
      <c r="H407" s="3">
        <f t="shared" si="94"/>
        <v>0</v>
      </c>
      <c r="I407" s="3">
        <f t="shared" si="95"/>
        <v>1</v>
      </c>
      <c r="J407" s="3">
        <f t="shared" si="96"/>
        <v>0</v>
      </c>
      <c r="K407" s="3">
        <f t="shared" si="97"/>
        <v>18075.41557779834</v>
      </c>
      <c r="L407" s="3">
        <f t="shared" si="98"/>
        <v>39.856433550460125</v>
      </c>
      <c r="M407" s="3">
        <f t="shared" si="99"/>
        <v>270046.70873230719</v>
      </c>
      <c r="N407" s="3">
        <f t="shared" si="100"/>
        <v>289074.72689813224</v>
      </c>
      <c r="O407" s="20">
        <f t="shared" si="101"/>
        <v>117.82334384858039</v>
      </c>
      <c r="P407" s="20">
        <f t="shared" si="102"/>
        <v>125.31792107263824</v>
      </c>
      <c r="Q407" s="3">
        <f>(O407-MAX(O$8:O407))/MAX(O$8:O407)</f>
        <v>0</v>
      </c>
      <c r="R407" s="3">
        <f>(P407-MAX(P$8:P407))/MAX(P$8:P407)</f>
        <v>-3.1063157171329773E-3</v>
      </c>
      <c r="S407" s="3"/>
    </row>
    <row r="408" spans="1:19" hidden="1" x14ac:dyDescent="0.2">
      <c r="A408" s="18">
        <v>41781</v>
      </c>
      <c r="B408" s="18" t="str">
        <f t="shared" si="90"/>
        <v>May-2014</v>
      </c>
      <c r="C408" s="2">
        <v>7276.4</v>
      </c>
      <c r="D408" s="25">
        <f t="shared" si="91"/>
        <v>0.32400832770340143</v>
      </c>
      <c r="E408" s="20">
        <f t="shared" si="92"/>
        <v>-0.32400832770340143</v>
      </c>
      <c r="F408" s="3">
        <f>VLOOKUP(A408,'Scheme data2'!$A$2:$B$5538,2,FALSE)</f>
        <v>15</v>
      </c>
      <c r="G408" s="20">
        <f t="shared" si="93"/>
        <v>0.40160642570281457</v>
      </c>
      <c r="H408" s="3">
        <f t="shared" si="94"/>
        <v>0</v>
      </c>
      <c r="I408" s="3">
        <f t="shared" si="95"/>
        <v>1</v>
      </c>
      <c r="J408" s="3">
        <f t="shared" si="96"/>
        <v>0</v>
      </c>
      <c r="K408" s="3">
        <f t="shared" si="97"/>
        <v>18075.41557779834</v>
      </c>
      <c r="L408" s="3">
        <f t="shared" si="98"/>
        <v>39.856433550460125</v>
      </c>
      <c r="M408" s="3">
        <f t="shared" si="99"/>
        <v>271131.23366697511</v>
      </c>
      <c r="N408" s="3">
        <f t="shared" si="100"/>
        <v>290011.35308656801</v>
      </c>
      <c r="O408" s="20">
        <f t="shared" si="101"/>
        <v>118.29652996845421</v>
      </c>
      <c r="P408" s="20">
        <f t="shared" si="102"/>
        <v>125.72396157301837</v>
      </c>
      <c r="Q408" s="3">
        <f>(O408-MAX(O$8:O408))/MAX(O$8:O408)</f>
        <v>0</v>
      </c>
      <c r="R408" s="3">
        <f>(P408-MAX(P$8:P408))/MAX(P$8:P408)</f>
        <v>0</v>
      </c>
      <c r="S408" s="3"/>
    </row>
    <row r="409" spans="1:19" hidden="1" x14ac:dyDescent="0.2">
      <c r="A409" s="18">
        <v>41782</v>
      </c>
      <c r="B409" s="18" t="str">
        <f t="shared" si="90"/>
        <v>May-2014</v>
      </c>
      <c r="C409" s="2">
        <v>7367.1</v>
      </c>
      <c r="D409" s="25">
        <f t="shared" si="91"/>
        <v>1.24649551976253</v>
      </c>
      <c r="E409" s="20">
        <f t="shared" si="92"/>
        <v>-1.24649551976253</v>
      </c>
      <c r="F409" s="3">
        <f>VLOOKUP(A409,'Scheme data2'!$A$2:$B$5538,2,FALSE)</f>
        <v>15.16</v>
      </c>
      <c r="G409" s="20">
        <f t="shared" si="93"/>
        <v>1.0666666666666678</v>
      </c>
      <c r="H409" s="3">
        <f t="shared" si="94"/>
        <v>0</v>
      </c>
      <c r="I409" s="3">
        <f t="shared" si="95"/>
        <v>1</v>
      </c>
      <c r="J409" s="3">
        <f t="shared" si="96"/>
        <v>0</v>
      </c>
      <c r="K409" s="3">
        <f t="shared" si="97"/>
        <v>18075.41557779834</v>
      </c>
      <c r="L409" s="3">
        <f t="shared" si="98"/>
        <v>39.856433550460125</v>
      </c>
      <c r="M409" s="3">
        <f t="shared" si="99"/>
        <v>274023.30015942286</v>
      </c>
      <c r="N409" s="3">
        <f t="shared" si="100"/>
        <v>293626.33160959481</v>
      </c>
      <c r="O409" s="20">
        <f t="shared" si="101"/>
        <v>119.55835962145105</v>
      </c>
      <c r="P409" s="20">
        <f t="shared" si="102"/>
        <v>127.29110512129401</v>
      </c>
      <c r="Q409" s="3">
        <f>(O409-MAX(O$8:O409))/MAX(O$8:O409)</f>
        <v>0</v>
      </c>
      <c r="R409" s="3">
        <f>(P409-MAX(P$8:P409))/MAX(P$8:P409)</f>
        <v>0</v>
      </c>
      <c r="S409" s="3"/>
    </row>
    <row r="410" spans="1:19" hidden="1" x14ac:dyDescent="0.2">
      <c r="A410" s="18">
        <v>41785</v>
      </c>
      <c r="B410" s="18" t="str">
        <f t="shared" si="90"/>
        <v>May-2014</v>
      </c>
      <c r="C410" s="2">
        <v>7359.05</v>
      </c>
      <c r="D410" s="25">
        <f t="shared" si="91"/>
        <v>-0.10926959047658077</v>
      </c>
      <c r="E410" s="20">
        <f t="shared" si="92"/>
        <v>0.10926959047658077</v>
      </c>
      <c r="F410" s="3">
        <f>VLOOKUP(A410,'Scheme data2'!$A$2:$B$5538,2,FALSE)</f>
        <v>15.16</v>
      </c>
      <c r="G410" s="20">
        <f t="shared" si="93"/>
        <v>0</v>
      </c>
      <c r="H410" s="3">
        <f t="shared" si="94"/>
        <v>0</v>
      </c>
      <c r="I410" s="3">
        <f t="shared" si="95"/>
        <v>1</v>
      </c>
      <c r="J410" s="3">
        <f t="shared" si="96"/>
        <v>0</v>
      </c>
      <c r="K410" s="3">
        <f t="shared" si="97"/>
        <v>18075.41557779834</v>
      </c>
      <c r="L410" s="3">
        <f t="shared" si="98"/>
        <v>39.856433550460125</v>
      </c>
      <c r="M410" s="3">
        <f t="shared" si="99"/>
        <v>274023.30015942286</v>
      </c>
      <c r="N410" s="3">
        <f t="shared" si="100"/>
        <v>293305.48731951357</v>
      </c>
      <c r="O410" s="20">
        <f t="shared" si="101"/>
        <v>119.55835962145105</v>
      </c>
      <c r="P410" s="20">
        <f t="shared" si="102"/>
        <v>127.15201465201486</v>
      </c>
      <c r="Q410" s="3">
        <f>(O410-MAX(O$8:O410))/MAX(O$8:O410)</f>
        <v>0</v>
      </c>
      <c r="R410" s="3">
        <f>(P410-MAX(P$8:P410))/MAX(P$8:P410)</f>
        <v>-1.0926959047658218E-3</v>
      </c>
      <c r="S410" s="3"/>
    </row>
    <row r="411" spans="1:19" x14ac:dyDescent="0.2">
      <c r="A411" s="18">
        <v>41786</v>
      </c>
      <c r="B411" s="18" t="str">
        <f t="shared" si="90"/>
        <v>May-2014</v>
      </c>
      <c r="C411" s="2">
        <v>7318</v>
      </c>
      <c r="D411" s="25">
        <f t="shared" si="91"/>
        <v>-0.55781656599697216</v>
      </c>
      <c r="E411" s="20">
        <f t="shared" si="92"/>
        <v>0.55781656599697216</v>
      </c>
      <c r="F411" s="3">
        <f>VLOOKUP(A411,'Scheme data2'!$A$2:$B$5538,2,FALSE)</f>
        <v>15.1</v>
      </c>
      <c r="G411" s="20">
        <f t="shared" si="93"/>
        <v>-0.39577836411609824</v>
      </c>
      <c r="H411" s="3">
        <f t="shared" si="94"/>
        <v>2000</v>
      </c>
      <c r="I411" s="3">
        <f t="shared" si="95"/>
        <v>2</v>
      </c>
      <c r="J411" s="3">
        <f t="shared" si="96"/>
        <v>2000</v>
      </c>
      <c r="K411" s="3">
        <f t="shared" si="97"/>
        <v>18207.865908924166</v>
      </c>
      <c r="L411" s="3">
        <f t="shared" si="98"/>
        <v>40.129732265956164</v>
      </c>
      <c r="M411" s="3">
        <f t="shared" si="99"/>
        <v>274938.77522475488</v>
      </c>
      <c r="N411" s="3">
        <f t="shared" si="100"/>
        <v>293669.3807222672</v>
      </c>
      <c r="O411" s="20">
        <f t="shared" si="101"/>
        <v>119.08517350157723</v>
      </c>
      <c r="P411" s="20">
        <f t="shared" si="102"/>
        <v>126.44273965028702</v>
      </c>
      <c r="Q411" s="3">
        <f>(O411-MAX(O$8:O411))/MAX(O$8:O411)</f>
        <v>-3.9577836411609424E-3</v>
      </c>
      <c r="R411" s="3">
        <f>(P411-MAX(P$8:P411))/MAX(P$8:P411)</f>
        <v>-6.6647663259627567E-3</v>
      </c>
      <c r="S411" s="3"/>
    </row>
    <row r="412" spans="1:19" hidden="1" x14ac:dyDescent="0.2">
      <c r="A412" s="18">
        <v>41787</v>
      </c>
      <c r="B412" s="18" t="str">
        <f t="shared" si="90"/>
        <v>May-2014</v>
      </c>
      <c r="C412" s="2">
        <v>7329.65</v>
      </c>
      <c r="D412" s="25">
        <f t="shared" si="91"/>
        <v>0.15919650177643668</v>
      </c>
      <c r="E412" s="20">
        <f t="shared" si="92"/>
        <v>-0.15919650177643668</v>
      </c>
      <c r="F412" s="3">
        <f>VLOOKUP(A412,'Scheme data2'!$A$2:$B$5538,2,FALSE)</f>
        <v>15.15</v>
      </c>
      <c r="G412" s="20">
        <f t="shared" si="93"/>
        <v>0.33112582781457428</v>
      </c>
      <c r="H412" s="3">
        <f t="shared" si="94"/>
        <v>0</v>
      </c>
      <c r="I412" s="3">
        <f t="shared" si="95"/>
        <v>2</v>
      </c>
      <c r="J412" s="3">
        <f t="shared" si="96"/>
        <v>0</v>
      </c>
      <c r="K412" s="3">
        <f t="shared" si="97"/>
        <v>18207.865908924166</v>
      </c>
      <c r="L412" s="3">
        <f t="shared" si="98"/>
        <v>40.129732265956164</v>
      </c>
      <c r="M412" s="3">
        <f t="shared" si="99"/>
        <v>275849.16852020111</v>
      </c>
      <c r="N412" s="3">
        <f t="shared" si="100"/>
        <v>294136.89210316556</v>
      </c>
      <c r="O412" s="20">
        <f t="shared" si="101"/>
        <v>119.47949526813876</v>
      </c>
      <c r="P412" s="20">
        <f t="shared" si="102"/>
        <v>126.64403206856055</v>
      </c>
      <c r="Q412" s="3">
        <f>(O412-MAX(O$8:O412))/MAX(O$8:O412)</f>
        <v>-6.5963060685999848E-4</v>
      </c>
      <c r="R412" s="3">
        <f>(P412-MAX(P$8:P412))/MAX(P$8:P412)</f>
        <v>-5.0834113830410506E-3</v>
      </c>
      <c r="S412" s="3"/>
    </row>
    <row r="413" spans="1:19" x14ac:dyDescent="0.2">
      <c r="A413" s="18">
        <v>41788</v>
      </c>
      <c r="B413" s="18" t="str">
        <f t="shared" si="90"/>
        <v>May-2014</v>
      </c>
      <c r="C413" s="2">
        <v>7235.65</v>
      </c>
      <c r="D413" s="25">
        <f t="shared" si="91"/>
        <v>-1.2824623276691249</v>
      </c>
      <c r="E413" s="20">
        <f t="shared" si="92"/>
        <v>1.2824623276691249</v>
      </c>
      <c r="F413" s="3">
        <f>VLOOKUP(A413,'Scheme data2'!$A$2:$B$5538,2,FALSE)</f>
        <v>15</v>
      </c>
      <c r="G413" s="20">
        <f t="shared" si="93"/>
        <v>-0.99009900990099231</v>
      </c>
      <c r="H413" s="3">
        <f t="shared" si="94"/>
        <v>4000</v>
      </c>
      <c r="I413" s="3">
        <f t="shared" si="95"/>
        <v>3</v>
      </c>
      <c r="J413" s="3">
        <f t="shared" si="96"/>
        <v>4000</v>
      </c>
      <c r="K413" s="3">
        <f t="shared" si="97"/>
        <v>18474.532575590834</v>
      </c>
      <c r="L413" s="3">
        <f t="shared" si="98"/>
        <v>40.682550602940402</v>
      </c>
      <c r="M413" s="3">
        <f t="shared" si="99"/>
        <v>277117.98863386252</v>
      </c>
      <c r="N413" s="3">
        <f t="shared" si="100"/>
        <v>294364.69727016572</v>
      </c>
      <c r="O413" s="20">
        <f t="shared" si="101"/>
        <v>118.29652996845422</v>
      </c>
      <c r="P413" s="20">
        <f t="shared" si="102"/>
        <v>125.01987006704006</v>
      </c>
      <c r="Q413" s="3">
        <f>(O413-MAX(O$8:O413))/MAX(O$8:O413)</f>
        <v>-1.0554089709762354E-2</v>
      </c>
      <c r="R413" s="3">
        <f>(P413-MAX(P$8:P413))/MAX(P$8:P413)</f>
        <v>-1.7842841823784306E-2</v>
      </c>
      <c r="S413" s="3"/>
    </row>
    <row r="414" spans="1:19" hidden="1" x14ac:dyDescent="0.2">
      <c r="A414" s="18">
        <v>41789</v>
      </c>
      <c r="B414" s="18" t="str">
        <f t="shared" si="90"/>
        <v>May-2014</v>
      </c>
      <c r="C414" s="2">
        <v>7229.95</v>
      </c>
      <c r="D414" s="25">
        <f t="shared" si="91"/>
        <v>-7.8776613020251365E-2</v>
      </c>
      <c r="E414" s="20">
        <f t="shared" si="92"/>
        <v>7.8776613020251365E-2</v>
      </c>
      <c r="F414" s="3">
        <f>VLOOKUP(A414,'Scheme data2'!$A$2:$B$5538,2,FALSE)</f>
        <v>14.97</v>
      </c>
      <c r="G414" s="20">
        <f t="shared" si="93"/>
        <v>-0.19999999999999576</v>
      </c>
      <c r="H414" s="3">
        <f t="shared" si="94"/>
        <v>0</v>
      </c>
      <c r="I414" s="3">
        <f t="shared" si="95"/>
        <v>3</v>
      </c>
      <c r="J414" s="3">
        <f t="shared" si="96"/>
        <v>0</v>
      </c>
      <c r="K414" s="3">
        <f t="shared" si="97"/>
        <v>18474.532575590834</v>
      </c>
      <c r="L414" s="3">
        <f t="shared" si="98"/>
        <v>40.682550602940402</v>
      </c>
      <c r="M414" s="3">
        <f t="shared" si="99"/>
        <v>276563.75265659479</v>
      </c>
      <c r="N414" s="3">
        <f t="shared" si="100"/>
        <v>294132.80673172895</v>
      </c>
      <c r="O414" s="20">
        <f t="shared" si="101"/>
        <v>118.05993690851732</v>
      </c>
      <c r="P414" s="20">
        <f t="shared" si="102"/>
        <v>124.92138364779893</v>
      </c>
      <c r="Q414" s="3">
        <f>(O414-MAX(O$8:O414))/MAX(O$8:O414)</f>
        <v>-1.2532981530342824E-2</v>
      </c>
      <c r="R414" s="3">
        <f>(P414-MAX(P$8:P414))/MAX(P$8:P414)</f>
        <v>-1.8616551967531432E-2</v>
      </c>
      <c r="S414" s="3"/>
    </row>
    <row r="415" spans="1:19" hidden="1" x14ac:dyDescent="0.2">
      <c r="A415" s="18">
        <v>41792</v>
      </c>
      <c r="B415" s="18" t="str">
        <f t="shared" si="90"/>
        <v>Jun-2014</v>
      </c>
      <c r="C415" s="2">
        <v>7362.5</v>
      </c>
      <c r="D415" s="25">
        <f t="shared" si="91"/>
        <v>1.8333460120747749</v>
      </c>
      <c r="E415" s="20">
        <f t="shared" si="92"/>
        <v>-1.8333460120747749</v>
      </c>
      <c r="F415" s="3">
        <f>VLOOKUP(A415,'Scheme data2'!$A$2:$B$5538,2,FALSE)</f>
        <v>15.16</v>
      </c>
      <c r="G415" s="20">
        <f t="shared" si="93"/>
        <v>1.2692050768203038</v>
      </c>
      <c r="H415" s="3">
        <f t="shared" si="94"/>
        <v>0</v>
      </c>
      <c r="I415" s="3">
        <f t="shared" si="95"/>
        <v>0</v>
      </c>
      <c r="J415" s="3">
        <f t="shared" si="96"/>
        <v>0</v>
      </c>
      <c r="K415" s="3">
        <f t="shared" si="97"/>
        <v>18474.532575590834</v>
      </c>
      <c r="L415" s="3">
        <f t="shared" si="98"/>
        <v>40.682550602940402</v>
      </c>
      <c r="M415" s="3">
        <f t="shared" si="99"/>
        <v>280073.91384595702</v>
      </c>
      <c r="N415" s="3">
        <f t="shared" si="100"/>
        <v>299525.27881414874</v>
      </c>
      <c r="O415" s="20">
        <f t="shared" si="101"/>
        <v>119.55835962145107</v>
      </c>
      <c r="P415" s="20">
        <f t="shared" si="102"/>
        <v>127.21162485313447</v>
      </c>
      <c r="Q415" s="3">
        <f>(O415-MAX(O$8:O415))/MAX(O$8:O415)</f>
        <v>0</v>
      </c>
      <c r="R415" s="3">
        <f>(P415-MAX(P$8:P415))/MAX(P$8:P415)</f>
        <v>-6.2439765986639119E-4</v>
      </c>
      <c r="S415" s="3"/>
    </row>
    <row r="416" spans="1:19" hidden="1" x14ac:dyDescent="0.2">
      <c r="A416" s="18">
        <v>41793</v>
      </c>
      <c r="B416" s="18" t="str">
        <f t="shared" si="90"/>
        <v>Jun-2014</v>
      </c>
      <c r="C416" s="2">
        <v>7415.85</v>
      </c>
      <c r="D416" s="25">
        <f t="shared" si="91"/>
        <v>0.72461799660441917</v>
      </c>
      <c r="E416" s="20">
        <f t="shared" si="92"/>
        <v>-0.72461799660441917</v>
      </c>
      <c r="F416" s="3">
        <f>VLOOKUP(A416,'Scheme data2'!$A$2:$B$5538,2,FALSE)</f>
        <v>15.23</v>
      </c>
      <c r="G416" s="20">
        <f t="shared" si="93"/>
        <v>0.46174142480211272</v>
      </c>
      <c r="H416" s="3">
        <f t="shared" si="94"/>
        <v>0</v>
      </c>
      <c r="I416" s="3">
        <f t="shared" si="95"/>
        <v>0</v>
      </c>
      <c r="J416" s="3">
        <f t="shared" si="96"/>
        <v>0</v>
      </c>
      <c r="K416" s="3">
        <f t="shared" si="97"/>
        <v>18474.532575590834</v>
      </c>
      <c r="L416" s="3">
        <f t="shared" si="98"/>
        <v>40.682550602940402</v>
      </c>
      <c r="M416" s="3">
        <f t="shared" si="99"/>
        <v>281367.13112624839</v>
      </c>
      <c r="N416" s="3">
        <f t="shared" si="100"/>
        <v>301695.6928888156</v>
      </c>
      <c r="O416" s="20">
        <f t="shared" si="101"/>
        <v>120.11041009463719</v>
      </c>
      <c r="P416" s="20">
        <f t="shared" si="102"/>
        <v>128.13342318059318</v>
      </c>
      <c r="Q416" s="3">
        <f>(O416-MAX(O$8:O416))/MAX(O$8:O416)</f>
        <v>0</v>
      </c>
      <c r="R416" s="3">
        <f>(P416-MAX(P$8:P416))/MAX(P$8:P416)</f>
        <v>0</v>
      </c>
      <c r="S416" s="3"/>
    </row>
    <row r="417" spans="1:19" hidden="1" x14ac:dyDescent="0.2">
      <c r="A417" s="18">
        <v>41794</v>
      </c>
      <c r="B417" s="18" t="str">
        <f t="shared" si="90"/>
        <v>Jun-2014</v>
      </c>
      <c r="C417" s="2">
        <v>7402.25</v>
      </c>
      <c r="D417" s="25">
        <f t="shared" si="91"/>
        <v>-0.18339098013040128</v>
      </c>
      <c r="E417" s="20">
        <f t="shared" si="92"/>
        <v>0.18339098013040128</v>
      </c>
      <c r="F417" s="3">
        <f>VLOOKUP(A417,'Scheme data2'!$A$2:$B$5538,2,FALSE)</f>
        <v>15.2</v>
      </c>
      <c r="G417" s="20">
        <f t="shared" si="93"/>
        <v>-0.19697964543664565</v>
      </c>
      <c r="H417" s="3">
        <f t="shared" si="94"/>
        <v>0</v>
      </c>
      <c r="I417" s="3">
        <f t="shared" si="95"/>
        <v>0</v>
      </c>
      <c r="J417" s="3">
        <f t="shared" si="96"/>
        <v>0</v>
      </c>
      <c r="K417" s="3">
        <f t="shared" si="97"/>
        <v>18474.532575590834</v>
      </c>
      <c r="L417" s="3">
        <f t="shared" si="98"/>
        <v>40.682550602940402</v>
      </c>
      <c r="M417" s="3">
        <f t="shared" si="99"/>
        <v>280812.89514898066</v>
      </c>
      <c r="N417" s="3">
        <f t="shared" si="100"/>
        <v>301142.41020061559</v>
      </c>
      <c r="O417" s="20">
        <f t="shared" si="101"/>
        <v>119.87381703470027</v>
      </c>
      <c r="P417" s="20">
        <f t="shared" si="102"/>
        <v>127.89843803994765</v>
      </c>
      <c r="Q417" s="3">
        <f>(O417-MAX(O$8:O417))/MAX(O$8:O417)</f>
        <v>-1.969796454366496E-3</v>
      </c>
      <c r="R417" s="3">
        <f>(P417-MAX(P$8:P417))/MAX(P$8:P417)</f>
        <v>-1.8339098013040885E-3</v>
      </c>
      <c r="S417" s="3"/>
    </row>
    <row r="418" spans="1:19" hidden="1" x14ac:dyDescent="0.2">
      <c r="A418" s="18">
        <v>41795</v>
      </c>
      <c r="B418" s="18" t="str">
        <f t="shared" si="90"/>
        <v>Jun-2014</v>
      </c>
      <c r="C418" s="2">
        <v>7474.1</v>
      </c>
      <c r="D418" s="25">
        <f t="shared" si="91"/>
        <v>0.97065081563038746</v>
      </c>
      <c r="E418" s="20">
        <f t="shared" si="92"/>
        <v>-0.97065081563038746</v>
      </c>
      <c r="F418" s="3">
        <f>VLOOKUP(A418,'Scheme data2'!$A$2:$B$5538,2,FALSE)</f>
        <v>15.33</v>
      </c>
      <c r="G418" s="20">
        <f t="shared" si="93"/>
        <v>0.85526315789474205</v>
      </c>
      <c r="H418" s="3">
        <f t="shared" si="94"/>
        <v>0</v>
      </c>
      <c r="I418" s="3">
        <f t="shared" si="95"/>
        <v>0</v>
      </c>
      <c r="J418" s="3">
        <f t="shared" si="96"/>
        <v>0</v>
      </c>
      <c r="K418" s="3">
        <f t="shared" si="97"/>
        <v>18474.532575590834</v>
      </c>
      <c r="L418" s="3">
        <f t="shared" si="98"/>
        <v>40.682550602940402</v>
      </c>
      <c r="M418" s="3">
        <f t="shared" si="99"/>
        <v>283214.58438380749</v>
      </c>
      <c r="N418" s="3">
        <f t="shared" si="100"/>
        <v>304065.45146143687</v>
      </c>
      <c r="O418" s="20">
        <f t="shared" si="101"/>
        <v>120.89905362776021</v>
      </c>
      <c r="P418" s="20">
        <f t="shared" si="102"/>
        <v>129.13988527196094</v>
      </c>
      <c r="Q418" s="3">
        <f>(O418-MAX(O$8:O418))/MAX(O$8:O418)</f>
        <v>0</v>
      </c>
      <c r="R418" s="3">
        <f>(P418-MAX(P$8:P418))/MAX(P$8:P418)</f>
        <v>0</v>
      </c>
      <c r="S418" s="3"/>
    </row>
    <row r="419" spans="1:19" hidden="1" x14ac:dyDescent="0.2">
      <c r="A419" s="18">
        <v>41796</v>
      </c>
      <c r="B419" s="18" t="str">
        <f t="shared" si="90"/>
        <v>Jun-2014</v>
      </c>
      <c r="C419" s="2">
        <v>7583.4</v>
      </c>
      <c r="D419" s="25">
        <f t="shared" si="91"/>
        <v>1.4623834307809538</v>
      </c>
      <c r="E419" s="20">
        <f t="shared" si="92"/>
        <v>-1.4623834307809538</v>
      </c>
      <c r="F419" s="3">
        <f>VLOOKUP(A419,'Scheme data2'!$A$2:$B$5538,2,FALSE)</f>
        <v>15.52</v>
      </c>
      <c r="G419" s="20">
        <f t="shared" si="93"/>
        <v>1.2393998695368527</v>
      </c>
      <c r="H419" s="3">
        <f t="shared" si="94"/>
        <v>0</v>
      </c>
      <c r="I419" s="3">
        <f t="shared" si="95"/>
        <v>0</v>
      </c>
      <c r="J419" s="3">
        <f t="shared" si="96"/>
        <v>0</v>
      </c>
      <c r="K419" s="3">
        <f t="shared" si="97"/>
        <v>18474.532575590834</v>
      </c>
      <c r="L419" s="3">
        <f t="shared" si="98"/>
        <v>40.682550602940402</v>
      </c>
      <c r="M419" s="3">
        <f t="shared" si="99"/>
        <v>286724.74557316973</v>
      </c>
      <c r="N419" s="3">
        <f t="shared" si="100"/>
        <v>308512.05424233823</v>
      </c>
      <c r="O419" s="20">
        <f t="shared" si="101"/>
        <v>122.39747634069396</v>
      </c>
      <c r="P419" s="20">
        <f t="shared" si="102"/>
        <v>131.02840555670764</v>
      </c>
      <c r="Q419" s="3">
        <f>(O419-MAX(O$8:O419))/MAX(O$8:O419)</f>
        <v>0</v>
      </c>
      <c r="R419" s="3">
        <f>(P419-MAX(P$8:P419))/MAX(P$8:P419)</f>
        <v>0</v>
      </c>
      <c r="S419" s="3"/>
    </row>
    <row r="420" spans="1:19" hidden="1" x14ac:dyDescent="0.2">
      <c r="A420" s="18">
        <v>41799</v>
      </c>
      <c r="B420" s="18" t="str">
        <f t="shared" si="90"/>
        <v>Jun-2014</v>
      </c>
      <c r="C420" s="2">
        <v>7654.6</v>
      </c>
      <c r="D420" s="25">
        <f t="shared" si="91"/>
        <v>0.93889284489807656</v>
      </c>
      <c r="E420" s="20">
        <f t="shared" si="92"/>
        <v>-0.93889284489807656</v>
      </c>
      <c r="F420" s="3">
        <f>VLOOKUP(A420,'Scheme data2'!$A$2:$B$5538,2,FALSE)</f>
        <v>15.63</v>
      </c>
      <c r="G420" s="20">
        <f t="shared" si="93"/>
        <v>0.70876288659794595</v>
      </c>
      <c r="H420" s="3">
        <f t="shared" si="94"/>
        <v>0</v>
      </c>
      <c r="I420" s="3">
        <f t="shared" si="95"/>
        <v>0</v>
      </c>
      <c r="J420" s="3">
        <f t="shared" si="96"/>
        <v>0</v>
      </c>
      <c r="K420" s="3">
        <f t="shared" si="97"/>
        <v>18474.532575590834</v>
      </c>
      <c r="L420" s="3">
        <f t="shared" si="98"/>
        <v>40.682550602940402</v>
      </c>
      <c r="M420" s="3">
        <f t="shared" si="99"/>
        <v>288756.94415648474</v>
      </c>
      <c r="N420" s="3">
        <f t="shared" si="100"/>
        <v>311408.65184526762</v>
      </c>
      <c r="O420" s="20">
        <f t="shared" si="101"/>
        <v>123.26498422712929</v>
      </c>
      <c r="P420" s="20">
        <f t="shared" si="102"/>
        <v>132.25862188126359</v>
      </c>
      <c r="Q420" s="3">
        <f>(O420-MAX(O$8:O420))/MAX(O$8:O420)</f>
        <v>0</v>
      </c>
      <c r="R420" s="3">
        <f>(P420-MAX(P$8:P420))/MAX(P$8:P420)</f>
        <v>0</v>
      </c>
      <c r="S420" s="3"/>
    </row>
    <row r="421" spans="1:19" hidden="1" x14ac:dyDescent="0.2">
      <c r="A421" s="18">
        <v>41800</v>
      </c>
      <c r="B421" s="18" t="str">
        <f t="shared" si="90"/>
        <v>Jun-2014</v>
      </c>
      <c r="C421" s="2">
        <v>7656.4</v>
      </c>
      <c r="D421" s="25">
        <f t="shared" si="91"/>
        <v>2.3515271862661304E-2</v>
      </c>
      <c r="E421" s="20">
        <f t="shared" si="92"/>
        <v>-2.3515271862661304E-2</v>
      </c>
      <c r="F421" s="3">
        <f>VLOOKUP(A421,'Scheme data2'!$A$2:$B$5538,2,FALSE)</f>
        <v>15.6</v>
      </c>
      <c r="G421" s="20">
        <f t="shared" si="93"/>
        <v>-0.19193857965451783</v>
      </c>
      <c r="H421" s="3">
        <f t="shared" si="94"/>
        <v>0</v>
      </c>
      <c r="I421" s="3">
        <f t="shared" si="95"/>
        <v>0</v>
      </c>
      <c r="J421" s="3">
        <f t="shared" si="96"/>
        <v>0</v>
      </c>
      <c r="K421" s="3">
        <f t="shared" si="97"/>
        <v>18474.532575590834</v>
      </c>
      <c r="L421" s="3">
        <f t="shared" si="98"/>
        <v>40.682550602940402</v>
      </c>
      <c r="M421" s="3">
        <f t="shared" si="99"/>
        <v>288202.70817921701</v>
      </c>
      <c r="N421" s="3">
        <f t="shared" si="100"/>
        <v>311481.88043635286</v>
      </c>
      <c r="O421" s="20">
        <f t="shared" si="101"/>
        <v>123.02839116719238</v>
      </c>
      <c r="P421" s="20">
        <f t="shared" si="102"/>
        <v>132.28972285576077</v>
      </c>
      <c r="Q421" s="3">
        <f>(O421-MAX(O$8:O421))/MAX(O$8:O421)</f>
        <v>-1.9193857965451016E-3</v>
      </c>
      <c r="R421" s="3">
        <f>(P421-MAX(P$8:P421))/MAX(P$8:P421)</f>
        <v>0</v>
      </c>
      <c r="S421" s="3"/>
    </row>
    <row r="422" spans="1:19" hidden="1" x14ac:dyDescent="0.2">
      <c r="A422" s="18">
        <v>41801</v>
      </c>
      <c r="B422" s="18" t="str">
        <f t="shared" si="90"/>
        <v>Jun-2014</v>
      </c>
      <c r="C422" s="2">
        <v>7626.85</v>
      </c>
      <c r="D422" s="25">
        <f t="shared" si="91"/>
        <v>-0.38595162217229084</v>
      </c>
      <c r="E422" s="20">
        <f t="shared" si="92"/>
        <v>0.38595162217229084</v>
      </c>
      <c r="F422" s="3">
        <f>VLOOKUP(A422,'Scheme data2'!$A$2:$B$5538,2,FALSE)</f>
        <v>15.56</v>
      </c>
      <c r="G422" s="20">
        <f t="shared" si="93"/>
        <v>-0.25641025641025095</v>
      </c>
      <c r="H422" s="3">
        <f t="shared" si="94"/>
        <v>0</v>
      </c>
      <c r="I422" s="3">
        <f t="shared" si="95"/>
        <v>0</v>
      </c>
      <c r="J422" s="3">
        <f t="shared" si="96"/>
        <v>0</v>
      </c>
      <c r="K422" s="3">
        <f t="shared" si="97"/>
        <v>18474.532575590834</v>
      </c>
      <c r="L422" s="3">
        <f t="shared" si="98"/>
        <v>40.682550602940402</v>
      </c>
      <c r="M422" s="3">
        <f t="shared" si="99"/>
        <v>287463.72687619337</v>
      </c>
      <c r="N422" s="3">
        <f t="shared" si="100"/>
        <v>310279.71106603602</v>
      </c>
      <c r="O422" s="20">
        <f t="shared" si="101"/>
        <v>122.71293375394318</v>
      </c>
      <c r="P422" s="20">
        <f t="shared" si="102"/>
        <v>131.77914852443175</v>
      </c>
      <c r="Q422" s="3">
        <f>(O422-MAX(O$8:O422))/MAX(O$8:O422)</f>
        <v>-4.4785668586051989E-3</v>
      </c>
      <c r="R422" s="3">
        <f>(P422-MAX(P$8:P422))/MAX(P$8:P422)</f>
        <v>-3.8595162217228197E-3</v>
      </c>
      <c r="S422" s="3"/>
    </row>
    <row r="423" spans="1:19" hidden="1" x14ac:dyDescent="0.2">
      <c r="A423" s="18">
        <v>41802</v>
      </c>
      <c r="B423" s="18" t="str">
        <f t="shared" si="90"/>
        <v>Jun-2014</v>
      </c>
      <c r="C423" s="2">
        <v>7649.9</v>
      </c>
      <c r="D423" s="25">
        <f t="shared" si="91"/>
        <v>0.30222175603295293</v>
      </c>
      <c r="E423" s="20">
        <f t="shared" si="92"/>
        <v>-0.30222175603295293</v>
      </c>
      <c r="F423" s="3">
        <f>VLOOKUP(A423,'Scheme data2'!$A$2:$B$5538,2,FALSE)</f>
        <v>15.58</v>
      </c>
      <c r="G423" s="20">
        <f t="shared" si="93"/>
        <v>0.12853470437017719</v>
      </c>
      <c r="H423" s="3">
        <f t="shared" si="94"/>
        <v>0</v>
      </c>
      <c r="I423" s="3">
        <f t="shared" si="95"/>
        <v>0</v>
      </c>
      <c r="J423" s="3">
        <f t="shared" si="96"/>
        <v>0</v>
      </c>
      <c r="K423" s="3">
        <f t="shared" si="97"/>
        <v>18474.532575590834</v>
      </c>
      <c r="L423" s="3">
        <f t="shared" si="98"/>
        <v>40.682550602940402</v>
      </c>
      <c r="M423" s="3">
        <f t="shared" si="99"/>
        <v>287833.21752770519</v>
      </c>
      <c r="N423" s="3">
        <f t="shared" si="100"/>
        <v>311217.4438574338</v>
      </c>
      <c r="O423" s="20">
        <f t="shared" si="101"/>
        <v>122.87066246056777</v>
      </c>
      <c r="P423" s="20">
        <f t="shared" si="102"/>
        <v>132.17741378118757</v>
      </c>
      <c r="Q423" s="3">
        <f>(O423-MAX(O$8:O423))/MAX(O$8:O423)</f>
        <v>-3.1989763275752079E-3</v>
      </c>
      <c r="R423" s="3">
        <f>(P423-MAX(P$8:P423))/MAX(P$8:P423)</f>
        <v>-8.4896295909288463E-4</v>
      </c>
      <c r="S423" s="3"/>
    </row>
    <row r="424" spans="1:19" x14ac:dyDescent="0.2">
      <c r="A424" s="18">
        <v>41803</v>
      </c>
      <c r="B424" s="18" t="str">
        <f t="shared" si="90"/>
        <v>Jun-2014</v>
      </c>
      <c r="C424" s="2">
        <v>7542.1</v>
      </c>
      <c r="D424" s="25">
        <f t="shared" si="91"/>
        <v>-1.4091687473038768</v>
      </c>
      <c r="E424" s="20">
        <f t="shared" si="92"/>
        <v>1.4091687473038768</v>
      </c>
      <c r="F424" s="3">
        <f>VLOOKUP(A424,'Scheme data2'!$A$2:$B$5538,2,FALSE)</f>
        <v>15.43</v>
      </c>
      <c r="G424" s="20">
        <f t="shared" si="93"/>
        <v>-0.96277278562259538</v>
      </c>
      <c r="H424" s="3">
        <f t="shared" si="94"/>
        <v>4000</v>
      </c>
      <c r="I424" s="3">
        <f t="shared" si="95"/>
        <v>1</v>
      </c>
      <c r="J424" s="3">
        <f t="shared" si="96"/>
        <v>4000</v>
      </c>
      <c r="K424" s="3">
        <f t="shared" si="97"/>
        <v>18733.76783158565</v>
      </c>
      <c r="L424" s="3">
        <f t="shared" si="98"/>
        <v>41.212906869762641</v>
      </c>
      <c r="M424" s="3">
        <f t="shared" si="99"/>
        <v>289062.03764136659</v>
      </c>
      <c r="N424" s="3">
        <f t="shared" si="100"/>
        <v>310831.86490243685</v>
      </c>
      <c r="O424" s="20">
        <f t="shared" si="101"/>
        <v>121.68769716088322</v>
      </c>
      <c r="P424" s="20">
        <f t="shared" si="102"/>
        <v>130.31481097518855</v>
      </c>
      <c r="Q424" s="3">
        <f>(O424-MAX(O$8:O424))/MAX(O$8:O424)</f>
        <v>-1.2795905310300832E-2</v>
      </c>
      <c r="R424" s="3">
        <f>(P424-MAX(P$8:P424))/MAX(P$8:P424)</f>
        <v>-1.4928687111435891E-2</v>
      </c>
      <c r="S424" s="3"/>
    </row>
    <row r="425" spans="1:19" hidden="1" x14ac:dyDescent="0.2">
      <c r="A425" s="18">
        <v>41806</v>
      </c>
      <c r="B425" s="18" t="str">
        <f t="shared" si="90"/>
        <v>Jun-2014</v>
      </c>
      <c r="C425" s="2">
        <v>7533.55</v>
      </c>
      <c r="D425" s="25">
        <f t="shared" si="91"/>
        <v>-0.11336365203325574</v>
      </c>
      <c r="E425" s="20">
        <f t="shared" si="92"/>
        <v>0.11336365203325574</v>
      </c>
      <c r="F425" s="3">
        <f>VLOOKUP(A425,'Scheme data2'!$A$2:$B$5538,2,FALSE)</f>
        <v>15.42</v>
      </c>
      <c r="G425" s="20">
        <f t="shared" si="93"/>
        <v>-6.4808813998702447E-2</v>
      </c>
      <c r="H425" s="3">
        <f t="shared" si="94"/>
        <v>0</v>
      </c>
      <c r="I425" s="3">
        <f t="shared" si="95"/>
        <v>1</v>
      </c>
      <c r="J425" s="3">
        <f t="shared" si="96"/>
        <v>0</v>
      </c>
      <c r="K425" s="3">
        <f t="shared" si="97"/>
        <v>18733.76783158565</v>
      </c>
      <c r="L425" s="3">
        <f t="shared" si="98"/>
        <v>41.212906869762641</v>
      </c>
      <c r="M425" s="3">
        <f t="shared" si="99"/>
        <v>288874.69996305072</v>
      </c>
      <c r="N425" s="3">
        <f t="shared" si="100"/>
        <v>310479.49454870034</v>
      </c>
      <c r="O425" s="20">
        <f t="shared" si="101"/>
        <v>121.60883280757091</v>
      </c>
      <c r="P425" s="20">
        <f t="shared" si="102"/>
        <v>130.16708134632682</v>
      </c>
      <c r="Q425" s="3">
        <f>(O425-MAX(O$8:O425))/MAX(O$8:O425)</f>
        <v>-1.3435700575815942E-2</v>
      </c>
      <c r="R425" s="3">
        <f>(P425-MAX(P$8:P425))/MAX(P$8:P425)</f>
        <v>-1.6045399926858439E-2</v>
      </c>
      <c r="S425" s="3"/>
    </row>
    <row r="426" spans="1:19" hidden="1" x14ac:dyDescent="0.2">
      <c r="A426" s="18">
        <v>41807</v>
      </c>
      <c r="B426" s="18" t="str">
        <f t="shared" si="90"/>
        <v>Jun-2014</v>
      </c>
      <c r="C426" s="2">
        <v>7631.7</v>
      </c>
      <c r="D426" s="25">
        <f t="shared" si="91"/>
        <v>1.3028386351719923</v>
      </c>
      <c r="E426" s="20">
        <f t="shared" si="92"/>
        <v>-1.3028386351719923</v>
      </c>
      <c r="F426" s="3">
        <f>VLOOKUP(A426,'Scheme data2'!$A$2:$B$5538,2,FALSE)</f>
        <v>15.58</v>
      </c>
      <c r="G426" s="20">
        <f t="shared" si="93"/>
        <v>1.0376134889753577</v>
      </c>
      <c r="H426" s="3">
        <f t="shared" si="94"/>
        <v>0</v>
      </c>
      <c r="I426" s="3">
        <f t="shared" si="95"/>
        <v>1</v>
      </c>
      <c r="J426" s="3">
        <f t="shared" si="96"/>
        <v>0</v>
      </c>
      <c r="K426" s="3">
        <f t="shared" si="97"/>
        <v>18733.76783158565</v>
      </c>
      <c r="L426" s="3">
        <f t="shared" si="98"/>
        <v>41.212906869762641</v>
      </c>
      <c r="M426" s="3">
        <f t="shared" si="99"/>
        <v>291872.10281610442</v>
      </c>
      <c r="N426" s="3">
        <f t="shared" si="100"/>
        <v>314524.54135796754</v>
      </c>
      <c r="O426" s="20">
        <f t="shared" si="101"/>
        <v>122.87066246056774</v>
      </c>
      <c r="P426" s="20">
        <f t="shared" si="102"/>
        <v>131.86294837238253</v>
      </c>
      <c r="Q426" s="3">
        <f>(O426-MAX(O$8:O426))/MAX(O$8:O426)</f>
        <v>-3.1989763275754382E-3</v>
      </c>
      <c r="R426" s="3">
        <f>(P426-MAX(P$8:P426))/MAX(P$8:P426)</f>
        <v>-3.2260592445534342E-3</v>
      </c>
      <c r="S426" s="3"/>
    </row>
    <row r="427" spans="1:19" x14ac:dyDescent="0.2">
      <c r="A427" s="18">
        <v>41808</v>
      </c>
      <c r="B427" s="18" t="str">
        <f t="shared" si="90"/>
        <v>Jun-2014</v>
      </c>
      <c r="C427" s="2">
        <v>7558.2</v>
      </c>
      <c r="D427" s="25">
        <f t="shared" si="91"/>
        <v>-0.96308817170486261</v>
      </c>
      <c r="E427" s="20">
        <f t="shared" si="92"/>
        <v>0.96308817170486261</v>
      </c>
      <c r="F427" s="3">
        <f>VLOOKUP(A427,'Scheme data2'!$A$2:$B$5538,2,FALSE)</f>
        <v>15.51</v>
      </c>
      <c r="G427" s="20">
        <f t="shared" si="93"/>
        <v>-0.4492939666238786</v>
      </c>
      <c r="H427" s="3">
        <f t="shared" si="94"/>
        <v>2000</v>
      </c>
      <c r="I427" s="3">
        <f t="shared" si="95"/>
        <v>2</v>
      </c>
      <c r="J427" s="3">
        <f t="shared" si="96"/>
        <v>2000</v>
      </c>
      <c r="K427" s="3">
        <f t="shared" si="97"/>
        <v>18862.716896704929</v>
      </c>
      <c r="L427" s="3">
        <f t="shared" si="98"/>
        <v>41.477520137471885</v>
      </c>
      <c r="M427" s="3">
        <f t="shared" si="99"/>
        <v>292560.73906789348</v>
      </c>
      <c r="N427" s="3">
        <f t="shared" si="100"/>
        <v>313495.39270303998</v>
      </c>
      <c r="O427" s="20">
        <f t="shared" si="101"/>
        <v>122.31861198738163</v>
      </c>
      <c r="P427" s="20">
        <f t="shared" si="102"/>
        <v>130.59299191374683</v>
      </c>
      <c r="Q427" s="3">
        <f>(O427-MAX(O$8:O427))/MAX(O$8:O427)</f>
        <v>-7.6775431861806371E-3</v>
      </c>
      <c r="R427" s="3">
        <f>(P427-MAX(P$8:P427))/MAX(P$8:P427)</f>
        <v>-1.2825871166605562E-2</v>
      </c>
      <c r="S427" s="3"/>
    </row>
    <row r="428" spans="1:19" hidden="1" x14ac:dyDescent="0.2">
      <c r="A428" s="18">
        <v>41809</v>
      </c>
      <c r="B428" s="18" t="str">
        <f t="shared" si="90"/>
        <v>Jun-2014</v>
      </c>
      <c r="C428" s="2">
        <v>7540.7</v>
      </c>
      <c r="D428" s="25">
        <f t="shared" si="91"/>
        <v>-0.23153660924558761</v>
      </c>
      <c r="E428" s="20">
        <f t="shared" si="92"/>
        <v>0.23153660924558761</v>
      </c>
      <c r="F428" s="3">
        <f>VLOOKUP(A428,'Scheme data2'!$A$2:$B$5538,2,FALSE)</f>
        <v>15.44</v>
      </c>
      <c r="G428" s="20">
        <f t="shared" si="93"/>
        <v>-0.45132172791747438</v>
      </c>
      <c r="H428" s="3">
        <f t="shared" si="94"/>
        <v>0</v>
      </c>
      <c r="I428" s="3">
        <f t="shared" si="95"/>
        <v>2</v>
      </c>
      <c r="J428" s="3">
        <f t="shared" si="96"/>
        <v>0</v>
      </c>
      <c r="K428" s="3">
        <f t="shared" si="97"/>
        <v>18862.716896704929</v>
      </c>
      <c r="L428" s="3">
        <f t="shared" si="98"/>
        <v>41.477520137471885</v>
      </c>
      <c r="M428" s="3">
        <f t="shared" si="99"/>
        <v>291240.34888512408</v>
      </c>
      <c r="N428" s="3">
        <f t="shared" si="100"/>
        <v>312769.53610063426</v>
      </c>
      <c r="O428" s="20">
        <f t="shared" si="101"/>
        <v>121.7665615141955</v>
      </c>
      <c r="P428" s="20">
        <f t="shared" si="102"/>
        <v>130.29062132835739</v>
      </c>
      <c r="Q428" s="3">
        <f>(O428-MAX(O$8:O428))/MAX(O$8:O428)</f>
        <v>-1.215611004478595E-2</v>
      </c>
      <c r="R428" s="3">
        <f>(P428-MAX(P$8:P428))/MAX(P$8:P428)</f>
        <v>-1.5111540671855966E-2</v>
      </c>
      <c r="S428" s="3"/>
    </row>
    <row r="429" spans="1:19" hidden="1" x14ac:dyDescent="0.2">
      <c r="A429" s="18">
        <v>41810</v>
      </c>
      <c r="B429" s="18" t="str">
        <f t="shared" si="90"/>
        <v>Jun-2014</v>
      </c>
      <c r="C429" s="2">
        <v>7511.45</v>
      </c>
      <c r="D429" s="25">
        <f t="shared" si="91"/>
        <v>-0.387895023008474</v>
      </c>
      <c r="E429" s="20">
        <f t="shared" si="92"/>
        <v>0.387895023008474</v>
      </c>
      <c r="F429" s="3">
        <f>VLOOKUP(A429,'Scheme data2'!$A$2:$B$5538,2,FALSE)</f>
        <v>15.44</v>
      </c>
      <c r="G429" s="20">
        <f t="shared" si="93"/>
        <v>0</v>
      </c>
      <c r="H429" s="3">
        <f t="shared" si="94"/>
        <v>0</v>
      </c>
      <c r="I429" s="3">
        <f t="shared" si="95"/>
        <v>2</v>
      </c>
      <c r="J429" s="3">
        <f t="shared" si="96"/>
        <v>0</v>
      </c>
      <c r="K429" s="3">
        <f t="shared" si="97"/>
        <v>18862.716896704929</v>
      </c>
      <c r="L429" s="3">
        <f t="shared" si="98"/>
        <v>41.477520137471885</v>
      </c>
      <c r="M429" s="3">
        <f t="shared" si="99"/>
        <v>291240.34888512408</v>
      </c>
      <c r="N429" s="3">
        <f t="shared" si="100"/>
        <v>311556.3186366132</v>
      </c>
      <c r="O429" s="20">
        <f t="shared" si="101"/>
        <v>121.7665615141955</v>
      </c>
      <c r="P429" s="20">
        <f t="shared" si="102"/>
        <v>129.78523049277786</v>
      </c>
      <c r="Q429" s="3">
        <f>(O429-MAX(O$8:O429))/MAX(O$8:O429)</f>
        <v>-1.215611004478595E-2</v>
      </c>
      <c r="R429" s="3">
        <f>(P429-MAX(P$8:P429))/MAX(P$8:P429)</f>
        <v>-1.8931873987774808E-2</v>
      </c>
      <c r="S429" s="3"/>
    </row>
    <row r="430" spans="1:19" hidden="1" x14ac:dyDescent="0.2">
      <c r="A430" s="18">
        <v>41813</v>
      </c>
      <c r="B430" s="18" t="str">
        <f t="shared" si="90"/>
        <v>Jun-2014</v>
      </c>
      <c r="C430" s="2">
        <v>7493.35</v>
      </c>
      <c r="D430" s="25">
        <f t="shared" si="91"/>
        <v>-0.24096545939864414</v>
      </c>
      <c r="E430" s="20">
        <f t="shared" si="92"/>
        <v>0.24096545939864414</v>
      </c>
      <c r="F430" s="3">
        <f>VLOOKUP(A430,'Scheme data2'!$A$2:$B$5538,2,FALSE)</f>
        <v>15.42</v>
      </c>
      <c r="G430" s="20">
        <f t="shared" si="93"/>
        <v>-0.12953367875647392</v>
      </c>
      <c r="H430" s="3">
        <f t="shared" si="94"/>
        <v>0</v>
      </c>
      <c r="I430" s="3">
        <f t="shared" si="95"/>
        <v>2</v>
      </c>
      <c r="J430" s="3">
        <f t="shared" si="96"/>
        <v>0</v>
      </c>
      <c r="K430" s="3">
        <f t="shared" si="97"/>
        <v>18862.716896704929</v>
      </c>
      <c r="L430" s="3">
        <f t="shared" si="98"/>
        <v>41.477520137471885</v>
      </c>
      <c r="M430" s="3">
        <f t="shared" si="99"/>
        <v>290863.09454719</v>
      </c>
      <c r="N430" s="3">
        <f t="shared" si="100"/>
        <v>310805.57552212494</v>
      </c>
      <c r="O430" s="20">
        <f t="shared" si="101"/>
        <v>121.60883280757089</v>
      </c>
      <c r="P430" s="20">
        <f t="shared" si="102"/>
        <v>129.47249291588935</v>
      </c>
      <c r="Q430" s="3">
        <f>(O430-MAX(O$8:O430))/MAX(O$8:O430)</f>
        <v>-1.3435700575816056E-2</v>
      </c>
      <c r="R430" s="3">
        <f>(P430-MAX(P$8:P430))/MAX(P$8:P430)</f>
        <v>-2.1295909304633816E-2</v>
      </c>
      <c r="S430" s="3"/>
    </row>
    <row r="431" spans="1:19" hidden="1" x14ac:dyDescent="0.2">
      <c r="A431" s="18">
        <v>41814</v>
      </c>
      <c r="B431" s="18" t="str">
        <f t="shared" si="90"/>
        <v>Jun-2014</v>
      </c>
      <c r="C431" s="2">
        <v>7580.2</v>
      </c>
      <c r="D431" s="25">
        <f t="shared" si="91"/>
        <v>1.1590276712017915</v>
      </c>
      <c r="E431" s="20">
        <f t="shared" si="92"/>
        <v>-1.1590276712017915</v>
      </c>
      <c r="F431" s="3">
        <f>VLOOKUP(A431,'Scheme data2'!$A$2:$B$5538,2,FALSE)</f>
        <v>15.49</v>
      </c>
      <c r="G431" s="20">
        <f t="shared" si="93"/>
        <v>0.45395590142672038</v>
      </c>
      <c r="H431" s="3">
        <f t="shared" si="94"/>
        <v>0</v>
      </c>
      <c r="I431" s="3">
        <f t="shared" si="95"/>
        <v>2</v>
      </c>
      <c r="J431" s="3">
        <f t="shared" si="96"/>
        <v>0</v>
      </c>
      <c r="K431" s="3">
        <f t="shared" si="97"/>
        <v>18862.716896704929</v>
      </c>
      <c r="L431" s="3">
        <f t="shared" si="98"/>
        <v>41.477520137471885</v>
      </c>
      <c r="M431" s="3">
        <f t="shared" si="99"/>
        <v>292183.48472995934</v>
      </c>
      <c r="N431" s="3">
        <f t="shared" si="100"/>
        <v>314407.89814606437</v>
      </c>
      <c r="O431" s="20">
        <f t="shared" si="101"/>
        <v>122.16088328075701</v>
      </c>
      <c r="P431" s="20">
        <f t="shared" si="102"/>
        <v>130.9731149353793</v>
      </c>
      <c r="Q431" s="3">
        <f>(O431-MAX(O$8:O431))/MAX(O$8:O431)</f>
        <v>-8.9571337172108575E-3</v>
      </c>
      <c r="R431" s="3">
        <f>(P431-MAX(P$8:P431))/MAX(P$8:P431)</f>
        <v>-9.9524580742905225E-3</v>
      </c>
      <c r="S431" s="3"/>
    </row>
    <row r="432" spans="1:19" hidden="1" x14ac:dyDescent="0.2">
      <c r="A432" s="18">
        <v>41815</v>
      </c>
      <c r="B432" s="18" t="str">
        <f t="shared" si="90"/>
        <v>Jun-2014</v>
      </c>
      <c r="C432" s="2">
        <v>7569.25</v>
      </c>
      <c r="D432" s="25">
        <f t="shared" si="91"/>
        <v>-0.14445529141711061</v>
      </c>
      <c r="E432" s="20">
        <f t="shared" si="92"/>
        <v>0.14445529141711061</v>
      </c>
      <c r="F432" s="3">
        <f>VLOOKUP(A432,'Scheme data2'!$A$2:$B$5538,2,FALSE)</f>
        <v>15.51</v>
      </c>
      <c r="G432" s="20">
        <f t="shared" si="93"/>
        <v>0.12911555842478742</v>
      </c>
      <c r="H432" s="3">
        <f t="shared" si="94"/>
        <v>0</v>
      </c>
      <c r="I432" s="3">
        <f t="shared" si="95"/>
        <v>2</v>
      </c>
      <c r="J432" s="3">
        <f t="shared" si="96"/>
        <v>0</v>
      </c>
      <c r="K432" s="3">
        <f t="shared" si="97"/>
        <v>18862.716896704929</v>
      </c>
      <c r="L432" s="3">
        <f t="shared" si="98"/>
        <v>41.477520137471885</v>
      </c>
      <c r="M432" s="3">
        <f t="shared" si="99"/>
        <v>292560.73906789348</v>
      </c>
      <c r="N432" s="3">
        <f t="shared" si="100"/>
        <v>313953.71930055908</v>
      </c>
      <c r="O432" s="20">
        <f t="shared" si="101"/>
        <v>122.3186119873816</v>
      </c>
      <c r="P432" s="20">
        <f t="shared" si="102"/>
        <v>130.78391734052133</v>
      </c>
      <c r="Q432" s="3">
        <f>(O432-MAX(O$8:O432))/MAX(O$8:O432)</f>
        <v>-7.6775431861808678E-3</v>
      </c>
      <c r="R432" s="3">
        <f>(P432-MAX(P$8:P432))/MAX(P$8:P432)</f>
        <v>-1.1382634136147271E-2</v>
      </c>
      <c r="S432" s="3"/>
    </row>
    <row r="433" spans="1:19" x14ac:dyDescent="0.2">
      <c r="A433" s="18">
        <v>41816</v>
      </c>
      <c r="B433" s="18" t="str">
        <f t="shared" si="90"/>
        <v>Jun-2014</v>
      </c>
      <c r="C433" s="2">
        <v>7493.2</v>
      </c>
      <c r="D433" s="25">
        <f t="shared" si="91"/>
        <v>-1.0047230571060566</v>
      </c>
      <c r="E433" s="20">
        <f t="shared" si="92"/>
        <v>1.0047230571060566</v>
      </c>
      <c r="F433" s="3">
        <f>VLOOKUP(A433,'Scheme data2'!$A$2:$B$5538,2,FALSE)</f>
        <v>15.44</v>
      </c>
      <c r="G433" s="20">
        <f t="shared" si="93"/>
        <v>-0.45132172791747438</v>
      </c>
      <c r="H433" s="3">
        <f t="shared" si="94"/>
        <v>4000</v>
      </c>
      <c r="I433" s="3">
        <f t="shared" si="95"/>
        <v>3</v>
      </c>
      <c r="J433" s="3">
        <f t="shared" si="96"/>
        <v>4000</v>
      </c>
      <c r="K433" s="3">
        <f t="shared" si="97"/>
        <v>19121.784254217884</v>
      </c>
      <c r="L433" s="3">
        <f t="shared" si="98"/>
        <v>42.011337465182343</v>
      </c>
      <c r="M433" s="3">
        <f t="shared" si="99"/>
        <v>295240.34888512414</v>
      </c>
      <c r="N433" s="3">
        <f t="shared" si="100"/>
        <v>314799.35389410431</v>
      </c>
      <c r="O433" s="20">
        <f t="shared" si="101"/>
        <v>121.76656151419547</v>
      </c>
      <c r="P433" s="20">
        <f t="shared" si="102"/>
        <v>129.46990116801459</v>
      </c>
      <c r="Q433" s="3">
        <f>(O433-MAX(O$8:O433))/MAX(O$8:O433)</f>
        <v>-1.2156110044786181E-2</v>
      </c>
      <c r="R433" s="3">
        <f>(P433-MAX(P$8:P433))/MAX(P$8:P433)</f>
        <v>-2.1315500757535914E-2</v>
      </c>
      <c r="S433" s="3"/>
    </row>
    <row r="434" spans="1:19" hidden="1" x14ac:dyDescent="0.2">
      <c r="A434" s="18">
        <v>41817</v>
      </c>
      <c r="B434" s="18" t="str">
        <f t="shared" si="90"/>
        <v>Jun-2014</v>
      </c>
      <c r="C434" s="2">
        <v>7508.8</v>
      </c>
      <c r="D434" s="25">
        <f t="shared" si="91"/>
        <v>0.20818875780708326</v>
      </c>
      <c r="E434" s="20">
        <f t="shared" si="92"/>
        <v>-0.20818875780708326</v>
      </c>
      <c r="F434" s="3">
        <f>VLOOKUP(A434,'Scheme data2'!$A$2:$B$5538,2,FALSE)</f>
        <v>15.49</v>
      </c>
      <c r="G434" s="20">
        <f t="shared" si="93"/>
        <v>0.3238341968911963</v>
      </c>
      <c r="H434" s="3">
        <f t="shared" si="94"/>
        <v>0</v>
      </c>
      <c r="I434" s="3">
        <f t="shared" si="95"/>
        <v>3</v>
      </c>
      <c r="J434" s="3">
        <f t="shared" si="96"/>
        <v>0</v>
      </c>
      <c r="K434" s="3">
        <f t="shared" si="97"/>
        <v>19121.784254217884</v>
      </c>
      <c r="L434" s="3">
        <f t="shared" si="98"/>
        <v>42.011337465182343</v>
      </c>
      <c r="M434" s="3">
        <f t="shared" si="99"/>
        <v>296196.43809783505</v>
      </c>
      <c r="N434" s="3">
        <f t="shared" si="100"/>
        <v>315454.73075856117</v>
      </c>
      <c r="O434" s="20">
        <f t="shared" si="101"/>
        <v>122.16088328075699</v>
      </c>
      <c r="P434" s="20">
        <f t="shared" si="102"/>
        <v>129.73944294699032</v>
      </c>
      <c r="Q434" s="3">
        <f>(O434-MAX(O$8:O434))/MAX(O$8:O434)</f>
        <v>-8.9571337172109737E-3</v>
      </c>
      <c r="R434" s="3">
        <f>(P434-MAX(P$8:P434))/MAX(P$8:P434)</f>
        <v>-1.9277989655712646E-2</v>
      </c>
      <c r="S434" s="3"/>
    </row>
    <row r="435" spans="1:19" hidden="1" x14ac:dyDescent="0.2">
      <c r="A435" s="18">
        <v>41820</v>
      </c>
      <c r="B435" s="18" t="str">
        <f t="shared" si="90"/>
        <v>Jun-2014</v>
      </c>
      <c r="C435" s="2">
        <v>7611.35</v>
      </c>
      <c r="D435" s="25">
        <f t="shared" si="91"/>
        <v>1.3657308757724296</v>
      </c>
      <c r="E435" s="20">
        <f t="shared" si="92"/>
        <v>-1.3657308757724296</v>
      </c>
      <c r="F435" s="3">
        <f>VLOOKUP(A435,'Scheme data2'!$A$2:$B$5538,2,FALSE)</f>
        <v>15.57</v>
      </c>
      <c r="G435" s="20">
        <f t="shared" si="93"/>
        <v>0.51646223369916122</v>
      </c>
      <c r="H435" s="3">
        <f t="shared" si="94"/>
        <v>0</v>
      </c>
      <c r="I435" s="3">
        <f t="shared" si="95"/>
        <v>3</v>
      </c>
      <c r="J435" s="3">
        <f t="shared" si="96"/>
        <v>0</v>
      </c>
      <c r="K435" s="3">
        <f t="shared" si="97"/>
        <v>19121.784254217884</v>
      </c>
      <c r="L435" s="3">
        <f t="shared" si="98"/>
        <v>42.011337465182343</v>
      </c>
      <c r="M435" s="3">
        <f t="shared" si="99"/>
        <v>297726.18083817244</v>
      </c>
      <c r="N435" s="3">
        <f t="shared" si="100"/>
        <v>319762.99341561564</v>
      </c>
      <c r="O435" s="20">
        <f t="shared" si="101"/>
        <v>122.79179810725542</v>
      </c>
      <c r="P435" s="20">
        <f t="shared" si="102"/>
        <v>131.51133457737254</v>
      </c>
      <c r="Q435" s="3">
        <f>(O435-MAX(O$8:O435))/MAX(O$8:O435)</f>
        <v>-3.8387715930906642E-3</v>
      </c>
      <c r="R435" s="3">
        <f>(P435-MAX(P$8:P435))/MAX(P$8:P435)</f>
        <v>-5.8839663549445451E-3</v>
      </c>
      <c r="S435" s="3"/>
    </row>
    <row r="436" spans="1:19" hidden="1" x14ac:dyDescent="0.2">
      <c r="A436" s="18">
        <v>41821</v>
      </c>
      <c r="B436" s="18" t="str">
        <f t="shared" si="90"/>
        <v>Jul-2014</v>
      </c>
      <c r="C436" s="2">
        <v>7634.7</v>
      </c>
      <c r="D436" s="25">
        <f t="shared" si="91"/>
        <v>0.30677869234760524</v>
      </c>
      <c r="E436" s="20">
        <f t="shared" si="92"/>
        <v>-0.30677869234760524</v>
      </c>
      <c r="F436" s="3">
        <f>VLOOKUP(A436,'Scheme data2'!$A$2:$B$5538,2,FALSE)</f>
        <v>15.59</v>
      </c>
      <c r="G436" s="20">
        <f t="shared" si="93"/>
        <v>0.12845215157353612</v>
      </c>
      <c r="H436" s="3">
        <f t="shared" si="94"/>
        <v>0</v>
      </c>
      <c r="I436" s="3">
        <f t="shared" si="95"/>
        <v>0</v>
      </c>
      <c r="J436" s="3">
        <f t="shared" si="96"/>
        <v>0</v>
      </c>
      <c r="K436" s="3">
        <f t="shared" si="97"/>
        <v>19121.784254217884</v>
      </c>
      <c r="L436" s="3">
        <f t="shared" si="98"/>
        <v>42.011337465182343</v>
      </c>
      <c r="M436" s="3">
        <f t="shared" si="99"/>
        <v>298108.61652325682</v>
      </c>
      <c r="N436" s="3">
        <f t="shared" si="100"/>
        <v>320743.95814542763</v>
      </c>
      <c r="O436" s="20">
        <f t="shared" si="101"/>
        <v>122.94952681388001</v>
      </c>
      <c r="P436" s="20">
        <f t="shared" si="102"/>
        <v>131.91478332987788</v>
      </c>
      <c r="Q436" s="3">
        <f>(O436-MAX(O$8:O436))/MAX(O$8:O436)</f>
        <v>-2.5591810620606737E-3</v>
      </c>
      <c r="R436" s="3">
        <f>(P436-MAX(P$8:P436))/MAX(P$8:P436)</f>
        <v>-2.8342301865104157E-3</v>
      </c>
      <c r="S436" s="3"/>
    </row>
    <row r="437" spans="1:19" hidden="1" x14ac:dyDescent="0.2">
      <c r="A437" s="18">
        <v>41822</v>
      </c>
      <c r="B437" s="18" t="str">
        <f t="shared" si="90"/>
        <v>Jul-2014</v>
      </c>
      <c r="C437" s="2">
        <v>7725.15</v>
      </c>
      <c r="D437" s="25">
        <f t="shared" si="91"/>
        <v>1.1847223859483649</v>
      </c>
      <c r="E437" s="20">
        <f t="shared" si="92"/>
        <v>-1.1847223859483649</v>
      </c>
      <c r="F437" s="3">
        <f>VLOOKUP(A437,'Scheme data2'!$A$2:$B$5538,2,FALSE)</f>
        <v>15.89</v>
      </c>
      <c r="G437" s="20">
        <f t="shared" si="93"/>
        <v>1.9243104554201456</v>
      </c>
      <c r="H437" s="3">
        <f t="shared" si="94"/>
        <v>0</v>
      </c>
      <c r="I437" s="3">
        <f t="shared" si="95"/>
        <v>0</v>
      </c>
      <c r="J437" s="3">
        <f t="shared" si="96"/>
        <v>0</v>
      </c>
      <c r="K437" s="3">
        <f t="shared" si="97"/>
        <v>19121.784254217884</v>
      </c>
      <c r="L437" s="3">
        <f t="shared" si="98"/>
        <v>42.011337465182343</v>
      </c>
      <c r="M437" s="3">
        <f t="shared" si="99"/>
        <v>303845.15179952217</v>
      </c>
      <c r="N437" s="3">
        <f t="shared" si="100"/>
        <v>324543.88361915335</v>
      </c>
      <c r="O437" s="20">
        <f t="shared" si="101"/>
        <v>125.31545741324909</v>
      </c>
      <c r="P437" s="20">
        <f t="shared" si="102"/>
        <v>133.47760729836222</v>
      </c>
      <c r="Q437" s="3">
        <f>(O437-MAX(O$8:O437))/MAX(O$8:O437)</f>
        <v>0</v>
      </c>
      <c r="R437" s="3">
        <f>(P437-MAX(P$8:P437))/MAX(P$8:P437)</f>
        <v>0</v>
      </c>
      <c r="S437" s="3"/>
    </row>
    <row r="438" spans="1:19" hidden="1" x14ac:dyDescent="0.2">
      <c r="A438" s="18">
        <v>41823</v>
      </c>
      <c r="B438" s="18" t="str">
        <f t="shared" si="90"/>
        <v>Jul-2014</v>
      </c>
      <c r="C438" s="2">
        <v>7714.8</v>
      </c>
      <c r="D438" s="25">
        <f t="shared" si="91"/>
        <v>-0.13397798101007041</v>
      </c>
      <c r="E438" s="20">
        <f t="shared" si="92"/>
        <v>0.13397798101007041</v>
      </c>
      <c r="F438" s="3">
        <f>VLOOKUP(A438,'Scheme data2'!$A$2:$B$5538,2,FALSE)</f>
        <v>15.94</v>
      </c>
      <c r="G438" s="20">
        <f t="shared" si="93"/>
        <v>0.31466331025801719</v>
      </c>
      <c r="H438" s="3">
        <f t="shared" si="94"/>
        <v>0</v>
      </c>
      <c r="I438" s="3">
        <f t="shared" si="95"/>
        <v>0</v>
      </c>
      <c r="J438" s="3">
        <f t="shared" si="96"/>
        <v>0</v>
      </c>
      <c r="K438" s="3">
        <f t="shared" si="97"/>
        <v>19121.784254217884</v>
      </c>
      <c r="L438" s="3">
        <f t="shared" si="98"/>
        <v>42.011337465182343</v>
      </c>
      <c r="M438" s="3">
        <f t="shared" si="99"/>
        <v>304801.24101223308</v>
      </c>
      <c r="N438" s="3">
        <f t="shared" si="100"/>
        <v>324109.06627638877</v>
      </c>
      <c r="O438" s="20">
        <f t="shared" si="101"/>
        <v>125.70977917981061</v>
      </c>
      <c r="P438" s="20">
        <f t="shared" si="102"/>
        <v>133.29877669500331</v>
      </c>
      <c r="Q438" s="3">
        <f>(O438-MAX(O$8:O438))/MAX(O$8:O438)</f>
        <v>0</v>
      </c>
      <c r="R438" s="3">
        <f>(P438-MAX(P$8:P438))/MAX(P$8:P438)</f>
        <v>-1.3397798101007618E-3</v>
      </c>
      <c r="S438" s="3"/>
    </row>
    <row r="439" spans="1:19" hidden="1" x14ac:dyDescent="0.2">
      <c r="A439" s="18">
        <v>41824</v>
      </c>
      <c r="B439" s="18" t="str">
        <f t="shared" si="90"/>
        <v>Jul-2014</v>
      </c>
      <c r="C439" s="2">
        <v>7751.6</v>
      </c>
      <c r="D439" s="25">
        <f t="shared" si="91"/>
        <v>0.47700523668792688</v>
      </c>
      <c r="E439" s="20">
        <f t="shared" si="92"/>
        <v>-0.47700523668792688</v>
      </c>
      <c r="F439" s="3">
        <f>VLOOKUP(A439,'Scheme data2'!$A$2:$B$5538,2,FALSE)</f>
        <v>16.03</v>
      </c>
      <c r="G439" s="20">
        <f t="shared" si="93"/>
        <v>0.56461731493100153</v>
      </c>
      <c r="H439" s="3">
        <f t="shared" si="94"/>
        <v>0</v>
      </c>
      <c r="I439" s="3">
        <f t="shared" si="95"/>
        <v>0</v>
      </c>
      <c r="J439" s="3">
        <f t="shared" si="96"/>
        <v>0</v>
      </c>
      <c r="K439" s="3">
        <f t="shared" si="97"/>
        <v>19121.784254217884</v>
      </c>
      <c r="L439" s="3">
        <f t="shared" si="98"/>
        <v>42.011337465182343</v>
      </c>
      <c r="M439" s="3">
        <f t="shared" si="99"/>
        <v>306522.20159511268</v>
      </c>
      <c r="N439" s="3">
        <f t="shared" si="100"/>
        <v>325655.08349510748</v>
      </c>
      <c r="O439" s="20">
        <f t="shared" si="101"/>
        <v>126.41955835962135</v>
      </c>
      <c r="P439" s="20">
        <f t="shared" si="102"/>
        <v>133.93461884027943</v>
      </c>
      <c r="Q439" s="3">
        <f>(O439-MAX(O$8:O439))/MAX(O$8:O439)</f>
        <v>0</v>
      </c>
      <c r="R439" s="3">
        <f>(P439-MAX(P$8:P439))/MAX(P$8:P439)</f>
        <v>0</v>
      </c>
      <c r="S439" s="3"/>
    </row>
    <row r="440" spans="1:19" hidden="1" x14ac:dyDescent="0.2">
      <c r="A440" s="18">
        <v>41827</v>
      </c>
      <c r="B440" s="18" t="str">
        <f t="shared" si="90"/>
        <v>Jul-2014</v>
      </c>
      <c r="C440" s="2">
        <v>7787.15</v>
      </c>
      <c r="D440" s="25">
        <f t="shared" si="91"/>
        <v>0.45861499561379937</v>
      </c>
      <c r="E440" s="20">
        <f t="shared" si="92"/>
        <v>-0.45861499561379937</v>
      </c>
      <c r="F440" s="3">
        <f>VLOOKUP(A440,'Scheme data2'!$A$2:$B$5538,2,FALSE)</f>
        <v>16.079999999999998</v>
      </c>
      <c r="G440" s="20">
        <f t="shared" si="93"/>
        <v>0.31191515907671336</v>
      </c>
      <c r="H440" s="3">
        <f t="shared" si="94"/>
        <v>0</v>
      </c>
      <c r="I440" s="3">
        <f t="shared" si="95"/>
        <v>0</v>
      </c>
      <c r="J440" s="3">
        <f t="shared" si="96"/>
        <v>0</v>
      </c>
      <c r="K440" s="3">
        <f t="shared" si="97"/>
        <v>19121.784254217884</v>
      </c>
      <c r="L440" s="3">
        <f t="shared" si="98"/>
        <v>42.011337465182343</v>
      </c>
      <c r="M440" s="3">
        <f t="shared" si="99"/>
        <v>307478.29080782353</v>
      </c>
      <c r="N440" s="3">
        <f t="shared" si="100"/>
        <v>327148.58654199465</v>
      </c>
      <c r="O440" s="20">
        <f t="shared" si="101"/>
        <v>126.81388012618284</v>
      </c>
      <c r="P440" s="20">
        <f t="shared" si="102"/>
        <v>134.54886308659911</v>
      </c>
      <c r="Q440" s="3">
        <f>(O440-MAX(O$8:O440))/MAX(O$8:O440)</f>
        <v>0</v>
      </c>
      <c r="R440" s="3">
        <f>(P440-MAX(P$8:P440))/MAX(P$8:P440)</f>
        <v>0</v>
      </c>
      <c r="S440" s="3"/>
    </row>
    <row r="441" spans="1:19" x14ac:dyDescent="0.2">
      <c r="A441" s="18">
        <v>41828</v>
      </c>
      <c r="B441" s="18" t="str">
        <f t="shared" si="90"/>
        <v>Jul-2014</v>
      </c>
      <c r="C441" s="2">
        <v>7623.2</v>
      </c>
      <c r="D441" s="25">
        <f t="shared" si="91"/>
        <v>-2.1053915745811986</v>
      </c>
      <c r="E441" s="20">
        <f t="shared" si="92"/>
        <v>2.1053915745811986</v>
      </c>
      <c r="F441" s="3">
        <f>VLOOKUP(A441,'Scheme data2'!$A$2:$B$5538,2,FALSE)</f>
        <v>15.82</v>
      </c>
      <c r="G441" s="20">
        <f t="shared" si="93"/>
        <v>-1.61691542288556</v>
      </c>
      <c r="H441" s="3">
        <f t="shared" si="94"/>
        <v>5000</v>
      </c>
      <c r="I441" s="3">
        <f t="shared" si="95"/>
        <v>1</v>
      </c>
      <c r="J441" s="3">
        <f t="shared" si="96"/>
        <v>5000</v>
      </c>
      <c r="K441" s="3">
        <f t="shared" si="97"/>
        <v>19437.839880008025</v>
      </c>
      <c r="L441" s="3">
        <f t="shared" si="98"/>
        <v>42.667230003748827</v>
      </c>
      <c r="M441" s="3">
        <f t="shared" si="99"/>
        <v>307506.62690172694</v>
      </c>
      <c r="N441" s="3">
        <f t="shared" si="100"/>
        <v>325260.82776457805</v>
      </c>
      <c r="O441" s="20">
        <f t="shared" si="101"/>
        <v>124.76340694006299</v>
      </c>
      <c r="P441" s="20">
        <f t="shared" si="102"/>
        <v>131.71608265947907</v>
      </c>
      <c r="Q441" s="3">
        <f>(O441-MAX(O$8:O441))/MAX(O$8:O441)</f>
        <v>-1.6169154228855512E-2</v>
      </c>
      <c r="R441" s="3">
        <f>(P441-MAX(P$8:P441))/MAX(P$8:P441)</f>
        <v>-2.1053915745811926E-2</v>
      </c>
      <c r="S441" s="3"/>
    </row>
    <row r="442" spans="1:19" x14ac:dyDescent="0.2">
      <c r="A442" s="18">
        <v>41829</v>
      </c>
      <c r="B442" s="18" t="str">
        <f t="shared" si="90"/>
        <v>Jul-2014</v>
      </c>
      <c r="C442" s="2">
        <v>7585</v>
      </c>
      <c r="D442" s="25">
        <f t="shared" si="91"/>
        <v>-0.50110189946478934</v>
      </c>
      <c r="E442" s="20">
        <f t="shared" si="92"/>
        <v>0.50110189946478934</v>
      </c>
      <c r="F442" s="3">
        <f>VLOOKUP(A442,'Scheme data2'!$A$2:$B$5538,2,FALSE)</f>
        <v>15.73</v>
      </c>
      <c r="G442" s="20">
        <f t="shared" si="93"/>
        <v>-0.56890012642224941</v>
      </c>
      <c r="H442" s="3">
        <f t="shared" si="94"/>
        <v>2000</v>
      </c>
      <c r="I442" s="3">
        <f t="shared" si="95"/>
        <v>2</v>
      </c>
      <c r="J442" s="3">
        <f t="shared" si="96"/>
        <v>2000</v>
      </c>
      <c r="K442" s="3">
        <f t="shared" si="97"/>
        <v>19564.98546169906</v>
      </c>
      <c r="L442" s="3">
        <f t="shared" si="98"/>
        <v>42.930908316207628</v>
      </c>
      <c r="M442" s="3">
        <f t="shared" si="99"/>
        <v>307757.22131252621</v>
      </c>
      <c r="N442" s="3">
        <f t="shared" si="100"/>
        <v>325630.93957843486</v>
      </c>
      <c r="O442" s="20">
        <f t="shared" si="101"/>
        <v>124.05362776025227</v>
      </c>
      <c r="P442" s="20">
        <f t="shared" si="102"/>
        <v>131.05605086737182</v>
      </c>
      <c r="Q442" s="3">
        <f>(O442-MAX(O$8:O442))/MAX(O$8:O442)</f>
        <v>-2.1766169154228639E-2</v>
      </c>
      <c r="R442" s="3">
        <f>(P442-MAX(P$8:P442))/MAX(P$8:P442)</f>
        <v>-2.5959433168745733E-2</v>
      </c>
      <c r="S442" s="3"/>
    </row>
    <row r="443" spans="1:19" hidden="1" x14ac:dyDescent="0.2">
      <c r="A443" s="18">
        <v>41830</v>
      </c>
      <c r="B443" s="18" t="str">
        <f t="shared" si="90"/>
        <v>Jul-2014</v>
      </c>
      <c r="C443" s="2">
        <v>7567.75</v>
      </c>
      <c r="D443" s="25">
        <f t="shared" si="91"/>
        <v>-0.22742254449571522</v>
      </c>
      <c r="E443" s="20">
        <f t="shared" si="92"/>
        <v>0.22742254449571522</v>
      </c>
      <c r="F443" s="3">
        <f>VLOOKUP(A443,'Scheme data2'!$A$2:$B$5538,2,FALSE)</f>
        <v>15.72</v>
      </c>
      <c r="G443" s="20">
        <f t="shared" si="93"/>
        <v>-6.3572790845516758E-2</v>
      </c>
      <c r="H443" s="3">
        <f t="shared" si="94"/>
        <v>0</v>
      </c>
      <c r="I443" s="3">
        <f t="shared" si="95"/>
        <v>2</v>
      </c>
      <c r="J443" s="3">
        <f t="shared" si="96"/>
        <v>0</v>
      </c>
      <c r="K443" s="3">
        <f t="shared" si="97"/>
        <v>19564.98546169906</v>
      </c>
      <c r="L443" s="3">
        <f t="shared" si="98"/>
        <v>42.930908316207628</v>
      </c>
      <c r="M443" s="3">
        <f t="shared" si="99"/>
        <v>307561.57145790925</v>
      </c>
      <c r="N443" s="3">
        <f t="shared" si="100"/>
        <v>324890.3814099803</v>
      </c>
      <c r="O443" s="20">
        <f t="shared" si="101"/>
        <v>123.97476340693997</v>
      </c>
      <c r="P443" s="20">
        <f t="shared" si="102"/>
        <v>130.75799986177364</v>
      </c>
      <c r="Q443" s="3">
        <f>(O443-MAX(O$8:O443))/MAX(O$8:O443)</f>
        <v>-2.2388059701492279E-2</v>
      </c>
      <c r="R443" s="3">
        <f>(P443-MAX(P$8:P443))/MAX(P$8:P443)</f>
        <v>-2.8174621010253909E-2</v>
      </c>
      <c r="S443" s="3"/>
    </row>
    <row r="444" spans="1:19" x14ac:dyDescent="0.2">
      <c r="A444" s="18">
        <v>41831</v>
      </c>
      <c r="B444" s="18" t="str">
        <f t="shared" si="90"/>
        <v>Jul-2014</v>
      </c>
      <c r="C444" s="2">
        <v>7459.6</v>
      </c>
      <c r="D444" s="25">
        <f t="shared" si="91"/>
        <v>-1.4290905487099816</v>
      </c>
      <c r="E444" s="20">
        <f t="shared" si="92"/>
        <v>1.4290905487099816</v>
      </c>
      <c r="F444" s="3">
        <f>VLOOKUP(A444,'Scheme data2'!$A$2:$B$5538,2,FALSE)</f>
        <v>15.65</v>
      </c>
      <c r="G444" s="20">
        <f t="shared" si="93"/>
        <v>-0.44529262086514176</v>
      </c>
      <c r="H444" s="3">
        <f t="shared" si="94"/>
        <v>4000</v>
      </c>
      <c r="I444" s="3">
        <f t="shared" si="95"/>
        <v>3</v>
      </c>
      <c r="J444" s="3">
        <f t="shared" si="96"/>
        <v>4000</v>
      </c>
      <c r="K444" s="3">
        <f t="shared" si="97"/>
        <v>19820.576516012159</v>
      </c>
      <c r="L444" s="3">
        <f t="shared" si="98"/>
        <v>43.467130097536383</v>
      </c>
      <c r="M444" s="3">
        <f t="shared" si="99"/>
        <v>310192.02247559029</v>
      </c>
      <c r="N444" s="3">
        <f t="shared" si="100"/>
        <v>324247.40367558243</v>
      </c>
      <c r="O444" s="20">
        <f t="shared" si="101"/>
        <v>123.42271293375384</v>
      </c>
      <c r="P444" s="20">
        <f t="shared" si="102"/>
        <v>128.88934964406684</v>
      </c>
      <c r="Q444" s="3">
        <f>(O444-MAX(O$8:O444))/MAX(O$8:O444)</f>
        <v>-2.6741293532338121E-2</v>
      </c>
      <c r="R444" s="3">
        <f>(P444-MAX(P$8:P444))/MAX(P$8:P444)</f>
        <v>-4.2062885651361202E-2</v>
      </c>
      <c r="S444" s="3"/>
    </row>
    <row r="445" spans="1:19" hidden="1" x14ac:dyDescent="0.2">
      <c r="A445" s="18">
        <v>41834</v>
      </c>
      <c r="B445" s="18" t="str">
        <f t="shared" si="90"/>
        <v>Jul-2014</v>
      </c>
      <c r="C445" s="2">
        <v>7454.15</v>
      </c>
      <c r="D445" s="25">
        <f t="shared" si="91"/>
        <v>-7.3060217706052963E-2</v>
      </c>
      <c r="E445" s="20">
        <f t="shared" si="92"/>
        <v>7.3060217706052963E-2</v>
      </c>
      <c r="F445" s="3">
        <f>VLOOKUP(A445,'Scheme data2'!$A$2:$B$5538,2,FALSE)</f>
        <v>15.62</v>
      </c>
      <c r="G445" s="20">
        <f t="shared" si="93"/>
        <v>-0.19169329073483155</v>
      </c>
      <c r="H445" s="3">
        <f t="shared" si="94"/>
        <v>0</v>
      </c>
      <c r="I445" s="3">
        <f t="shared" si="95"/>
        <v>3</v>
      </c>
      <c r="J445" s="3">
        <f t="shared" si="96"/>
        <v>0</v>
      </c>
      <c r="K445" s="3">
        <f t="shared" si="97"/>
        <v>19820.576516012159</v>
      </c>
      <c r="L445" s="3">
        <f t="shared" si="98"/>
        <v>43.467130097536383</v>
      </c>
      <c r="M445" s="3">
        <f t="shared" si="99"/>
        <v>309597.4051801099</v>
      </c>
      <c r="N445" s="3">
        <f t="shared" si="100"/>
        <v>324010.50781655085</v>
      </c>
      <c r="O445" s="20">
        <f t="shared" si="101"/>
        <v>123.18611987381693</v>
      </c>
      <c r="P445" s="20">
        <f t="shared" si="102"/>
        <v>128.79518280461696</v>
      </c>
      <c r="Q445" s="3">
        <f>(O445-MAX(O$8:O445))/MAX(O$8:O445)</f>
        <v>-2.8606965174129161E-2</v>
      </c>
      <c r="R445" s="3">
        <f>(P445-MAX(P$8:P445))/MAX(P$8:P445)</f>
        <v>-4.2762756592591489E-2</v>
      </c>
      <c r="S445" s="3"/>
    </row>
    <row r="446" spans="1:19" hidden="1" x14ac:dyDescent="0.2">
      <c r="A446" s="18">
        <v>41835</v>
      </c>
      <c r="B446" s="18" t="str">
        <f t="shared" si="90"/>
        <v>Jul-2014</v>
      </c>
      <c r="C446" s="2">
        <v>7526.65</v>
      </c>
      <c r="D446" s="25">
        <f t="shared" si="91"/>
        <v>0.97261257152056246</v>
      </c>
      <c r="E446" s="20">
        <f t="shared" si="92"/>
        <v>-0.97261257152056246</v>
      </c>
      <c r="F446" s="3">
        <f>VLOOKUP(A446,'Scheme data2'!$A$2:$B$5538,2,FALSE)</f>
        <v>15.73</v>
      </c>
      <c r="G446" s="20">
        <f t="shared" si="93"/>
        <v>0.70422535211268378</v>
      </c>
      <c r="H446" s="3">
        <f t="shared" si="94"/>
        <v>0</v>
      </c>
      <c r="I446" s="3">
        <f t="shared" si="95"/>
        <v>3</v>
      </c>
      <c r="J446" s="3">
        <f t="shared" si="96"/>
        <v>0</v>
      </c>
      <c r="K446" s="3">
        <f t="shared" si="97"/>
        <v>19820.576516012159</v>
      </c>
      <c r="L446" s="3">
        <f t="shared" si="98"/>
        <v>43.467130097536383</v>
      </c>
      <c r="M446" s="3">
        <f t="shared" si="99"/>
        <v>311777.66859687126</v>
      </c>
      <c r="N446" s="3">
        <f t="shared" si="100"/>
        <v>327161.87474862218</v>
      </c>
      <c r="O446" s="20">
        <f t="shared" si="101"/>
        <v>124.05362776025227</v>
      </c>
      <c r="P446" s="20">
        <f t="shared" si="102"/>
        <v>130.04786094408757</v>
      </c>
      <c r="Q446" s="3">
        <f>(O446-MAX(O$8:O446))/MAX(O$8:O446)</f>
        <v>-2.1766169154228639E-2</v>
      </c>
      <c r="R446" s="3">
        <f>(P446-MAX(P$8:P446))/MAX(P$8:P446)</f>
        <v>-3.3452546823933976E-2</v>
      </c>
      <c r="S446" s="3"/>
    </row>
    <row r="447" spans="1:19" hidden="1" x14ac:dyDescent="0.2">
      <c r="A447" s="18">
        <v>41836</v>
      </c>
      <c r="B447" s="18" t="str">
        <f t="shared" si="90"/>
        <v>Jul-2014</v>
      </c>
      <c r="C447" s="2">
        <v>7624.4</v>
      </c>
      <c r="D447" s="25">
        <f t="shared" si="91"/>
        <v>1.2987185534068941</v>
      </c>
      <c r="E447" s="20">
        <f t="shared" si="92"/>
        <v>-1.2987185534068941</v>
      </c>
      <c r="F447" s="3">
        <f>VLOOKUP(A447,'Scheme data2'!$A$2:$B$5538,2,FALSE)</f>
        <v>15.83</v>
      </c>
      <c r="G447" s="20">
        <f t="shared" si="93"/>
        <v>0.6357279084551789</v>
      </c>
      <c r="H447" s="3">
        <f t="shared" si="94"/>
        <v>0</v>
      </c>
      <c r="I447" s="3">
        <f t="shared" si="95"/>
        <v>3</v>
      </c>
      <c r="J447" s="3">
        <f t="shared" si="96"/>
        <v>0</v>
      </c>
      <c r="K447" s="3">
        <f t="shared" si="97"/>
        <v>19820.576516012159</v>
      </c>
      <c r="L447" s="3">
        <f t="shared" si="98"/>
        <v>43.467130097536383</v>
      </c>
      <c r="M447" s="3">
        <f t="shared" si="99"/>
        <v>313759.72624847246</v>
      </c>
      <c r="N447" s="3">
        <f t="shared" si="100"/>
        <v>331410.7867156564</v>
      </c>
      <c r="O447" s="20">
        <f t="shared" si="101"/>
        <v>124.8422712933753</v>
      </c>
      <c r="P447" s="20">
        <f t="shared" si="102"/>
        <v>131.73681664247724</v>
      </c>
      <c r="Q447" s="3">
        <f>(O447-MAX(O$8:O447))/MAX(O$8:O447)</f>
        <v>-1.5547263681591756E-2</v>
      </c>
      <c r="R447" s="3">
        <f>(P447-MAX(P$8:P447))/MAX(P$8:P447)</f>
        <v>-2.0899815722054599E-2</v>
      </c>
      <c r="S447" s="3"/>
    </row>
    <row r="448" spans="1:19" hidden="1" x14ac:dyDescent="0.2">
      <c r="A448" s="18">
        <v>41837</v>
      </c>
      <c r="B448" s="18" t="str">
        <f t="shared" si="90"/>
        <v>Jul-2014</v>
      </c>
      <c r="C448" s="2">
        <v>7640.45</v>
      </c>
      <c r="D448" s="25">
        <f t="shared" si="91"/>
        <v>0.21050836787157262</v>
      </c>
      <c r="E448" s="20">
        <f t="shared" si="92"/>
        <v>-0.21050836787157262</v>
      </c>
      <c r="F448" s="3">
        <f>VLOOKUP(A448,'Scheme data2'!$A$2:$B$5538,2,FALSE)</f>
        <v>15.88</v>
      </c>
      <c r="G448" s="20">
        <f t="shared" si="93"/>
        <v>0.31585596967783136</v>
      </c>
      <c r="H448" s="3">
        <f t="shared" si="94"/>
        <v>0</v>
      </c>
      <c r="I448" s="3">
        <f t="shared" si="95"/>
        <v>3</v>
      </c>
      <c r="J448" s="3">
        <f t="shared" si="96"/>
        <v>0</v>
      </c>
      <c r="K448" s="3">
        <f t="shared" si="97"/>
        <v>19820.576516012159</v>
      </c>
      <c r="L448" s="3">
        <f t="shared" si="98"/>
        <v>43.467130097536383</v>
      </c>
      <c r="M448" s="3">
        <f t="shared" si="99"/>
        <v>314750.7550742731</v>
      </c>
      <c r="N448" s="3">
        <f t="shared" si="100"/>
        <v>332108.43415372184</v>
      </c>
      <c r="O448" s="20">
        <f t="shared" si="101"/>
        <v>125.23659305993682</v>
      </c>
      <c r="P448" s="20">
        <f t="shared" si="102"/>
        <v>132.01413366507728</v>
      </c>
      <c r="Q448" s="3">
        <f>(O448-MAX(O$8:O448))/MAX(O$8:O448)</f>
        <v>-1.2437810945273315E-2</v>
      </c>
      <c r="R448" s="3">
        <f>(P448-MAX(P$8:P448))/MAX(P$8:P448)</f>
        <v>-1.8838727904303541E-2</v>
      </c>
      <c r="S448" s="3"/>
    </row>
    <row r="449" spans="1:19" hidden="1" x14ac:dyDescent="0.2">
      <c r="A449" s="18">
        <v>41838</v>
      </c>
      <c r="B449" s="18" t="str">
        <f t="shared" si="90"/>
        <v>Jul-2014</v>
      </c>
      <c r="C449" s="2">
        <v>7663.9</v>
      </c>
      <c r="D449" s="25">
        <f t="shared" si="91"/>
        <v>0.3069190950794759</v>
      </c>
      <c r="E449" s="20">
        <f t="shared" si="92"/>
        <v>-0.3069190950794759</v>
      </c>
      <c r="F449" s="3">
        <f>VLOOKUP(A449,'Scheme data2'!$A$2:$B$5538,2,FALSE)</f>
        <v>15.92</v>
      </c>
      <c r="G449" s="20">
        <f t="shared" si="93"/>
        <v>0.25188916876573769</v>
      </c>
      <c r="H449" s="3">
        <f t="shared" si="94"/>
        <v>0</v>
      </c>
      <c r="I449" s="3">
        <f t="shared" si="95"/>
        <v>3</v>
      </c>
      <c r="J449" s="3">
        <f t="shared" si="96"/>
        <v>0</v>
      </c>
      <c r="K449" s="3">
        <f t="shared" si="97"/>
        <v>19820.576516012159</v>
      </c>
      <c r="L449" s="3">
        <f t="shared" si="98"/>
        <v>43.467130097536383</v>
      </c>
      <c r="M449" s="3">
        <f t="shared" si="99"/>
        <v>315543.57813491358</v>
      </c>
      <c r="N449" s="3">
        <f t="shared" si="100"/>
        <v>333127.73835450906</v>
      </c>
      <c r="O449" s="20">
        <f t="shared" si="101"/>
        <v>125.55205047318601</v>
      </c>
      <c r="P449" s="20">
        <f t="shared" si="102"/>
        <v>132.41931024949915</v>
      </c>
      <c r="Q449" s="3">
        <f>(O449-MAX(O$8:O449))/MAX(O$8:O449)</f>
        <v>-9.9502487562187422E-3</v>
      </c>
      <c r="R449" s="3">
        <f>(P449-MAX(P$8:P449))/MAX(P$8:P449)</f>
        <v>-1.5827356606717143E-2</v>
      </c>
      <c r="S449" s="3"/>
    </row>
    <row r="450" spans="1:19" hidden="1" x14ac:dyDescent="0.2">
      <c r="A450" s="18">
        <v>41841</v>
      </c>
      <c r="B450" s="18" t="str">
        <f t="shared" si="90"/>
        <v>Jul-2014</v>
      </c>
      <c r="C450" s="2">
        <v>7684.2</v>
      </c>
      <c r="D450" s="25">
        <f t="shared" si="91"/>
        <v>0.26487819517478284</v>
      </c>
      <c r="E450" s="20">
        <f t="shared" si="92"/>
        <v>-0.26487819517478284</v>
      </c>
      <c r="F450" s="3">
        <f>VLOOKUP(A450,'Scheme data2'!$A$2:$B$5538,2,FALSE)</f>
        <v>15.98</v>
      </c>
      <c r="G450" s="20">
        <f t="shared" si="93"/>
        <v>0.37688442211055589</v>
      </c>
      <c r="H450" s="3">
        <f t="shared" si="94"/>
        <v>0</v>
      </c>
      <c r="I450" s="3">
        <f t="shared" si="95"/>
        <v>3</v>
      </c>
      <c r="J450" s="3">
        <f t="shared" si="96"/>
        <v>0</v>
      </c>
      <c r="K450" s="3">
        <f t="shared" si="97"/>
        <v>19820.576516012159</v>
      </c>
      <c r="L450" s="3">
        <f t="shared" si="98"/>
        <v>43.467130097536383</v>
      </c>
      <c r="M450" s="3">
        <f t="shared" si="99"/>
        <v>316732.8127258743</v>
      </c>
      <c r="N450" s="3">
        <f t="shared" si="100"/>
        <v>334010.12109548907</v>
      </c>
      <c r="O450" s="20">
        <f t="shared" si="101"/>
        <v>126.02523659305982</v>
      </c>
      <c r="P450" s="20">
        <f t="shared" si="102"/>
        <v>132.77006012855091</v>
      </c>
      <c r="Q450" s="3">
        <f>(O450-MAX(O$8:O450))/MAX(O$8:O450)</f>
        <v>-6.2189054726367694E-3</v>
      </c>
      <c r="R450" s="3">
        <f>(P450-MAX(P$8:P450))/MAX(P$8:P450)</f>
        <v>-1.3220497871493124E-2</v>
      </c>
      <c r="S450" s="3"/>
    </row>
    <row r="451" spans="1:19" hidden="1" x14ac:dyDescent="0.2">
      <c r="A451" s="18">
        <v>41842</v>
      </c>
      <c r="B451" s="18" t="str">
        <f t="shared" si="90"/>
        <v>Jul-2014</v>
      </c>
      <c r="C451" s="2">
        <v>7767.85</v>
      </c>
      <c r="D451" s="25">
        <f t="shared" si="91"/>
        <v>1.0885973816402561</v>
      </c>
      <c r="E451" s="20">
        <f t="shared" si="92"/>
        <v>-1.0885973816402561</v>
      </c>
      <c r="F451" s="3">
        <f>VLOOKUP(A451,'Scheme data2'!$A$2:$B$5538,2,FALSE)</f>
        <v>16.09</v>
      </c>
      <c r="G451" s="20">
        <f t="shared" si="93"/>
        <v>0.68836045056320039</v>
      </c>
      <c r="H451" s="3">
        <f t="shared" si="94"/>
        <v>0</v>
      </c>
      <c r="I451" s="3">
        <f t="shared" si="95"/>
        <v>3</v>
      </c>
      <c r="J451" s="3">
        <f t="shared" si="96"/>
        <v>0</v>
      </c>
      <c r="K451" s="3">
        <f t="shared" si="97"/>
        <v>19820.576516012159</v>
      </c>
      <c r="L451" s="3">
        <f t="shared" si="98"/>
        <v>43.467130097536383</v>
      </c>
      <c r="M451" s="3">
        <f t="shared" si="99"/>
        <v>318913.07614263566</v>
      </c>
      <c r="N451" s="3">
        <f t="shared" si="100"/>
        <v>337646.14652814803</v>
      </c>
      <c r="O451" s="20">
        <f t="shared" si="101"/>
        <v>126.89274447949514</v>
      </c>
      <c r="P451" s="20">
        <f t="shared" si="102"/>
        <v>134.21539152671252</v>
      </c>
      <c r="Q451" s="3">
        <f>(O451-MAX(O$8:O451))/MAX(O$8:O451)</f>
        <v>0</v>
      </c>
      <c r="R451" s="3">
        <f>(P451-MAX(P$8:P451))/MAX(P$8:P451)</f>
        <v>-2.4784420487593338E-3</v>
      </c>
      <c r="S451" s="3"/>
    </row>
    <row r="452" spans="1:19" hidden="1" x14ac:dyDescent="0.2">
      <c r="A452" s="18">
        <v>41843</v>
      </c>
      <c r="B452" s="18" t="str">
        <f t="shared" si="90"/>
        <v>Jul-2014</v>
      </c>
      <c r="C452" s="2">
        <v>7795.75</v>
      </c>
      <c r="D452" s="25">
        <f t="shared" si="91"/>
        <v>0.35917274406688643</v>
      </c>
      <c r="E452" s="20">
        <f t="shared" si="92"/>
        <v>-0.35917274406688643</v>
      </c>
      <c r="F452" s="3">
        <f>VLOOKUP(A452,'Scheme data2'!$A$2:$B$5538,2,FALSE)</f>
        <v>16.12</v>
      </c>
      <c r="G452" s="20">
        <f t="shared" si="93"/>
        <v>0.18645121193288464</v>
      </c>
      <c r="H452" s="3">
        <f t="shared" si="94"/>
        <v>0</v>
      </c>
      <c r="I452" s="3">
        <f t="shared" si="95"/>
        <v>3</v>
      </c>
      <c r="J452" s="3">
        <f t="shared" si="96"/>
        <v>0</v>
      </c>
      <c r="K452" s="3">
        <f t="shared" si="97"/>
        <v>19820.576516012159</v>
      </c>
      <c r="L452" s="3">
        <f t="shared" si="98"/>
        <v>43.467130097536383</v>
      </c>
      <c r="M452" s="3">
        <f t="shared" si="99"/>
        <v>319507.69343811605</v>
      </c>
      <c r="N452" s="3">
        <f t="shared" si="100"/>
        <v>338858.87945786928</v>
      </c>
      <c r="O452" s="20">
        <f t="shared" si="101"/>
        <v>127.12933753943204</v>
      </c>
      <c r="P452" s="20">
        <f t="shared" si="102"/>
        <v>134.69745663141913</v>
      </c>
      <c r="Q452" s="3">
        <f>(O452-MAX(O$8:O452))/MAX(O$8:O452)</f>
        <v>0</v>
      </c>
      <c r="R452" s="3">
        <f>(P452-MAX(P$8:P452))/MAX(P$8:P452)</f>
        <v>0</v>
      </c>
      <c r="S452" s="3"/>
    </row>
    <row r="453" spans="1:19" hidden="1" x14ac:dyDescent="0.2">
      <c r="A453" s="18">
        <v>41844</v>
      </c>
      <c r="B453" s="18" t="str">
        <f t="shared" si="90"/>
        <v>Jul-2014</v>
      </c>
      <c r="C453" s="2">
        <v>7830.6</v>
      </c>
      <c r="D453" s="25">
        <f t="shared" si="91"/>
        <v>0.44703845043774321</v>
      </c>
      <c r="E453" s="20">
        <f t="shared" si="92"/>
        <v>-0.44703845043774321</v>
      </c>
      <c r="F453" s="3">
        <f>VLOOKUP(A453,'Scheme data2'!$A$2:$B$5538,2,FALSE)</f>
        <v>16.170000000000002</v>
      </c>
      <c r="G453" s="20">
        <f t="shared" si="93"/>
        <v>0.31017369727047589</v>
      </c>
      <c r="H453" s="3">
        <f t="shared" si="94"/>
        <v>0</v>
      </c>
      <c r="I453" s="3">
        <f t="shared" si="95"/>
        <v>3</v>
      </c>
      <c r="J453" s="3">
        <f t="shared" si="96"/>
        <v>0</v>
      </c>
      <c r="K453" s="3">
        <f t="shared" si="97"/>
        <v>19820.576516012159</v>
      </c>
      <c r="L453" s="3">
        <f t="shared" si="98"/>
        <v>43.467130097536383</v>
      </c>
      <c r="M453" s="3">
        <f t="shared" si="99"/>
        <v>320498.72226391663</v>
      </c>
      <c r="N453" s="3">
        <f t="shared" si="100"/>
        <v>340373.70894176845</v>
      </c>
      <c r="O453" s="20">
        <f t="shared" si="101"/>
        <v>127.52365930599355</v>
      </c>
      <c r="P453" s="20">
        <f t="shared" si="102"/>
        <v>135.29960605432328</v>
      </c>
      <c r="Q453" s="3">
        <f>(O453-MAX(O$8:O453))/MAX(O$8:O453)</f>
        <v>0</v>
      </c>
      <c r="R453" s="3">
        <f>(P453-MAX(P$8:P453))/MAX(P$8:P453)</f>
        <v>0</v>
      </c>
      <c r="S453" s="3"/>
    </row>
    <row r="454" spans="1:19" x14ac:dyDescent="0.2">
      <c r="A454" s="18">
        <v>41845</v>
      </c>
      <c r="B454" s="18" t="str">
        <f t="shared" ref="B454:B516" si="103">TEXT(A454,"MMM-YYYY")</f>
        <v>Jul-2014</v>
      </c>
      <c r="C454" s="2">
        <v>7790.45</v>
      </c>
      <c r="D454" s="25">
        <f t="shared" si="91"/>
        <v>-0.51273210226547827</v>
      </c>
      <c r="E454" s="20">
        <f t="shared" si="92"/>
        <v>0.51273210226547827</v>
      </c>
      <c r="F454" s="3">
        <f>VLOOKUP(A454,'Scheme data2'!$A$2:$B$5538,2,FALSE)</f>
        <v>16.13</v>
      </c>
      <c r="G454" s="20">
        <f t="shared" si="93"/>
        <v>-0.24737167594312118</v>
      </c>
      <c r="H454" s="3">
        <f t="shared" si="94"/>
        <v>2000</v>
      </c>
      <c r="I454" s="3">
        <f t="shared" si="95"/>
        <v>4</v>
      </c>
      <c r="J454" s="3">
        <f t="shared" si="96"/>
        <v>2000</v>
      </c>
      <c r="K454" s="3">
        <f t="shared" si="97"/>
        <v>19944.569076458531</v>
      </c>
      <c r="L454" s="3">
        <f t="shared" si="98"/>
        <v>43.723854676989433</v>
      </c>
      <c r="M454" s="3">
        <f t="shared" si="99"/>
        <v>321705.89920327609</v>
      </c>
      <c r="N454" s="3">
        <f t="shared" si="100"/>
        <v>340628.50366835232</v>
      </c>
      <c r="O454" s="20">
        <f t="shared" si="101"/>
        <v>127.20820189274431</v>
      </c>
      <c r="P454" s="20">
        <f t="shared" si="102"/>
        <v>134.60588153984403</v>
      </c>
      <c r="Q454" s="3">
        <f>(O454-MAX(O$8:O454))/MAX(O$8:O454)</f>
        <v>-2.4737167594312275E-3</v>
      </c>
      <c r="R454" s="3">
        <f>(P454-MAX(P$8:P454))/MAX(P$8:P454)</f>
        <v>-5.1273210226547884E-3</v>
      </c>
      <c r="S454" s="3"/>
    </row>
    <row r="455" spans="1:19" x14ac:dyDescent="0.2">
      <c r="A455" s="18">
        <v>41848</v>
      </c>
      <c r="B455" s="18" t="str">
        <f t="shared" si="103"/>
        <v>Jul-2014</v>
      </c>
      <c r="C455" s="2">
        <v>7748.7</v>
      </c>
      <c r="D455" s="25">
        <f t="shared" si="91"/>
        <v>-0.53591255960823836</v>
      </c>
      <c r="E455" s="20">
        <f t="shared" si="92"/>
        <v>0.53591255960823836</v>
      </c>
      <c r="F455" s="3">
        <f>VLOOKUP(A455,'Scheme data2'!$A$2:$B$5538,2,FALSE)</f>
        <v>16.079999999999998</v>
      </c>
      <c r="G455" s="20">
        <f t="shared" si="93"/>
        <v>-0.30998140111593747</v>
      </c>
      <c r="H455" s="3">
        <f t="shared" si="94"/>
        <v>2000</v>
      </c>
      <c r="I455" s="3">
        <f t="shared" si="95"/>
        <v>5</v>
      </c>
      <c r="J455" s="3">
        <f t="shared" si="96"/>
        <v>2000</v>
      </c>
      <c r="K455" s="3">
        <f t="shared" si="97"/>
        <v>20068.947185911267</v>
      </c>
      <c r="L455" s="3">
        <f t="shared" si="98"/>
        <v>43.981962488622351</v>
      </c>
      <c r="M455" s="3">
        <f t="shared" si="99"/>
        <v>322708.67074945313</v>
      </c>
      <c r="N455" s="3">
        <f t="shared" si="100"/>
        <v>340803.03273558803</v>
      </c>
      <c r="O455" s="20">
        <f t="shared" si="101"/>
        <v>126.8138801261828</v>
      </c>
      <c r="P455" s="20">
        <f t="shared" si="102"/>
        <v>133.88451171470061</v>
      </c>
      <c r="Q455" s="3">
        <f>(O455-MAX(O$8:O455))/MAX(O$8:O455)</f>
        <v>-5.5658627087200674E-3</v>
      </c>
      <c r="R455" s="3">
        <f>(P455-MAX(P$8:P455))/MAX(P$8:P455)</f>
        <v>-1.0458968661405443E-2</v>
      </c>
      <c r="S455" s="3"/>
    </row>
    <row r="456" spans="1:19" hidden="1" x14ac:dyDescent="0.2">
      <c r="A456" s="18">
        <v>41850</v>
      </c>
      <c r="B456" s="18" t="str">
        <f t="shared" si="103"/>
        <v>Jul-2014</v>
      </c>
      <c r="C456" s="2">
        <v>7791.4</v>
      </c>
      <c r="D456" s="25">
        <f t="shared" si="91"/>
        <v>0.55106017783627992</v>
      </c>
      <c r="E456" s="20">
        <f t="shared" si="92"/>
        <v>-0.55106017783627992</v>
      </c>
      <c r="F456" s="3">
        <f>VLOOKUP(A456,'Scheme data2'!$A$2:$B$5538,2,FALSE)</f>
        <v>16.190000000000001</v>
      </c>
      <c r="G456" s="20">
        <f t="shared" si="93"/>
        <v>0.68407960199006845</v>
      </c>
      <c r="H456" s="3">
        <f t="shared" si="94"/>
        <v>0</v>
      </c>
      <c r="I456" s="3">
        <f t="shared" si="95"/>
        <v>5</v>
      </c>
      <c r="J456" s="3">
        <f t="shared" si="96"/>
        <v>0</v>
      </c>
      <c r="K456" s="3">
        <f t="shared" si="97"/>
        <v>20068.947185911267</v>
      </c>
      <c r="L456" s="3">
        <f t="shared" si="98"/>
        <v>43.981962488622351</v>
      </c>
      <c r="M456" s="3">
        <f t="shared" si="99"/>
        <v>324916.25493990345</v>
      </c>
      <c r="N456" s="3">
        <f t="shared" si="100"/>
        <v>342681.06253385218</v>
      </c>
      <c r="O456" s="20">
        <f t="shared" si="101"/>
        <v>127.68138801261814</v>
      </c>
      <c r="P456" s="20">
        <f t="shared" si="102"/>
        <v>134.62229594305089</v>
      </c>
      <c r="Q456" s="3">
        <f>(O456-MAX(O$8:O456))/MAX(O$8:O456)</f>
        <v>0</v>
      </c>
      <c r="R456" s="3">
        <f>(P456-MAX(P$8:P456))/MAX(P$8:P456)</f>
        <v>-5.0060020943479191E-3</v>
      </c>
      <c r="S456" s="3"/>
    </row>
    <row r="457" spans="1:19" hidden="1" x14ac:dyDescent="0.2">
      <c r="A457" s="18">
        <v>41851</v>
      </c>
      <c r="B457" s="18" t="str">
        <f t="shared" si="103"/>
        <v>Jul-2014</v>
      </c>
      <c r="C457" s="2">
        <v>7721.3</v>
      </c>
      <c r="D457" s="25">
        <f t="shared" si="91"/>
        <v>-0.89970993659675358</v>
      </c>
      <c r="E457" s="20">
        <f t="shared" si="92"/>
        <v>0.89970993659675358</v>
      </c>
      <c r="F457" s="3">
        <f>VLOOKUP(A457,'Scheme data2'!$A$2:$B$5538,2,FALSE)</f>
        <v>16.12</v>
      </c>
      <c r="G457" s="20">
        <f t="shared" si="93"/>
        <v>-0.43236565781346681</v>
      </c>
      <c r="H457" s="3">
        <f t="shared" si="94"/>
        <v>2000</v>
      </c>
      <c r="I457" s="3">
        <f t="shared" si="95"/>
        <v>6</v>
      </c>
      <c r="J457" s="3">
        <f t="shared" si="96"/>
        <v>0</v>
      </c>
      <c r="K457" s="3">
        <f t="shared" si="97"/>
        <v>20068.947185911267</v>
      </c>
      <c r="L457" s="3">
        <f t="shared" si="98"/>
        <v>43.981962488622351</v>
      </c>
      <c r="M457" s="3">
        <f t="shared" si="99"/>
        <v>323511.42863688967</v>
      </c>
      <c r="N457" s="3">
        <f t="shared" si="100"/>
        <v>339597.92696339975</v>
      </c>
      <c r="O457" s="20">
        <f t="shared" si="101"/>
        <v>127.12933753943202</v>
      </c>
      <c r="P457" s="20">
        <f t="shared" si="102"/>
        <v>133.41108576957657</v>
      </c>
      <c r="Q457" s="3">
        <f>(O457-MAX(O$8:O457))/MAX(O$8:O457)</f>
        <v>-4.3236565781347202E-3</v>
      </c>
      <c r="R457" s="3">
        <f>(P457-MAX(P$8:P457))/MAX(P$8:P457)</f>
        <v>-1.3958061962046337E-2</v>
      </c>
      <c r="S457" s="3"/>
    </row>
    <row r="458" spans="1:19" x14ac:dyDescent="0.2">
      <c r="A458" s="18">
        <v>41852</v>
      </c>
      <c r="B458" s="18" t="str">
        <f t="shared" si="103"/>
        <v>Aug-2014</v>
      </c>
      <c r="C458" s="2">
        <v>7602.6</v>
      </c>
      <c r="D458" s="25">
        <f t="shared" si="91"/>
        <v>-1.5373058940851905</v>
      </c>
      <c r="E458" s="20">
        <f t="shared" si="92"/>
        <v>1.5373058940851905</v>
      </c>
      <c r="F458" s="3">
        <f>VLOOKUP(A458,'Scheme data2'!$A$2:$B$5538,2,FALSE)</f>
        <v>15.93</v>
      </c>
      <c r="G458" s="20">
        <f t="shared" si="93"/>
        <v>-1.1786600496277995</v>
      </c>
      <c r="H458" s="3">
        <f t="shared" si="94"/>
        <v>4000</v>
      </c>
      <c r="I458" s="3">
        <f t="shared" si="95"/>
        <v>1</v>
      </c>
      <c r="J458" s="3">
        <f t="shared" si="96"/>
        <v>4000</v>
      </c>
      <c r="K458" s="3">
        <f t="shared" si="97"/>
        <v>20320.045742094568</v>
      </c>
      <c r="L458" s="3">
        <f t="shared" si="98"/>
        <v>44.508098284271206</v>
      </c>
      <c r="M458" s="3">
        <f t="shared" si="99"/>
        <v>323698.32867156644</v>
      </c>
      <c r="N458" s="3">
        <f t="shared" si="100"/>
        <v>338377.26801600028</v>
      </c>
      <c r="O458" s="20">
        <f t="shared" si="101"/>
        <v>125.63091482649826</v>
      </c>
      <c r="P458" s="20">
        <f t="shared" si="102"/>
        <v>131.36014928467782</v>
      </c>
      <c r="Q458" s="3">
        <f>(O458-MAX(O$8:O458))/MAX(O$8:O458)</f>
        <v>-1.6059295861643119E-2</v>
      </c>
      <c r="R458" s="3">
        <f>(P458-MAX(P$8:P458))/MAX(P$8:P458)</f>
        <v>-2.9116542793655689E-2</v>
      </c>
      <c r="S458" s="3"/>
    </row>
    <row r="459" spans="1:19" hidden="1" x14ac:dyDescent="0.2">
      <c r="A459" s="18">
        <v>41855</v>
      </c>
      <c r="B459" s="18" t="str">
        <f t="shared" si="103"/>
        <v>Aug-2014</v>
      </c>
      <c r="C459" s="2">
        <v>7683.65</v>
      </c>
      <c r="D459" s="25">
        <f t="shared" ref="D459:D522" si="104">(C459-C458)/C458*100</f>
        <v>1.0660826559334868</v>
      </c>
      <c r="E459" s="20">
        <f t="shared" ref="E459:E522" si="105">D459*-1</f>
        <v>-1.0660826559334868</v>
      </c>
      <c r="F459" s="3">
        <f>VLOOKUP(A459,'Scheme data2'!$A$2:$B$5538,2,FALSE)</f>
        <v>15.99</v>
      </c>
      <c r="G459" s="20">
        <f t="shared" ref="G459:G522" si="106">(F459-F458)/F458*100</f>
        <v>0.37664783427495607</v>
      </c>
      <c r="H459" s="3">
        <f t="shared" ref="H459:H522" si="107">IF(E459&gt;=$E$3,IF(E459&lt;$E$4,$F$3,IF(E459&lt;$E$5,$F$4,$F$5)),0)</f>
        <v>0</v>
      </c>
      <c r="I459" s="3">
        <f t="shared" ref="I459:I522" si="108">IF(B458&lt;&gt;B459,IF(H459&gt;0,1,0),IF(H459&gt;0,I458+1,I458))</f>
        <v>1</v>
      </c>
      <c r="J459" s="3">
        <f t="shared" ref="J459:J522" si="109">IF(I459&gt;$D$2,0,IF(A458&gt;$B$3,0,H459))</f>
        <v>0</v>
      </c>
      <c r="K459" s="3">
        <f t="shared" ref="K459:K522" si="110">J459/F459+K458</f>
        <v>20320.045742094568</v>
      </c>
      <c r="L459" s="3">
        <f t="shared" ref="L459:L522" si="111">J459/C459+L458</f>
        <v>44.508098284271206</v>
      </c>
      <c r="M459" s="3">
        <f t="shared" ref="M459:M522" si="112">K459*F459</f>
        <v>324917.53141609213</v>
      </c>
      <c r="N459" s="3">
        <f t="shared" ref="N459:N522" si="113">L459*C459</f>
        <v>341984.64938194043</v>
      </c>
      <c r="O459" s="20">
        <f t="shared" ref="O459:O522" si="114">$O458*(1+$G459/100)</f>
        <v>126.10410094637207</v>
      </c>
      <c r="P459" s="20">
        <f t="shared" ref="P459:P522" si="115">$P458*(1+$D459/100)</f>
        <v>132.7605570530101</v>
      </c>
      <c r="Q459" s="3">
        <f>(O459-MAX(O$8:O459))/MAX(O$8:O459)</f>
        <v>-1.2353304508956279E-2</v>
      </c>
      <c r="R459" s="3">
        <f>(P459-MAX(P$8:P459))/MAX(P$8:P459)</f>
        <v>-1.8766122647051436E-2</v>
      </c>
      <c r="S459" s="3"/>
    </row>
    <row r="460" spans="1:19" hidden="1" x14ac:dyDescent="0.2">
      <c r="A460" s="18">
        <v>41856</v>
      </c>
      <c r="B460" s="18" t="str">
        <f t="shared" si="103"/>
        <v>Aug-2014</v>
      </c>
      <c r="C460" s="2">
        <v>7746.55</v>
      </c>
      <c r="D460" s="25">
        <f t="shared" si="104"/>
        <v>0.81862135833881744</v>
      </c>
      <c r="E460" s="20">
        <f t="shared" si="105"/>
        <v>-0.81862135833881744</v>
      </c>
      <c r="F460" s="3">
        <f>VLOOKUP(A460,'Scheme data2'!$A$2:$B$5538,2,FALSE)</f>
        <v>16.059999999999999</v>
      </c>
      <c r="G460" s="20">
        <f t="shared" si="106"/>
        <v>0.43777360850530644</v>
      </c>
      <c r="H460" s="3">
        <f t="shared" si="107"/>
        <v>0</v>
      </c>
      <c r="I460" s="3">
        <f t="shared" si="108"/>
        <v>1</v>
      </c>
      <c r="J460" s="3">
        <f t="shared" si="109"/>
        <v>0</v>
      </c>
      <c r="K460" s="3">
        <f t="shared" si="110"/>
        <v>20320.045742094568</v>
      </c>
      <c r="L460" s="3">
        <f t="shared" si="111"/>
        <v>44.508098284271206</v>
      </c>
      <c r="M460" s="3">
        <f t="shared" si="112"/>
        <v>326339.93461803871</v>
      </c>
      <c r="N460" s="3">
        <f t="shared" si="113"/>
        <v>344784.20876402111</v>
      </c>
      <c r="O460" s="20">
        <f t="shared" si="114"/>
        <v>126.65615141955817</v>
      </c>
      <c r="P460" s="20">
        <f t="shared" si="115"/>
        <v>133.84736332849562</v>
      </c>
      <c r="Q460" s="3">
        <f>(O460-MAX(O$8:O460))/MAX(O$8:O460)</f>
        <v>-8.0296479308217816E-3</v>
      </c>
      <c r="R460" s="3">
        <f>(P460-MAX(P$8:P460))/MAX(P$8:P460)</f>
        <v>-1.0733532551784214E-2</v>
      </c>
      <c r="S460" s="3"/>
    </row>
    <row r="461" spans="1:19" x14ac:dyDescent="0.2">
      <c r="A461" s="18">
        <v>41857</v>
      </c>
      <c r="B461" s="18" t="str">
        <f t="shared" si="103"/>
        <v>Aug-2014</v>
      </c>
      <c r="C461" s="2">
        <v>7672.05</v>
      </c>
      <c r="D461" s="25">
        <f t="shared" si="104"/>
        <v>-0.96171844240339255</v>
      </c>
      <c r="E461" s="20">
        <f t="shared" si="105"/>
        <v>0.96171844240339255</v>
      </c>
      <c r="F461" s="3">
        <f>VLOOKUP(A461,'Scheme data2'!$A$2:$B$5538,2,FALSE)</f>
        <v>15.96</v>
      </c>
      <c r="G461" s="20">
        <f t="shared" si="106"/>
        <v>-0.6226650062266369</v>
      </c>
      <c r="H461" s="3">
        <f t="shared" si="107"/>
        <v>2000</v>
      </c>
      <c r="I461" s="3">
        <f t="shared" si="108"/>
        <v>2</v>
      </c>
      <c r="J461" s="3">
        <f t="shared" si="109"/>
        <v>2000</v>
      </c>
      <c r="K461" s="3">
        <f t="shared" si="110"/>
        <v>20445.359025302587</v>
      </c>
      <c r="L461" s="3">
        <f t="shared" si="111"/>
        <v>44.768784802216217</v>
      </c>
      <c r="M461" s="3">
        <f t="shared" si="112"/>
        <v>326307.93004382931</v>
      </c>
      <c r="N461" s="3">
        <f t="shared" si="113"/>
        <v>343468.35544184293</v>
      </c>
      <c r="O461" s="20">
        <f t="shared" si="114"/>
        <v>125.86750788643515</v>
      </c>
      <c r="P461" s="20">
        <f t="shared" si="115"/>
        <v>132.5601285506948</v>
      </c>
      <c r="Q461" s="3">
        <f>(O461-MAX(O$8:O461))/MAX(O$8:O461)</f>
        <v>-1.420630018529981E-2</v>
      </c>
      <c r="R461" s="3">
        <f>(P461-MAX(P$8:P461))/MAX(P$8:P461)</f>
        <v>-2.0247490613746269E-2</v>
      </c>
      <c r="S461" s="3"/>
    </row>
    <row r="462" spans="1:19" hidden="1" x14ac:dyDescent="0.2">
      <c r="A462" s="18">
        <v>41858</v>
      </c>
      <c r="B462" s="18" t="str">
        <f t="shared" si="103"/>
        <v>Aug-2014</v>
      </c>
      <c r="C462" s="2">
        <v>7649.25</v>
      </c>
      <c r="D462" s="25">
        <f t="shared" si="104"/>
        <v>-0.29718263045731169</v>
      </c>
      <c r="E462" s="20">
        <f t="shared" si="105"/>
        <v>0.29718263045731169</v>
      </c>
      <c r="F462" s="3">
        <f>VLOOKUP(A462,'Scheme data2'!$A$2:$B$5538,2,FALSE)</f>
        <v>15.92</v>
      </c>
      <c r="G462" s="20">
        <f t="shared" si="106"/>
        <v>-0.25062656641604586</v>
      </c>
      <c r="H462" s="3">
        <f t="shared" si="107"/>
        <v>0</v>
      </c>
      <c r="I462" s="3">
        <f t="shared" si="108"/>
        <v>2</v>
      </c>
      <c r="J462" s="3">
        <f t="shared" si="109"/>
        <v>0</v>
      </c>
      <c r="K462" s="3">
        <f t="shared" si="110"/>
        <v>20445.359025302587</v>
      </c>
      <c r="L462" s="3">
        <f t="shared" si="111"/>
        <v>44.768784802216217</v>
      </c>
      <c r="M462" s="3">
        <f t="shared" si="112"/>
        <v>325490.11568281718</v>
      </c>
      <c r="N462" s="3">
        <f t="shared" si="113"/>
        <v>342447.62714835239</v>
      </c>
      <c r="O462" s="20">
        <f t="shared" si="114"/>
        <v>125.55205047318593</v>
      </c>
      <c r="P462" s="20">
        <f t="shared" si="115"/>
        <v>132.16618287373024</v>
      </c>
      <c r="Q462" s="3">
        <f>(O462-MAX(O$8:O462))/MAX(O$8:O462)</f>
        <v>-1.6676961087091109E-2</v>
      </c>
      <c r="R462" s="3">
        <f>(P462-MAX(P$8:P462))/MAX(P$8:P462)</f>
        <v>-2.3159144893111962E-2</v>
      </c>
      <c r="S462" s="3"/>
    </row>
    <row r="463" spans="1:19" x14ac:dyDescent="0.2">
      <c r="A463" s="18">
        <v>41859</v>
      </c>
      <c r="B463" s="18" t="str">
        <f t="shared" si="103"/>
        <v>Aug-2014</v>
      </c>
      <c r="C463" s="2">
        <v>7568.55</v>
      </c>
      <c r="D463" s="25">
        <f t="shared" si="104"/>
        <v>-1.0550053926855552</v>
      </c>
      <c r="E463" s="20">
        <f t="shared" si="105"/>
        <v>1.0550053926855552</v>
      </c>
      <c r="F463" s="3">
        <f>VLOOKUP(A463,'Scheme data2'!$A$2:$B$5538,2,FALSE)</f>
        <v>15.84</v>
      </c>
      <c r="G463" s="20">
        <f t="shared" si="106"/>
        <v>-0.50251256281407075</v>
      </c>
      <c r="H463" s="3">
        <f t="shared" si="107"/>
        <v>4000</v>
      </c>
      <c r="I463" s="3">
        <f t="shared" si="108"/>
        <v>3</v>
      </c>
      <c r="J463" s="3">
        <f t="shared" si="109"/>
        <v>4000</v>
      </c>
      <c r="K463" s="3">
        <f t="shared" si="110"/>
        <v>20697.884277827838</v>
      </c>
      <c r="L463" s="3">
        <f t="shared" si="111"/>
        <v>45.297287619796862</v>
      </c>
      <c r="M463" s="3">
        <f t="shared" si="112"/>
        <v>327854.48696079297</v>
      </c>
      <c r="N463" s="3">
        <f t="shared" si="113"/>
        <v>342834.78621481353</v>
      </c>
      <c r="O463" s="20">
        <f t="shared" si="114"/>
        <v>124.9211356466875</v>
      </c>
      <c r="P463" s="20">
        <f t="shared" si="115"/>
        <v>130.77182251710573</v>
      </c>
      <c r="Q463" s="3">
        <f>(O463-MAX(O$8:O463))/MAX(O$8:O463)</f>
        <v>-2.16182828906736E-2</v>
      </c>
      <c r="R463" s="3">
        <f>(P463-MAX(P$8:P463))/MAX(P$8:P463)</f>
        <v>-3.3464868592445296E-2</v>
      </c>
      <c r="S463" s="3"/>
    </row>
    <row r="464" spans="1:19" hidden="1" x14ac:dyDescent="0.2">
      <c r="A464" s="18">
        <v>41862</v>
      </c>
      <c r="B464" s="18" t="str">
        <f t="shared" si="103"/>
        <v>Aug-2014</v>
      </c>
      <c r="C464" s="2">
        <v>7625.95</v>
      </c>
      <c r="D464" s="25">
        <f t="shared" si="104"/>
        <v>0.75840154322822251</v>
      </c>
      <c r="E464" s="20">
        <f t="shared" si="105"/>
        <v>-0.75840154322822251</v>
      </c>
      <c r="F464" s="3">
        <f>VLOOKUP(A464,'Scheme data2'!$A$2:$B$5538,2,FALSE)</f>
        <v>15.89</v>
      </c>
      <c r="G464" s="20">
        <f t="shared" si="106"/>
        <v>0.31565656565657019</v>
      </c>
      <c r="H464" s="3">
        <f t="shared" si="107"/>
        <v>0</v>
      </c>
      <c r="I464" s="3">
        <f t="shared" si="108"/>
        <v>3</v>
      </c>
      <c r="J464" s="3">
        <f t="shared" si="109"/>
        <v>0</v>
      </c>
      <c r="K464" s="3">
        <f t="shared" si="110"/>
        <v>20697.884277827838</v>
      </c>
      <c r="L464" s="3">
        <f t="shared" si="111"/>
        <v>45.297287619796862</v>
      </c>
      <c r="M464" s="3">
        <f t="shared" si="112"/>
        <v>328889.38117468433</v>
      </c>
      <c r="N464" s="3">
        <f t="shared" si="113"/>
        <v>345434.85052418988</v>
      </c>
      <c r="O464" s="20">
        <f t="shared" si="114"/>
        <v>125.31545741324902</v>
      </c>
      <c r="P464" s="20">
        <f t="shared" si="115"/>
        <v>131.76359803718313</v>
      </c>
      <c r="Q464" s="3">
        <f>(O464-MAX(O$8:O464))/MAX(O$8:O464)</f>
        <v>-1.8529956763434528E-2</v>
      </c>
      <c r="R464" s="3">
        <f>(P464-MAX(P$8:P464))/MAX(P$8:P464)</f>
        <v>-2.6134651240007512E-2</v>
      </c>
      <c r="S464" s="3"/>
    </row>
    <row r="465" spans="1:19" hidden="1" x14ac:dyDescent="0.2">
      <c r="A465" s="18">
        <v>41863</v>
      </c>
      <c r="B465" s="18" t="str">
        <f t="shared" si="103"/>
        <v>Aug-2014</v>
      </c>
      <c r="C465" s="2">
        <v>7727.05</v>
      </c>
      <c r="D465" s="25">
        <f t="shared" si="104"/>
        <v>1.3257364656206816</v>
      </c>
      <c r="E465" s="20">
        <f t="shared" si="105"/>
        <v>-1.3257364656206816</v>
      </c>
      <c r="F465" s="3">
        <f>VLOOKUP(A465,'Scheme data2'!$A$2:$B$5538,2,FALSE)</f>
        <v>15.95</v>
      </c>
      <c r="G465" s="20">
        <f t="shared" si="106"/>
        <v>0.37759597230962061</v>
      </c>
      <c r="H465" s="3">
        <f t="shared" si="107"/>
        <v>0</v>
      </c>
      <c r="I465" s="3">
        <f t="shared" si="108"/>
        <v>3</v>
      </c>
      <c r="J465" s="3">
        <f t="shared" si="109"/>
        <v>0</v>
      </c>
      <c r="K465" s="3">
        <f t="shared" si="110"/>
        <v>20697.884277827838</v>
      </c>
      <c r="L465" s="3">
        <f t="shared" si="111"/>
        <v>45.297287619796862</v>
      </c>
      <c r="M465" s="3">
        <f t="shared" si="112"/>
        <v>330131.25423135399</v>
      </c>
      <c r="N465" s="3">
        <f t="shared" si="113"/>
        <v>350014.40630255133</v>
      </c>
      <c r="O465" s="20">
        <f t="shared" si="114"/>
        <v>125.78864353312282</v>
      </c>
      <c r="P465" s="20">
        <f t="shared" si="115"/>
        <v>133.51043610477592</v>
      </c>
      <c r="Q465" s="3">
        <f>(O465-MAX(O$8:O465))/MAX(O$8:O465)</f>
        <v>-1.4823965410747802E-2</v>
      </c>
      <c r="R465" s="3">
        <f>(P465-MAX(P$8:P465))/MAX(P$8:P465)</f>
        <v>-1.3223763185452287E-2</v>
      </c>
      <c r="S465" s="3"/>
    </row>
    <row r="466" spans="1:19" hidden="1" x14ac:dyDescent="0.2">
      <c r="A466" s="18">
        <v>41864</v>
      </c>
      <c r="B466" s="18" t="str">
        <f t="shared" si="103"/>
        <v>Aug-2014</v>
      </c>
      <c r="C466" s="2">
        <v>7739.55</v>
      </c>
      <c r="D466" s="25">
        <f t="shared" si="104"/>
        <v>0.16176936864650804</v>
      </c>
      <c r="E466" s="20">
        <f t="shared" si="105"/>
        <v>-0.16176936864650804</v>
      </c>
      <c r="F466" s="3">
        <f>VLOOKUP(A466,'Scheme data2'!$A$2:$B$5538,2,FALSE)</f>
        <v>15.98</v>
      </c>
      <c r="G466" s="20">
        <f t="shared" si="106"/>
        <v>0.18808777429467799</v>
      </c>
      <c r="H466" s="3">
        <f t="shared" si="107"/>
        <v>0</v>
      </c>
      <c r="I466" s="3">
        <f t="shared" si="108"/>
        <v>3</v>
      </c>
      <c r="J466" s="3">
        <f t="shared" si="109"/>
        <v>0</v>
      </c>
      <c r="K466" s="3">
        <f t="shared" si="110"/>
        <v>20697.884277827838</v>
      </c>
      <c r="L466" s="3">
        <f t="shared" si="111"/>
        <v>45.297287619796862</v>
      </c>
      <c r="M466" s="3">
        <f t="shared" si="112"/>
        <v>330752.19075968885</v>
      </c>
      <c r="N466" s="3">
        <f t="shared" si="113"/>
        <v>350580.62239779881</v>
      </c>
      <c r="O466" s="20">
        <f t="shared" si="114"/>
        <v>126.02523659305974</v>
      </c>
      <c r="P466" s="20">
        <f t="shared" si="115"/>
        <v>133.72641509433981</v>
      </c>
      <c r="Q466" s="3">
        <f>(O466-MAX(O$8:O466))/MAX(O$8:O466)</f>
        <v>-1.2970969734404271E-2</v>
      </c>
      <c r="R466" s="3">
        <f>(P466-MAX(P$8:P466))/MAX(P$8:P466)</f>
        <v>-1.1627461497203635E-2</v>
      </c>
      <c r="S466" s="3"/>
    </row>
    <row r="467" spans="1:19" hidden="1" x14ac:dyDescent="0.2">
      <c r="A467" s="18">
        <v>41865</v>
      </c>
      <c r="B467" s="18" t="str">
        <f t="shared" si="103"/>
        <v>Aug-2014</v>
      </c>
      <c r="C467" s="2">
        <v>7791.7</v>
      </c>
      <c r="D467" s="25">
        <f t="shared" si="104"/>
        <v>0.67381178492289129</v>
      </c>
      <c r="E467" s="20">
        <f t="shared" si="105"/>
        <v>-0.67381178492289129</v>
      </c>
      <c r="F467" s="3">
        <f>VLOOKUP(A467,'Scheme data2'!$A$2:$B$5538,2,FALSE)</f>
        <v>16.05</v>
      </c>
      <c r="G467" s="20">
        <f t="shared" si="106"/>
        <v>0.43804755944931345</v>
      </c>
      <c r="H467" s="3">
        <f t="shared" si="107"/>
        <v>0</v>
      </c>
      <c r="I467" s="3">
        <f t="shared" si="108"/>
        <v>3</v>
      </c>
      <c r="J467" s="3">
        <f t="shared" si="109"/>
        <v>0</v>
      </c>
      <c r="K467" s="3">
        <f t="shared" si="110"/>
        <v>20697.884277827838</v>
      </c>
      <c r="L467" s="3">
        <f t="shared" si="111"/>
        <v>45.297287619796862</v>
      </c>
      <c r="M467" s="3">
        <f t="shared" si="112"/>
        <v>332201.04265913682</v>
      </c>
      <c r="N467" s="3">
        <f t="shared" si="113"/>
        <v>352942.87594717118</v>
      </c>
      <c r="O467" s="20">
        <f t="shared" si="114"/>
        <v>126.57728706624587</v>
      </c>
      <c r="P467" s="20">
        <f t="shared" si="115"/>
        <v>134.62747943880038</v>
      </c>
      <c r="Q467" s="3">
        <f>(O467-MAX(O$8:O467))/MAX(O$8:O467)</f>
        <v>-8.6473131562695513E-3</v>
      </c>
      <c r="R467" s="3">
        <f>(P467-MAX(P$8:P467))/MAX(P$8:P467)</f>
        <v>-4.9676908538302585E-3</v>
      </c>
      <c r="S467" s="3"/>
    </row>
    <row r="468" spans="1:19" hidden="1" x14ac:dyDescent="0.2">
      <c r="A468" s="18">
        <v>41869</v>
      </c>
      <c r="B468" s="18" t="str">
        <f t="shared" si="103"/>
        <v>Aug-2014</v>
      </c>
      <c r="C468" s="2">
        <v>7874.25</v>
      </c>
      <c r="D468" s="25">
        <f t="shared" si="104"/>
        <v>1.059460708189486</v>
      </c>
      <c r="E468" s="20">
        <f t="shared" si="105"/>
        <v>-1.059460708189486</v>
      </c>
      <c r="F468" s="3">
        <f>VLOOKUP(A468,'Scheme data2'!$A$2:$B$5538,2,FALSE)</f>
        <v>16.190000000000001</v>
      </c>
      <c r="G468" s="20">
        <f t="shared" si="106"/>
        <v>0.87227414330218411</v>
      </c>
      <c r="H468" s="3">
        <f t="shared" si="107"/>
        <v>0</v>
      </c>
      <c r="I468" s="3">
        <f t="shared" si="108"/>
        <v>3</v>
      </c>
      <c r="J468" s="3">
        <f t="shared" si="109"/>
        <v>0</v>
      </c>
      <c r="K468" s="3">
        <f t="shared" si="110"/>
        <v>20697.884277827838</v>
      </c>
      <c r="L468" s="3">
        <f t="shared" si="111"/>
        <v>45.297287619796862</v>
      </c>
      <c r="M468" s="3">
        <f t="shared" si="112"/>
        <v>335098.74645803269</v>
      </c>
      <c r="N468" s="3">
        <f t="shared" si="113"/>
        <v>356682.16704018542</v>
      </c>
      <c r="O468" s="20">
        <f t="shared" si="114"/>
        <v>127.6813880126181</v>
      </c>
      <c r="P468" s="20">
        <f t="shared" si="115"/>
        <v>136.05380468588035</v>
      </c>
      <c r="Q468" s="3">
        <f>(O468-MAX(O$8:O468))/MAX(O$8:O468)</f>
        <v>-3.3389803172716793E-16</v>
      </c>
      <c r="R468" s="3">
        <f>(P468-MAX(P$8:P468))/MAX(P$8:P468)</f>
        <v>0</v>
      </c>
      <c r="S468" s="3"/>
    </row>
    <row r="469" spans="1:19" hidden="1" x14ac:dyDescent="0.2">
      <c r="A469" s="18">
        <v>41870</v>
      </c>
      <c r="B469" s="18" t="str">
        <f t="shared" si="103"/>
        <v>Aug-2014</v>
      </c>
      <c r="C469" s="2">
        <v>7897.5</v>
      </c>
      <c r="D469" s="25">
        <f t="shared" si="104"/>
        <v>0.29526621583007906</v>
      </c>
      <c r="E469" s="20">
        <f t="shared" si="105"/>
        <v>-0.29526621583007906</v>
      </c>
      <c r="F469" s="3">
        <f>VLOOKUP(A469,'Scheme data2'!$A$2:$B$5538,2,FALSE)</f>
        <v>16.23</v>
      </c>
      <c r="G469" s="20">
        <f t="shared" si="106"/>
        <v>0.24706609017911765</v>
      </c>
      <c r="H469" s="3">
        <f t="shared" si="107"/>
        <v>0</v>
      </c>
      <c r="I469" s="3">
        <f t="shared" si="108"/>
        <v>3</v>
      </c>
      <c r="J469" s="3">
        <f t="shared" si="109"/>
        <v>0</v>
      </c>
      <c r="K469" s="3">
        <f t="shared" si="110"/>
        <v>20697.884277827838</v>
      </c>
      <c r="L469" s="3">
        <f t="shared" si="111"/>
        <v>45.297287619796862</v>
      </c>
      <c r="M469" s="3">
        <f t="shared" si="112"/>
        <v>335926.6618291458</v>
      </c>
      <c r="N469" s="3">
        <f t="shared" si="113"/>
        <v>357735.32897734572</v>
      </c>
      <c r="O469" s="20">
        <f t="shared" si="114"/>
        <v>127.99684542586732</v>
      </c>
      <c r="P469" s="20">
        <f t="shared" si="115"/>
        <v>136.45552560646919</v>
      </c>
      <c r="Q469" s="3">
        <f>(O469-MAX(O$8:O469))/MAX(O$8:O469)</f>
        <v>0</v>
      </c>
      <c r="R469" s="3">
        <f>(P469-MAX(P$8:P469))/MAX(P$8:P469)</f>
        <v>0</v>
      </c>
      <c r="S469" s="3"/>
    </row>
    <row r="470" spans="1:19" hidden="1" x14ac:dyDescent="0.2">
      <c r="A470" s="18">
        <v>41871</v>
      </c>
      <c r="B470" s="18" t="str">
        <f t="shared" si="103"/>
        <v>Aug-2014</v>
      </c>
      <c r="C470" s="2">
        <v>7875.3</v>
      </c>
      <c r="D470" s="25">
        <f t="shared" si="104"/>
        <v>-0.28110161443494547</v>
      </c>
      <c r="E470" s="20">
        <f t="shared" si="105"/>
        <v>0.28110161443494547</v>
      </c>
      <c r="F470" s="3">
        <f>VLOOKUP(A470,'Scheme data2'!$A$2:$B$5538,2,FALSE)</f>
        <v>16.21</v>
      </c>
      <c r="G470" s="20">
        <f t="shared" si="106"/>
        <v>-0.12322858903265294</v>
      </c>
      <c r="H470" s="3">
        <f t="shared" si="107"/>
        <v>0</v>
      </c>
      <c r="I470" s="3">
        <f t="shared" si="108"/>
        <v>3</v>
      </c>
      <c r="J470" s="3">
        <f t="shared" si="109"/>
        <v>0</v>
      </c>
      <c r="K470" s="3">
        <f t="shared" si="110"/>
        <v>20697.884277827838</v>
      </c>
      <c r="L470" s="3">
        <f t="shared" si="111"/>
        <v>45.297287619796862</v>
      </c>
      <c r="M470" s="3">
        <f t="shared" si="112"/>
        <v>335512.70414358925</v>
      </c>
      <c r="N470" s="3">
        <f t="shared" si="113"/>
        <v>356729.72919218621</v>
      </c>
      <c r="O470" s="20">
        <f t="shared" si="114"/>
        <v>127.83911671924272</v>
      </c>
      <c r="P470" s="20">
        <f t="shared" si="115"/>
        <v>136.07194692100373</v>
      </c>
      <c r="Q470" s="3">
        <f>(O470-MAX(O$8:O470))/MAX(O$8:O470)</f>
        <v>-1.2322858903264806E-3</v>
      </c>
      <c r="R470" s="3">
        <f>(P470-MAX(P$8:P470))/MAX(P$8:P470)</f>
        <v>-2.811016144349384E-3</v>
      </c>
      <c r="S470" s="3"/>
    </row>
    <row r="471" spans="1:19" hidden="1" x14ac:dyDescent="0.2">
      <c r="A471" s="18">
        <v>41872</v>
      </c>
      <c r="B471" s="18" t="str">
        <f t="shared" si="103"/>
        <v>Aug-2014</v>
      </c>
      <c r="C471" s="2">
        <v>7891.1</v>
      </c>
      <c r="D471" s="25">
        <f t="shared" si="104"/>
        <v>0.20062727769101091</v>
      </c>
      <c r="E471" s="20">
        <f t="shared" si="105"/>
        <v>-0.20062727769101091</v>
      </c>
      <c r="F471" s="3">
        <f>VLOOKUP(A471,'Scheme data2'!$A$2:$B$5538,2,FALSE)</f>
        <v>16.27</v>
      </c>
      <c r="G471" s="20">
        <f t="shared" si="106"/>
        <v>0.3701418877236195</v>
      </c>
      <c r="H471" s="3">
        <f t="shared" si="107"/>
        <v>0</v>
      </c>
      <c r="I471" s="3">
        <f t="shared" si="108"/>
        <v>3</v>
      </c>
      <c r="J471" s="3">
        <f t="shared" si="109"/>
        <v>0</v>
      </c>
      <c r="K471" s="3">
        <f t="shared" si="110"/>
        <v>20697.884277827838</v>
      </c>
      <c r="L471" s="3">
        <f t="shared" si="111"/>
        <v>45.297287619796862</v>
      </c>
      <c r="M471" s="3">
        <f t="shared" si="112"/>
        <v>336754.57720025891</v>
      </c>
      <c r="N471" s="3">
        <f t="shared" si="113"/>
        <v>357445.42633657902</v>
      </c>
      <c r="O471" s="20">
        <f t="shared" si="114"/>
        <v>128.31230283911654</v>
      </c>
      <c r="P471" s="20">
        <f t="shared" si="115"/>
        <v>136.34494436381249</v>
      </c>
      <c r="Q471" s="3">
        <f>(O471-MAX(O$8:O471))/MAX(O$8:O471)</f>
        <v>0</v>
      </c>
      <c r="R471" s="3">
        <f>(P471-MAX(P$8:P471))/MAX(P$8:P471)</f>
        <v>-8.1038303260519971E-4</v>
      </c>
      <c r="S471" s="3"/>
    </row>
    <row r="472" spans="1:19" hidden="1" x14ac:dyDescent="0.2">
      <c r="A472" s="18">
        <v>41873</v>
      </c>
      <c r="B472" s="18" t="str">
        <f t="shared" si="103"/>
        <v>Aug-2014</v>
      </c>
      <c r="C472" s="2">
        <v>7913.2</v>
      </c>
      <c r="D472" s="25">
        <f t="shared" si="104"/>
        <v>0.280062348721971</v>
      </c>
      <c r="E472" s="20">
        <f t="shared" si="105"/>
        <v>-0.280062348721971</v>
      </c>
      <c r="F472" s="3">
        <f>VLOOKUP(A472,'Scheme data2'!$A$2:$B$5538,2,FALSE)</f>
        <v>16.32</v>
      </c>
      <c r="G472" s="20">
        <f t="shared" si="106"/>
        <v>0.30731407498463864</v>
      </c>
      <c r="H472" s="3">
        <f t="shared" si="107"/>
        <v>0</v>
      </c>
      <c r="I472" s="3">
        <f t="shared" si="108"/>
        <v>3</v>
      </c>
      <c r="J472" s="3">
        <f t="shared" si="109"/>
        <v>0</v>
      </c>
      <c r="K472" s="3">
        <f t="shared" si="110"/>
        <v>20697.884277827838</v>
      </c>
      <c r="L472" s="3">
        <f t="shared" si="111"/>
        <v>45.297287619796862</v>
      </c>
      <c r="M472" s="3">
        <f t="shared" si="112"/>
        <v>337789.47141415032</v>
      </c>
      <c r="N472" s="3">
        <f t="shared" si="113"/>
        <v>358446.49639297649</v>
      </c>
      <c r="O472" s="20">
        <f t="shared" si="114"/>
        <v>128.70662460567806</v>
      </c>
      <c r="P472" s="20">
        <f t="shared" si="115"/>
        <v>136.72679521736146</v>
      </c>
      <c r="Q472" s="3">
        <f>(O472-MAX(O$8:O472))/MAX(O$8:O472)</f>
        <v>0</v>
      </c>
      <c r="R472" s="3">
        <f>(P472-MAX(P$8:P472))/MAX(P$8:P472)</f>
        <v>0</v>
      </c>
      <c r="S472" s="3"/>
    </row>
    <row r="473" spans="1:19" hidden="1" x14ac:dyDescent="0.2">
      <c r="A473" s="18">
        <v>41876</v>
      </c>
      <c r="B473" s="18" t="str">
        <f t="shared" si="103"/>
        <v>Aug-2014</v>
      </c>
      <c r="C473" s="2">
        <v>7906.3</v>
      </c>
      <c r="D473" s="25">
        <f t="shared" si="104"/>
        <v>-8.719607744022187E-2</v>
      </c>
      <c r="E473" s="20">
        <f t="shared" si="105"/>
        <v>8.719607744022187E-2</v>
      </c>
      <c r="F473" s="3">
        <f>VLOOKUP(A473,'Scheme data2'!$A$2:$B$5538,2,FALSE)</f>
        <v>16.29</v>
      </c>
      <c r="G473" s="20">
        <f t="shared" si="106"/>
        <v>-0.18382352941177166</v>
      </c>
      <c r="H473" s="3">
        <f t="shared" si="107"/>
        <v>0</v>
      </c>
      <c r="I473" s="3">
        <f t="shared" si="108"/>
        <v>3</v>
      </c>
      <c r="J473" s="3">
        <f t="shared" si="109"/>
        <v>0</v>
      </c>
      <c r="K473" s="3">
        <f t="shared" si="110"/>
        <v>20697.884277827838</v>
      </c>
      <c r="L473" s="3">
        <f t="shared" si="111"/>
        <v>45.297287619796862</v>
      </c>
      <c r="M473" s="3">
        <f t="shared" si="112"/>
        <v>337168.53488581546</v>
      </c>
      <c r="N473" s="3">
        <f t="shared" si="113"/>
        <v>358133.94510839996</v>
      </c>
      <c r="O473" s="20">
        <f t="shared" si="114"/>
        <v>128.47003154574114</v>
      </c>
      <c r="P473" s="20">
        <f t="shared" si="115"/>
        <v>136.60757481512221</v>
      </c>
      <c r="Q473" s="3">
        <f>(O473-MAX(O$8:O473))/MAX(O$8:O473)</f>
        <v>-1.8382352941177555E-3</v>
      </c>
      <c r="R473" s="3">
        <f>(P473-MAX(P$8:P473))/MAX(P$8:P473)</f>
        <v>-8.7196077440211748E-4</v>
      </c>
      <c r="S473" s="3"/>
    </row>
    <row r="474" spans="1:19" hidden="1" x14ac:dyDescent="0.2">
      <c r="A474" s="18">
        <v>41877</v>
      </c>
      <c r="B474" s="18" t="str">
        <f t="shared" si="103"/>
        <v>Aug-2014</v>
      </c>
      <c r="C474" s="2">
        <v>7904.75</v>
      </c>
      <c r="D474" s="25">
        <f t="shared" si="104"/>
        <v>-1.9604619101225376E-2</v>
      </c>
      <c r="E474" s="20">
        <f t="shared" si="105"/>
        <v>1.9604619101225376E-2</v>
      </c>
      <c r="F474" s="3">
        <f>VLOOKUP(A474,'Scheme data2'!$A$2:$B$5538,2,FALSE)</f>
        <v>16.350000000000001</v>
      </c>
      <c r="G474" s="20">
        <f t="shared" si="106"/>
        <v>0.36832412523021657</v>
      </c>
      <c r="H474" s="3">
        <f t="shared" si="107"/>
        <v>0</v>
      </c>
      <c r="I474" s="3">
        <f t="shared" si="108"/>
        <v>3</v>
      </c>
      <c r="J474" s="3">
        <f t="shared" si="109"/>
        <v>0</v>
      </c>
      <c r="K474" s="3">
        <f t="shared" si="110"/>
        <v>20697.884277827838</v>
      </c>
      <c r="L474" s="3">
        <f t="shared" si="111"/>
        <v>45.297287619796862</v>
      </c>
      <c r="M474" s="3">
        <f t="shared" si="112"/>
        <v>338410.40794248518</v>
      </c>
      <c r="N474" s="3">
        <f t="shared" si="113"/>
        <v>358063.73431258922</v>
      </c>
      <c r="O474" s="20">
        <f t="shared" si="114"/>
        <v>128.94321766561498</v>
      </c>
      <c r="P474" s="20">
        <f t="shared" si="115"/>
        <v>136.58079342041628</v>
      </c>
      <c r="Q474" s="3">
        <f>(O474-MAX(O$8:O474))/MAX(O$8:O474)</f>
        <v>0</v>
      </c>
      <c r="R474" s="3">
        <f>(P474-MAX(P$8:P474))/MAX(P$8:P474)</f>
        <v>-1.0678360208257996E-3</v>
      </c>
      <c r="S474" s="3"/>
    </row>
    <row r="475" spans="1:19" hidden="1" x14ac:dyDescent="0.2">
      <c r="A475" s="18">
        <v>41878</v>
      </c>
      <c r="B475" s="18" t="str">
        <f t="shared" si="103"/>
        <v>Aug-2014</v>
      </c>
      <c r="C475" s="2">
        <v>7936.05</v>
      </c>
      <c r="D475" s="25">
        <f t="shared" si="104"/>
        <v>0.39596445175369471</v>
      </c>
      <c r="E475" s="20">
        <f t="shared" si="105"/>
        <v>-0.39596445175369471</v>
      </c>
      <c r="F475" s="3">
        <f>VLOOKUP(A475,'Scheme data2'!$A$2:$B$5538,2,FALSE)</f>
        <v>16.440000000000001</v>
      </c>
      <c r="G475" s="20">
        <f t="shared" si="106"/>
        <v>0.55045871559632931</v>
      </c>
      <c r="H475" s="3">
        <f t="shared" si="107"/>
        <v>0</v>
      </c>
      <c r="I475" s="3">
        <f t="shared" si="108"/>
        <v>3</v>
      </c>
      <c r="J475" s="3">
        <f t="shared" si="109"/>
        <v>0</v>
      </c>
      <c r="K475" s="3">
        <f t="shared" si="110"/>
        <v>20697.884277827838</v>
      </c>
      <c r="L475" s="3">
        <f t="shared" si="111"/>
        <v>45.297287619796862</v>
      </c>
      <c r="M475" s="3">
        <f t="shared" si="112"/>
        <v>340273.2175274897</v>
      </c>
      <c r="N475" s="3">
        <f t="shared" si="113"/>
        <v>359481.53941508889</v>
      </c>
      <c r="O475" s="20">
        <f t="shared" si="114"/>
        <v>129.65299684542572</v>
      </c>
      <c r="P475" s="20">
        <f t="shared" si="115"/>
        <v>137.12160481028428</v>
      </c>
      <c r="Q475" s="3">
        <f>(O475-MAX(O$8:O475))/MAX(O$8:O475)</f>
        <v>0</v>
      </c>
      <c r="R475" s="3">
        <f>(P475-MAX(P$8:P475))/MAX(P$8:P475)</f>
        <v>0</v>
      </c>
      <c r="S475" s="3"/>
    </row>
    <row r="476" spans="1:19" hidden="1" x14ac:dyDescent="0.2">
      <c r="A476" s="18">
        <v>41879</v>
      </c>
      <c r="B476" s="18" t="str">
        <f t="shared" si="103"/>
        <v>Aug-2014</v>
      </c>
      <c r="C476" s="2">
        <v>7954.35</v>
      </c>
      <c r="D476" s="25">
        <f t="shared" si="104"/>
        <v>0.2305933052337143</v>
      </c>
      <c r="E476" s="20">
        <f t="shared" si="105"/>
        <v>-0.2305933052337143</v>
      </c>
      <c r="F476" s="3">
        <f>VLOOKUP(A476,'Scheme data2'!$A$2:$B$5538,2,FALSE)</f>
        <v>16.440000000000001</v>
      </c>
      <c r="G476" s="20">
        <f t="shared" si="106"/>
        <v>0</v>
      </c>
      <c r="H476" s="3">
        <f t="shared" si="107"/>
        <v>0</v>
      </c>
      <c r="I476" s="3">
        <f t="shared" si="108"/>
        <v>3</v>
      </c>
      <c r="J476" s="3">
        <f t="shared" si="109"/>
        <v>0</v>
      </c>
      <c r="K476" s="3">
        <f t="shared" si="110"/>
        <v>20697.884277827838</v>
      </c>
      <c r="L476" s="3">
        <f t="shared" si="111"/>
        <v>45.297287619796862</v>
      </c>
      <c r="M476" s="3">
        <f t="shared" si="112"/>
        <v>340273.2175274897</v>
      </c>
      <c r="N476" s="3">
        <f t="shared" si="113"/>
        <v>360310.47977853118</v>
      </c>
      <c r="O476" s="20">
        <f t="shared" si="114"/>
        <v>129.65299684542572</v>
      </c>
      <c r="P476" s="20">
        <f t="shared" si="115"/>
        <v>137.43779805100584</v>
      </c>
      <c r="Q476" s="3">
        <f>(O476-MAX(O$8:O476))/MAX(O$8:O476)</f>
        <v>0</v>
      </c>
      <c r="R476" s="3">
        <f>(P476-MAX(P$8:P476))/MAX(P$8:P476)</f>
        <v>0</v>
      </c>
      <c r="S476" s="3"/>
    </row>
    <row r="477" spans="1:19" hidden="1" x14ac:dyDescent="0.2">
      <c r="A477" s="18">
        <v>41883</v>
      </c>
      <c r="B477" s="18" t="str">
        <f t="shared" si="103"/>
        <v>Sep-2014</v>
      </c>
      <c r="C477" s="2">
        <v>8027.7</v>
      </c>
      <c r="D477" s="25">
        <f t="shared" si="104"/>
        <v>0.92213694393632972</v>
      </c>
      <c r="E477" s="20">
        <f t="shared" si="105"/>
        <v>-0.92213694393632972</v>
      </c>
      <c r="F477" s="3">
        <f>VLOOKUP(A477,'Scheme data2'!$A$2:$B$5538,2,FALSE)</f>
        <v>16.54</v>
      </c>
      <c r="G477" s="20">
        <f t="shared" si="106"/>
        <v>0.60827250608271211</v>
      </c>
      <c r="H477" s="3">
        <f t="shared" si="107"/>
        <v>0</v>
      </c>
      <c r="I477" s="3">
        <f t="shared" si="108"/>
        <v>0</v>
      </c>
      <c r="J477" s="3">
        <f t="shared" si="109"/>
        <v>0</v>
      </c>
      <c r="K477" s="3">
        <f t="shared" si="110"/>
        <v>20697.884277827838</v>
      </c>
      <c r="L477" s="3">
        <f t="shared" si="111"/>
        <v>45.297287619796862</v>
      </c>
      <c r="M477" s="3">
        <f t="shared" si="112"/>
        <v>342343.00595527241</v>
      </c>
      <c r="N477" s="3">
        <f t="shared" si="113"/>
        <v>363633.03582544328</v>
      </c>
      <c r="O477" s="20">
        <f t="shared" si="114"/>
        <v>130.44164037854873</v>
      </c>
      <c r="P477" s="20">
        <f t="shared" si="115"/>
        <v>138.70516276176676</v>
      </c>
      <c r="Q477" s="3">
        <f>(O477-MAX(O$8:O477))/MAX(O$8:O477)</f>
        <v>0</v>
      </c>
      <c r="R477" s="3">
        <f>(P477-MAX(P$8:P477))/MAX(P$8:P477)</f>
        <v>0</v>
      </c>
      <c r="S477" s="3"/>
    </row>
    <row r="478" spans="1:19" hidden="1" x14ac:dyDescent="0.2">
      <c r="A478" s="18">
        <v>41884</v>
      </c>
      <c r="B478" s="18" t="str">
        <f t="shared" si="103"/>
        <v>Sep-2014</v>
      </c>
      <c r="C478" s="2">
        <v>8083.05</v>
      </c>
      <c r="D478" s="25">
        <f t="shared" si="104"/>
        <v>0.68948764901528914</v>
      </c>
      <c r="E478" s="20">
        <f t="shared" si="105"/>
        <v>-0.68948764901528914</v>
      </c>
      <c r="F478" s="3">
        <f>VLOOKUP(A478,'Scheme data2'!$A$2:$B$5538,2,FALSE)</f>
        <v>16.63</v>
      </c>
      <c r="G478" s="20">
        <f t="shared" si="106"/>
        <v>0.54413542926239333</v>
      </c>
      <c r="H478" s="3">
        <f t="shared" si="107"/>
        <v>0</v>
      </c>
      <c r="I478" s="3">
        <f t="shared" si="108"/>
        <v>0</v>
      </c>
      <c r="J478" s="3">
        <f t="shared" si="109"/>
        <v>0</v>
      </c>
      <c r="K478" s="3">
        <f t="shared" si="110"/>
        <v>20697.884277827838</v>
      </c>
      <c r="L478" s="3">
        <f t="shared" si="111"/>
        <v>45.297287619796862</v>
      </c>
      <c r="M478" s="3">
        <f t="shared" si="112"/>
        <v>344205.81554027693</v>
      </c>
      <c r="N478" s="3">
        <f t="shared" si="113"/>
        <v>366140.24069519906</v>
      </c>
      <c r="O478" s="20">
        <f t="shared" si="114"/>
        <v>131.15141955835944</v>
      </c>
      <c r="P478" s="20">
        <f t="shared" si="115"/>
        <v>139.66151772755569</v>
      </c>
      <c r="Q478" s="3">
        <f>(O478-MAX(O$8:O478))/MAX(O$8:O478)</f>
        <v>0</v>
      </c>
      <c r="R478" s="3">
        <f>(P478-MAX(P$8:P478))/MAX(P$8:P478)</f>
        <v>0</v>
      </c>
      <c r="S478" s="3"/>
    </row>
    <row r="479" spans="1:19" hidden="1" x14ac:dyDescent="0.2">
      <c r="A479" s="18">
        <v>41885</v>
      </c>
      <c r="B479" s="18" t="str">
        <f t="shared" si="103"/>
        <v>Sep-2014</v>
      </c>
      <c r="C479" s="2">
        <v>8114.6</v>
      </c>
      <c r="D479" s="25">
        <f t="shared" si="104"/>
        <v>0.39032295977385001</v>
      </c>
      <c r="E479" s="20">
        <f t="shared" si="105"/>
        <v>-0.39032295977385001</v>
      </c>
      <c r="F479" s="3">
        <f>VLOOKUP(A479,'Scheme data2'!$A$2:$B$5538,2,FALSE)</f>
        <v>16.77</v>
      </c>
      <c r="G479" s="20">
        <f t="shared" si="106"/>
        <v>0.84185207456404443</v>
      </c>
      <c r="H479" s="3">
        <f t="shared" si="107"/>
        <v>0</v>
      </c>
      <c r="I479" s="3">
        <f t="shared" si="108"/>
        <v>0</v>
      </c>
      <c r="J479" s="3">
        <f t="shared" si="109"/>
        <v>0</v>
      </c>
      <c r="K479" s="3">
        <f t="shared" si="110"/>
        <v>20697.884277827838</v>
      </c>
      <c r="L479" s="3">
        <f t="shared" si="111"/>
        <v>45.297287619796862</v>
      </c>
      <c r="M479" s="3">
        <f t="shared" si="112"/>
        <v>347103.51933917281</v>
      </c>
      <c r="N479" s="3">
        <f t="shared" si="113"/>
        <v>367569.37011960364</v>
      </c>
      <c r="O479" s="20">
        <f t="shared" si="114"/>
        <v>132.25552050473166</v>
      </c>
      <c r="P479" s="20">
        <f t="shared" si="115"/>
        <v>140.20664869721497</v>
      </c>
      <c r="Q479" s="3">
        <f>(O479-MAX(O$8:O479))/MAX(O$8:O479)</f>
        <v>0</v>
      </c>
      <c r="R479" s="3">
        <f>(P479-MAX(P$8:P479))/MAX(P$8:P479)</f>
        <v>0</v>
      </c>
      <c r="S479" s="3"/>
    </row>
    <row r="480" spans="1:19" hidden="1" x14ac:dyDescent="0.2">
      <c r="A480" s="18">
        <v>41886</v>
      </c>
      <c r="B480" s="18" t="str">
        <f t="shared" si="103"/>
        <v>Sep-2014</v>
      </c>
      <c r="C480" s="2">
        <v>8095.95</v>
      </c>
      <c r="D480" s="25">
        <f t="shared" si="104"/>
        <v>-0.22983264732704686</v>
      </c>
      <c r="E480" s="20">
        <f t="shared" si="105"/>
        <v>0.22983264732704686</v>
      </c>
      <c r="F480" s="3">
        <f>VLOOKUP(A480,'Scheme data2'!$A$2:$B$5538,2,FALSE)</f>
        <v>16.77</v>
      </c>
      <c r="G480" s="20">
        <f t="shared" si="106"/>
        <v>0</v>
      </c>
      <c r="H480" s="3">
        <f t="shared" si="107"/>
        <v>0</v>
      </c>
      <c r="I480" s="3">
        <f t="shared" si="108"/>
        <v>0</v>
      </c>
      <c r="J480" s="3">
        <f t="shared" si="109"/>
        <v>0</v>
      </c>
      <c r="K480" s="3">
        <f t="shared" si="110"/>
        <v>20697.884277827838</v>
      </c>
      <c r="L480" s="3">
        <f t="shared" si="111"/>
        <v>45.297287619796862</v>
      </c>
      <c r="M480" s="3">
        <f t="shared" si="112"/>
        <v>347103.51933917281</v>
      </c>
      <c r="N480" s="3">
        <f t="shared" si="113"/>
        <v>366724.57570549438</v>
      </c>
      <c r="O480" s="20">
        <f t="shared" si="114"/>
        <v>132.25552050473166</v>
      </c>
      <c r="P480" s="20">
        <f t="shared" si="115"/>
        <v>139.88440804478563</v>
      </c>
      <c r="Q480" s="3">
        <f>(O480-MAX(O$8:O480))/MAX(O$8:O480)</f>
        <v>0</v>
      </c>
      <c r="R480" s="3">
        <f>(P480-MAX(P$8:P480))/MAX(P$8:P480)</f>
        <v>-2.2983264732704804E-3</v>
      </c>
      <c r="S480" s="3"/>
    </row>
    <row r="481" spans="1:19" hidden="1" x14ac:dyDescent="0.2">
      <c r="A481" s="18">
        <v>41887</v>
      </c>
      <c r="B481" s="18" t="str">
        <f t="shared" si="103"/>
        <v>Sep-2014</v>
      </c>
      <c r="C481" s="2">
        <v>8086.85</v>
      </c>
      <c r="D481" s="25">
        <f t="shared" si="104"/>
        <v>-0.11240187995231511</v>
      </c>
      <c r="E481" s="20">
        <f t="shared" si="105"/>
        <v>0.11240187995231511</v>
      </c>
      <c r="F481" s="3">
        <f>VLOOKUP(A481,'Scheme data2'!$A$2:$B$5538,2,FALSE)</f>
        <v>16.79</v>
      </c>
      <c r="G481" s="20">
        <f t="shared" si="106"/>
        <v>0.11926058437686091</v>
      </c>
      <c r="H481" s="3">
        <f t="shared" si="107"/>
        <v>0</v>
      </c>
      <c r="I481" s="3">
        <f t="shared" si="108"/>
        <v>0</v>
      </c>
      <c r="J481" s="3">
        <f t="shared" si="109"/>
        <v>0</v>
      </c>
      <c r="K481" s="3">
        <f t="shared" si="110"/>
        <v>20697.884277827838</v>
      </c>
      <c r="L481" s="3">
        <f t="shared" si="111"/>
        <v>45.297287619796862</v>
      </c>
      <c r="M481" s="3">
        <f t="shared" si="112"/>
        <v>347517.47702472936</v>
      </c>
      <c r="N481" s="3">
        <f t="shared" si="113"/>
        <v>366312.37038815429</v>
      </c>
      <c r="O481" s="20">
        <f t="shared" si="114"/>
        <v>132.41324921135626</v>
      </c>
      <c r="P481" s="20">
        <f t="shared" si="115"/>
        <v>139.72717534038313</v>
      </c>
      <c r="Q481" s="3">
        <f>(O481-MAX(O$8:O481))/MAX(O$8:O481)</f>
        <v>0</v>
      </c>
      <c r="R481" s="3">
        <f>(P481-MAX(P$8:P481))/MAX(P$8:P481)</f>
        <v>-3.4197619106302087E-3</v>
      </c>
      <c r="S481" s="3"/>
    </row>
    <row r="482" spans="1:19" hidden="1" x14ac:dyDescent="0.2">
      <c r="A482" s="18">
        <v>41890</v>
      </c>
      <c r="B482" s="18" t="str">
        <f t="shared" si="103"/>
        <v>Sep-2014</v>
      </c>
      <c r="C482" s="2">
        <v>8173.9</v>
      </c>
      <c r="D482" s="25">
        <f t="shared" si="104"/>
        <v>1.0764389100824088</v>
      </c>
      <c r="E482" s="20">
        <f t="shared" si="105"/>
        <v>-1.0764389100824088</v>
      </c>
      <c r="F482" s="3">
        <f>VLOOKUP(A482,'Scheme data2'!$A$2:$B$5538,2,FALSE)</f>
        <v>16.940000000000001</v>
      </c>
      <c r="G482" s="20">
        <f t="shared" si="106"/>
        <v>0.89338892197738018</v>
      </c>
      <c r="H482" s="3">
        <f t="shared" si="107"/>
        <v>0</v>
      </c>
      <c r="I482" s="3">
        <f t="shared" si="108"/>
        <v>0</v>
      </c>
      <c r="J482" s="3">
        <f t="shared" si="109"/>
        <v>0</v>
      </c>
      <c r="K482" s="3">
        <f t="shared" si="110"/>
        <v>20697.884277827838</v>
      </c>
      <c r="L482" s="3">
        <f t="shared" si="111"/>
        <v>45.297287619796862</v>
      </c>
      <c r="M482" s="3">
        <f t="shared" si="112"/>
        <v>350622.1596664036</v>
      </c>
      <c r="N482" s="3">
        <f t="shared" si="113"/>
        <v>370255.49927545758</v>
      </c>
      <c r="O482" s="20">
        <f t="shared" si="114"/>
        <v>133.59621451104084</v>
      </c>
      <c r="P482" s="20">
        <f t="shared" si="115"/>
        <v>141.23125302370607</v>
      </c>
      <c r="Q482" s="3">
        <f>(O482-MAX(O$8:O482))/MAX(O$8:O482)</f>
        <v>0</v>
      </c>
      <c r="R482" s="3">
        <f>(P482-MAX(P$8:P482))/MAX(P$8:P482)</f>
        <v>0</v>
      </c>
      <c r="S482" s="3"/>
    </row>
    <row r="483" spans="1:19" hidden="1" x14ac:dyDescent="0.2">
      <c r="A483" s="18">
        <v>41891</v>
      </c>
      <c r="B483" s="18" t="str">
        <f t="shared" si="103"/>
        <v>Sep-2014</v>
      </c>
      <c r="C483" s="2">
        <v>8152.95</v>
      </c>
      <c r="D483" s="25">
        <f t="shared" si="104"/>
        <v>-0.25630360048446665</v>
      </c>
      <c r="E483" s="20">
        <f t="shared" si="105"/>
        <v>0.25630360048446665</v>
      </c>
      <c r="F483" s="3">
        <f>VLOOKUP(A483,'Scheme data2'!$A$2:$B$5538,2,FALSE)</f>
        <v>16.95</v>
      </c>
      <c r="G483" s="20">
        <f t="shared" si="106"/>
        <v>5.9031877213683651E-2</v>
      </c>
      <c r="H483" s="3">
        <f t="shared" si="107"/>
        <v>0</v>
      </c>
      <c r="I483" s="3">
        <f t="shared" si="108"/>
        <v>0</v>
      </c>
      <c r="J483" s="3">
        <f t="shared" si="109"/>
        <v>0</v>
      </c>
      <c r="K483" s="3">
        <f t="shared" si="110"/>
        <v>20697.884277827838</v>
      </c>
      <c r="L483" s="3">
        <f t="shared" si="111"/>
        <v>45.297287619796862</v>
      </c>
      <c r="M483" s="3">
        <f t="shared" si="112"/>
        <v>350829.13850918185</v>
      </c>
      <c r="N483" s="3">
        <f t="shared" si="113"/>
        <v>369306.52109982283</v>
      </c>
      <c r="O483" s="20">
        <f t="shared" si="114"/>
        <v>133.67507886435311</v>
      </c>
      <c r="P483" s="20">
        <f t="shared" si="115"/>
        <v>140.86927223719698</v>
      </c>
      <c r="Q483" s="3">
        <f>(O483-MAX(O$8:O483))/MAX(O$8:O483)</f>
        <v>0</v>
      </c>
      <c r="R483" s="3">
        <f>(P483-MAX(P$8:P483))/MAX(P$8:P483)</f>
        <v>-2.56303600484472E-3</v>
      </c>
      <c r="S483" s="3"/>
    </row>
    <row r="484" spans="1:19" x14ac:dyDescent="0.2">
      <c r="A484" s="18">
        <v>41892</v>
      </c>
      <c r="B484" s="18" t="str">
        <f t="shared" si="103"/>
        <v>Sep-2014</v>
      </c>
      <c r="C484" s="2">
        <v>8094.1</v>
      </c>
      <c r="D484" s="25">
        <f t="shared" si="104"/>
        <v>-0.72182461562991862</v>
      </c>
      <c r="E484" s="20">
        <f t="shared" si="105"/>
        <v>0.72182461562991862</v>
      </c>
      <c r="F484" s="3">
        <f>VLOOKUP(A484,'Scheme data2'!$A$2:$B$5538,2,FALSE)</f>
        <v>16.88</v>
      </c>
      <c r="G484" s="20">
        <f t="shared" si="106"/>
        <v>-0.41297935103245009</v>
      </c>
      <c r="H484" s="3">
        <f t="shared" si="107"/>
        <v>2000</v>
      </c>
      <c r="I484" s="3">
        <f t="shared" si="108"/>
        <v>1</v>
      </c>
      <c r="J484" s="3">
        <f t="shared" si="109"/>
        <v>2000</v>
      </c>
      <c r="K484" s="3">
        <f t="shared" si="110"/>
        <v>20816.367690150113</v>
      </c>
      <c r="L484" s="3">
        <f t="shared" si="111"/>
        <v>45.544381181774106</v>
      </c>
      <c r="M484" s="3">
        <f t="shared" si="112"/>
        <v>351380.28660973388</v>
      </c>
      <c r="N484" s="3">
        <f t="shared" si="113"/>
        <v>368640.77572339779</v>
      </c>
      <c r="O484" s="20">
        <f t="shared" si="114"/>
        <v>133.123028391167</v>
      </c>
      <c r="P484" s="20">
        <f t="shared" si="115"/>
        <v>139.85244315433016</v>
      </c>
      <c r="Q484" s="3">
        <f>(O484-MAX(O$8:O484))/MAX(O$8:O484)</f>
        <v>-4.1297935103244447E-3</v>
      </c>
      <c r="R484" s="3">
        <f>(P484-MAX(P$8:P484))/MAX(P$8:P484)</f>
        <v>-9.7627815363535483E-3</v>
      </c>
      <c r="S484" s="3"/>
    </row>
    <row r="485" spans="1:19" hidden="1" x14ac:dyDescent="0.2">
      <c r="A485" s="18">
        <v>41893</v>
      </c>
      <c r="B485" s="18" t="str">
        <f t="shared" si="103"/>
        <v>Sep-2014</v>
      </c>
      <c r="C485" s="2">
        <v>8085.7</v>
      </c>
      <c r="D485" s="25">
        <f t="shared" si="104"/>
        <v>-0.10377929603044866</v>
      </c>
      <c r="E485" s="20">
        <f t="shared" si="105"/>
        <v>0.10377929603044866</v>
      </c>
      <c r="F485" s="3">
        <f>VLOOKUP(A485,'Scheme data2'!$A$2:$B$5538,2,FALSE)</f>
        <v>16.93</v>
      </c>
      <c r="G485" s="20">
        <f t="shared" si="106"/>
        <v>0.29620853080569143</v>
      </c>
      <c r="H485" s="3">
        <f t="shared" si="107"/>
        <v>0</v>
      </c>
      <c r="I485" s="3">
        <f t="shared" si="108"/>
        <v>1</v>
      </c>
      <c r="J485" s="3">
        <f t="shared" si="109"/>
        <v>0</v>
      </c>
      <c r="K485" s="3">
        <f t="shared" si="110"/>
        <v>20816.367690150113</v>
      </c>
      <c r="L485" s="3">
        <f t="shared" si="111"/>
        <v>45.544381181774106</v>
      </c>
      <c r="M485" s="3">
        <f t="shared" si="112"/>
        <v>352421.10499424138</v>
      </c>
      <c r="N485" s="3">
        <f t="shared" si="113"/>
        <v>368258.20292147086</v>
      </c>
      <c r="O485" s="20">
        <f t="shared" si="114"/>
        <v>133.51735015772852</v>
      </c>
      <c r="P485" s="20">
        <f t="shared" si="115"/>
        <v>139.70730527334322</v>
      </c>
      <c r="Q485" s="3">
        <f>(O485-MAX(O$8:O485))/MAX(O$8:O485)</f>
        <v>-1.1799410029497805E-3</v>
      </c>
      <c r="R485" s="3">
        <f>(P485-MAX(P$8:P485))/MAX(P$8:P485)</f>
        <v>-1.0790442750706543E-2</v>
      </c>
      <c r="S485" s="3"/>
    </row>
    <row r="486" spans="1:19" hidden="1" x14ac:dyDescent="0.2">
      <c r="A486" s="18">
        <v>41894</v>
      </c>
      <c r="B486" s="18" t="str">
        <f t="shared" si="103"/>
        <v>Sep-2014</v>
      </c>
      <c r="C486" s="2">
        <v>8105.5</v>
      </c>
      <c r="D486" s="25">
        <f t="shared" si="104"/>
        <v>0.24487675773278977</v>
      </c>
      <c r="E486" s="20">
        <f t="shared" si="105"/>
        <v>-0.24487675773278977</v>
      </c>
      <c r="F486" s="3">
        <f>VLOOKUP(A486,'Scheme data2'!$A$2:$B$5538,2,FALSE)</f>
        <v>17.05</v>
      </c>
      <c r="G486" s="20">
        <f t="shared" si="106"/>
        <v>0.70880094506793268</v>
      </c>
      <c r="H486" s="3">
        <f t="shared" si="107"/>
        <v>0</v>
      </c>
      <c r="I486" s="3">
        <f t="shared" si="108"/>
        <v>1</v>
      </c>
      <c r="J486" s="3">
        <f t="shared" si="109"/>
        <v>0</v>
      </c>
      <c r="K486" s="3">
        <f t="shared" si="110"/>
        <v>20816.367690150113</v>
      </c>
      <c r="L486" s="3">
        <f t="shared" si="111"/>
        <v>45.544381181774106</v>
      </c>
      <c r="M486" s="3">
        <f t="shared" si="112"/>
        <v>354919.06911705947</v>
      </c>
      <c r="N486" s="3">
        <f t="shared" si="113"/>
        <v>369159.98166887002</v>
      </c>
      <c r="O486" s="20">
        <f t="shared" si="114"/>
        <v>134.46372239747615</v>
      </c>
      <c r="P486" s="20">
        <f t="shared" si="115"/>
        <v>140.04941599281244</v>
      </c>
      <c r="Q486" s="3">
        <f>(O486-MAX(O$8:O486))/MAX(O$8:O486)</f>
        <v>0</v>
      </c>
      <c r="R486" s="3">
        <f>(P486-MAX(P$8:P486))/MAX(P$8:P486)</f>
        <v>-8.3680984597315558E-3</v>
      </c>
      <c r="S486" s="3"/>
    </row>
    <row r="487" spans="1:19" x14ac:dyDescent="0.2">
      <c r="A487" s="18">
        <v>41897</v>
      </c>
      <c r="B487" s="18" t="str">
        <f t="shared" si="103"/>
        <v>Sep-2014</v>
      </c>
      <c r="C487" s="2">
        <v>8042</v>
      </c>
      <c r="D487" s="25">
        <f t="shared" si="104"/>
        <v>-0.78341866633767199</v>
      </c>
      <c r="E487" s="20">
        <f t="shared" si="105"/>
        <v>0.78341866633767199</v>
      </c>
      <c r="F487" s="3">
        <f>VLOOKUP(A487,'Scheme data2'!$A$2:$B$5538,2,FALSE)</f>
        <v>17</v>
      </c>
      <c r="G487" s="20">
        <f t="shared" si="106"/>
        <v>-0.29325513196481356</v>
      </c>
      <c r="H487" s="3">
        <f t="shared" si="107"/>
        <v>2000</v>
      </c>
      <c r="I487" s="3">
        <f t="shared" si="108"/>
        <v>2</v>
      </c>
      <c r="J487" s="3">
        <f t="shared" si="109"/>
        <v>2000</v>
      </c>
      <c r="K487" s="3">
        <f t="shared" si="110"/>
        <v>20934.014748973641</v>
      </c>
      <c r="L487" s="3">
        <f t="shared" si="111"/>
        <v>45.793075536412253</v>
      </c>
      <c r="M487" s="3">
        <f t="shared" si="112"/>
        <v>355878.25073255191</v>
      </c>
      <c r="N487" s="3">
        <f t="shared" si="113"/>
        <v>368267.91346382734</v>
      </c>
      <c r="O487" s="20">
        <f t="shared" si="114"/>
        <v>134.06940063091463</v>
      </c>
      <c r="P487" s="20">
        <f t="shared" si="115"/>
        <v>138.95224272582786</v>
      </c>
      <c r="Q487" s="3">
        <f>(O487-MAX(O$8:O487))/MAX(O$8:O487)</f>
        <v>-2.9325513196481259E-3</v>
      </c>
      <c r="R487" s="3">
        <f>(P487-MAX(P$8:P487))/MAX(P$8:P487)</f>
        <v>-1.6136727877757179E-2</v>
      </c>
      <c r="S487" s="3"/>
    </row>
    <row r="488" spans="1:19" x14ac:dyDescent="0.2">
      <c r="A488" s="18">
        <v>41898</v>
      </c>
      <c r="B488" s="18" t="str">
        <f t="shared" si="103"/>
        <v>Sep-2014</v>
      </c>
      <c r="C488" s="2">
        <v>7932.9</v>
      </c>
      <c r="D488" s="25">
        <f t="shared" si="104"/>
        <v>-1.3566277045511113</v>
      </c>
      <c r="E488" s="20">
        <f t="shared" si="105"/>
        <v>1.3566277045511113</v>
      </c>
      <c r="F488" s="3">
        <f>VLOOKUP(A488,'Scheme data2'!$A$2:$B$5538,2,FALSE)</f>
        <v>16.78</v>
      </c>
      <c r="G488" s="20">
        <f t="shared" si="106"/>
        <v>-1.2941176470588167</v>
      </c>
      <c r="H488" s="3">
        <f t="shared" si="107"/>
        <v>4000</v>
      </c>
      <c r="I488" s="3">
        <f t="shared" si="108"/>
        <v>3</v>
      </c>
      <c r="J488" s="3">
        <f t="shared" si="109"/>
        <v>4000</v>
      </c>
      <c r="K488" s="3">
        <f t="shared" si="110"/>
        <v>21172.393771619649</v>
      </c>
      <c r="L488" s="3">
        <f t="shared" si="111"/>
        <v>46.297304759016846</v>
      </c>
      <c r="M488" s="3">
        <f t="shared" si="112"/>
        <v>355272.76748777775</v>
      </c>
      <c r="N488" s="3">
        <f t="shared" si="113"/>
        <v>367271.88892280473</v>
      </c>
      <c r="O488" s="20">
        <f t="shared" si="114"/>
        <v>132.33438485804399</v>
      </c>
      <c r="P488" s="20">
        <f t="shared" si="115"/>
        <v>137.06717810491418</v>
      </c>
      <c r="Q488" s="3">
        <f>(O488-MAX(O$8:O488))/MAX(O$8:O488)</f>
        <v>-1.5835777126099584E-2</v>
      </c>
      <c r="R488" s="3">
        <f>(P488-MAX(P$8:P488))/MAX(P$8:P488)</f>
        <v>-2.9484089602270575E-2</v>
      </c>
      <c r="S488" s="3"/>
    </row>
    <row r="489" spans="1:19" hidden="1" x14ac:dyDescent="0.2">
      <c r="A489" s="18">
        <v>41899</v>
      </c>
      <c r="B489" s="18" t="str">
        <f t="shared" si="103"/>
        <v>Sep-2014</v>
      </c>
      <c r="C489" s="2">
        <v>7975.5</v>
      </c>
      <c r="D489" s="25">
        <f t="shared" si="104"/>
        <v>0.53700412207389936</v>
      </c>
      <c r="E489" s="20">
        <f t="shared" si="105"/>
        <v>-0.53700412207389936</v>
      </c>
      <c r="F489" s="3">
        <f>VLOOKUP(A489,'Scheme data2'!$A$2:$B$5538,2,FALSE)</f>
        <v>16.79</v>
      </c>
      <c r="G489" s="20">
        <f t="shared" si="106"/>
        <v>5.9594755661489925E-2</v>
      </c>
      <c r="H489" s="3">
        <f t="shared" si="107"/>
        <v>0</v>
      </c>
      <c r="I489" s="3">
        <f t="shared" si="108"/>
        <v>3</v>
      </c>
      <c r="J489" s="3">
        <f t="shared" si="109"/>
        <v>0</v>
      </c>
      <c r="K489" s="3">
        <f t="shared" si="110"/>
        <v>21172.393771619649</v>
      </c>
      <c r="L489" s="3">
        <f t="shared" si="111"/>
        <v>46.297304759016846</v>
      </c>
      <c r="M489" s="3">
        <f t="shared" si="112"/>
        <v>355484.49142549391</v>
      </c>
      <c r="N489" s="3">
        <f t="shared" si="113"/>
        <v>369244.15410553885</v>
      </c>
      <c r="O489" s="20">
        <f t="shared" si="114"/>
        <v>132.41324921135626</v>
      </c>
      <c r="P489" s="20">
        <f t="shared" si="115"/>
        <v>137.80323450134793</v>
      </c>
      <c r="Q489" s="3">
        <f>(O489-MAX(O$8:O489))/MAX(O$8:O489)</f>
        <v>-1.5249266862170213E-2</v>
      </c>
      <c r="R489" s="3">
        <f>(P489-MAX(P$8:P489))/MAX(P$8:P489)</f>
        <v>-2.4272379158051804E-2</v>
      </c>
      <c r="S489" s="3"/>
    </row>
    <row r="490" spans="1:19" hidden="1" x14ac:dyDescent="0.2">
      <c r="A490" s="18">
        <v>41900</v>
      </c>
      <c r="B490" s="18" t="str">
        <f t="shared" si="103"/>
        <v>Sep-2014</v>
      </c>
      <c r="C490" s="2">
        <v>8114.75</v>
      </c>
      <c r="D490" s="25">
        <f t="shared" si="104"/>
        <v>1.7459720393705722</v>
      </c>
      <c r="E490" s="20">
        <f t="shared" si="105"/>
        <v>-1.7459720393705722</v>
      </c>
      <c r="F490" s="3">
        <f>VLOOKUP(A490,'Scheme data2'!$A$2:$B$5538,2,FALSE)</f>
        <v>16.93</v>
      </c>
      <c r="G490" s="20">
        <f t="shared" si="106"/>
        <v>0.83382966051221319</v>
      </c>
      <c r="H490" s="3">
        <f t="shared" si="107"/>
        <v>0</v>
      </c>
      <c r="I490" s="3">
        <f t="shared" si="108"/>
        <v>3</v>
      </c>
      <c r="J490" s="3">
        <f t="shared" si="109"/>
        <v>0</v>
      </c>
      <c r="K490" s="3">
        <f t="shared" si="110"/>
        <v>21172.393771619649</v>
      </c>
      <c r="L490" s="3">
        <f t="shared" si="111"/>
        <v>46.297304759016846</v>
      </c>
      <c r="M490" s="3">
        <f t="shared" si="112"/>
        <v>358448.62655352062</v>
      </c>
      <c r="N490" s="3">
        <f t="shared" si="113"/>
        <v>375691.05379323196</v>
      </c>
      <c r="O490" s="20">
        <f t="shared" si="114"/>
        <v>133.51735015772852</v>
      </c>
      <c r="P490" s="20">
        <f t="shared" si="115"/>
        <v>140.20924044508973</v>
      </c>
      <c r="Q490" s="3">
        <f>(O490-MAX(O$8:O490))/MAX(O$8:O490)</f>
        <v>-7.0381231671554183E-3</v>
      </c>
      <c r="R490" s="3">
        <f>(P490-MAX(P$8:P490))/MAX(P$8:P490)</f>
        <v>-7.2364477177356279E-3</v>
      </c>
      <c r="S490" s="3"/>
    </row>
    <row r="491" spans="1:19" hidden="1" x14ac:dyDescent="0.2">
      <c r="A491" s="18">
        <v>41901</v>
      </c>
      <c r="B491" s="18" t="str">
        <f t="shared" si="103"/>
        <v>Sep-2014</v>
      </c>
      <c r="C491" s="2">
        <v>8121.45</v>
      </c>
      <c r="D491" s="25">
        <f t="shared" si="104"/>
        <v>8.2565698265501933E-2</v>
      </c>
      <c r="E491" s="20">
        <f t="shared" si="105"/>
        <v>-8.2565698265501933E-2</v>
      </c>
      <c r="F491" s="3">
        <f>VLOOKUP(A491,'Scheme data2'!$A$2:$B$5538,2,FALSE)</f>
        <v>16.97</v>
      </c>
      <c r="G491" s="20">
        <f t="shared" si="106"/>
        <v>0.23626698168930388</v>
      </c>
      <c r="H491" s="3">
        <f t="shared" si="107"/>
        <v>0</v>
      </c>
      <c r="I491" s="3">
        <f t="shared" si="108"/>
        <v>3</v>
      </c>
      <c r="J491" s="3">
        <f t="shared" si="109"/>
        <v>0</v>
      </c>
      <c r="K491" s="3">
        <f t="shared" si="110"/>
        <v>21172.393771619649</v>
      </c>
      <c r="L491" s="3">
        <f t="shared" si="111"/>
        <v>46.297304759016846</v>
      </c>
      <c r="M491" s="3">
        <f t="shared" si="112"/>
        <v>359295.52230438543</v>
      </c>
      <c r="N491" s="3">
        <f t="shared" si="113"/>
        <v>376001.24573511735</v>
      </c>
      <c r="O491" s="20">
        <f t="shared" si="114"/>
        <v>133.83280757097771</v>
      </c>
      <c r="P491" s="20">
        <f t="shared" si="115"/>
        <v>140.32500518349599</v>
      </c>
      <c r="Q491" s="3">
        <f>(O491-MAX(O$8:O491))/MAX(O$8:O491)</f>
        <v>-4.6920821114370863E-3</v>
      </c>
      <c r="R491" s="3">
        <f>(P491-MAX(P$8:P491))/MAX(P$8:P491)</f>
        <v>-6.4167655586682979E-3</v>
      </c>
      <c r="S491" s="3"/>
    </row>
    <row r="492" spans="1:19" hidden="1" x14ac:dyDescent="0.2">
      <c r="A492" s="18">
        <v>41904</v>
      </c>
      <c r="B492" s="18" t="str">
        <f t="shared" si="103"/>
        <v>Sep-2014</v>
      </c>
      <c r="C492" s="2">
        <v>8146.3</v>
      </c>
      <c r="D492" s="25">
        <f t="shared" si="104"/>
        <v>0.30597984350085716</v>
      </c>
      <c r="E492" s="20">
        <f t="shared" si="105"/>
        <v>-0.30597984350085716</v>
      </c>
      <c r="F492" s="3">
        <f>VLOOKUP(A492,'Scheme data2'!$A$2:$B$5538,2,FALSE)</f>
        <v>16.98</v>
      </c>
      <c r="G492" s="20">
        <f t="shared" si="106"/>
        <v>5.8927519151452938E-2</v>
      </c>
      <c r="H492" s="3">
        <f t="shared" si="107"/>
        <v>0</v>
      </c>
      <c r="I492" s="3">
        <f t="shared" si="108"/>
        <v>3</v>
      </c>
      <c r="J492" s="3">
        <f t="shared" si="109"/>
        <v>0</v>
      </c>
      <c r="K492" s="3">
        <f t="shared" si="110"/>
        <v>21172.393771619649</v>
      </c>
      <c r="L492" s="3">
        <f t="shared" si="111"/>
        <v>46.297304759016846</v>
      </c>
      <c r="M492" s="3">
        <f t="shared" si="112"/>
        <v>359507.24624210165</v>
      </c>
      <c r="N492" s="3">
        <f t="shared" si="113"/>
        <v>377151.73375837895</v>
      </c>
      <c r="O492" s="20">
        <f t="shared" si="114"/>
        <v>133.91167192429003</v>
      </c>
      <c r="P492" s="20">
        <f t="shared" si="115"/>
        <v>140.75437141474902</v>
      </c>
      <c r="Q492" s="3">
        <f>(O492-MAX(O$8:O492))/MAX(O$8:O492)</f>
        <v>-4.1055718475072923E-3</v>
      </c>
      <c r="R492" s="3">
        <f>(P492-MAX(P$8:P492))/MAX(P$8:P492)</f>
        <v>-3.3766011328739808E-3</v>
      </c>
      <c r="S492" s="3"/>
    </row>
    <row r="493" spans="1:19" x14ac:dyDescent="0.2">
      <c r="A493" s="18">
        <v>41905</v>
      </c>
      <c r="B493" s="18" t="str">
        <f t="shared" si="103"/>
        <v>Sep-2014</v>
      </c>
      <c r="C493" s="2">
        <v>8017.55</v>
      </c>
      <c r="D493" s="25">
        <f t="shared" si="104"/>
        <v>-1.5804721161754416</v>
      </c>
      <c r="E493" s="20">
        <f t="shared" si="105"/>
        <v>1.5804721161754416</v>
      </c>
      <c r="F493" s="3">
        <f>VLOOKUP(A493,'Scheme data2'!$A$2:$B$5538,2,FALSE)</f>
        <v>16.82</v>
      </c>
      <c r="G493" s="20">
        <f t="shared" si="106"/>
        <v>-0.94228504122497136</v>
      </c>
      <c r="H493" s="3">
        <f t="shared" si="107"/>
        <v>4000</v>
      </c>
      <c r="I493" s="3">
        <f t="shared" si="108"/>
        <v>4</v>
      </c>
      <c r="J493" s="3">
        <f t="shared" si="109"/>
        <v>4000</v>
      </c>
      <c r="K493" s="3">
        <f t="shared" si="110"/>
        <v>21410.2059000382</v>
      </c>
      <c r="L493" s="3">
        <f t="shared" si="111"/>
        <v>46.796210285019178</v>
      </c>
      <c r="M493" s="3">
        <f t="shared" si="112"/>
        <v>360119.6632386425</v>
      </c>
      <c r="N493" s="3">
        <f t="shared" si="113"/>
        <v>375190.95577065554</v>
      </c>
      <c r="O493" s="20">
        <f t="shared" si="114"/>
        <v>132.64984227129318</v>
      </c>
      <c r="P493" s="20">
        <f t="shared" si="115"/>
        <v>138.52978782224088</v>
      </c>
      <c r="Q493" s="3">
        <f>(O493-MAX(O$8:O493))/MAX(O$8:O493)</f>
        <v>-1.3489736070381253E-2</v>
      </c>
      <c r="R493" s="3">
        <f>(P493-MAX(P$8:P493))/MAX(P$8:P493)</f>
        <v>-1.9127956055248963E-2</v>
      </c>
      <c r="S493" s="3"/>
    </row>
    <row r="494" spans="1:19" hidden="1" x14ac:dyDescent="0.2">
      <c r="A494" s="18">
        <v>41906</v>
      </c>
      <c r="B494" s="18" t="str">
        <f t="shared" si="103"/>
        <v>Sep-2014</v>
      </c>
      <c r="C494" s="2">
        <v>8002.4</v>
      </c>
      <c r="D494" s="25">
        <f t="shared" si="104"/>
        <v>-0.18896046797339019</v>
      </c>
      <c r="E494" s="20">
        <f t="shared" si="105"/>
        <v>0.18896046797339019</v>
      </c>
      <c r="F494" s="3">
        <f>VLOOKUP(A494,'Scheme data2'!$A$2:$B$5538,2,FALSE)</f>
        <v>16.77</v>
      </c>
      <c r="G494" s="20">
        <f t="shared" si="106"/>
        <v>-0.29726516052319091</v>
      </c>
      <c r="H494" s="3">
        <f t="shared" si="107"/>
        <v>0</v>
      </c>
      <c r="I494" s="3">
        <f t="shared" si="108"/>
        <v>4</v>
      </c>
      <c r="J494" s="3">
        <f t="shared" si="109"/>
        <v>0</v>
      </c>
      <c r="K494" s="3">
        <f t="shared" si="110"/>
        <v>21410.2059000382</v>
      </c>
      <c r="L494" s="3">
        <f t="shared" si="111"/>
        <v>46.796210285019178</v>
      </c>
      <c r="M494" s="3">
        <f t="shared" si="112"/>
        <v>359049.1529436406</v>
      </c>
      <c r="N494" s="3">
        <f t="shared" si="113"/>
        <v>374481.99318483745</v>
      </c>
      <c r="O494" s="20">
        <f t="shared" si="114"/>
        <v>132.25552050473166</v>
      </c>
      <c r="P494" s="20">
        <f t="shared" si="115"/>
        <v>138.26802128688942</v>
      </c>
      <c r="Q494" s="3">
        <f>(O494-MAX(O$8:O494))/MAX(O$8:O494)</f>
        <v>-1.6422287390029378E-2</v>
      </c>
      <c r="R494" s="3">
        <f>(P494-MAX(P$8:P494))/MAX(P$8:P494)</f>
        <v>-2.0981416459707154E-2</v>
      </c>
      <c r="S494" s="3"/>
    </row>
    <row r="495" spans="1:19" x14ac:dyDescent="0.2">
      <c r="A495" s="18">
        <v>41907</v>
      </c>
      <c r="B495" s="18" t="str">
        <f t="shared" si="103"/>
        <v>Sep-2014</v>
      </c>
      <c r="C495" s="2">
        <v>7911.85</v>
      </c>
      <c r="D495" s="25">
        <f t="shared" si="104"/>
        <v>-1.1315355393381896</v>
      </c>
      <c r="E495" s="20">
        <f t="shared" si="105"/>
        <v>1.1315355393381896</v>
      </c>
      <c r="F495" s="3">
        <f>VLOOKUP(A495,'Scheme data2'!$A$2:$B$5538,2,FALSE)</f>
        <v>16.72</v>
      </c>
      <c r="G495" s="20">
        <f t="shared" si="106"/>
        <v>-0.29815146094216288</v>
      </c>
      <c r="H495" s="3">
        <f t="shared" si="107"/>
        <v>4000</v>
      </c>
      <c r="I495" s="3">
        <f t="shared" si="108"/>
        <v>5</v>
      </c>
      <c r="J495" s="3">
        <f t="shared" si="109"/>
        <v>4000</v>
      </c>
      <c r="K495" s="3">
        <f t="shared" si="110"/>
        <v>21649.440349798966</v>
      </c>
      <c r="L495" s="3">
        <f t="shared" si="111"/>
        <v>47.301781042806546</v>
      </c>
      <c r="M495" s="3">
        <f t="shared" si="112"/>
        <v>361978.64264863869</v>
      </c>
      <c r="N495" s="3">
        <f t="shared" si="113"/>
        <v>374244.596343529</v>
      </c>
      <c r="O495" s="20">
        <f t="shared" si="114"/>
        <v>131.86119873817015</v>
      </c>
      <c r="P495" s="20">
        <f t="shared" si="115"/>
        <v>136.70346948648859</v>
      </c>
      <c r="Q495" s="3">
        <f>(O495-MAX(O$8:O495))/MAX(O$8:O495)</f>
        <v>-1.9354838709677507E-2</v>
      </c>
      <c r="R495" s="3">
        <f>(P495-MAX(P$8:P495))/MAX(P$8:P495)</f>
        <v>-3.205935966919083E-2</v>
      </c>
      <c r="S495" s="3"/>
    </row>
    <row r="496" spans="1:19" hidden="1" x14ac:dyDescent="0.2">
      <c r="A496" s="18">
        <v>41908</v>
      </c>
      <c r="B496" s="18" t="str">
        <f t="shared" si="103"/>
        <v>Sep-2014</v>
      </c>
      <c r="C496" s="2">
        <v>7968.85</v>
      </c>
      <c r="D496" s="25">
        <f t="shared" si="104"/>
        <v>0.72043832984700162</v>
      </c>
      <c r="E496" s="20">
        <f t="shared" si="105"/>
        <v>-0.72043832984700162</v>
      </c>
      <c r="F496" s="3">
        <f>VLOOKUP(A496,'Scheme data2'!$A$2:$B$5538,2,FALSE)</f>
        <v>16.8</v>
      </c>
      <c r="G496" s="20">
        <f t="shared" si="106"/>
        <v>0.4784688995215422</v>
      </c>
      <c r="H496" s="3">
        <f t="shared" si="107"/>
        <v>0</v>
      </c>
      <c r="I496" s="3">
        <f t="shared" si="108"/>
        <v>5</v>
      </c>
      <c r="J496" s="3">
        <f t="shared" si="109"/>
        <v>0</v>
      </c>
      <c r="K496" s="3">
        <f t="shared" si="110"/>
        <v>21649.440349798966</v>
      </c>
      <c r="L496" s="3">
        <f t="shared" si="111"/>
        <v>47.301781042806546</v>
      </c>
      <c r="M496" s="3">
        <f t="shared" si="112"/>
        <v>363710.59787662263</v>
      </c>
      <c r="N496" s="3">
        <f t="shared" si="113"/>
        <v>376940.79786296899</v>
      </c>
      <c r="O496" s="20">
        <f t="shared" si="114"/>
        <v>132.49211356466859</v>
      </c>
      <c r="P496" s="20">
        <f t="shared" si="115"/>
        <v>137.68833367889997</v>
      </c>
      <c r="Q496" s="3">
        <f>(O496-MAX(O$8:O496))/MAX(O$8:O496)</f>
        <v>-1.466275659824042E-2</v>
      </c>
      <c r="R496" s="3">
        <f>(P496-MAX(P$8:P496))/MAX(P$8:P496)</f>
        <v>-2.5085944286081064E-2</v>
      </c>
      <c r="S496" s="3"/>
    </row>
    <row r="497" spans="1:19" hidden="1" x14ac:dyDescent="0.2">
      <c r="A497" s="18">
        <v>41911</v>
      </c>
      <c r="B497" s="18" t="str">
        <f t="shared" si="103"/>
        <v>Sep-2014</v>
      </c>
      <c r="C497" s="2">
        <v>7958.9</v>
      </c>
      <c r="D497" s="25">
        <f t="shared" si="104"/>
        <v>-0.1248611782126747</v>
      </c>
      <c r="E497" s="20">
        <f t="shared" si="105"/>
        <v>0.1248611782126747</v>
      </c>
      <c r="F497" s="3">
        <f>VLOOKUP(A497,'Scheme data2'!$A$2:$B$5538,2,FALSE)</f>
        <v>16.86</v>
      </c>
      <c r="G497" s="20">
        <f t="shared" si="106"/>
        <v>0.35714285714284949</v>
      </c>
      <c r="H497" s="3">
        <f t="shared" si="107"/>
        <v>0</v>
      </c>
      <c r="I497" s="3">
        <f t="shared" si="108"/>
        <v>5</v>
      </c>
      <c r="J497" s="3">
        <f t="shared" si="109"/>
        <v>0</v>
      </c>
      <c r="K497" s="3">
        <f t="shared" si="110"/>
        <v>21649.440349798966</v>
      </c>
      <c r="L497" s="3">
        <f t="shared" si="111"/>
        <v>47.301781042806546</v>
      </c>
      <c r="M497" s="3">
        <f t="shared" si="112"/>
        <v>365009.56429761054</v>
      </c>
      <c r="N497" s="3">
        <f t="shared" si="113"/>
        <v>376470.14514159301</v>
      </c>
      <c r="O497" s="20">
        <f t="shared" si="114"/>
        <v>132.9652996845424</v>
      </c>
      <c r="P497" s="20">
        <f t="shared" si="115"/>
        <v>137.51641440320708</v>
      </c>
      <c r="Q497" s="3">
        <f>(O497-MAX(O$8:O497))/MAX(O$8:O497)</f>
        <v>-1.1143695014662711E-2</v>
      </c>
      <c r="R497" s="3">
        <f>(P497-MAX(P$8:P497))/MAX(P$8:P497)</f>
        <v>-2.6303233462606525E-2</v>
      </c>
      <c r="S497" s="3"/>
    </row>
    <row r="498" spans="1:19" hidden="1" x14ac:dyDescent="0.2">
      <c r="A498" s="18">
        <v>41912</v>
      </c>
      <c r="B498" s="18" t="str">
        <f t="shared" si="103"/>
        <v>Sep-2014</v>
      </c>
      <c r="C498" s="2">
        <v>7964.8</v>
      </c>
      <c r="D498" s="25">
        <f t="shared" si="104"/>
        <v>7.4130847227638824E-2</v>
      </c>
      <c r="E498" s="20">
        <f t="shared" si="105"/>
        <v>-7.4130847227638824E-2</v>
      </c>
      <c r="F498" s="3">
        <f>VLOOKUP(A498,'Scheme data2'!$A$2:$B$5538,2,FALSE)</f>
        <v>16.89</v>
      </c>
      <c r="G498" s="20">
        <f t="shared" si="106"/>
        <v>0.17793594306050498</v>
      </c>
      <c r="H498" s="3">
        <f t="shared" si="107"/>
        <v>0</v>
      </c>
      <c r="I498" s="3">
        <f t="shared" si="108"/>
        <v>5</v>
      </c>
      <c r="J498" s="3">
        <f t="shared" si="109"/>
        <v>0</v>
      </c>
      <c r="K498" s="3">
        <f t="shared" si="110"/>
        <v>21649.440349798966</v>
      </c>
      <c r="L498" s="3">
        <f t="shared" si="111"/>
        <v>47.301781042806546</v>
      </c>
      <c r="M498" s="3">
        <f t="shared" si="112"/>
        <v>365659.04750810453</v>
      </c>
      <c r="N498" s="3">
        <f t="shared" si="113"/>
        <v>376749.22564974561</v>
      </c>
      <c r="O498" s="20">
        <f t="shared" si="114"/>
        <v>133.20189274447932</v>
      </c>
      <c r="P498" s="20">
        <f t="shared" si="115"/>
        <v>137.61835648628127</v>
      </c>
      <c r="Q498" s="3">
        <f>(O498-MAX(O$8:O498))/MAX(O$8:O498)</f>
        <v>-9.3841642228737494E-3</v>
      </c>
      <c r="R498" s="3">
        <f>(P498-MAX(P$8:P498))/MAX(P$8:P498)</f>
        <v>-2.5581423800144061E-2</v>
      </c>
      <c r="S498" s="3"/>
    </row>
    <row r="499" spans="1:19" hidden="1" x14ac:dyDescent="0.2">
      <c r="A499" s="18">
        <v>41913</v>
      </c>
      <c r="B499" s="18" t="str">
        <f t="shared" si="103"/>
        <v>Oct-2014</v>
      </c>
      <c r="C499" s="2">
        <v>7945.55</v>
      </c>
      <c r="D499" s="25">
        <f t="shared" si="104"/>
        <v>-0.24168842908798713</v>
      </c>
      <c r="E499" s="20">
        <f t="shared" si="105"/>
        <v>0.24168842908798713</v>
      </c>
      <c r="F499" s="3">
        <f>VLOOKUP(A499,'Scheme data2'!$A$2:$B$5538,2,FALSE)</f>
        <v>16.86</v>
      </c>
      <c r="G499" s="20">
        <f t="shared" si="106"/>
        <v>-0.17761989342807066</v>
      </c>
      <c r="H499" s="3">
        <f t="shared" si="107"/>
        <v>0</v>
      </c>
      <c r="I499" s="3">
        <f t="shared" si="108"/>
        <v>0</v>
      </c>
      <c r="J499" s="3">
        <f t="shared" si="109"/>
        <v>0</v>
      </c>
      <c r="K499" s="3">
        <f t="shared" si="110"/>
        <v>21649.440349798966</v>
      </c>
      <c r="L499" s="3">
        <f t="shared" si="111"/>
        <v>47.301781042806546</v>
      </c>
      <c r="M499" s="3">
        <f t="shared" si="112"/>
        <v>365009.56429761054</v>
      </c>
      <c r="N499" s="3">
        <f t="shared" si="113"/>
        <v>375838.66636467155</v>
      </c>
      <c r="O499" s="20">
        <f t="shared" si="114"/>
        <v>132.9652996845424</v>
      </c>
      <c r="P499" s="20">
        <f t="shared" si="115"/>
        <v>137.28574884235289</v>
      </c>
      <c r="Q499" s="3">
        <f>(O499-MAX(O$8:O499))/MAX(O$8:O499)</f>
        <v>-1.1143695014662711E-2</v>
      </c>
      <c r="R499" s="3">
        <f>(P499-MAX(P$8:P499))/MAX(P$8:P499)</f>
        <v>-2.7936480749702914E-2</v>
      </c>
      <c r="S499" s="3"/>
    </row>
    <row r="500" spans="1:19" x14ac:dyDescent="0.2">
      <c r="A500" s="18">
        <v>41919</v>
      </c>
      <c r="B500" s="18" t="str">
        <f t="shared" si="103"/>
        <v>Oct-2014</v>
      </c>
      <c r="C500" s="2">
        <v>7852.4</v>
      </c>
      <c r="D500" s="25">
        <f t="shared" si="104"/>
        <v>-1.1723543367041998</v>
      </c>
      <c r="E500" s="20">
        <f t="shared" si="105"/>
        <v>1.1723543367041998</v>
      </c>
      <c r="F500" s="3">
        <f>VLOOKUP(A500,'Scheme data2'!$A$2:$B$5538,2,FALSE)</f>
        <v>16.77</v>
      </c>
      <c r="G500" s="20">
        <f t="shared" si="106"/>
        <v>-0.53380782918149383</v>
      </c>
      <c r="H500" s="3">
        <f t="shared" si="107"/>
        <v>4000</v>
      </c>
      <c r="I500" s="3">
        <f t="shared" si="108"/>
        <v>1</v>
      </c>
      <c r="J500" s="3">
        <f t="shared" si="109"/>
        <v>4000</v>
      </c>
      <c r="K500" s="3">
        <f t="shared" si="110"/>
        <v>21887.961518552693</v>
      </c>
      <c r="L500" s="3">
        <f t="shared" si="111"/>
        <v>47.811179443295572</v>
      </c>
      <c r="M500" s="3">
        <f t="shared" si="112"/>
        <v>367061.11466612865</v>
      </c>
      <c r="N500" s="3">
        <f t="shared" si="113"/>
        <v>375432.50546053413</v>
      </c>
      <c r="O500" s="20">
        <f t="shared" si="114"/>
        <v>132.25552050473166</v>
      </c>
      <c r="P500" s="20">
        <f t="shared" si="115"/>
        <v>135.67627341212273</v>
      </c>
      <c r="Q500" s="3">
        <f>(O500-MAX(O$8:O500))/MAX(O$8:O500)</f>
        <v>-1.6422287390029378E-2</v>
      </c>
      <c r="R500" s="3">
        <f>(P500-MAX(P$8:P500))/MAX(P$8:P500)</f>
        <v>-3.9332509573153256E-2</v>
      </c>
      <c r="S500" s="3"/>
    </row>
    <row r="501" spans="1:19" hidden="1" x14ac:dyDescent="0.2">
      <c r="A501" s="18">
        <v>41920</v>
      </c>
      <c r="B501" s="18" t="str">
        <f t="shared" si="103"/>
        <v>Oct-2014</v>
      </c>
      <c r="C501" s="2">
        <v>7842.7</v>
      </c>
      <c r="D501" s="25">
        <f t="shared" si="104"/>
        <v>-0.12352911211858564</v>
      </c>
      <c r="E501" s="20">
        <f t="shared" si="105"/>
        <v>0.12352911211858564</v>
      </c>
      <c r="F501" s="3">
        <f>VLOOKUP(A501,'Scheme data2'!$A$2:$B$5538,2,FALSE)</f>
        <v>16.670000000000002</v>
      </c>
      <c r="G501" s="20">
        <f t="shared" si="106"/>
        <v>-0.59630292188430456</v>
      </c>
      <c r="H501" s="3">
        <f t="shared" si="107"/>
        <v>0</v>
      </c>
      <c r="I501" s="3">
        <f t="shared" si="108"/>
        <v>1</v>
      </c>
      <c r="J501" s="3">
        <f t="shared" si="109"/>
        <v>0</v>
      </c>
      <c r="K501" s="3">
        <f t="shared" si="110"/>
        <v>21887.961518552693</v>
      </c>
      <c r="L501" s="3">
        <f t="shared" si="111"/>
        <v>47.811179443295572</v>
      </c>
      <c r="M501" s="3">
        <f t="shared" si="112"/>
        <v>364872.31851427344</v>
      </c>
      <c r="N501" s="3">
        <f t="shared" si="113"/>
        <v>374968.73701993417</v>
      </c>
      <c r="O501" s="20">
        <f t="shared" si="114"/>
        <v>131.46687697160866</v>
      </c>
      <c r="P501" s="20">
        <f t="shared" si="115"/>
        <v>135.50867371622115</v>
      </c>
      <c r="Q501" s="3">
        <f>(O501-MAX(O$8:O501))/MAX(O$8:O501)</f>
        <v>-2.2287390029325421E-2</v>
      </c>
      <c r="R501" s="3">
        <f>(P501-MAX(P$8:P501))/MAX(P$8:P501)</f>
        <v>-4.051921359448938E-2</v>
      </c>
      <c r="S501" s="3"/>
    </row>
    <row r="502" spans="1:19" hidden="1" x14ac:dyDescent="0.2">
      <c r="A502" s="18">
        <v>41921</v>
      </c>
      <c r="B502" s="18" t="str">
        <f t="shared" si="103"/>
        <v>Oct-2014</v>
      </c>
      <c r="C502" s="2">
        <v>7960.55</v>
      </c>
      <c r="D502" s="25">
        <f t="shared" si="104"/>
        <v>1.502671273923526</v>
      </c>
      <c r="E502" s="20">
        <f t="shared" si="105"/>
        <v>-1.502671273923526</v>
      </c>
      <c r="F502" s="3">
        <f>VLOOKUP(A502,'Scheme data2'!$A$2:$B$5538,2,FALSE)</f>
        <v>16.760000000000002</v>
      </c>
      <c r="G502" s="20">
        <f t="shared" si="106"/>
        <v>0.53989202159567995</v>
      </c>
      <c r="H502" s="3">
        <f t="shared" si="107"/>
        <v>0</v>
      </c>
      <c r="I502" s="3">
        <f t="shared" si="108"/>
        <v>1</v>
      </c>
      <c r="J502" s="3">
        <f t="shared" si="109"/>
        <v>0</v>
      </c>
      <c r="K502" s="3">
        <f t="shared" si="110"/>
        <v>21887.961518552693</v>
      </c>
      <c r="L502" s="3">
        <f t="shared" si="111"/>
        <v>47.811179443295572</v>
      </c>
      <c r="M502" s="3">
        <f t="shared" si="112"/>
        <v>366842.23505094316</v>
      </c>
      <c r="N502" s="3">
        <f t="shared" si="113"/>
        <v>380603.28451732657</v>
      </c>
      <c r="O502" s="20">
        <f t="shared" si="114"/>
        <v>132.17665615141937</v>
      </c>
      <c r="P502" s="20">
        <f t="shared" si="115"/>
        <v>137.54492362982955</v>
      </c>
      <c r="Q502" s="3">
        <f>(O502-MAX(O$8:O502))/MAX(O$8:O502)</f>
        <v>-1.7008797653958962E-2</v>
      </c>
      <c r="R502" s="3">
        <f>(P502-MAX(P$8:P502))/MAX(P$8:P502)</f>
        <v>-2.6101371438358327E-2</v>
      </c>
      <c r="S502" s="3"/>
    </row>
    <row r="503" spans="1:19" x14ac:dyDescent="0.2">
      <c r="A503" s="18">
        <v>41922</v>
      </c>
      <c r="B503" s="18" t="str">
        <f t="shared" si="103"/>
        <v>Oct-2014</v>
      </c>
      <c r="C503" s="2">
        <v>7859.95</v>
      </c>
      <c r="D503" s="25">
        <f t="shared" si="104"/>
        <v>-1.2637317773269481</v>
      </c>
      <c r="E503" s="20">
        <f t="shared" si="105"/>
        <v>1.2637317773269481</v>
      </c>
      <c r="F503" s="3">
        <f>VLOOKUP(A503,'Scheme data2'!$A$2:$B$5538,2,FALSE)</f>
        <v>16.600000000000001</v>
      </c>
      <c r="G503" s="20">
        <f t="shared" si="106"/>
        <v>-0.95465393794749476</v>
      </c>
      <c r="H503" s="3">
        <f t="shared" si="107"/>
        <v>4000</v>
      </c>
      <c r="I503" s="3">
        <f t="shared" si="108"/>
        <v>2</v>
      </c>
      <c r="J503" s="3">
        <f t="shared" si="109"/>
        <v>4000</v>
      </c>
      <c r="K503" s="3">
        <f t="shared" si="110"/>
        <v>22128.92537397438</v>
      </c>
      <c r="L503" s="3">
        <f t="shared" si="111"/>
        <v>48.32008853304805</v>
      </c>
      <c r="M503" s="3">
        <f t="shared" si="112"/>
        <v>367340.16120797471</v>
      </c>
      <c r="N503" s="3">
        <f t="shared" si="113"/>
        <v>379793.47986533103</v>
      </c>
      <c r="O503" s="20">
        <f t="shared" si="114"/>
        <v>130.91482649842251</v>
      </c>
      <c r="P503" s="20">
        <f t="shared" si="115"/>
        <v>135.80672472181931</v>
      </c>
      <c r="Q503" s="3">
        <f>(O503-MAX(O$8:O503))/MAX(O$8:O503)</f>
        <v>-2.6392961876832922E-2</v>
      </c>
      <c r="R503" s="3">
        <f>(P503-MAX(P$8:P503))/MAX(P$8:P503)</f>
        <v>-3.8408837886443191E-2</v>
      </c>
      <c r="S503" s="3"/>
    </row>
    <row r="504" spans="1:19" hidden="1" x14ac:dyDescent="0.2">
      <c r="A504" s="18">
        <v>41925</v>
      </c>
      <c r="B504" s="18" t="str">
        <f t="shared" si="103"/>
        <v>Oct-2014</v>
      </c>
      <c r="C504" s="2">
        <v>7884.25</v>
      </c>
      <c r="D504" s="25">
        <f t="shared" si="104"/>
        <v>0.30916227202463353</v>
      </c>
      <c r="E504" s="20">
        <f t="shared" si="105"/>
        <v>-0.30916227202463353</v>
      </c>
      <c r="F504" s="3">
        <f>VLOOKUP(A504,'Scheme data2'!$A$2:$B$5538,2,FALSE)</f>
        <v>16.670000000000002</v>
      </c>
      <c r="G504" s="20">
        <f t="shared" si="106"/>
        <v>0.42168674698795344</v>
      </c>
      <c r="H504" s="3">
        <f t="shared" si="107"/>
        <v>0</v>
      </c>
      <c r="I504" s="3">
        <f t="shared" si="108"/>
        <v>2</v>
      </c>
      <c r="J504" s="3">
        <f t="shared" si="109"/>
        <v>0</v>
      </c>
      <c r="K504" s="3">
        <f t="shared" si="110"/>
        <v>22128.92537397438</v>
      </c>
      <c r="L504" s="3">
        <f t="shared" si="111"/>
        <v>48.32008853304805</v>
      </c>
      <c r="M504" s="3">
        <f t="shared" si="112"/>
        <v>368889.18598415295</v>
      </c>
      <c r="N504" s="3">
        <f t="shared" si="113"/>
        <v>380967.65801668412</v>
      </c>
      <c r="O504" s="20">
        <f t="shared" si="114"/>
        <v>131.46687697160863</v>
      </c>
      <c r="P504" s="20">
        <f t="shared" si="115"/>
        <v>136.22658787753153</v>
      </c>
      <c r="Q504" s="3">
        <f>(O504-MAX(O$8:O504))/MAX(O$8:O504)</f>
        <v>-2.2287390029325633E-2</v>
      </c>
      <c r="R504" s="3">
        <f>(P504-MAX(P$8:P504))/MAX(P$8:P504)</f>
        <v>-3.5435960802064806E-2</v>
      </c>
      <c r="S504" s="3"/>
    </row>
    <row r="505" spans="1:19" hidden="1" x14ac:dyDescent="0.2">
      <c r="A505" s="18">
        <v>41926</v>
      </c>
      <c r="B505" s="18" t="str">
        <f t="shared" si="103"/>
        <v>Oct-2014</v>
      </c>
      <c r="C505" s="2">
        <v>7864</v>
      </c>
      <c r="D505" s="25">
        <f t="shared" si="104"/>
        <v>-0.25684117068839774</v>
      </c>
      <c r="E505" s="20">
        <f t="shared" si="105"/>
        <v>0.25684117068839774</v>
      </c>
      <c r="F505" s="3">
        <f>VLOOKUP(A505,'Scheme data2'!$A$2:$B$5538,2,FALSE)</f>
        <v>16.649999999999999</v>
      </c>
      <c r="G505" s="20">
        <f t="shared" si="106"/>
        <v>-0.11997600479905894</v>
      </c>
      <c r="H505" s="3">
        <f t="shared" si="107"/>
        <v>0</v>
      </c>
      <c r="I505" s="3">
        <f t="shared" si="108"/>
        <v>2</v>
      </c>
      <c r="J505" s="3">
        <f t="shared" si="109"/>
        <v>0</v>
      </c>
      <c r="K505" s="3">
        <f t="shared" si="110"/>
        <v>22128.92537397438</v>
      </c>
      <c r="L505" s="3">
        <f t="shared" si="111"/>
        <v>48.32008853304805</v>
      </c>
      <c r="M505" s="3">
        <f t="shared" si="112"/>
        <v>368446.60747667338</v>
      </c>
      <c r="N505" s="3">
        <f t="shared" si="113"/>
        <v>379989.17622388987</v>
      </c>
      <c r="O505" s="20">
        <f t="shared" si="114"/>
        <v>131.309148264984</v>
      </c>
      <c r="P505" s="20">
        <f t="shared" si="115"/>
        <v>135.87670191443803</v>
      </c>
      <c r="Q505" s="3">
        <f>(O505-MAX(O$8:O505))/MAX(O$8:O505)</f>
        <v>-2.3460410557185007E-2</v>
      </c>
      <c r="R505" s="3">
        <f>(P505-MAX(P$8:P505))/MAX(P$8:P505)</f>
        <v>-3.7913358372379996E-2</v>
      </c>
      <c r="S505" s="3"/>
    </row>
    <row r="506" spans="1:19" x14ac:dyDescent="0.2">
      <c r="A506" s="18">
        <v>41928</v>
      </c>
      <c r="B506" s="18" t="str">
        <f t="shared" si="103"/>
        <v>Oct-2014</v>
      </c>
      <c r="C506" s="2">
        <v>7748.2</v>
      </c>
      <c r="D506" s="25">
        <f t="shared" si="104"/>
        <v>-1.4725330620549362</v>
      </c>
      <c r="E506" s="20">
        <f t="shared" si="105"/>
        <v>1.4725330620549362</v>
      </c>
      <c r="F506" s="3">
        <f>VLOOKUP(A506,'Scheme data2'!$A$2:$B$5538,2,FALSE)</f>
        <v>16.52</v>
      </c>
      <c r="G506" s="20">
        <f t="shared" si="106"/>
        <v>-0.78078078078077484</v>
      </c>
      <c r="H506" s="3">
        <f t="shared" si="107"/>
        <v>4000</v>
      </c>
      <c r="I506" s="3">
        <f t="shared" si="108"/>
        <v>3</v>
      </c>
      <c r="J506" s="3">
        <f t="shared" si="109"/>
        <v>4000</v>
      </c>
      <c r="K506" s="3">
        <f t="shared" si="110"/>
        <v>22371.056124579707</v>
      </c>
      <c r="L506" s="3">
        <f t="shared" si="111"/>
        <v>48.836337468284619</v>
      </c>
      <c r="M506" s="3">
        <f t="shared" si="112"/>
        <v>369569.84717805678</v>
      </c>
      <c r="N506" s="3">
        <f t="shared" si="113"/>
        <v>378393.70997176284</v>
      </c>
      <c r="O506" s="20">
        <f t="shared" si="114"/>
        <v>130.28391167192407</v>
      </c>
      <c r="P506" s="20">
        <f t="shared" si="115"/>
        <v>133.87587255511809</v>
      </c>
      <c r="Q506" s="3">
        <f>(O506-MAX(O$8:O506))/MAX(O$8:O506)</f>
        <v>-3.1085043988270011E-2</v>
      </c>
      <c r="R506" s="3">
        <f>(P506-MAX(P$8:P506))/MAX(P$8:P506)</f>
        <v>-5.2080402255960723E-2</v>
      </c>
      <c r="S506" s="3"/>
    </row>
    <row r="507" spans="1:19" hidden="1" x14ac:dyDescent="0.2">
      <c r="A507" s="18">
        <v>41929</v>
      </c>
      <c r="B507" s="18" t="str">
        <f t="shared" si="103"/>
        <v>Oct-2014</v>
      </c>
      <c r="C507" s="2">
        <v>7779.7</v>
      </c>
      <c r="D507" s="25">
        <f t="shared" si="104"/>
        <v>0.40654603649879972</v>
      </c>
      <c r="E507" s="20">
        <f t="shared" si="105"/>
        <v>-0.40654603649879972</v>
      </c>
      <c r="F507" s="3">
        <f>VLOOKUP(A507,'Scheme data2'!$A$2:$B$5538,2,FALSE)</f>
        <v>16.47</v>
      </c>
      <c r="G507" s="20">
        <f t="shared" si="106"/>
        <v>-0.30266343825666292</v>
      </c>
      <c r="H507" s="3">
        <f t="shared" si="107"/>
        <v>0</v>
      </c>
      <c r="I507" s="3">
        <f t="shared" si="108"/>
        <v>3</v>
      </c>
      <c r="J507" s="3">
        <f t="shared" si="109"/>
        <v>0</v>
      </c>
      <c r="K507" s="3">
        <f t="shared" si="110"/>
        <v>22371.056124579707</v>
      </c>
      <c r="L507" s="3">
        <f t="shared" si="111"/>
        <v>48.836337468284619</v>
      </c>
      <c r="M507" s="3">
        <f t="shared" si="112"/>
        <v>368451.29437182774</v>
      </c>
      <c r="N507" s="3">
        <f t="shared" si="113"/>
        <v>379932.05460201384</v>
      </c>
      <c r="O507" s="20">
        <f t="shared" si="114"/>
        <v>129.88958990536256</v>
      </c>
      <c r="P507" s="20">
        <f t="shared" si="115"/>
        <v>134.42013960881908</v>
      </c>
      <c r="Q507" s="3">
        <f>(O507-MAX(O$8:O507))/MAX(O$8:O507)</f>
        <v>-3.4017595307918133E-2</v>
      </c>
      <c r="R507" s="3">
        <f>(P507-MAX(P$8:P507))/MAX(P$8:P507)</f>
        <v>-4.8226672702137145E-2</v>
      </c>
      <c r="S507" s="3"/>
    </row>
    <row r="508" spans="1:19" hidden="1" x14ac:dyDescent="0.2">
      <c r="A508" s="18">
        <v>41932</v>
      </c>
      <c r="B508" s="18" t="str">
        <f t="shared" si="103"/>
        <v>Oct-2014</v>
      </c>
      <c r="C508" s="2">
        <v>7879.4</v>
      </c>
      <c r="D508" s="25">
        <f t="shared" si="104"/>
        <v>1.2815404192963715</v>
      </c>
      <c r="E508" s="20">
        <f t="shared" si="105"/>
        <v>-1.2815404192963715</v>
      </c>
      <c r="F508" s="3">
        <f>VLOOKUP(A508,'Scheme data2'!$A$2:$B$5538,2,FALSE)</f>
        <v>16.57</v>
      </c>
      <c r="G508" s="20">
        <f t="shared" si="106"/>
        <v>0.6071645415907797</v>
      </c>
      <c r="H508" s="3">
        <f t="shared" si="107"/>
        <v>0</v>
      </c>
      <c r="I508" s="3">
        <f t="shared" si="108"/>
        <v>3</v>
      </c>
      <c r="J508" s="3">
        <f t="shared" si="109"/>
        <v>0</v>
      </c>
      <c r="K508" s="3">
        <f t="shared" si="110"/>
        <v>22371.056124579707</v>
      </c>
      <c r="L508" s="3">
        <f t="shared" si="111"/>
        <v>48.836337468284619</v>
      </c>
      <c r="M508" s="3">
        <f t="shared" si="112"/>
        <v>370688.39998428576</v>
      </c>
      <c r="N508" s="3">
        <f t="shared" si="113"/>
        <v>384801.03744760179</v>
      </c>
      <c r="O508" s="20">
        <f t="shared" si="114"/>
        <v>130.67823343848559</v>
      </c>
      <c r="P508" s="20">
        <f t="shared" si="115"/>
        <v>136.14278802958071</v>
      </c>
      <c r="Q508" s="3">
        <f>(O508-MAX(O$8:O508))/MAX(O$8:O508)</f>
        <v>-2.8152492668621885E-2</v>
      </c>
      <c r="R508" s="3">
        <f>(P508-MAX(P$8:P508))/MAX(P$8:P508)</f>
        <v>-3.6029312812733076E-2</v>
      </c>
      <c r="S508" s="3"/>
    </row>
    <row r="509" spans="1:19" hidden="1" x14ac:dyDescent="0.2">
      <c r="A509" s="18">
        <v>41933</v>
      </c>
      <c r="B509" s="18" t="str">
        <f t="shared" si="103"/>
        <v>Oct-2014</v>
      </c>
      <c r="C509" s="2">
        <v>7927.75</v>
      </c>
      <c r="D509" s="25">
        <f t="shared" si="104"/>
        <v>0.61362540294946788</v>
      </c>
      <c r="E509" s="20">
        <f t="shared" si="105"/>
        <v>-0.61362540294946788</v>
      </c>
      <c r="F509" s="3">
        <f>VLOOKUP(A509,'Scheme data2'!$A$2:$B$5538,2,FALSE)</f>
        <v>16.66</v>
      </c>
      <c r="G509" s="20">
        <f t="shared" si="106"/>
        <v>0.54315027157513496</v>
      </c>
      <c r="H509" s="3">
        <f t="shared" si="107"/>
        <v>0</v>
      </c>
      <c r="I509" s="3">
        <f t="shared" si="108"/>
        <v>3</v>
      </c>
      <c r="J509" s="3">
        <f t="shared" si="109"/>
        <v>0</v>
      </c>
      <c r="K509" s="3">
        <f t="shared" si="110"/>
        <v>22371.056124579707</v>
      </c>
      <c r="L509" s="3">
        <f t="shared" si="111"/>
        <v>48.836337468284619</v>
      </c>
      <c r="M509" s="3">
        <f t="shared" si="112"/>
        <v>372701.79503549793</v>
      </c>
      <c r="N509" s="3">
        <f t="shared" si="113"/>
        <v>387162.27436419338</v>
      </c>
      <c r="O509" s="20">
        <f t="shared" si="114"/>
        <v>131.38801261829633</v>
      </c>
      <c r="P509" s="20">
        <f t="shared" si="115"/>
        <v>136.97819476121387</v>
      </c>
      <c r="Q509" s="3">
        <f>(O509-MAX(O$8:O509))/MAX(O$8:O509)</f>
        <v>-2.2873900293255214E-2</v>
      </c>
      <c r="R509" s="3">
        <f>(P509-MAX(P$8:P509))/MAX(P$8:P509)</f>
        <v>-3.0114143799165438E-2</v>
      </c>
      <c r="S509" s="3"/>
    </row>
    <row r="510" spans="1:19" hidden="1" x14ac:dyDescent="0.2">
      <c r="A510" s="18">
        <v>41934</v>
      </c>
      <c r="B510" s="18" t="str">
        <f t="shared" si="103"/>
        <v>Oct-2014</v>
      </c>
      <c r="C510" s="2">
        <v>7995.9</v>
      </c>
      <c r="D510" s="25">
        <f t="shared" si="104"/>
        <v>0.85963861120746288</v>
      </c>
      <c r="E510" s="20">
        <f t="shared" si="105"/>
        <v>-0.85963861120746288</v>
      </c>
      <c r="F510" s="3">
        <f>VLOOKUP(A510,'Scheme data2'!$A$2:$B$5538,2,FALSE)</f>
        <v>16.73</v>
      </c>
      <c r="G510" s="20">
        <f t="shared" si="106"/>
        <v>0.42016806722689248</v>
      </c>
      <c r="H510" s="3">
        <f t="shared" si="107"/>
        <v>0</v>
      </c>
      <c r="I510" s="3">
        <f t="shared" si="108"/>
        <v>3</v>
      </c>
      <c r="J510" s="3">
        <f t="shared" si="109"/>
        <v>0</v>
      </c>
      <c r="K510" s="3">
        <f t="shared" si="110"/>
        <v>22371.056124579707</v>
      </c>
      <c r="L510" s="3">
        <f t="shared" si="111"/>
        <v>48.836337468284619</v>
      </c>
      <c r="M510" s="3">
        <f t="shared" si="112"/>
        <v>374267.7689642185</v>
      </c>
      <c r="N510" s="3">
        <f t="shared" si="113"/>
        <v>390490.47076265694</v>
      </c>
      <c r="O510" s="20">
        <f t="shared" si="114"/>
        <v>131.94006309148244</v>
      </c>
      <c r="P510" s="20">
        <f t="shared" si="115"/>
        <v>138.15571221231622</v>
      </c>
      <c r="Q510" s="3">
        <f>(O510-MAX(O$8:O510))/MAX(O$8:O510)</f>
        <v>-1.8768328445747922E-2</v>
      </c>
      <c r="R510" s="3">
        <f>(P510-MAX(P$8:P510))/MAX(P$8:P510)</f>
        <v>-2.1776630494623018E-2</v>
      </c>
      <c r="S510" s="3"/>
    </row>
    <row r="511" spans="1:19" hidden="1" x14ac:dyDescent="0.2">
      <c r="A511" s="18">
        <v>41939</v>
      </c>
      <c r="B511" s="18" t="str">
        <f t="shared" si="103"/>
        <v>Oct-2014</v>
      </c>
      <c r="C511" s="2">
        <v>7991.7</v>
      </c>
      <c r="D511" s="25">
        <f t="shared" si="104"/>
        <v>-5.2526920046521569E-2</v>
      </c>
      <c r="E511" s="20">
        <f t="shared" si="105"/>
        <v>5.2526920046521569E-2</v>
      </c>
      <c r="F511" s="3">
        <f>VLOOKUP(A511,'Scheme data2'!$A$2:$B$5538,2,FALSE)</f>
        <v>16.690000000000001</v>
      </c>
      <c r="G511" s="20">
        <f t="shared" si="106"/>
        <v>-0.23909145248056873</v>
      </c>
      <c r="H511" s="3">
        <f t="shared" si="107"/>
        <v>0</v>
      </c>
      <c r="I511" s="3">
        <f t="shared" si="108"/>
        <v>3</v>
      </c>
      <c r="J511" s="3">
        <f t="shared" si="109"/>
        <v>0</v>
      </c>
      <c r="K511" s="3">
        <f t="shared" si="110"/>
        <v>22371.056124579707</v>
      </c>
      <c r="L511" s="3">
        <f t="shared" si="111"/>
        <v>48.836337468284619</v>
      </c>
      <c r="M511" s="3">
        <f t="shared" si="112"/>
        <v>373372.92671923531</v>
      </c>
      <c r="N511" s="3">
        <f t="shared" si="113"/>
        <v>390285.35814529017</v>
      </c>
      <c r="O511" s="20">
        <f t="shared" si="114"/>
        <v>131.62460567823325</v>
      </c>
      <c r="P511" s="20">
        <f t="shared" si="115"/>
        <v>138.08314327182273</v>
      </c>
      <c r="Q511" s="3">
        <f>(O511-MAX(O$8:O511))/MAX(O$8:O511)</f>
        <v>-2.1114369501466255E-2</v>
      </c>
      <c r="R511" s="3">
        <f>(P511-MAX(P$8:P511))/MAX(P$8:P511)</f>
        <v>-2.2290461101799615E-2</v>
      </c>
      <c r="S511" s="3"/>
    </row>
    <row r="512" spans="1:19" hidden="1" x14ac:dyDescent="0.2">
      <c r="A512" s="18">
        <v>41940</v>
      </c>
      <c r="B512" s="18" t="str">
        <f t="shared" si="103"/>
        <v>Oct-2014</v>
      </c>
      <c r="C512" s="2">
        <v>8027.6</v>
      </c>
      <c r="D512" s="25">
        <f t="shared" si="104"/>
        <v>0.44921606166398326</v>
      </c>
      <c r="E512" s="20">
        <f t="shared" si="105"/>
        <v>-0.44921606166398326</v>
      </c>
      <c r="F512" s="3">
        <f>VLOOKUP(A512,'Scheme data2'!$A$2:$B$5538,2,FALSE)</f>
        <v>16.739999999999998</v>
      </c>
      <c r="G512" s="20">
        <f t="shared" si="106"/>
        <v>0.29958058717793384</v>
      </c>
      <c r="H512" s="3">
        <f t="shared" si="107"/>
        <v>0</v>
      </c>
      <c r="I512" s="3">
        <f t="shared" si="108"/>
        <v>3</v>
      </c>
      <c r="J512" s="3">
        <f t="shared" si="109"/>
        <v>0</v>
      </c>
      <c r="K512" s="3">
        <f t="shared" si="110"/>
        <v>22371.056124579707</v>
      </c>
      <c r="L512" s="3">
        <f t="shared" si="111"/>
        <v>48.836337468284619</v>
      </c>
      <c r="M512" s="3">
        <f t="shared" si="112"/>
        <v>374491.47952546424</v>
      </c>
      <c r="N512" s="3">
        <f t="shared" si="113"/>
        <v>392038.58266040165</v>
      </c>
      <c r="O512" s="20">
        <f t="shared" si="114"/>
        <v>132.01892744479474</v>
      </c>
      <c r="P512" s="20">
        <f t="shared" si="115"/>
        <v>138.70343492985026</v>
      </c>
      <c r="Q512" s="3">
        <f>(O512-MAX(O$8:O512))/MAX(O$8:O512)</f>
        <v>-1.8181818181818341E-2</v>
      </c>
      <c r="R512" s="3">
        <f>(P512-MAX(P$8:P512))/MAX(P$8:P512)</f>
        <v>-1.789843281664797E-2</v>
      </c>
      <c r="S512" s="3"/>
    </row>
    <row r="513" spans="1:19" hidden="1" x14ac:dyDescent="0.2">
      <c r="A513" s="18">
        <v>41941</v>
      </c>
      <c r="B513" s="18" t="str">
        <f t="shared" si="103"/>
        <v>Oct-2014</v>
      </c>
      <c r="C513" s="2">
        <v>8090.45</v>
      </c>
      <c r="D513" s="25">
        <f t="shared" si="104"/>
        <v>0.78292391250186166</v>
      </c>
      <c r="E513" s="20">
        <f t="shared" si="105"/>
        <v>-0.78292391250186166</v>
      </c>
      <c r="F513" s="3">
        <f>VLOOKUP(A513,'Scheme data2'!$A$2:$B$5538,2,FALSE)</f>
        <v>16.82</v>
      </c>
      <c r="G513" s="20">
        <f t="shared" si="106"/>
        <v>0.47789725209081158</v>
      </c>
      <c r="H513" s="3">
        <f t="shared" si="107"/>
        <v>0</v>
      </c>
      <c r="I513" s="3">
        <f t="shared" si="108"/>
        <v>3</v>
      </c>
      <c r="J513" s="3">
        <f t="shared" si="109"/>
        <v>0</v>
      </c>
      <c r="K513" s="3">
        <f t="shared" si="110"/>
        <v>22371.056124579707</v>
      </c>
      <c r="L513" s="3">
        <f t="shared" si="111"/>
        <v>48.836337468284619</v>
      </c>
      <c r="M513" s="3">
        <f t="shared" si="112"/>
        <v>376281.16401543067</v>
      </c>
      <c r="N513" s="3">
        <f t="shared" si="113"/>
        <v>395107.94647028326</v>
      </c>
      <c r="O513" s="20">
        <f t="shared" si="114"/>
        <v>132.64984227129318</v>
      </c>
      <c r="P513" s="20">
        <f t="shared" si="115"/>
        <v>139.78937728937751</v>
      </c>
      <c r="Q513" s="3">
        <f>(O513-MAX(O$8:O513))/MAX(O$8:O513)</f>
        <v>-1.3489736070381253E-2</v>
      </c>
      <c r="R513" s="3">
        <f>(P513-MAX(P$8:P513))/MAX(P$8:P513)</f>
        <v>-1.0209324802114011E-2</v>
      </c>
      <c r="S513" s="3"/>
    </row>
    <row r="514" spans="1:19" hidden="1" x14ac:dyDescent="0.2">
      <c r="A514" s="18">
        <v>41942</v>
      </c>
      <c r="B514" s="18" t="str">
        <f t="shared" si="103"/>
        <v>Oct-2014</v>
      </c>
      <c r="C514" s="2">
        <v>8169.2</v>
      </c>
      <c r="D514" s="25">
        <f t="shared" si="104"/>
        <v>0.97336983727728377</v>
      </c>
      <c r="E514" s="20">
        <f t="shared" si="105"/>
        <v>-0.97336983727728377</v>
      </c>
      <c r="F514" s="3">
        <f>VLOOKUP(A514,'Scheme data2'!$A$2:$B$5538,2,FALSE)</f>
        <v>16.95</v>
      </c>
      <c r="G514" s="20">
        <f t="shared" si="106"/>
        <v>0.7728894173602795</v>
      </c>
      <c r="H514" s="3">
        <f t="shared" si="107"/>
        <v>0</v>
      </c>
      <c r="I514" s="3">
        <f t="shared" si="108"/>
        <v>3</v>
      </c>
      <c r="J514" s="3">
        <f t="shared" si="109"/>
        <v>0</v>
      </c>
      <c r="K514" s="3">
        <f t="shared" si="110"/>
        <v>22371.056124579707</v>
      </c>
      <c r="L514" s="3">
        <f t="shared" si="111"/>
        <v>48.836337468284619</v>
      </c>
      <c r="M514" s="3">
        <f t="shared" si="112"/>
        <v>379189.40131162602</v>
      </c>
      <c r="N514" s="3">
        <f t="shared" si="113"/>
        <v>398953.80804591067</v>
      </c>
      <c r="O514" s="20">
        <f t="shared" si="114"/>
        <v>133.67507886435311</v>
      </c>
      <c r="P514" s="20">
        <f t="shared" si="115"/>
        <v>141.15004492363008</v>
      </c>
      <c r="Q514" s="3">
        <f>(O514-MAX(O$8:O514))/MAX(O$8:O514)</f>
        <v>-5.8651026392962519E-3</v>
      </c>
      <c r="R514" s="3">
        <f>(P514-MAX(P$8:P514))/MAX(P$8:P514)</f>
        <v>-5.7500091755446241E-4</v>
      </c>
      <c r="S514" s="3"/>
    </row>
    <row r="515" spans="1:19" hidden="1" x14ac:dyDescent="0.2">
      <c r="A515" s="18">
        <v>41943</v>
      </c>
      <c r="B515" s="18" t="str">
        <f t="shared" si="103"/>
        <v>Oct-2014</v>
      </c>
      <c r="C515" s="2">
        <v>8322.2000000000007</v>
      </c>
      <c r="D515" s="25">
        <f t="shared" si="104"/>
        <v>1.8728884101258496</v>
      </c>
      <c r="E515" s="20">
        <f t="shared" si="105"/>
        <v>-1.8728884101258496</v>
      </c>
      <c r="F515" s="3">
        <f>VLOOKUP(A515,'Scheme data2'!$A$2:$B$5538,2,FALSE)</f>
        <v>17.190000000000001</v>
      </c>
      <c r="G515" s="20">
        <f t="shared" si="106"/>
        <v>1.4159292035398348</v>
      </c>
      <c r="H515" s="3">
        <f t="shared" si="107"/>
        <v>0</v>
      </c>
      <c r="I515" s="3">
        <f t="shared" si="108"/>
        <v>3</v>
      </c>
      <c r="J515" s="3">
        <f t="shared" si="109"/>
        <v>0</v>
      </c>
      <c r="K515" s="3">
        <f t="shared" si="110"/>
        <v>22371.056124579707</v>
      </c>
      <c r="L515" s="3">
        <f t="shared" si="111"/>
        <v>48.836337468284619</v>
      </c>
      <c r="M515" s="3">
        <f t="shared" si="112"/>
        <v>384558.45478152519</v>
      </c>
      <c r="N515" s="3">
        <f t="shared" si="113"/>
        <v>406425.7676785583</v>
      </c>
      <c r="O515" s="20">
        <f t="shared" si="114"/>
        <v>135.5678233438484</v>
      </c>
      <c r="P515" s="20">
        <f t="shared" si="115"/>
        <v>143.79362775589217</v>
      </c>
      <c r="Q515" s="3">
        <f>(O515-MAX(O$8:O515))/MAX(O$8:O515)</f>
        <v>0</v>
      </c>
      <c r="R515" s="3">
        <f>(P515-MAX(P$8:P515))/MAX(P$8:P515)</f>
        <v>0</v>
      </c>
      <c r="S515" s="3"/>
    </row>
    <row r="516" spans="1:19" hidden="1" x14ac:dyDescent="0.2">
      <c r="A516" s="18">
        <v>41946</v>
      </c>
      <c r="B516" s="18" t="str">
        <f t="shared" si="103"/>
        <v>Nov-2014</v>
      </c>
      <c r="C516" s="2">
        <v>8324.15</v>
      </c>
      <c r="D516" s="25">
        <f t="shared" si="104"/>
        <v>2.3431304222428066E-2</v>
      </c>
      <c r="E516" s="20">
        <f t="shared" si="105"/>
        <v>-2.3431304222428066E-2</v>
      </c>
      <c r="F516" s="3">
        <f>VLOOKUP(A516,'Scheme data2'!$A$2:$B$5538,2,FALSE)</f>
        <v>17.239999999999998</v>
      </c>
      <c r="G516" s="20">
        <f t="shared" si="106"/>
        <v>0.29086678301336333</v>
      </c>
      <c r="H516" s="3">
        <f t="shared" si="107"/>
        <v>0</v>
      </c>
      <c r="I516" s="3">
        <f t="shared" si="108"/>
        <v>0</v>
      </c>
      <c r="J516" s="3">
        <f t="shared" si="109"/>
        <v>0</v>
      </c>
      <c r="K516" s="3">
        <f t="shared" si="110"/>
        <v>22371.056124579707</v>
      </c>
      <c r="L516" s="3">
        <f t="shared" si="111"/>
        <v>48.836337468284619</v>
      </c>
      <c r="M516" s="3">
        <f t="shared" si="112"/>
        <v>385677.00758775411</v>
      </c>
      <c r="N516" s="3">
        <f t="shared" si="113"/>
        <v>406520.9985366214</v>
      </c>
      <c r="O516" s="20">
        <f t="shared" si="114"/>
        <v>135.96214511040989</v>
      </c>
      <c r="P516" s="20">
        <f t="shared" si="115"/>
        <v>143.82732047826411</v>
      </c>
      <c r="Q516" s="3">
        <f>(O516-MAX(O$8:O516))/MAX(O$8:O516)</f>
        <v>0</v>
      </c>
      <c r="R516" s="3">
        <f>(P516-MAX(P$8:P516))/MAX(P$8:P516)</f>
        <v>0</v>
      </c>
      <c r="S516" s="3"/>
    </row>
    <row r="517" spans="1:19" hidden="1" x14ac:dyDescent="0.2">
      <c r="A517" s="18">
        <v>41948</v>
      </c>
      <c r="B517" s="18" t="str">
        <f t="shared" ref="B517:B580" si="116">TEXT(A517,"MMM-YYYY")</f>
        <v>Nov-2014</v>
      </c>
      <c r="C517" s="2">
        <v>8338.2999999999993</v>
      </c>
      <c r="D517" s="25">
        <f t="shared" si="104"/>
        <v>0.16998732603328431</v>
      </c>
      <c r="E517" s="20">
        <f t="shared" si="105"/>
        <v>-0.16998732603328431</v>
      </c>
      <c r="F517" s="3">
        <f>VLOOKUP(A517,'Scheme data2'!$A$2:$B$5538,2,FALSE)</f>
        <v>17.28</v>
      </c>
      <c r="G517" s="20">
        <f t="shared" si="106"/>
        <v>0.23201856148493449</v>
      </c>
      <c r="H517" s="3">
        <f t="shared" si="107"/>
        <v>0</v>
      </c>
      <c r="I517" s="3">
        <f t="shared" si="108"/>
        <v>0</v>
      </c>
      <c r="J517" s="3">
        <f t="shared" si="109"/>
        <v>0</v>
      </c>
      <c r="K517" s="3">
        <f t="shared" si="110"/>
        <v>22371.056124579707</v>
      </c>
      <c r="L517" s="3">
        <f t="shared" si="111"/>
        <v>48.836337468284619</v>
      </c>
      <c r="M517" s="3">
        <f t="shared" si="112"/>
        <v>386571.84983273735</v>
      </c>
      <c r="N517" s="3">
        <f t="shared" si="113"/>
        <v>407212.03271179763</v>
      </c>
      <c r="O517" s="20">
        <f t="shared" si="114"/>
        <v>136.27760252365914</v>
      </c>
      <c r="P517" s="20">
        <f t="shared" si="115"/>
        <v>144.07180869445043</v>
      </c>
      <c r="Q517" s="3">
        <f>(O517-MAX(O$8:O517))/MAX(O$8:O517)</f>
        <v>0</v>
      </c>
      <c r="R517" s="3">
        <f>(P517-MAX(P$8:P517))/MAX(P$8:P517)</f>
        <v>0</v>
      </c>
      <c r="S517" s="3"/>
    </row>
    <row r="518" spans="1:19" hidden="1" x14ac:dyDescent="0.2">
      <c r="A518" s="18">
        <v>41950</v>
      </c>
      <c r="B518" s="18" t="str">
        <f t="shared" si="116"/>
        <v>Nov-2014</v>
      </c>
      <c r="C518" s="2">
        <v>8337</v>
      </c>
      <c r="D518" s="25">
        <f t="shared" si="104"/>
        <v>-1.5590707938060186E-2</v>
      </c>
      <c r="E518" s="20">
        <f t="shared" si="105"/>
        <v>1.5590707938060186E-2</v>
      </c>
      <c r="F518" s="3">
        <f>VLOOKUP(A518,'Scheme data2'!$A$2:$B$5538,2,FALSE)</f>
        <v>17.34</v>
      </c>
      <c r="G518" s="20">
        <f t="shared" si="106"/>
        <v>0.34722222222221477</v>
      </c>
      <c r="H518" s="3">
        <f t="shared" si="107"/>
        <v>0</v>
      </c>
      <c r="I518" s="3">
        <f t="shared" si="108"/>
        <v>0</v>
      </c>
      <c r="J518" s="3">
        <f t="shared" si="109"/>
        <v>0</v>
      </c>
      <c r="K518" s="3">
        <f t="shared" si="110"/>
        <v>22371.056124579707</v>
      </c>
      <c r="L518" s="3">
        <f t="shared" si="111"/>
        <v>48.836337468284619</v>
      </c>
      <c r="M518" s="3">
        <f t="shared" si="112"/>
        <v>387914.11320021213</v>
      </c>
      <c r="N518" s="3">
        <f t="shared" si="113"/>
        <v>407148.54547308886</v>
      </c>
      <c r="O518" s="20">
        <f t="shared" si="114"/>
        <v>136.75078864353293</v>
      </c>
      <c r="P518" s="20">
        <f t="shared" si="115"/>
        <v>144.04934687953579</v>
      </c>
      <c r="Q518" s="3">
        <f>(O518-MAX(O$8:O518))/MAX(O$8:O518)</f>
        <v>0</v>
      </c>
      <c r="R518" s="3">
        <f>(P518-MAX(P$8:P518))/MAX(P$8:P518)</f>
        <v>-1.5590707938061991E-4</v>
      </c>
      <c r="S518" s="3"/>
    </row>
    <row r="519" spans="1:19" hidden="1" x14ac:dyDescent="0.2">
      <c r="A519" s="18">
        <v>41953</v>
      </c>
      <c r="B519" s="18" t="str">
        <f t="shared" si="116"/>
        <v>Nov-2014</v>
      </c>
      <c r="C519" s="2">
        <v>8344.25</v>
      </c>
      <c r="D519" s="25">
        <f t="shared" si="104"/>
        <v>8.6961736835792253E-2</v>
      </c>
      <c r="E519" s="20">
        <f t="shared" si="105"/>
        <v>-8.6961736835792253E-2</v>
      </c>
      <c r="F519" s="3">
        <f>VLOOKUP(A519,'Scheme data2'!$A$2:$B$5538,2,FALSE)</f>
        <v>17.38</v>
      </c>
      <c r="G519" s="20">
        <f t="shared" si="106"/>
        <v>0.23068050749711155</v>
      </c>
      <c r="H519" s="3">
        <f t="shared" si="107"/>
        <v>0</v>
      </c>
      <c r="I519" s="3">
        <f t="shared" si="108"/>
        <v>0</v>
      </c>
      <c r="J519" s="3">
        <f t="shared" si="109"/>
        <v>0</v>
      </c>
      <c r="K519" s="3">
        <f t="shared" si="110"/>
        <v>22371.056124579707</v>
      </c>
      <c r="L519" s="3">
        <f t="shared" si="111"/>
        <v>48.836337468284619</v>
      </c>
      <c r="M519" s="3">
        <f t="shared" si="112"/>
        <v>388808.95544519532</v>
      </c>
      <c r="N519" s="3">
        <f t="shared" si="113"/>
        <v>407502.6089197339</v>
      </c>
      <c r="O519" s="20">
        <f t="shared" si="114"/>
        <v>137.06624605678212</v>
      </c>
      <c r="P519" s="20">
        <f t="shared" si="115"/>
        <v>144.17461469348285</v>
      </c>
      <c r="Q519" s="3">
        <f>(O519-MAX(O$8:O519))/MAX(O$8:O519)</f>
        <v>0</v>
      </c>
      <c r="R519" s="3">
        <f>(P519-MAX(P$8:P519))/MAX(P$8:P519)</f>
        <v>0</v>
      </c>
      <c r="S519" s="3"/>
    </row>
    <row r="520" spans="1:19" hidden="1" x14ac:dyDescent="0.2">
      <c r="A520" s="18">
        <v>41954</v>
      </c>
      <c r="B520" s="18" t="str">
        <f t="shared" si="116"/>
        <v>Nov-2014</v>
      </c>
      <c r="C520" s="2">
        <v>8362.65</v>
      </c>
      <c r="D520" s="25">
        <f t="shared" si="104"/>
        <v>0.22051113041914655</v>
      </c>
      <c r="E520" s="20">
        <f t="shared" si="105"/>
        <v>-0.22051113041914655</v>
      </c>
      <c r="F520" s="3">
        <f>VLOOKUP(A520,'Scheme data2'!$A$2:$B$5538,2,FALSE)</f>
        <v>17.43</v>
      </c>
      <c r="G520" s="20">
        <f t="shared" si="106"/>
        <v>0.28768699654776014</v>
      </c>
      <c r="H520" s="3">
        <f t="shared" si="107"/>
        <v>0</v>
      </c>
      <c r="I520" s="3">
        <f t="shared" si="108"/>
        <v>0</v>
      </c>
      <c r="J520" s="3">
        <f t="shared" si="109"/>
        <v>0</v>
      </c>
      <c r="K520" s="3">
        <f t="shared" si="110"/>
        <v>22371.056124579707</v>
      </c>
      <c r="L520" s="3">
        <f t="shared" si="111"/>
        <v>48.836337468284619</v>
      </c>
      <c r="M520" s="3">
        <f t="shared" si="112"/>
        <v>389927.5082514243</v>
      </c>
      <c r="N520" s="3">
        <f t="shared" si="113"/>
        <v>408401.19752915035</v>
      </c>
      <c r="O520" s="20">
        <f t="shared" si="114"/>
        <v>137.46056782334364</v>
      </c>
      <c r="P520" s="20">
        <f t="shared" si="115"/>
        <v>144.49253576612088</v>
      </c>
      <c r="Q520" s="3">
        <f>(O520-MAX(O$8:O520))/MAX(O$8:O520)</f>
        <v>0</v>
      </c>
      <c r="R520" s="3">
        <f>(P520-MAX(P$8:P520))/MAX(P$8:P520)</f>
        <v>0</v>
      </c>
      <c r="S520" s="3"/>
    </row>
    <row r="521" spans="1:19" hidden="1" x14ac:dyDescent="0.2">
      <c r="A521" s="18">
        <v>41955</v>
      </c>
      <c r="B521" s="18" t="str">
        <f t="shared" si="116"/>
        <v>Nov-2014</v>
      </c>
      <c r="C521" s="2">
        <v>8383.2999999999993</v>
      </c>
      <c r="D521" s="25">
        <f t="shared" si="104"/>
        <v>0.24693129570171699</v>
      </c>
      <c r="E521" s="20">
        <f t="shared" si="105"/>
        <v>-0.24693129570171699</v>
      </c>
      <c r="F521" s="3">
        <f>VLOOKUP(A521,'Scheme data2'!$A$2:$B$5538,2,FALSE)</f>
        <v>17.510000000000002</v>
      </c>
      <c r="G521" s="20">
        <f t="shared" si="106"/>
        <v>0.4589787722317949</v>
      </c>
      <c r="H521" s="3">
        <f t="shared" si="107"/>
        <v>0</v>
      </c>
      <c r="I521" s="3">
        <f t="shared" si="108"/>
        <v>0</v>
      </c>
      <c r="J521" s="3">
        <f t="shared" si="109"/>
        <v>0</v>
      </c>
      <c r="K521" s="3">
        <f t="shared" si="110"/>
        <v>22371.056124579707</v>
      </c>
      <c r="L521" s="3">
        <f t="shared" si="111"/>
        <v>48.836337468284619</v>
      </c>
      <c r="M521" s="3">
        <f t="shared" si="112"/>
        <v>391717.19274139073</v>
      </c>
      <c r="N521" s="3">
        <f t="shared" si="113"/>
        <v>409409.66789787041</v>
      </c>
      <c r="O521" s="20">
        <f t="shared" si="114"/>
        <v>138.09148264984208</v>
      </c>
      <c r="P521" s="20">
        <f t="shared" si="115"/>
        <v>144.84933305688045</v>
      </c>
      <c r="Q521" s="3">
        <f>(O521-MAX(O$8:O521))/MAX(O$8:O521)</f>
        <v>0</v>
      </c>
      <c r="R521" s="3">
        <f>(P521-MAX(P$8:P521))/MAX(P$8:P521)</f>
        <v>0</v>
      </c>
      <c r="S521" s="3"/>
    </row>
    <row r="522" spans="1:19" hidden="1" x14ac:dyDescent="0.2">
      <c r="A522" s="18">
        <v>41956</v>
      </c>
      <c r="B522" s="18" t="str">
        <f t="shared" si="116"/>
        <v>Nov-2014</v>
      </c>
      <c r="C522" s="2">
        <v>8357.85</v>
      </c>
      <c r="D522" s="25">
        <f t="shared" si="104"/>
        <v>-0.30357973590350951</v>
      </c>
      <c r="E522" s="20">
        <f t="shared" si="105"/>
        <v>0.30357973590350951</v>
      </c>
      <c r="F522" s="3">
        <f>VLOOKUP(A522,'Scheme data2'!$A$2:$B$5538,2,FALSE)</f>
        <v>17.52</v>
      </c>
      <c r="G522" s="20">
        <f t="shared" si="106"/>
        <v>5.7110222729857274E-2</v>
      </c>
      <c r="H522" s="3">
        <f t="shared" si="107"/>
        <v>0</v>
      </c>
      <c r="I522" s="3">
        <f t="shared" si="108"/>
        <v>0</v>
      </c>
      <c r="J522" s="3">
        <f t="shared" si="109"/>
        <v>0</v>
      </c>
      <c r="K522" s="3">
        <f t="shared" si="110"/>
        <v>22371.056124579707</v>
      </c>
      <c r="L522" s="3">
        <f t="shared" si="111"/>
        <v>48.836337468284619</v>
      </c>
      <c r="M522" s="3">
        <f t="shared" si="112"/>
        <v>391940.90330263646</v>
      </c>
      <c r="N522" s="3">
        <f t="shared" si="113"/>
        <v>408166.78310930263</v>
      </c>
      <c r="O522" s="20">
        <f t="shared" si="114"/>
        <v>138.17034700315435</v>
      </c>
      <c r="P522" s="20">
        <f t="shared" si="115"/>
        <v>144.40959983412839</v>
      </c>
      <c r="Q522" s="3">
        <f>(O522-MAX(O$8:O522))/MAX(O$8:O522)</f>
        <v>0</v>
      </c>
      <c r="R522" s="3">
        <f>(P522-MAX(P$8:P522))/MAX(P$8:P522)</f>
        <v>-3.0357973590350623E-3</v>
      </c>
      <c r="S522" s="3"/>
    </row>
    <row r="523" spans="1:19" hidden="1" x14ac:dyDescent="0.2">
      <c r="A523" s="18">
        <v>41957</v>
      </c>
      <c r="B523" s="18" t="str">
        <f t="shared" si="116"/>
        <v>Nov-2014</v>
      </c>
      <c r="C523" s="2">
        <v>8389.9</v>
      </c>
      <c r="D523" s="25">
        <f t="shared" ref="D523:D586" si="117">(C523-C522)/C522*100</f>
        <v>0.38347182588822809</v>
      </c>
      <c r="E523" s="20">
        <f t="shared" ref="E523:E586" si="118">D523*-1</f>
        <v>-0.38347182588822809</v>
      </c>
      <c r="F523" s="3">
        <f>VLOOKUP(A523,'Scheme data2'!$A$2:$B$5538,2,FALSE)</f>
        <v>17.559999999999999</v>
      </c>
      <c r="G523" s="20">
        <f t="shared" ref="G523:G586" si="119">(F523-F522)/F522*100</f>
        <v>0.22831050228310015</v>
      </c>
      <c r="H523" s="3">
        <f t="shared" ref="H523:H586" si="120">IF(E523&gt;=$E$3,IF(E523&lt;$E$4,$F$3,IF(E523&lt;$E$5,$F$4,$F$5)),0)</f>
        <v>0</v>
      </c>
      <c r="I523" s="3">
        <f t="shared" ref="I523:I586" si="121">IF(B522&lt;&gt;B523,IF(H523&gt;0,1,0),IF(H523&gt;0,I522+1,I522))</f>
        <v>0</v>
      </c>
      <c r="J523" s="3">
        <f t="shared" ref="J523:J586" si="122">IF(I523&gt;$D$2,0,IF(A522&gt;$B$3,0,H523))</f>
        <v>0</v>
      </c>
      <c r="K523" s="3">
        <f t="shared" ref="K523:K586" si="123">J523/F523+K522</f>
        <v>22371.056124579707</v>
      </c>
      <c r="L523" s="3">
        <f t="shared" ref="L523:L586" si="124">J523/C523+L522</f>
        <v>48.836337468284619</v>
      </c>
      <c r="M523" s="3">
        <f t="shared" ref="M523:M586" si="125">K523*F523</f>
        <v>392835.74554761965</v>
      </c>
      <c r="N523" s="3">
        <f t="shared" ref="N523:N586" si="126">L523*C523</f>
        <v>409731.98772516107</v>
      </c>
      <c r="O523" s="20">
        <f t="shared" ref="O523:O586" si="127">$O522*(1+$G523/100)</f>
        <v>138.48580441640354</v>
      </c>
      <c r="P523" s="20">
        <f t="shared" ref="P523:P586" si="128">$P522*(1+$D523/100)</f>
        <v>144.96336996337021</v>
      </c>
      <c r="Q523" s="3">
        <f>(O523-MAX(O$8:O523))/MAX(O$8:O523)</f>
        <v>0</v>
      </c>
      <c r="R523" s="3">
        <f>(P523-MAX(P$8:P523))/MAX(P$8:P523)</f>
        <v>0</v>
      </c>
      <c r="S523" s="3"/>
    </row>
    <row r="524" spans="1:19" hidden="1" x14ac:dyDescent="0.2">
      <c r="A524" s="18">
        <v>41960</v>
      </c>
      <c r="B524" s="18" t="str">
        <f t="shared" si="116"/>
        <v>Nov-2014</v>
      </c>
      <c r="C524" s="2">
        <v>8430.75</v>
      </c>
      <c r="D524" s="25">
        <f t="shared" si="117"/>
        <v>0.4868949570316734</v>
      </c>
      <c r="E524" s="20">
        <f t="shared" si="118"/>
        <v>-0.4868949570316734</v>
      </c>
      <c r="F524" s="3">
        <f>VLOOKUP(A524,'Scheme data2'!$A$2:$B$5538,2,FALSE)</f>
        <v>17.649999999999999</v>
      </c>
      <c r="G524" s="20">
        <f t="shared" si="119"/>
        <v>0.51252847380409949</v>
      </c>
      <c r="H524" s="3">
        <f t="shared" si="120"/>
        <v>0</v>
      </c>
      <c r="I524" s="3">
        <f t="shared" si="121"/>
        <v>0</v>
      </c>
      <c r="J524" s="3">
        <f t="shared" si="122"/>
        <v>0</v>
      </c>
      <c r="K524" s="3">
        <f t="shared" si="123"/>
        <v>22371.056124579707</v>
      </c>
      <c r="L524" s="3">
        <f t="shared" si="124"/>
        <v>48.836337468284619</v>
      </c>
      <c r="M524" s="3">
        <f t="shared" si="125"/>
        <v>394849.14059883181</v>
      </c>
      <c r="N524" s="3">
        <f t="shared" si="126"/>
        <v>411726.95211074053</v>
      </c>
      <c r="O524" s="20">
        <f t="shared" si="127"/>
        <v>139.19558359621425</v>
      </c>
      <c r="P524" s="20">
        <f t="shared" si="128"/>
        <v>145.66918930126502</v>
      </c>
      <c r="Q524" s="3">
        <f>(O524-MAX(O$8:O524))/MAX(O$8:O524)</f>
        <v>0</v>
      </c>
      <c r="R524" s="3">
        <f>(P524-MAX(P$8:P524))/MAX(P$8:P524)</f>
        <v>0</v>
      </c>
      <c r="S524" s="3"/>
    </row>
    <row r="525" spans="1:19" hidden="1" x14ac:dyDescent="0.2">
      <c r="A525" s="18">
        <v>41961</v>
      </c>
      <c r="B525" s="18" t="str">
        <f t="shared" si="116"/>
        <v>Nov-2014</v>
      </c>
      <c r="C525" s="2">
        <v>8425.9</v>
      </c>
      <c r="D525" s="25">
        <f t="shared" si="117"/>
        <v>-5.7527503484273212E-2</v>
      </c>
      <c r="E525" s="20">
        <f t="shared" si="118"/>
        <v>5.7527503484273212E-2</v>
      </c>
      <c r="F525" s="3">
        <f>VLOOKUP(A525,'Scheme data2'!$A$2:$B$5538,2,FALSE)</f>
        <v>17.68</v>
      </c>
      <c r="G525" s="20">
        <f t="shared" si="119"/>
        <v>0.16997167138810845</v>
      </c>
      <c r="H525" s="3">
        <f t="shared" si="120"/>
        <v>0</v>
      </c>
      <c r="I525" s="3">
        <f t="shared" si="121"/>
        <v>0</v>
      </c>
      <c r="J525" s="3">
        <f t="shared" si="122"/>
        <v>0</v>
      </c>
      <c r="K525" s="3">
        <f t="shared" si="123"/>
        <v>22371.056124579707</v>
      </c>
      <c r="L525" s="3">
        <f t="shared" si="124"/>
        <v>48.836337468284619</v>
      </c>
      <c r="M525" s="3">
        <f t="shared" si="125"/>
        <v>395520.2722825692</v>
      </c>
      <c r="N525" s="3">
        <f t="shared" si="126"/>
        <v>411490.09587401937</v>
      </c>
      <c r="O525" s="20">
        <f t="shared" si="127"/>
        <v>139.43217665615117</v>
      </c>
      <c r="P525" s="20">
        <f t="shared" si="128"/>
        <v>145.58538945331421</v>
      </c>
      <c r="Q525" s="3">
        <f>(O525-MAX(O$8:O525))/MAX(O$8:O525)</f>
        <v>0</v>
      </c>
      <c r="R525" s="3">
        <f>(P525-MAX(P$8:P525))/MAX(P$8:P525)</f>
        <v>-5.7527503484284626E-4</v>
      </c>
      <c r="S525" s="3"/>
    </row>
    <row r="526" spans="1:19" x14ac:dyDescent="0.2">
      <c r="A526" s="18">
        <v>41962</v>
      </c>
      <c r="B526" s="18" t="str">
        <f t="shared" si="116"/>
        <v>Nov-2014</v>
      </c>
      <c r="C526" s="2">
        <v>8382.2999999999993</v>
      </c>
      <c r="D526" s="25">
        <f t="shared" si="117"/>
        <v>-0.51745214161098951</v>
      </c>
      <c r="E526" s="20">
        <f t="shared" si="118"/>
        <v>0.51745214161098951</v>
      </c>
      <c r="F526" s="3">
        <f>VLOOKUP(A526,'Scheme data2'!$A$2:$B$5538,2,FALSE)</f>
        <v>17.66</v>
      </c>
      <c r="G526" s="20">
        <f t="shared" si="119"/>
        <v>-0.11312217194569894</v>
      </c>
      <c r="H526" s="3">
        <f t="shared" si="120"/>
        <v>2000</v>
      </c>
      <c r="I526" s="3">
        <f t="shared" si="121"/>
        <v>1</v>
      </c>
      <c r="J526" s="3">
        <f t="shared" si="122"/>
        <v>2000</v>
      </c>
      <c r="K526" s="3">
        <f t="shared" si="123"/>
        <v>22484.306407705415</v>
      </c>
      <c r="L526" s="3">
        <f t="shared" si="124"/>
        <v>49.074935466447414</v>
      </c>
      <c r="M526" s="3">
        <f t="shared" si="125"/>
        <v>397072.85116007761</v>
      </c>
      <c r="N526" s="3">
        <f t="shared" si="126"/>
        <v>411360.83156040212</v>
      </c>
      <c r="O526" s="20">
        <f t="shared" si="127"/>
        <v>139.27444794952658</v>
      </c>
      <c r="P526" s="20">
        <f t="shared" si="128"/>
        <v>144.83205473771534</v>
      </c>
      <c r="Q526" s="3">
        <f>(O526-MAX(O$8:O526))/MAX(O$8:O526)</f>
        <v>-1.1312217194569449E-3</v>
      </c>
      <c r="R526" s="3">
        <f>(P526-MAX(P$8:P526))/MAX(P$8:P526)</f>
        <v>-5.7468196779647514E-3</v>
      </c>
      <c r="S526" s="3"/>
    </row>
    <row r="527" spans="1:19" hidden="1" x14ac:dyDescent="0.2">
      <c r="A527" s="18">
        <v>41963</v>
      </c>
      <c r="B527" s="18" t="str">
        <f t="shared" si="116"/>
        <v>Nov-2014</v>
      </c>
      <c r="C527" s="2">
        <v>8401.9</v>
      </c>
      <c r="D527" s="25">
        <f t="shared" si="117"/>
        <v>0.23382603819954387</v>
      </c>
      <c r="E527" s="20">
        <f t="shared" si="118"/>
        <v>-0.23382603819954387</v>
      </c>
      <c r="F527" s="3">
        <f>VLOOKUP(A527,'Scheme data2'!$A$2:$B$5538,2,FALSE)</f>
        <v>17.68</v>
      </c>
      <c r="G527" s="20">
        <f t="shared" si="119"/>
        <v>0.1132502831257054</v>
      </c>
      <c r="H527" s="3">
        <f t="shared" si="120"/>
        <v>0</v>
      </c>
      <c r="I527" s="3">
        <f t="shared" si="121"/>
        <v>1</v>
      </c>
      <c r="J527" s="3">
        <f t="shared" si="122"/>
        <v>0</v>
      </c>
      <c r="K527" s="3">
        <f t="shared" si="123"/>
        <v>22484.306407705415</v>
      </c>
      <c r="L527" s="3">
        <f t="shared" si="124"/>
        <v>49.074935466447414</v>
      </c>
      <c r="M527" s="3">
        <f t="shared" si="125"/>
        <v>397522.53728823172</v>
      </c>
      <c r="N527" s="3">
        <f t="shared" si="126"/>
        <v>412322.70029554452</v>
      </c>
      <c r="O527" s="20">
        <f t="shared" si="127"/>
        <v>139.43217665615117</v>
      </c>
      <c r="P527" s="20">
        <f t="shared" si="128"/>
        <v>145.17070979335153</v>
      </c>
      <c r="Q527" s="3">
        <f>(O527-MAX(O$8:O527))/MAX(O$8:O527)</f>
        <v>0</v>
      </c>
      <c r="R527" s="3">
        <f>(P527-MAX(P$8:P527))/MAX(P$8:P527)</f>
        <v>-3.4219968567447642E-3</v>
      </c>
      <c r="S527" s="3"/>
    </row>
    <row r="528" spans="1:19" hidden="1" x14ac:dyDescent="0.2">
      <c r="A528" s="18">
        <v>41964</v>
      </c>
      <c r="B528" s="18" t="str">
        <f t="shared" si="116"/>
        <v>Nov-2014</v>
      </c>
      <c r="C528" s="2">
        <v>8477.35</v>
      </c>
      <c r="D528" s="25">
        <f t="shared" si="117"/>
        <v>0.89801116414145299</v>
      </c>
      <c r="E528" s="20">
        <f t="shared" si="118"/>
        <v>-0.89801116414145299</v>
      </c>
      <c r="F528" s="3">
        <f>VLOOKUP(A528,'Scheme data2'!$A$2:$B$5538,2,FALSE)</f>
        <v>17.739999999999998</v>
      </c>
      <c r="G528" s="20">
        <f t="shared" si="119"/>
        <v>0.33936651583709682</v>
      </c>
      <c r="H528" s="3">
        <f t="shared" si="120"/>
        <v>0</v>
      </c>
      <c r="I528" s="3">
        <f t="shared" si="121"/>
        <v>1</v>
      </c>
      <c r="J528" s="3">
        <f t="shared" si="122"/>
        <v>0</v>
      </c>
      <c r="K528" s="3">
        <f t="shared" si="123"/>
        <v>22484.306407705415</v>
      </c>
      <c r="L528" s="3">
        <f t="shared" si="124"/>
        <v>49.074935466447414</v>
      </c>
      <c r="M528" s="3">
        <f t="shared" si="125"/>
        <v>398871.59567269403</v>
      </c>
      <c r="N528" s="3">
        <f t="shared" si="126"/>
        <v>416025.40417648799</v>
      </c>
      <c r="O528" s="20">
        <f t="shared" si="127"/>
        <v>139.90536277602499</v>
      </c>
      <c r="P528" s="20">
        <f t="shared" si="128"/>
        <v>146.47435897435923</v>
      </c>
      <c r="Q528" s="3">
        <f>(O528-MAX(O$8:O528))/MAX(O$8:O528)</f>
        <v>0</v>
      </c>
      <c r="R528" s="3">
        <f>(P528-MAX(P$8:P528))/MAX(P$8:P528)</f>
        <v>0</v>
      </c>
      <c r="S528" s="3"/>
    </row>
    <row r="529" spans="1:19" hidden="1" x14ac:dyDescent="0.2">
      <c r="A529" s="18">
        <v>41967</v>
      </c>
      <c r="B529" s="18" t="str">
        <f t="shared" si="116"/>
        <v>Nov-2014</v>
      </c>
      <c r="C529" s="2">
        <v>8530.15</v>
      </c>
      <c r="D529" s="25">
        <f t="shared" si="117"/>
        <v>0.62283614572949419</v>
      </c>
      <c r="E529" s="20">
        <f t="shared" si="118"/>
        <v>-0.62283614572949419</v>
      </c>
      <c r="F529" s="3">
        <f>VLOOKUP(A529,'Scheme data2'!$A$2:$B$5538,2,FALSE)</f>
        <v>17.8</v>
      </c>
      <c r="G529" s="20">
        <f t="shared" si="119"/>
        <v>0.33821871476889676</v>
      </c>
      <c r="H529" s="3">
        <f t="shared" si="120"/>
        <v>0</v>
      </c>
      <c r="I529" s="3">
        <f t="shared" si="121"/>
        <v>1</v>
      </c>
      <c r="J529" s="3">
        <f t="shared" si="122"/>
        <v>0</v>
      </c>
      <c r="K529" s="3">
        <f t="shared" si="123"/>
        <v>22484.306407705415</v>
      </c>
      <c r="L529" s="3">
        <f t="shared" si="124"/>
        <v>49.074935466447414</v>
      </c>
      <c r="M529" s="3">
        <f t="shared" si="125"/>
        <v>400220.65405715641</v>
      </c>
      <c r="N529" s="3">
        <f t="shared" si="126"/>
        <v>418616.56076911639</v>
      </c>
      <c r="O529" s="20">
        <f t="shared" si="127"/>
        <v>140.3785488958988</v>
      </c>
      <c r="P529" s="20">
        <f t="shared" si="128"/>
        <v>147.3866542262771</v>
      </c>
      <c r="Q529" s="3">
        <f>(O529-MAX(O$8:O529))/MAX(O$8:O529)</f>
        <v>0</v>
      </c>
      <c r="R529" s="3">
        <f>(P529-MAX(P$8:P529))/MAX(P$8:P529)</f>
        <v>0</v>
      </c>
      <c r="S529" s="3"/>
    </row>
    <row r="530" spans="1:19" x14ac:dyDescent="0.2">
      <c r="A530" s="18">
        <v>41968</v>
      </c>
      <c r="B530" s="18" t="str">
        <f t="shared" si="116"/>
        <v>Nov-2014</v>
      </c>
      <c r="C530" s="2">
        <v>8463.1</v>
      </c>
      <c r="D530" s="25">
        <f t="shared" si="117"/>
        <v>-0.78603541555540379</v>
      </c>
      <c r="E530" s="20">
        <f t="shared" si="118"/>
        <v>0.78603541555540379</v>
      </c>
      <c r="F530" s="3">
        <f>VLOOKUP(A530,'Scheme data2'!$A$2:$B$5538,2,FALSE)</f>
        <v>17.7</v>
      </c>
      <c r="G530" s="20">
        <f t="shared" si="119"/>
        <v>-0.56179775280899669</v>
      </c>
      <c r="H530" s="3">
        <f t="shared" si="120"/>
        <v>2000</v>
      </c>
      <c r="I530" s="3">
        <f t="shared" si="121"/>
        <v>2</v>
      </c>
      <c r="J530" s="3">
        <f t="shared" si="122"/>
        <v>2000</v>
      </c>
      <c r="K530" s="3">
        <f t="shared" si="123"/>
        <v>22597.300757987901</v>
      </c>
      <c r="L530" s="3">
        <f t="shared" si="124"/>
        <v>49.311255491024696</v>
      </c>
      <c r="M530" s="3">
        <f t="shared" si="125"/>
        <v>399972.22341638582</v>
      </c>
      <c r="N530" s="3">
        <f t="shared" si="126"/>
        <v>417326.08634609112</v>
      </c>
      <c r="O530" s="20">
        <f t="shared" si="127"/>
        <v>139.58990536277577</v>
      </c>
      <c r="P530" s="20">
        <f t="shared" si="128"/>
        <v>146.22814292625637</v>
      </c>
      <c r="Q530" s="3">
        <f>(O530-MAX(O$8:O530))/MAX(O$8:O530)</f>
        <v>-5.6179775280899517E-3</v>
      </c>
      <c r="R530" s="3">
        <f>(P530-MAX(P$8:P530))/MAX(P$8:P530)</f>
        <v>-7.8603541555541129E-3</v>
      </c>
      <c r="S530" s="3"/>
    </row>
    <row r="531" spans="1:19" hidden="1" x14ac:dyDescent="0.2">
      <c r="A531" s="18">
        <v>41969</v>
      </c>
      <c r="B531" s="18" t="str">
        <f t="shared" si="116"/>
        <v>Nov-2014</v>
      </c>
      <c r="C531" s="2">
        <v>8475.75</v>
      </c>
      <c r="D531" s="25">
        <f t="shared" si="117"/>
        <v>0.14947241554512691</v>
      </c>
      <c r="E531" s="20">
        <f t="shared" si="118"/>
        <v>-0.14947241554512691</v>
      </c>
      <c r="F531" s="3">
        <f>VLOOKUP(A531,'Scheme data2'!$A$2:$B$5538,2,FALSE)</f>
        <v>17.68</v>
      </c>
      <c r="G531" s="20">
        <f t="shared" si="119"/>
        <v>-0.11299435028248347</v>
      </c>
      <c r="H531" s="3">
        <f t="shared" si="120"/>
        <v>0</v>
      </c>
      <c r="I531" s="3">
        <f t="shared" si="121"/>
        <v>2</v>
      </c>
      <c r="J531" s="3">
        <f t="shared" si="122"/>
        <v>0</v>
      </c>
      <c r="K531" s="3">
        <f t="shared" si="123"/>
        <v>22597.300757987901</v>
      </c>
      <c r="L531" s="3">
        <f t="shared" si="124"/>
        <v>49.311255491024696</v>
      </c>
      <c r="M531" s="3">
        <f t="shared" si="125"/>
        <v>399520.27740122611</v>
      </c>
      <c r="N531" s="3">
        <f t="shared" si="126"/>
        <v>417949.87372805254</v>
      </c>
      <c r="O531" s="20">
        <f t="shared" si="127"/>
        <v>139.43217665615117</v>
      </c>
      <c r="P531" s="20">
        <f t="shared" si="128"/>
        <v>146.44671366369502</v>
      </c>
      <c r="Q531" s="3">
        <f>(O531-MAX(O$8:O531))/MAX(O$8:O531)</f>
        <v>-6.741573033707861E-3</v>
      </c>
      <c r="R531" s="3">
        <f>(P531-MAX(P$8:P531))/MAX(P$8:P531)</f>
        <v>-6.3773790613295663E-3</v>
      </c>
      <c r="S531" s="3"/>
    </row>
    <row r="532" spans="1:19" hidden="1" x14ac:dyDescent="0.2">
      <c r="A532" s="18">
        <v>41970</v>
      </c>
      <c r="B532" s="18" t="str">
        <f t="shared" si="116"/>
        <v>Nov-2014</v>
      </c>
      <c r="C532" s="2">
        <v>8494.2000000000007</v>
      </c>
      <c r="D532" s="25">
        <f t="shared" si="117"/>
        <v>0.21767985134059789</v>
      </c>
      <c r="E532" s="20">
        <f t="shared" si="118"/>
        <v>-0.21767985134059789</v>
      </c>
      <c r="F532" s="3">
        <f>VLOOKUP(A532,'Scheme data2'!$A$2:$B$5538,2,FALSE)</f>
        <v>17.73</v>
      </c>
      <c r="G532" s="20">
        <f t="shared" si="119"/>
        <v>0.28280542986425744</v>
      </c>
      <c r="H532" s="3">
        <f t="shared" si="120"/>
        <v>0</v>
      </c>
      <c r="I532" s="3">
        <f t="shared" si="121"/>
        <v>2</v>
      </c>
      <c r="J532" s="3">
        <f t="shared" si="122"/>
        <v>0</v>
      </c>
      <c r="K532" s="3">
        <f t="shared" si="123"/>
        <v>22597.300757987901</v>
      </c>
      <c r="L532" s="3">
        <f t="shared" si="124"/>
        <v>49.311255491024696</v>
      </c>
      <c r="M532" s="3">
        <f t="shared" si="125"/>
        <v>400650.14243912551</v>
      </c>
      <c r="N532" s="3">
        <f t="shared" si="126"/>
        <v>418859.66639186203</v>
      </c>
      <c r="O532" s="20">
        <f t="shared" si="127"/>
        <v>139.82649842271269</v>
      </c>
      <c r="P532" s="20">
        <f t="shared" si="128"/>
        <v>146.76549865229134</v>
      </c>
      <c r="Q532" s="3">
        <f>(O532-MAX(O$8:O532))/MAX(O$8:O532)</f>
        <v>-3.9325842696628852E-3</v>
      </c>
      <c r="R532" s="3">
        <f>(P532-MAX(P$8:P532))/MAX(P$8:P532)</f>
        <v>-4.21446281718373E-3</v>
      </c>
      <c r="S532" s="3"/>
    </row>
    <row r="533" spans="1:19" hidden="1" x14ac:dyDescent="0.2">
      <c r="A533" s="18">
        <v>41971</v>
      </c>
      <c r="B533" s="18" t="str">
        <f t="shared" si="116"/>
        <v>Nov-2014</v>
      </c>
      <c r="C533" s="2">
        <v>8588.25</v>
      </c>
      <c r="D533" s="25">
        <f t="shared" si="117"/>
        <v>1.1072261072260985</v>
      </c>
      <c r="E533" s="20">
        <f t="shared" si="118"/>
        <v>-1.1072261072260985</v>
      </c>
      <c r="F533" s="3">
        <f>VLOOKUP(A533,'Scheme data2'!$A$2:$B$5538,2,FALSE)</f>
        <v>17.82</v>
      </c>
      <c r="G533" s="20">
        <f t="shared" si="119"/>
        <v>0.50761421319796873</v>
      </c>
      <c r="H533" s="3">
        <f t="shared" si="120"/>
        <v>0</v>
      </c>
      <c r="I533" s="3">
        <f t="shared" si="121"/>
        <v>2</v>
      </c>
      <c r="J533" s="3">
        <f t="shared" si="122"/>
        <v>0</v>
      </c>
      <c r="K533" s="3">
        <f t="shared" si="123"/>
        <v>22597.300757987901</v>
      </c>
      <c r="L533" s="3">
        <f t="shared" si="124"/>
        <v>49.311255491024696</v>
      </c>
      <c r="M533" s="3">
        <f t="shared" si="125"/>
        <v>402683.89950734441</v>
      </c>
      <c r="N533" s="3">
        <f t="shared" si="126"/>
        <v>423497.38997079286</v>
      </c>
      <c r="O533" s="20">
        <f t="shared" si="127"/>
        <v>140.5362776025234</v>
      </c>
      <c r="P533" s="20">
        <f t="shared" si="128"/>
        <v>148.39052456977006</v>
      </c>
      <c r="Q533" s="3">
        <f>(O533-MAX(O$8:O533))/MAX(O$8:O533)</f>
        <v>0</v>
      </c>
      <c r="R533" s="3">
        <f>(P533-MAX(P$8:P533))/MAX(P$8:P533)</f>
        <v>0</v>
      </c>
      <c r="S533" s="3"/>
    </row>
    <row r="534" spans="1:19" hidden="1" x14ac:dyDescent="0.2">
      <c r="A534" s="18">
        <v>41974</v>
      </c>
      <c r="B534" s="18" t="str">
        <f t="shared" si="116"/>
        <v>Dec-2014</v>
      </c>
      <c r="C534" s="2">
        <v>8555.9</v>
      </c>
      <c r="D534" s="25">
        <f t="shared" si="117"/>
        <v>-0.37667743719617341</v>
      </c>
      <c r="E534" s="20">
        <f t="shared" si="118"/>
        <v>0.37667743719617341</v>
      </c>
      <c r="F534" s="3">
        <f>VLOOKUP(A534,'Scheme data2'!$A$2:$B$5538,2,FALSE)</f>
        <v>17.829999999999998</v>
      </c>
      <c r="G534" s="20">
        <f t="shared" si="119"/>
        <v>5.6116722783378287E-2</v>
      </c>
      <c r="H534" s="3">
        <f t="shared" si="120"/>
        <v>0</v>
      </c>
      <c r="I534" s="3">
        <f t="shared" si="121"/>
        <v>0</v>
      </c>
      <c r="J534" s="3">
        <f t="shared" si="122"/>
        <v>0</v>
      </c>
      <c r="K534" s="3">
        <f t="shared" si="123"/>
        <v>22597.300757987901</v>
      </c>
      <c r="L534" s="3">
        <f t="shared" si="124"/>
        <v>49.311255491024696</v>
      </c>
      <c r="M534" s="3">
        <f t="shared" si="125"/>
        <v>402909.87251492427</v>
      </c>
      <c r="N534" s="3">
        <f t="shared" si="126"/>
        <v>421902.17085565819</v>
      </c>
      <c r="O534" s="20">
        <f t="shared" si="127"/>
        <v>140.6151419558357</v>
      </c>
      <c r="P534" s="20">
        <f t="shared" si="128"/>
        <v>147.83157094477869</v>
      </c>
      <c r="Q534" s="3">
        <f>(O534-MAX(O$8:O534))/MAX(O$8:O534)</f>
        <v>0</v>
      </c>
      <c r="R534" s="3">
        <f>(P534-MAX(P$8:P534))/MAX(P$8:P534)</f>
        <v>-3.7667743719617813E-3</v>
      </c>
      <c r="S534" s="3"/>
    </row>
    <row r="535" spans="1:19" hidden="1" x14ac:dyDescent="0.2">
      <c r="A535" s="18">
        <v>41975</v>
      </c>
      <c r="B535" s="18" t="str">
        <f t="shared" si="116"/>
        <v>Dec-2014</v>
      </c>
      <c r="C535" s="2">
        <v>8524.7000000000007</v>
      </c>
      <c r="D535" s="25">
        <f t="shared" si="117"/>
        <v>-0.36466064353252037</v>
      </c>
      <c r="E535" s="20">
        <f t="shared" si="118"/>
        <v>0.36466064353252037</v>
      </c>
      <c r="F535" s="3">
        <f>VLOOKUP(A535,'Scheme data2'!$A$2:$B$5538,2,FALSE)</f>
        <v>17.84</v>
      </c>
      <c r="G535" s="20">
        <f t="shared" si="119"/>
        <v>5.6085249579369403E-2</v>
      </c>
      <c r="H535" s="3">
        <f t="shared" si="120"/>
        <v>0</v>
      </c>
      <c r="I535" s="3">
        <f t="shared" si="121"/>
        <v>0</v>
      </c>
      <c r="J535" s="3">
        <f t="shared" si="122"/>
        <v>0</v>
      </c>
      <c r="K535" s="3">
        <f t="shared" si="123"/>
        <v>22597.300757987901</v>
      </c>
      <c r="L535" s="3">
        <f t="shared" si="124"/>
        <v>49.311255491024696</v>
      </c>
      <c r="M535" s="3">
        <f t="shared" si="125"/>
        <v>403135.84552250418</v>
      </c>
      <c r="N535" s="3">
        <f t="shared" si="126"/>
        <v>420363.65968433826</v>
      </c>
      <c r="O535" s="20">
        <f t="shared" si="127"/>
        <v>140.69400630914799</v>
      </c>
      <c r="P535" s="20">
        <f t="shared" si="128"/>
        <v>147.29248738682722</v>
      </c>
      <c r="Q535" s="3">
        <f>(O535-MAX(O$8:O535))/MAX(O$8:O535)</f>
        <v>0</v>
      </c>
      <c r="R535" s="3">
        <f>(P535-MAX(P$8:P535))/MAX(P$8:P535)</f>
        <v>-7.3996448636218185E-3</v>
      </c>
      <c r="S535" s="3"/>
    </row>
    <row r="536" spans="1:19" hidden="1" x14ac:dyDescent="0.2">
      <c r="A536" s="18">
        <v>41976</v>
      </c>
      <c r="B536" s="18" t="str">
        <f t="shared" si="116"/>
        <v>Dec-2014</v>
      </c>
      <c r="C536" s="2">
        <v>8537.65</v>
      </c>
      <c r="D536" s="25">
        <f t="shared" si="117"/>
        <v>0.15191150421714439</v>
      </c>
      <c r="E536" s="20">
        <f t="shared" si="118"/>
        <v>-0.15191150421714439</v>
      </c>
      <c r="F536" s="3">
        <f>VLOOKUP(A536,'Scheme data2'!$A$2:$B$5538,2,FALSE)</f>
        <v>17.88</v>
      </c>
      <c r="G536" s="20">
        <f t="shared" si="119"/>
        <v>0.22421524663676654</v>
      </c>
      <c r="H536" s="3">
        <f t="shared" si="120"/>
        <v>0</v>
      </c>
      <c r="I536" s="3">
        <f t="shared" si="121"/>
        <v>0</v>
      </c>
      <c r="J536" s="3">
        <f t="shared" si="122"/>
        <v>0</v>
      </c>
      <c r="K536" s="3">
        <f t="shared" si="123"/>
        <v>22597.300757987901</v>
      </c>
      <c r="L536" s="3">
        <f t="shared" si="124"/>
        <v>49.311255491024696</v>
      </c>
      <c r="M536" s="3">
        <f t="shared" si="125"/>
        <v>404039.73755282367</v>
      </c>
      <c r="N536" s="3">
        <f t="shared" si="126"/>
        <v>421002.24044294696</v>
      </c>
      <c r="O536" s="20">
        <f t="shared" si="127"/>
        <v>141.00946372239719</v>
      </c>
      <c r="P536" s="20">
        <f t="shared" si="128"/>
        <v>147.51624162001539</v>
      </c>
      <c r="Q536" s="3">
        <f>(O536-MAX(O$8:O536))/MAX(O$8:O536)</f>
        <v>0</v>
      </c>
      <c r="R536" s="3">
        <f>(P536-MAX(P$8:P536))/MAX(P$8:P536)</f>
        <v>-5.8917707332694479E-3</v>
      </c>
      <c r="S536" s="3"/>
    </row>
    <row r="537" spans="1:19" hidden="1" x14ac:dyDescent="0.2">
      <c r="A537" s="18">
        <v>41977</v>
      </c>
      <c r="B537" s="18" t="str">
        <f t="shared" si="116"/>
        <v>Dec-2014</v>
      </c>
      <c r="C537" s="2">
        <v>8564.4</v>
      </c>
      <c r="D537" s="25">
        <f t="shared" si="117"/>
        <v>0.31331806761813852</v>
      </c>
      <c r="E537" s="20">
        <f t="shared" si="118"/>
        <v>-0.31331806761813852</v>
      </c>
      <c r="F537" s="3">
        <f>VLOOKUP(A537,'Scheme data2'!$A$2:$B$5538,2,FALSE)</f>
        <v>17.899999999999999</v>
      </c>
      <c r="G537" s="20">
        <f t="shared" si="119"/>
        <v>0.11185682326621685</v>
      </c>
      <c r="H537" s="3">
        <f t="shared" si="120"/>
        <v>0</v>
      </c>
      <c r="I537" s="3">
        <f t="shared" si="121"/>
        <v>0</v>
      </c>
      <c r="J537" s="3">
        <f t="shared" si="122"/>
        <v>0</v>
      </c>
      <c r="K537" s="3">
        <f t="shared" si="123"/>
        <v>22597.300757987901</v>
      </c>
      <c r="L537" s="3">
        <f t="shared" si="124"/>
        <v>49.311255491024696</v>
      </c>
      <c r="M537" s="3">
        <f t="shared" si="125"/>
        <v>404491.68356798339</v>
      </c>
      <c r="N537" s="3">
        <f t="shared" si="126"/>
        <v>422321.31652733189</v>
      </c>
      <c r="O537" s="20">
        <f t="shared" si="127"/>
        <v>141.16719242902178</v>
      </c>
      <c r="P537" s="20">
        <f t="shared" si="128"/>
        <v>147.97843665768212</v>
      </c>
      <c r="Q537" s="3">
        <f>(O537-MAX(O$8:O537))/MAX(O$8:O537)</f>
        <v>0</v>
      </c>
      <c r="R537" s="3">
        <f>(P537-MAX(P$8:P537))/MAX(P$8:P537)</f>
        <v>-2.7770500392980675E-3</v>
      </c>
      <c r="S537" s="3"/>
    </row>
    <row r="538" spans="1:19" hidden="1" x14ac:dyDescent="0.2">
      <c r="A538" s="18">
        <v>41978</v>
      </c>
      <c r="B538" s="18" t="str">
        <f t="shared" si="116"/>
        <v>Dec-2014</v>
      </c>
      <c r="C538" s="2">
        <v>8538.2999999999993</v>
      </c>
      <c r="D538" s="25">
        <f t="shared" si="117"/>
        <v>-0.30474989491383359</v>
      </c>
      <c r="E538" s="20">
        <f t="shared" si="118"/>
        <v>0.30474989491383359</v>
      </c>
      <c r="F538" s="3">
        <f>VLOOKUP(A538,'Scheme data2'!$A$2:$B$5538,2,FALSE)</f>
        <v>17.82</v>
      </c>
      <c r="G538" s="20">
        <f t="shared" si="119"/>
        <v>-0.44692737430166651</v>
      </c>
      <c r="H538" s="3">
        <f t="shared" si="120"/>
        <v>0</v>
      </c>
      <c r="I538" s="3">
        <f t="shared" si="121"/>
        <v>0</v>
      </c>
      <c r="J538" s="3">
        <f t="shared" si="122"/>
        <v>0</v>
      </c>
      <c r="K538" s="3">
        <f t="shared" si="123"/>
        <v>22597.300757987901</v>
      </c>
      <c r="L538" s="3">
        <f t="shared" si="124"/>
        <v>49.311255491024696</v>
      </c>
      <c r="M538" s="3">
        <f t="shared" si="125"/>
        <v>402683.89950734441</v>
      </c>
      <c r="N538" s="3">
        <f t="shared" si="126"/>
        <v>421034.2927590161</v>
      </c>
      <c r="O538" s="20">
        <f t="shared" si="127"/>
        <v>140.53627760252337</v>
      </c>
      <c r="P538" s="20">
        <f t="shared" si="128"/>
        <v>147.5274725274727</v>
      </c>
      <c r="Q538" s="3">
        <f>(O538-MAX(O$8:O538))/MAX(O$8:O538)</f>
        <v>-4.4692737430166909E-3</v>
      </c>
      <c r="R538" s="3">
        <f>(P538-MAX(P$8:P538))/MAX(P$8:P538)</f>
        <v>-5.8160859313599921E-3</v>
      </c>
      <c r="S538" s="3"/>
    </row>
    <row r="539" spans="1:19" x14ac:dyDescent="0.2">
      <c r="A539" s="18">
        <v>41981</v>
      </c>
      <c r="B539" s="18" t="str">
        <f t="shared" si="116"/>
        <v>Dec-2014</v>
      </c>
      <c r="C539" s="2">
        <v>8438.25</v>
      </c>
      <c r="D539" s="25">
        <f t="shared" si="117"/>
        <v>-1.1717789255472315</v>
      </c>
      <c r="E539" s="20">
        <f t="shared" si="118"/>
        <v>1.1717789255472315</v>
      </c>
      <c r="F539" s="3">
        <f>VLOOKUP(A539,'Scheme data2'!$A$2:$B$5538,2,FALSE)</f>
        <v>17.66</v>
      </c>
      <c r="G539" s="20">
        <f t="shared" si="119"/>
        <v>-0.897867564534232</v>
      </c>
      <c r="H539" s="3">
        <f t="shared" si="120"/>
        <v>4000</v>
      </c>
      <c r="I539" s="3">
        <f t="shared" si="121"/>
        <v>1</v>
      </c>
      <c r="J539" s="3">
        <f t="shared" si="122"/>
        <v>4000</v>
      </c>
      <c r="K539" s="3">
        <f t="shared" si="123"/>
        <v>22823.801324239317</v>
      </c>
      <c r="L539" s="3">
        <f t="shared" si="124"/>
        <v>49.785287428926509</v>
      </c>
      <c r="M539" s="3">
        <f t="shared" si="125"/>
        <v>403068.33138606633</v>
      </c>
      <c r="N539" s="3">
        <f t="shared" si="126"/>
        <v>420100.7016471391</v>
      </c>
      <c r="O539" s="20">
        <f t="shared" si="127"/>
        <v>139.27444794952655</v>
      </c>
      <c r="P539" s="20">
        <f t="shared" si="128"/>
        <v>145.79877669500328</v>
      </c>
      <c r="Q539" s="3">
        <f>(O539-MAX(O$8:O539))/MAX(O$8:O539)</f>
        <v>-1.3407821229050073E-2</v>
      </c>
      <c r="R539" s="3">
        <f>(P539-MAX(P$8:P539))/MAX(P$8:P539)</f>
        <v>-1.7465723517596954E-2</v>
      </c>
    </row>
    <row r="540" spans="1:19" x14ac:dyDescent="0.2">
      <c r="A540" s="18">
        <v>41982</v>
      </c>
      <c r="B540" s="18" t="str">
        <f t="shared" si="116"/>
        <v>Dec-2014</v>
      </c>
      <c r="C540" s="2">
        <v>8340.7000000000007</v>
      </c>
      <c r="D540" s="25">
        <f t="shared" si="117"/>
        <v>-1.1560453885580455</v>
      </c>
      <c r="E540" s="20">
        <f t="shared" si="118"/>
        <v>1.1560453885580455</v>
      </c>
      <c r="F540" s="3">
        <f>VLOOKUP(A540,'Scheme data2'!$A$2:$B$5538,2,FALSE)</f>
        <v>17.55</v>
      </c>
      <c r="G540" s="20">
        <f t="shared" si="119"/>
        <v>-0.62287655719138968</v>
      </c>
      <c r="H540" s="3">
        <f t="shared" si="120"/>
        <v>4000</v>
      </c>
      <c r="I540" s="3">
        <f t="shared" si="121"/>
        <v>2</v>
      </c>
      <c r="J540" s="3">
        <f t="shared" si="122"/>
        <v>4000</v>
      </c>
      <c r="K540" s="3">
        <f t="shared" si="123"/>
        <v>23051.721552159546</v>
      </c>
      <c r="L540" s="3">
        <f t="shared" si="124"/>
        <v>50.264863483694093</v>
      </c>
      <c r="M540" s="3">
        <f t="shared" si="125"/>
        <v>404557.71324040007</v>
      </c>
      <c r="N540" s="3">
        <f t="shared" si="126"/>
        <v>419244.14685844735</v>
      </c>
      <c r="O540" s="20">
        <f t="shared" si="127"/>
        <v>138.40694006309121</v>
      </c>
      <c r="P540" s="20">
        <f t="shared" si="128"/>
        <v>144.11327666044664</v>
      </c>
      <c r="Q540" s="3">
        <f>(O540-MAX(O$8:O540))/MAX(O$8:O540)</f>
        <v>-1.9553072625698151E-2</v>
      </c>
      <c r="R540" s="3">
        <f>(P540-MAX(P$8:P540))/MAX(P$8:P540)</f>
        <v>-2.8824265711874009E-2</v>
      </c>
    </row>
    <row r="541" spans="1:19" hidden="1" x14ac:dyDescent="0.2">
      <c r="A541" s="8">
        <v>41983</v>
      </c>
      <c r="B541" s="18" t="str">
        <f t="shared" si="116"/>
        <v>Dec-2014</v>
      </c>
      <c r="C541" s="2">
        <v>8355.65</v>
      </c>
      <c r="D541" s="25">
        <f t="shared" si="117"/>
        <v>0.17924155046937196</v>
      </c>
      <c r="E541" s="20">
        <f t="shared" si="118"/>
        <v>-0.17924155046937196</v>
      </c>
      <c r="F541" s="3">
        <f>VLOOKUP(A541,'Scheme data2'!$A$2:$B$5538,2,FALSE)</f>
        <v>17.61</v>
      </c>
      <c r="G541" s="20">
        <f t="shared" si="119"/>
        <v>0.34188034188033462</v>
      </c>
      <c r="H541" s="3">
        <f t="shared" si="120"/>
        <v>0</v>
      </c>
      <c r="I541" s="3">
        <f t="shared" si="121"/>
        <v>2</v>
      </c>
      <c r="J541" s="3">
        <f t="shared" si="122"/>
        <v>0</v>
      </c>
      <c r="K541" s="3">
        <f t="shared" si="123"/>
        <v>23051.721552159546</v>
      </c>
      <c r="L541" s="3">
        <f t="shared" si="124"/>
        <v>50.264863483694093</v>
      </c>
      <c r="M541" s="3">
        <f t="shared" si="125"/>
        <v>405940.81653352961</v>
      </c>
      <c r="N541" s="3">
        <f t="shared" si="126"/>
        <v>419995.60656752851</v>
      </c>
      <c r="O541" s="20">
        <f t="shared" si="127"/>
        <v>138.88012618296503</v>
      </c>
      <c r="P541" s="20">
        <f t="shared" si="128"/>
        <v>144.37158753196505</v>
      </c>
      <c r="Q541" s="3">
        <f>(O541-MAX(O$8:O541))/MAX(O$8:O541)</f>
        <v>-1.6201117318435581E-2</v>
      </c>
      <c r="R541" s="3">
        <f>(P541-MAX(P$8:P541))/MAX(P$8:P541)</f>
        <v>-2.7083515267953637E-2</v>
      </c>
    </row>
    <row r="542" spans="1:19" x14ac:dyDescent="0.2">
      <c r="A542" s="8">
        <v>41984</v>
      </c>
      <c r="B542" s="18" t="str">
        <f t="shared" si="116"/>
        <v>Dec-2014</v>
      </c>
      <c r="C542" s="2">
        <v>8292.9</v>
      </c>
      <c r="D542" s="25">
        <f t="shared" si="117"/>
        <v>-0.75098885185473307</v>
      </c>
      <c r="E542" s="20">
        <f t="shared" si="118"/>
        <v>0.75098885185473307</v>
      </c>
      <c r="F542" s="3">
        <f>VLOOKUP(A542,'Scheme data2'!$A$2:$B$5538,2,FALSE)</f>
        <v>17.55</v>
      </c>
      <c r="G542" s="20">
        <f t="shared" si="119"/>
        <v>-0.34071550255535904</v>
      </c>
      <c r="H542" s="3">
        <f t="shared" si="120"/>
        <v>2000</v>
      </c>
      <c r="I542" s="3">
        <f t="shared" si="121"/>
        <v>3</v>
      </c>
      <c r="J542" s="3">
        <f t="shared" si="122"/>
        <v>2000</v>
      </c>
      <c r="K542" s="3">
        <f t="shared" si="123"/>
        <v>23165.681666119661</v>
      </c>
      <c r="L542" s="3">
        <f t="shared" si="124"/>
        <v>50.506033641298792</v>
      </c>
      <c r="M542" s="3">
        <f t="shared" si="125"/>
        <v>406557.71324040007</v>
      </c>
      <c r="N542" s="3">
        <f t="shared" si="126"/>
        <v>418841.48638392676</v>
      </c>
      <c r="O542" s="20">
        <f t="shared" si="127"/>
        <v>138.40694006309124</v>
      </c>
      <c r="P542" s="20">
        <f t="shared" si="128"/>
        <v>143.28737300435429</v>
      </c>
      <c r="Q542" s="3">
        <f>(O542-MAX(O$8:O542))/MAX(O$8:O542)</f>
        <v>-1.955307262569795E-2</v>
      </c>
      <c r="R542" s="3">
        <f>(P542-MAX(P$8:P542))/MAX(P$8:P542)</f>
        <v>-3.4390009606148256E-2</v>
      </c>
    </row>
    <row r="543" spans="1:19" x14ac:dyDescent="0.2">
      <c r="A543" s="8">
        <v>41985</v>
      </c>
      <c r="B543" s="18" t="str">
        <f t="shared" si="116"/>
        <v>Dec-2014</v>
      </c>
      <c r="C543" s="2">
        <v>8224.1</v>
      </c>
      <c r="D543" s="25">
        <f t="shared" si="117"/>
        <v>-0.82962534216015249</v>
      </c>
      <c r="E543" s="20">
        <f t="shared" si="118"/>
        <v>0.82962534216015249</v>
      </c>
      <c r="F543" s="3">
        <f>VLOOKUP(A543,'Scheme data2'!$A$2:$B$5538,2,FALSE)</f>
        <v>17.54</v>
      </c>
      <c r="G543" s="20">
        <f t="shared" si="119"/>
        <v>-5.6980056980065891E-2</v>
      </c>
      <c r="H543" s="3">
        <f t="shared" si="120"/>
        <v>2000</v>
      </c>
      <c r="I543" s="3">
        <f t="shared" si="121"/>
        <v>4</v>
      </c>
      <c r="J543" s="3">
        <f t="shared" si="122"/>
        <v>2000</v>
      </c>
      <c r="K543" s="3">
        <f t="shared" si="123"/>
        <v>23279.706751638474</v>
      </c>
      <c r="L543" s="3">
        <f t="shared" si="124"/>
        <v>50.749221345728458</v>
      </c>
      <c r="M543" s="3">
        <f t="shared" si="125"/>
        <v>408326.05642373883</v>
      </c>
      <c r="N543" s="3">
        <f t="shared" si="126"/>
        <v>417366.6712694054</v>
      </c>
      <c r="O543" s="20">
        <f t="shared" si="127"/>
        <v>138.32807570977894</v>
      </c>
      <c r="P543" s="20">
        <f t="shared" si="128"/>
        <v>142.09862464579462</v>
      </c>
      <c r="Q543" s="3">
        <f>(O543-MAX(O$8:O543))/MAX(O$8:O543)</f>
        <v>-2.0111731843575009E-2</v>
      </c>
      <c r="R543" s="3">
        <f>(P543-MAX(P$8:P543))/MAX(P$8:P543)</f>
        <v>-4.2400954792885935E-2</v>
      </c>
    </row>
    <row r="544" spans="1:19" hidden="1" x14ac:dyDescent="0.2">
      <c r="A544" s="8">
        <v>41988</v>
      </c>
      <c r="B544" s="18" t="str">
        <f t="shared" si="116"/>
        <v>Dec-2014</v>
      </c>
      <c r="C544" s="2">
        <v>8219.6</v>
      </c>
      <c r="D544" s="25">
        <f t="shared" si="117"/>
        <v>-5.4717233496674407E-2</v>
      </c>
      <c r="E544" s="20">
        <f t="shared" si="118"/>
        <v>5.4717233496674407E-2</v>
      </c>
      <c r="F544" s="3">
        <f>VLOOKUP(A544,'Scheme data2'!$A$2:$B$5538,2,FALSE)</f>
        <v>17.53</v>
      </c>
      <c r="G544" s="20">
        <f t="shared" si="119"/>
        <v>-5.7012542759395733E-2</v>
      </c>
      <c r="H544" s="3">
        <f t="shared" si="120"/>
        <v>0</v>
      </c>
      <c r="I544" s="3">
        <f t="shared" si="121"/>
        <v>4</v>
      </c>
      <c r="J544" s="3">
        <f t="shared" si="122"/>
        <v>0</v>
      </c>
      <c r="K544" s="3">
        <f t="shared" si="123"/>
        <v>23279.706751638474</v>
      </c>
      <c r="L544" s="3">
        <f t="shared" si="124"/>
        <v>50.749221345728458</v>
      </c>
      <c r="M544" s="3">
        <f t="shared" si="125"/>
        <v>408093.25935622246</v>
      </c>
      <c r="N544" s="3">
        <f t="shared" si="126"/>
        <v>417138.29977334966</v>
      </c>
      <c r="O544" s="20">
        <f t="shared" si="127"/>
        <v>138.24921135646665</v>
      </c>
      <c r="P544" s="20">
        <f t="shared" si="128"/>
        <v>142.02087220955161</v>
      </c>
      <c r="Q544" s="3">
        <f>(O544-MAX(O$8:O544))/MAX(O$8:O544)</f>
        <v>-2.0670391061452072E-2</v>
      </c>
      <c r="R544" s="3">
        <f>(P544-MAX(P$8:P544))/MAX(P$8:P544)</f>
        <v>-4.292492649841384E-2</v>
      </c>
    </row>
    <row r="545" spans="1:18" x14ac:dyDescent="0.2">
      <c r="A545" s="8">
        <v>41989</v>
      </c>
      <c r="B545" s="18" t="str">
        <f t="shared" si="116"/>
        <v>Dec-2014</v>
      </c>
      <c r="C545" s="2">
        <v>8067.6</v>
      </c>
      <c r="D545" s="25">
        <f t="shared" si="117"/>
        <v>-1.8492384057618376</v>
      </c>
      <c r="E545" s="20">
        <f t="shared" si="118"/>
        <v>1.8492384057618376</v>
      </c>
      <c r="F545" s="3">
        <f>VLOOKUP(A545,'Scheme data2'!$A$2:$B$5538,2,FALSE)</f>
        <v>17.350000000000001</v>
      </c>
      <c r="G545" s="20">
        <f t="shared" si="119"/>
        <v>-1.0268111808328562</v>
      </c>
      <c r="H545" s="3">
        <f t="shared" si="120"/>
        <v>4000</v>
      </c>
      <c r="I545" s="3">
        <f t="shared" si="121"/>
        <v>5</v>
      </c>
      <c r="J545" s="3">
        <f t="shared" si="122"/>
        <v>4000</v>
      </c>
      <c r="K545" s="3">
        <f t="shared" si="123"/>
        <v>23510.254302070749</v>
      </c>
      <c r="L545" s="3">
        <f t="shared" si="124"/>
        <v>51.245031747830694</v>
      </c>
      <c r="M545" s="3">
        <f t="shared" si="125"/>
        <v>407902.91214092751</v>
      </c>
      <c r="N545" s="3">
        <f t="shared" si="126"/>
        <v>413424.41812879895</v>
      </c>
      <c r="O545" s="20">
        <f t="shared" si="127"/>
        <v>136.8296529968452</v>
      </c>
      <c r="P545" s="20">
        <f t="shared" si="128"/>
        <v>139.39456769645466</v>
      </c>
      <c r="Q545" s="3">
        <f>(O545-MAX(O$8:O545))/MAX(O$8:O545)</f>
        <v>-3.0726256983239778E-2</v>
      </c>
      <c r="R545" s="3">
        <f>(P545-MAX(P$8:P545))/MAX(P$8:P545)</f>
        <v>-6.062352632957841E-2</v>
      </c>
    </row>
    <row r="546" spans="1:18" hidden="1" x14ac:dyDescent="0.2">
      <c r="A546" s="8">
        <v>41990</v>
      </c>
      <c r="B546" s="18" t="str">
        <f t="shared" si="116"/>
        <v>Dec-2014</v>
      </c>
      <c r="C546" s="2">
        <v>8029.8</v>
      </c>
      <c r="D546" s="25">
        <f t="shared" si="117"/>
        <v>-0.46854082998661539</v>
      </c>
      <c r="E546" s="20">
        <f t="shared" si="118"/>
        <v>0.46854082998661539</v>
      </c>
      <c r="F546" s="3">
        <f>VLOOKUP(A546,'Scheme data2'!$A$2:$B$5538,2,FALSE)</f>
        <v>17.3</v>
      </c>
      <c r="G546" s="20">
        <f t="shared" si="119"/>
        <v>-0.28818443804034988</v>
      </c>
      <c r="H546" s="3">
        <f t="shared" si="120"/>
        <v>0</v>
      </c>
      <c r="I546" s="3">
        <f t="shared" si="121"/>
        <v>5</v>
      </c>
      <c r="J546" s="3">
        <f t="shared" si="122"/>
        <v>0</v>
      </c>
      <c r="K546" s="3">
        <f t="shared" si="123"/>
        <v>23510.254302070749</v>
      </c>
      <c r="L546" s="3">
        <f t="shared" si="124"/>
        <v>51.245031747830694</v>
      </c>
      <c r="M546" s="3">
        <f t="shared" si="125"/>
        <v>406727.399425824</v>
      </c>
      <c r="N546" s="3">
        <f t="shared" si="126"/>
        <v>411487.35592873092</v>
      </c>
      <c r="O546" s="20">
        <f t="shared" si="127"/>
        <v>136.43533123028368</v>
      </c>
      <c r="P546" s="20">
        <f t="shared" si="128"/>
        <v>138.74144723201343</v>
      </c>
      <c r="Q546" s="3">
        <f>(O546-MAX(O$8:O546))/MAX(O$8:O546)</f>
        <v>-3.3519553072625281E-2</v>
      </c>
      <c r="R546" s="3">
        <f>(P546-MAX(P$8:P546))/MAX(P$8:P546)</f>
        <v>-6.5024888656012844E-2</v>
      </c>
    </row>
    <row r="547" spans="1:18" hidden="1" x14ac:dyDescent="0.2">
      <c r="A547" s="8">
        <v>41991</v>
      </c>
      <c r="B547" s="18" t="str">
        <f t="shared" si="116"/>
        <v>Dec-2014</v>
      </c>
      <c r="C547" s="2">
        <v>8159.3</v>
      </c>
      <c r="D547" s="25">
        <f t="shared" si="117"/>
        <v>1.6127425340606243</v>
      </c>
      <c r="E547" s="20">
        <f t="shared" si="118"/>
        <v>-1.6127425340606243</v>
      </c>
      <c r="F547" s="3">
        <f>VLOOKUP(A547,'Scheme data2'!$A$2:$B$5538,2,FALSE)</f>
        <v>17.489999999999998</v>
      </c>
      <c r="G547" s="20">
        <f t="shared" si="119"/>
        <v>1.0982658959537439</v>
      </c>
      <c r="H547" s="3">
        <f t="shared" si="120"/>
        <v>0</v>
      </c>
      <c r="I547" s="3">
        <f t="shared" si="121"/>
        <v>5</v>
      </c>
      <c r="J547" s="3">
        <f t="shared" si="122"/>
        <v>0</v>
      </c>
      <c r="K547" s="3">
        <f t="shared" si="123"/>
        <v>23510.254302070749</v>
      </c>
      <c r="L547" s="3">
        <f t="shared" si="124"/>
        <v>51.245031747830694</v>
      </c>
      <c r="M547" s="3">
        <f t="shared" si="125"/>
        <v>411194.34774321737</v>
      </c>
      <c r="N547" s="3">
        <f t="shared" si="126"/>
        <v>418123.58754007501</v>
      </c>
      <c r="O547" s="20">
        <f t="shared" si="127"/>
        <v>137.93375394321743</v>
      </c>
      <c r="P547" s="20">
        <f t="shared" si="128"/>
        <v>140.9789895638954</v>
      </c>
      <c r="Q547" s="3">
        <f>(O547-MAX(O$8:O547))/MAX(O$8:O547)</f>
        <v>-2.2905027932960516E-2</v>
      </c>
      <c r="R547" s="3">
        <f>(P547-MAX(P$8:P547))/MAX(P$8:P547)</f>
        <v>-4.9946147352487605E-2</v>
      </c>
    </row>
    <row r="548" spans="1:18" hidden="1" x14ac:dyDescent="0.2">
      <c r="A548" s="8">
        <v>41992</v>
      </c>
      <c r="B548" s="18" t="str">
        <f t="shared" si="116"/>
        <v>Dec-2014</v>
      </c>
      <c r="C548" s="2">
        <v>8225.2000000000007</v>
      </c>
      <c r="D548" s="25">
        <f t="shared" si="117"/>
        <v>0.8076673244028354</v>
      </c>
      <c r="E548" s="20">
        <f t="shared" si="118"/>
        <v>-0.8076673244028354</v>
      </c>
      <c r="F548" s="3">
        <f>VLOOKUP(A548,'Scheme data2'!$A$2:$B$5538,2,FALSE)</f>
        <v>17.53</v>
      </c>
      <c r="G548" s="20">
        <f t="shared" si="119"/>
        <v>0.2287021154945838</v>
      </c>
      <c r="H548" s="3">
        <f t="shared" si="120"/>
        <v>0</v>
      </c>
      <c r="I548" s="3">
        <f t="shared" si="121"/>
        <v>5</v>
      </c>
      <c r="J548" s="3">
        <f t="shared" si="122"/>
        <v>0</v>
      </c>
      <c r="K548" s="3">
        <f t="shared" si="123"/>
        <v>23510.254302070749</v>
      </c>
      <c r="L548" s="3">
        <f t="shared" si="124"/>
        <v>51.245031747830694</v>
      </c>
      <c r="M548" s="3">
        <f t="shared" si="125"/>
        <v>412134.75791530026</v>
      </c>
      <c r="N548" s="3">
        <f t="shared" si="126"/>
        <v>421500.63513225707</v>
      </c>
      <c r="O548" s="20">
        <f t="shared" si="127"/>
        <v>138.24921135646667</v>
      </c>
      <c r="P548" s="20">
        <f t="shared" si="128"/>
        <v>142.11763079687626</v>
      </c>
      <c r="Q548" s="3">
        <f>(O548-MAX(O$8:O548))/MAX(O$8:O548)</f>
        <v>-2.0670391061451871E-2</v>
      </c>
      <c r="R548" s="3">
        <f>(P548-MAX(P$8:P548))/MAX(P$8:P548)</f>
        <v>-4.2272872820423441E-2</v>
      </c>
    </row>
    <row r="549" spans="1:18" hidden="1" x14ac:dyDescent="0.2">
      <c r="A549" s="8">
        <v>41995</v>
      </c>
      <c r="B549" s="18" t="str">
        <f t="shared" si="116"/>
        <v>Dec-2014</v>
      </c>
      <c r="C549" s="2">
        <v>8324</v>
      </c>
      <c r="D549" s="25">
        <f t="shared" si="117"/>
        <v>1.2011865972863793</v>
      </c>
      <c r="E549" s="20">
        <f t="shared" si="118"/>
        <v>-1.2011865972863793</v>
      </c>
      <c r="F549" s="3">
        <f>VLOOKUP(A549,'Scheme data2'!$A$2:$B$5538,2,FALSE)</f>
        <v>17.64</v>
      </c>
      <c r="G549" s="20">
        <f t="shared" si="119"/>
        <v>0.62749572162007661</v>
      </c>
      <c r="H549" s="3">
        <f t="shared" si="120"/>
        <v>0</v>
      </c>
      <c r="I549" s="3">
        <f t="shared" si="121"/>
        <v>5</v>
      </c>
      <c r="J549" s="3">
        <f t="shared" si="122"/>
        <v>0</v>
      </c>
      <c r="K549" s="3">
        <f t="shared" si="123"/>
        <v>23510.254302070749</v>
      </c>
      <c r="L549" s="3">
        <f t="shared" si="124"/>
        <v>51.245031747830694</v>
      </c>
      <c r="M549" s="3">
        <f t="shared" si="125"/>
        <v>414720.88588852802</v>
      </c>
      <c r="N549" s="3">
        <f t="shared" si="126"/>
        <v>426563.64426894271</v>
      </c>
      <c r="O549" s="20">
        <f t="shared" si="127"/>
        <v>139.11671924290201</v>
      </c>
      <c r="P549" s="20">
        <f t="shared" si="128"/>
        <v>143.8247287303893</v>
      </c>
      <c r="Q549" s="3">
        <f>(O549-MAX(O$8:O549))/MAX(O$8:O549)</f>
        <v>-1.4525139664803793E-2</v>
      </c>
      <c r="R549" s="3">
        <f>(P549-MAX(P$8:P549))/MAX(P$8:P549)</f>
        <v>-3.0768782930166331E-2</v>
      </c>
    </row>
    <row r="550" spans="1:18" hidden="1" x14ac:dyDescent="0.2">
      <c r="A550" s="8">
        <v>41996</v>
      </c>
      <c r="B550" s="18" t="str">
        <f t="shared" si="116"/>
        <v>Dec-2014</v>
      </c>
      <c r="C550" s="2">
        <v>8267</v>
      </c>
      <c r="D550" s="25">
        <f t="shared" si="117"/>
        <v>-0.68476693897164831</v>
      </c>
      <c r="E550" s="20">
        <f t="shared" si="118"/>
        <v>0.68476693897164831</v>
      </c>
      <c r="F550" s="3">
        <f>VLOOKUP(A550,'Scheme data2'!$A$2:$B$5538,2,FALSE)</f>
        <v>17.600000000000001</v>
      </c>
      <c r="G550" s="20">
        <f t="shared" si="119"/>
        <v>-0.22675736961450763</v>
      </c>
      <c r="H550" s="3">
        <f t="shared" si="120"/>
        <v>2000</v>
      </c>
      <c r="I550" s="3">
        <f t="shared" si="121"/>
        <v>6</v>
      </c>
      <c r="J550" s="3">
        <f t="shared" si="122"/>
        <v>0</v>
      </c>
      <c r="K550" s="3">
        <f t="shared" si="123"/>
        <v>23510.254302070749</v>
      </c>
      <c r="L550" s="3">
        <f t="shared" si="124"/>
        <v>51.245031747830694</v>
      </c>
      <c r="M550" s="3">
        <f t="shared" si="125"/>
        <v>413780.47571644519</v>
      </c>
      <c r="N550" s="3">
        <f t="shared" si="126"/>
        <v>423642.67745931633</v>
      </c>
      <c r="O550" s="20">
        <f t="shared" si="127"/>
        <v>138.80126182965282</v>
      </c>
      <c r="P550" s="20">
        <f t="shared" si="128"/>
        <v>142.83986453797795</v>
      </c>
      <c r="Q550" s="3">
        <f>(O550-MAX(O$8:O550))/MAX(O$8:O550)</f>
        <v>-1.6759776536312037E-2</v>
      </c>
      <c r="R550" s="3">
        <f>(P550-MAX(P$8:P550))/MAX(P$8:P550)</f>
        <v>-3.7405757866852997E-2</v>
      </c>
    </row>
    <row r="551" spans="1:18" hidden="1" x14ac:dyDescent="0.2">
      <c r="A551" s="8">
        <v>41997</v>
      </c>
      <c r="B551" s="18" t="str">
        <f t="shared" si="116"/>
        <v>Dec-2014</v>
      </c>
      <c r="C551" s="2">
        <v>8174.1</v>
      </c>
      <c r="D551" s="25">
        <f t="shared" si="117"/>
        <v>-1.1237450102818392</v>
      </c>
      <c r="E551" s="20">
        <f t="shared" si="118"/>
        <v>1.1237450102818392</v>
      </c>
      <c r="F551" s="3">
        <f>VLOOKUP(A551,'Scheme data2'!$A$2:$B$5538,2,FALSE)</f>
        <v>17.5</v>
      </c>
      <c r="G551" s="20">
        <f t="shared" si="119"/>
        <v>-0.56818181818182623</v>
      </c>
      <c r="H551" s="3">
        <f t="shared" si="120"/>
        <v>4000</v>
      </c>
      <c r="I551" s="3">
        <f t="shared" si="121"/>
        <v>7</v>
      </c>
      <c r="J551" s="3">
        <f t="shared" si="122"/>
        <v>0</v>
      </c>
      <c r="K551" s="3">
        <f t="shared" si="123"/>
        <v>23510.254302070749</v>
      </c>
      <c r="L551" s="3">
        <f t="shared" si="124"/>
        <v>51.245031747830694</v>
      </c>
      <c r="M551" s="3">
        <f t="shared" si="125"/>
        <v>411429.45028623811</v>
      </c>
      <c r="N551" s="3">
        <f t="shared" si="126"/>
        <v>418882.01400994288</v>
      </c>
      <c r="O551" s="20">
        <f t="shared" si="127"/>
        <v>138.01261829652978</v>
      </c>
      <c r="P551" s="20">
        <f t="shared" si="128"/>
        <v>141.23470868753907</v>
      </c>
      <c r="Q551" s="3">
        <f>(O551-MAX(O$8:O551))/MAX(O$8:O551)</f>
        <v>-2.2346368715083054E-2</v>
      </c>
      <c r="R551" s="3">
        <f>(P551-MAX(P$8:P551))/MAX(P$8:P551)</f>
        <v>-4.8222862632084598E-2</v>
      </c>
    </row>
    <row r="552" spans="1:18" hidden="1" x14ac:dyDescent="0.2">
      <c r="A552" s="8">
        <v>41999</v>
      </c>
      <c r="B552" s="18" t="str">
        <f t="shared" si="116"/>
        <v>Dec-2014</v>
      </c>
      <c r="C552" s="2">
        <v>8200.7000000000007</v>
      </c>
      <c r="D552" s="25">
        <f t="shared" si="117"/>
        <v>0.32541808884158946</v>
      </c>
      <c r="E552" s="20">
        <f t="shared" si="118"/>
        <v>-0.32541808884158946</v>
      </c>
      <c r="F552" s="3">
        <f>VLOOKUP(A552,'Scheme data2'!$A$2:$B$5538,2,FALSE)</f>
        <v>17.559999999999999</v>
      </c>
      <c r="G552" s="20">
        <f t="shared" si="119"/>
        <v>0.34285714285713553</v>
      </c>
      <c r="H552" s="3">
        <f t="shared" si="120"/>
        <v>0</v>
      </c>
      <c r="I552" s="3">
        <f t="shared" si="121"/>
        <v>7</v>
      </c>
      <c r="J552" s="3">
        <f t="shared" si="122"/>
        <v>0</v>
      </c>
      <c r="K552" s="3">
        <f t="shared" si="123"/>
        <v>23510.254302070749</v>
      </c>
      <c r="L552" s="3">
        <f t="shared" si="124"/>
        <v>51.245031747830694</v>
      </c>
      <c r="M552" s="3">
        <f t="shared" si="125"/>
        <v>412840.0655443623</v>
      </c>
      <c r="N552" s="3">
        <f t="shared" si="126"/>
        <v>420245.1318544352</v>
      </c>
      <c r="O552" s="20">
        <f t="shared" si="127"/>
        <v>138.4858044164036</v>
      </c>
      <c r="P552" s="20">
        <f t="shared" si="128"/>
        <v>141.69431197733104</v>
      </c>
      <c r="Q552" s="3">
        <f>(O552-MAX(O$8:O552))/MAX(O$8:O552)</f>
        <v>-1.8994413407820484E-2</v>
      </c>
      <c r="R552" s="3">
        <f>(P552-MAX(P$8:P552))/MAX(P$8:P552)</f>
        <v>-4.5125607661630769E-2</v>
      </c>
    </row>
    <row r="553" spans="1:18" hidden="1" x14ac:dyDescent="0.2">
      <c r="A553" s="8">
        <v>42002</v>
      </c>
      <c r="B553" s="18" t="str">
        <f t="shared" si="116"/>
        <v>Dec-2014</v>
      </c>
      <c r="C553" s="2">
        <v>8246.2999999999993</v>
      </c>
      <c r="D553" s="25">
        <f t="shared" si="117"/>
        <v>0.55605009328470179</v>
      </c>
      <c r="E553" s="20">
        <f t="shared" si="118"/>
        <v>-0.55605009328470179</v>
      </c>
      <c r="F553" s="3">
        <f>VLOOKUP(A553,'Scheme data2'!$A$2:$B$5538,2,FALSE)</f>
        <v>17.61</v>
      </c>
      <c r="G553" s="20">
        <f t="shared" si="119"/>
        <v>0.28473804100228195</v>
      </c>
      <c r="H553" s="3">
        <f t="shared" si="120"/>
        <v>0</v>
      </c>
      <c r="I553" s="3">
        <f t="shared" si="121"/>
        <v>7</v>
      </c>
      <c r="J553" s="3">
        <f t="shared" si="122"/>
        <v>0</v>
      </c>
      <c r="K553" s="3">
        <f t="shared" si="123"/>
        <v>23510.254302070749</v>
      </c>
      <c r="L553" s="3">
        <f t="shared" si="124"/>
        <v>51.245031747830694</v>
      </c>
      <c r="M553" s="3">
        <f t="shared" si="125"/>
        <v>414015.57825946587</v>
      </c>
      <c r="N553" s="3">
        <f t="shared" si="126"/>
        <v>422581.90530213621</v>
      </c>
      <c r="O553" s="20">
        <f t="shared" si="127"/>
        <v>138.88012618296511</v>
      </c>
      <c r="P553" s="20">
        <f t="shared" si="128"/>
        <v>142.48220333126011</v>
      </c>
      <c r="Q553" s="3">
        <f>(O553-MAX(O$8:O553))/MAX(O$8:O553)</f>
        <v>-1.6201117318434977E-2</v>
      </c>
      <c r="R553" s="3">
        <f>(P553-MAX(P$8:P553))/MAX(P$8:P553)</f>
        <v>-3.9816027712281515E-2</v>
      </c>
    </row>
    <row r="554" spans="1:18" hidden="1" x14ac:dyDescent="0.2">
      <c r="A554" s="8">
        <v>42003</v>
      </c>
      <c r="B554" s="18" t="str">
        <f t="shared" si="116"/>
        <v>Dec-2014</v>
      </c>
      <c r="C554" s="2">
        <v>8248.25</v>
      </c>
      <c r="D554" s="25">
        <f t="shared" si="117"/>
        <v>2.3646968943656279E-2</v>
      </c>
      <c r="E554" s="20">
        <f t="shared" si="118"/>
        <v>-2.3646968943656279E-2</v>
      </c>
      <c r="F554" s="3">
        <f>VLOOKUP(A554,'Scheme data2'!$A$2:$B$5538,2,FALSE)</f>
        <v>17.649999999999999</v>
      </c>
      <c r="G554" s="20">
        <f t="shared" si="119"/>
        <v>0.22714366837023933</v>
      </c>
      <c r="H554" s="3">
        <f t="shared" si="120"/>
        <v>0</v>
      </c>
      <c r="I554" s="3">
        <f t="shared" si="121"/>
        <v>7</v>
      </c>
      <c r="J554" s="3">
        <f t="shared" si="122"/>
        <v>0</v>
      </c>
      <c r="K554" s="3">
        <f t="shared" si="123"/>
        <v>23510.254302070749</v>
      </c>
      <c r="L554" s="3">
        <f t="shared" si="124"/>
        <v>51.245031747830694</v>
      </c>
      <c r="M554" s="3">
        <f t="shared" si="125"/>
        <v>414955.9884315487</v>
      </c>
      <c r="N554" s="3">
        <f t="shared" si="126"/>
        <v>422681.83311404451</v>
      </c>
      <c r="O554" s="20">
        <f t="shared" si="127"/>
        <v>139.19558359621433</v>
      </c>
      <c r="P554" s="20">
        <f t="shared" si="128"/>
        <v>142.5158960536321</v>
      </c>
      <c r="Q554" s="3">
        <f>(O554-MAX(O$8:O554))/MAX(O$8:O554)</f>
        <v>-1.396648044692653E-2</v>
      </c>
      <c r="R554" s="3">
        <f>(P554-MAX(P$8:P554))/MAX(P$8:P554)</f>
        <v>-3.9588973306552568E-2</v>
      </c>
    </row>
    <row r="555" spans="1:18" hidden="1" x14ac:dyDescent="0.2">
      <c r="A555" s="8">
        <v>42004</v>
      </c>
      <c r="B555" s="18" t="str">
        <f t="shared" si="116"/>
        <v>Dec-2014</v>
      </c>
      <c r="C555" s="2">
        <v>8282.7000000000007</v>
      </c>
      <c r="D555" s="25">
        <f t="shared" si="117"/>
        <v>0.41766435304459404</v>
      </c>
      <c r="E555" s="20">
        <f t="shared" si="118"/>
        <v>-0.41766435304459404</v>
      </c>
      <c r="F555" s="3">
        <f>VLOOKUP(A555,'Scheme data2'!$A$2:$B$5538,2,FALSE)</f>
        <v>17.739999999999998</v>
      </c>
      <c r="G555" s="20">
        <f t="shared" si="119"/>
        <v>0.50991501416430518</v>
      </c>
      <c r="H555" s="3">
        <f t="shared" si="120"/>
        <v>0</v>
      </c>
      <c r="I555" s="3">
        <f t="shared" si="121"/>
        <v>7</v>
      </c>
      <c r="J555" s="3">
        <f t="shared" si="122"/>
        <v>0</v>
      </c>
      <c r="K555" s="3">
        <f t="shared" si="123"/>
        <v>23510.254302070749</v>
      </c>
      <c r="L555" s="3">
        <f t="shared" si="124"/>
        <v>51.245031747830694</v>
      </c>
      <c r="M555" s="3">
        <f t="shared" si="125"/>
        <v>417071.91131873504</v>
      </c>
      <c r="N555" s="3">
        <f t="shared" si="126"/>
        <v>424447.22445775731</v>
      </c>
      <c r="O555" s="20">
        <f t="shared" si="127"/>
        <v>139.90536277602507</v>
      </c>
      <c r="P555" s="20">
        <f t="shared" si="128"/>
        <v>143.11113414887024</v>
      </c>
      <c r="Q555" s="3">
        <f>(O555-MAX(O$8:O555))/MAX(O$8:O555)</f>
        <v>-8.9385474860325768E-3</v>
      </c>
      <c r="R555" s="3">
        <f>(P555-MAX(P$8:P555))/MAX(P$8:P555)</f>
        <v>-3.5577678805344293E-2</v>
      </c>
    </row>
    <row r="556" spans="1:18" hidden="1" x14ac:dyDescent="0.2">
      <c r="A556" s="8">
        <v>42005</v>
      </c>
      <c r="B556" s="18" t="str">
        <f t="shared" si="116"/>
        <v>Jan-2015</v>
      </c>
      <c r="C556" s="2">
        <v>8284</v>
      </c>
      <c r="D556" s="25">
        <f t="shared" si="117"/>
        <v>1.5695365037961925E-2</v>
      </c>
      <c r="E556" s="20">
        <f t="shared" si="118"/>
        <v>-1.5695365037961925E-2</v>
      </c>
      <c r="F556" s="3">
        <f>VLOOKUP(A556,'Scheme data2'!$A$2:$B$5538,2,FALSE)</f>
        <v>17.760000000000002</v>
      </c>
      <c r="G556" s="20">
        <f t="shared" si="119"/>
        <v>0.11273957158964558</v>
      </c>
      <c r="H556" s="3">
        <f t="shared" si="120"/>
        <v>0</v>
      </c>
      <c r="I556" s="3">
        <f t="shared" si="121"/>
        <v>0</v>
      </c>
      <c r="J556" s="3">
        <f t="shared" si="122"/>
        <v>0</v>
      </c>
      <c r="K556" s="3">
        <f t="shared" si="123"/>
        <v>23510.254302070749</v>
      </c>
      <c r="L556" s="3">
        <f t="shared" si="124"/>
        <v>51.245031747830694</v>
      </c>
      <c r="M556" s="3">
        <f t="shared" si="125"/>
        <v>417542.11640477652</v>
      </c>
      <c r="N556" s="3">
        <f t="shared" si="126"/>
        <v>424513.8429990295</v>
      </c>
      <c r="O556" s="20">
        <f t="shared" si="127"/>
        <v>140.0630914826497</v>
      </c>
      <c r="P556" s="20">
        <f t="shared" si="128"/>
        <v>143.13359596378487</v>
      </c>
      <c r="Q556" s="3">
        <f>(O556-MAX(O$8:O556))/MAX(O$8:O556)</f>
        <v>-7.8212290502782528E-3</v>
      </c>
      <c r="R556" s="3">
        <f>(P556-MAX(P$8:P556))/MAX(P$8:P556)</f>
        <v>-3.5426309201525188E-2</v>
      </c>
    </row>
    <row r="557" spans="1:18" hidden="1" x14ac:dyDescent="0.2">
      <c r="A557" s="8">
        <v>42006</v>
      </c>
      <c r="B557" s="18" t="str">
        <f t="shared" si="116"/>
        <v>Jan-2015</v>
      </c>
      <c r="C557" s="2">
        <v>8395.4500000000007</v>
      </c>
      <c r="D557" s="25">
        <f t="shared" si="117"/>
        <v>1.3453645581844607</v>
      </c>
      <c r="E557" s="20">
        <f t="shared" si="118"/>
        <v>-1.3453645581844607</v>
      </c>
      <c r="F557" s="3">
        <f>VLOOKUP(A557,'Scheme data2'!$A$2:$B$5538,2,FALSE)</f>
        <v>17.88</v>
      </c>
      <c r="G557" s="20">
        <f t="shared" si="119"/>
        <v>0.67567567567566122</v>
      </c>
      <c r="H557" s="3">
        <f t="shared" si="120"/>
        <v>0</v>
      </c>
      <c r="I557" s="3">
        <f t="shared" si="121"/>
        <v>0</v>
      </c>
      <c r="J557" s="3">
        <f t="shared" si="122"/>
        <v>0</v>
      </c>
      <c r="K557" s="3">
        <f t="shared" si="123"/>
        <v>23510.254302070749</v>
      </c>
      <c r="L557" s="3">
        <f t="shared" si="124"/>
        <v>51.245031747830694</v>
      </c>
      <c r="M557" s="3">
        <f t="shared" si="125"/>
        <v>420363.34692102496</v>
      </c>
      <c r="N557" s="3">
        <f t="shared" si="126"/>
        <v>430225.10178732523</v>
      </c>
      <c r="O557" s="20">
        <f t="shared" si="127"/>
        <v>141.0094637223973</v>
      </c>
      <c r="P557" s="20">
        <f t="shared" si="128"/>
        <v>145.05926463473656</v>
      </c>
      <c r="Q557" s="3">
        <f>(O557-MAX(O$8:O557))/MAX(O$8:O557)</f>
        <v>-1.1173184357533171E-3</v>
      </c>
      <c r="R557" s="3">
        <f>(P557-MAX(P$8:P557))/MAX(P$8:P557)</f>
        <v>-2.2449276627950817E-2</v>
      </c>
    </row>
    <row r="558" spans="1:18" hidden="1" x14ac:dyDescent="0.2">
      <c r="A558" s="8">
        <v>42009</v>
      </c>
      <c r="B558" s="18" t="str">
        <f t="shared" si="116"/>
        <v>Jan-2015</v>
      </c>
      <c r="C558" s="2">
        <v>8378.4</v>
      </c>
      <c r="D558" s="25">
        <f t="shared" si="117"/>
        <v>-0.20308619549876528</v>
      </c>
      <c r="E558" s="20">
        <f t="shared" si="118"/>
        <v>0.20308619549876528</v>
      </c>
      <c r="F558" s="3">
        <f>VLOOKUP(A558,'Scheme data2'!$A$2:$B$5538,2,FALSE)</f>
        <v>17.829999999999998</v>
      </c>
      <c r="G558" s="20">
        <f t="shared" si="119"/>
        <v>-0.2796420581655521</v>
      </c>
      <c r="H558" s="3">
        <f t="shared" si="120"/>
        <v>0</v>
      </c>
      <c r="I558" s="3">
        <f t="shared" si="121"/>
        <v>0</v>
      </c>
      <c r="J558" s="3">
        <f t="shared" si="122"/>
        <v>0</v>
      </c>
      <c r="K558" s="3">
        <f t="shared" si="123"/>
        <v>23510.254302070749</v>
      </c>
      <c r="L558" s="3">
        <f t="shared" si="124"/>
        <v>51.245031747830694</v>
      </c>
      <c r="M558" s="3">
        <f t="shared" si="125"/>
        <v>419187.83420592139</v>
      </c>
      <c r="N558" s="3">
        <f t="shared" si="126"/>
        <v>429351.37399602466</v>
      </c>
      <c r="O558" s="20">
        <f t="shared" si="127"/>
        <v>140.61514195583578</v>
      </c>
      <c r="P558" s="20">
        <f t="shared" si="128"/>
        <v>144.76466929297138</v>
      </c>
      <c r="Q558" s="3">
        <f>(O558-MAX(O$8:O558))/MAX(O$8:O558)</f>
        <v>-3.9106145251388245E-3</v>
      </c>
      <c r="R558" s="3">
        <f>(P558-MAX(P$8:P558))/MAX(P$8:P558)</f>
        <v>-2.4434547201117877E-2</v>
      </c>
    </row>
    <row r="559" spans="1:18" x14ac:dyDescent="0.2">
      <c r="A559" s="8">
        <v>42010</v>
      </c>
      <c r="B559" s="18" t="str">
        <f t="shared" si="116"/>
        <v>Jan-2015</v>
      </c>
      <c r="C559" s="2">
        <v>8127.35</v>
      </c>
      <c r="D559" s="25">
        <f t="shared" si="117"/>
        <v>-2.996395493172912</v>
      </c>
      <c r="E559" s="20">
        <f t="shared" si="118"/>
        <v>2.996395493172912</v>
      </c>
      <c r="F559" s="3">
        <f>VLOOKUP(A559,'Scheme data2'!$A$2:$B$5538,2,FALSE)</f>
        <v>17.440000000000001</v>
      </c>
      <c r="G559" s="20">
        <f t="shared" si="119"/>
        <v>-2.1873247335950481</v>
      </c>
      <c r="H559" s="3">
        <f t="shared" si="120"/>
        <v>5000</v>
      </c>
      <c r="I559" s="3">
        <f t="shared" si="121"/>
        <v>1</v>
      </c>
      <c r="J559" s="3">
        <f t="shared" si="122"/>
        <v>5000</v>
      </c>
      <c r="K559" s="3">
        <f t="shared" si="123"/>
        <v>23796.951549777172</v>
      </c>
      <c r="L559" s="3">
        <f t="shared" si="124"/>
        <v>51.8602384265144</v>
      </c>
      <c r="M559" s="3">
        <f t="shared" si="125"/>
        <v>415018.83502811391</v>
      </c>
      <c r="N559" s="3">
        <f t="shared" si="126"/>
        <v>421486.30877573183</v>
      </c>
      <c r="O559" s="20">
        <f t="shared" si="127"/>
        <v>137.53943217665599</v>
      </c>
      <c r="P559" s="20">
        <f t="shared" si="128"/>
        <v>140.42694726657012</v>
      </c>
      <c r="Q559" s="3">
        <f>(O559-MAX(O$8:O559))/MAX(O$8:O559)</f>
        <v>-2.5698324022345422E-2</v>
      </c>
      <c r="R559" s="3">
        <f>(P559-MAX(P$8:P559))/MAX(P$8:P559)</f>
        <v>-5.3666346461735404E-2</v>
      </c>
    </row>
    <row r="560" spans="1:18" hidden="1" x14ac:dyDescent="0.2">
      <c r="A560" s="8">
        <v>42011</v>
      </c>
      <c r="B560" s="18" t="str">
        <f t="shared" si="116"/>
        <v>Jan-2015</v>
      </c>
      <c r="C560" s="2">
        <v>8102.1</v>
      </c>
      <c r="D560" s="25">
        <f t="shared" si="117"/>
        <v>-0.31067937273527041</v>
      </c>
      <c r="E560" s="20">
        <f t="shared" si="118"/>
        <v>0.31067937273527041</v>
      </c>
      <c r="F560" s="3">
        <f>VLOOKUP(A560,'Scheme data2'!$A$2:$B$5538,2,FALSE)</f>
        <v>17.45</v>
      </c>
      <c r="G560" s="20">
        <f t="shared" si="119"/>
        <v>5.7339449541272992E-2</v>
      </c>
      <c r="H560" s="3">
        <f t="shared" si="120"/>
        <v>0</v>
      </c>
      <c r="I560" s="3">
        <f t="shared" si="121"/>
        <v>1</v>
      </c>
      <c r="J560" s="3">
        <f t="shared" si="122"/>
        <v>0</v>
      </c>
      <c r="K560" s="3">
        <f t="shared" si="123"/>
        <v>23796.951549777172</v>
      </c>
      <c r="L560" s="3">
        <f t="shared" si="124"/>
        <v>51.8602384265144</v>
      </c>
      <c r="M560" s="3">
        <f t="shared" si="125"/>
        <v>415256.80454361165</v>
      </c>
      <c r="N560" s="3">
        <f t="shared" si="126"/>
        <v>420176.83775546233</v>
      </c>
      <c r="O560" s="20">
        <f t="shared" si="127"/>
        <v>137.61829652996829</v>
      </c>
      <c r="P560" s="20">
        <f t="shared" si="128"/>
        <v>139.99066970765105</v>
      </c>
      <c r="Q560" s="3">
        <f>(O560-MAX(O$8:O560))/MAX(O$8:O560)</f>
        <v>-2.5139664804468359E-2</v>
      </c>
      <c r="R560" s="3">
        <f>(P560-MAX(P$8:P560))/MAX(P$8:P560)</f>
        <v>-5.6606409920530884E-2</v>
      </c>
    </row>
    <row r="561" spans="1:18" hidden="1" x14ac:dyDescent="0.2">
      <c r="A561" s="8">
        <v>42012</v>
      </c>
      <c r="B561" s="18" t="str">
        <f t="shared" si="116"/>
        <v>Jan-2015</v>
      </c>
      <c r="C561" s="2">
        <v>8234.6</v>
      </c>
      <c r="D561" s="25">
        <f t="shared" si="117"/>
        <v>1.6353784821219191</v>
      </c>
      <c r="E561" s="20">
        <f t="shared" si="118"/>
        <v>-1.6353784821219191</v>
      </c>
      <c r="F561" s="3">
        <f>VLOOKUP(A561,'Scheme data2'!$A$2:$B$5538,2,FALSE)</f>
        <v>17.54</v>
      </c>
      <c r="G561" s="20">
        <f t="shared" si="119"/>
        <v>0.5157593123209161</v>
      </c>
      <c r="H561" s="3">
        <f t="shared" si="120"/>
        <v>0</v>
      </c>
      <c r="I561" s="3">
        <f t="shared" si="121"/>
        <v>1</v>
      </c>
      <c r="J561" s="3">
        <f t="shared" si="122"/>
        <v>0</v>
      </c>
      <c r="K561" s="3">
        <f t="shared" si="123"/>
        <v>23796.951549777172</v>
      </c>
      <c r="L561" s="3">
        <f t="shared" si="124"/>
        <v>51.8602384265144</v>
      </c>
      <c r="M561" s="3">
        <f t="shared" si="125"/>
        <v>417398.53018309159</v>
      </c>
      <c r="N561" s="3">
        <f t="shared" si="126"/>
        <v>427048.31934697548</v>
      </c>
      <c r="O561" s="20">
        <f t="shared" si="127"/>
        <v>138.328075709779</v>
      </c>
      <c r="P561" s="20">
        <f t="shared" si="128"/>
        <v>142.28004699702834</v>
      </c>
      <c r="Q561" s="3">
        <f>(O561-MAX(O$8:O561))/MAX(O$8:O561)</f>
        <v>-2.0111731843574607E-2</v>
      </c>
      <c r="R561" s="3">
        <f>(P561-MAX(P$8:P561))/MAX(P$8:P561)</f>
        <v>-4.1178354146653835E-2</v>
      </c>
    </row>
    <row r="562" spans="1:18" hidden="1" x14ac:dyDescent="0.2">
      <c r="A562" s="8">
        <v>42013</v>
      </c>
      <c r="B562" s="18" t="str">
        <f t="shared" si="116"/>
        <v>Jan-2015</v>
      </c>
      <c r="C562" s="2">
        <v>8284.5</v>
      </c>
      <c r="D562" s="25">
        <f t="shared" si="117"/>
        <v>0.60597964685594485</v>
      </c>
      <c r="E562" s="20">
        <f t="shared" si="118"/>
        <v>-0.60597964685594485</v>
      </c>
      <c r="F562" s="3">
        <f>VLOOKUP(A562,'Scheme data2'!$A$2:$B$5538,2,FALSE)</f>
        <v>17.600000000000001</v>
      </c>
      <c r="G562" s="20">
        <f t="shared" si="119"/>
        <v>0.34207525655645538</v>
      </c>
      <c r="H562" s="3">
        <f t="shared" si="120"/>
        <v>0</v>
      </c>
      <c r="I562" s="3">
        <f t="shared" si="121"/>
        <v>1</v>
      </c>
      <c r="J562" s="3">
        <f t="shared" si="122"/>
        <v>0</v>
      </c>
      <c r="K562" s="3">
        <f t="shared" si="123"/>
        <v>23796.951549777172</v>
      </c>
      <c r="L562" s="3">
        <f t="shared" si="124"/>
        <v>51.8602384265144</v>
      </c>
      <c r="M562" s="3">
        <f t="shared" si="125"/>
        <v>418826.34727607825</v>
      </c>
      <c r="N562" s="3">
        <f t="shared" si="126"/>
        <v>429636.14524445852</v>
      </c>
      <c r="O562" s="20">
        <f t="shared" si="127"/>
        <v>138.80126182965282</v>
      </c>
      <c r="P562" s="20">
        <f t="shared" si="128"/>
        <v>143.14223512336739</v>
      </c>
      <c r="Q562" s="3">
        <f>(O562-MAX(O$8:O562))/MAX(O$8:O562)</f>
        <v>-1.6759776536312037E-2</v>
      </c>
      <c r="R562" s="3">
        <f>(P562-MAX(P$8:P562))/MAX(P$8:P562)</f>
        <v>-3.5368090123133474E-2</v>
      </c>
    </row>
    <row r="563" spans="1:18" hidden="1" x14ac:dyDescent="0.2">
      <c r="A563" s="8">
        <v>42016</v>
      </c>
      <c r="B563" s="18" t="str">
        <f t="shared" si="116"/>
        <v>Jan-2015</v>
      </c>
      <c r="C563" s="2">
        <v>8323</v>
      </c>
      <c r="D563" s="25">
        <f t="shared" si="117"/>
        <v>0.4647232784114913</v>
      </c>
      <c r="E563" s="20">
        <f t="shared" si="118"/>
        <v>-0.4647232784114913</v>
      </c>
      <c r="F563" s="3">
        <f>VLOOKUP(A563,'Scheme data2'!$A$2:$B$5538,2,FALSE)</f>
        <v>17.73</v>
      </c>
      <c r="G563" s="20">
        <f t="shared" si="119"/>
        <v>0.73863636363635787</v>
      </c>
      <c r="H563" s="3">
        <f t="shared" si="120"/>
        <v>0</v>
      </c>
      <c r="I563" s="3">
        <f t="shared" si="121"/>
        <v>1</v>
      </c>
      <c r="J563" s="3">
        <f t="shared" si="122"/>
        <v>0</v>
      </c>
      <c r="K563" s="3">
        <f t="shared" si="123"/>
        <v>23796.951549777172</v>
      </c>
      <c r="L563" s="3">
        <f t="shared" si="124"/>
        <v>51.8602384265144</v>
      </c>
      <c r="M563" s="3">
        <f t="shared" si="125"/>
        <v>421919.95097754925</v>
      </c>
      <c r="N563" s="3">
        <f t="shared" si="126"/>
        <v>431632.76442387933</v>
      </c>
      <c r="O563" s="20">
        <f t="shared" si="127"/>
        <v>139.82649842271275</v>
      </c>
      <c r="P563" s="20">
        <f t="shared" si="128"/>
        <v>143.80745041122418</v>
      </c>
      <c r="Q563" s="3">
        <f>(O563-MAX(O$8:O563))/MAX(O$8:O563)</f>
        <v>-9.4972067039098395E-3</v>
      </c>
      <c r="R563" s="3">
        <f>(P563-MAX(P$8:P563))/MAX(P$8:P563)</f>
        <v>-3.0885221086950333E-2</v>
      </c>
    </row>
    <row r="564" spans="1:18" hidden="1" x14ac:dyDescent="0.2">
      <c r="A564" s="8">
        <v>42017</v>
      </c>
      <c r="B564" s="18" t="str">
        <f t="shared" si="116"/>
        <v>Jan-2015</v>
      </c>
      <c r="C564" s="2">
        <v>8299.4</v>
      </c>
      <c r="D564" s="25">
        <f t="shared" si="117"/>
        <v>-0.28355160398895068</v>
      </c>
      <c r="E564" s="20">
        <f t="shared" si="118"/>
        <v>0.28355160398895068</v>
      </c>
      <c r="F564" s="3">
        <f>VLOOKUP(A564,'Scheme data2'!$A$2:$B$5538,2,FALSE)</f>
        <v>17.739999999999998</v>
      </c>
      <c r="G564" s="20">
        <f t="shared" si="119"/>
        <v>5.6401579244207613E-2</v>
      </c>
      <c r="H564" s="3">
        <f t="shared" si="120"/>
        <v>0</v>
      </c>
      <c r="I564" s="3">
        <f t="shared" si="121"/>
        <v>1</v>
      </c>
      <c r="J564" s="3">
        <f t="shared" si="122"/>
        <v>0</v>
      </c>
      <c r="K564" s="3">
        <f t="shared" si="123"/>
        <v>23796.951549777172</v>
      </c>
      <c r="L564" s="3">
        <f t="shared" si="124"/>
        <v>51.8602384265144</v>
      </c>
      <c r="M564" s="3">
        <f t="shared" si="125"/>
        <v>422157.92049304699</v>
      </c>
      <c r="N564" s="3">
        <f t="shared" si="126"/>
        <v>430408.8627970136</v>
      </c>
      <c r="O564" s="20">
        <f t="shared" si="127"/>
        <v>139.90536277602502</v>
      </c>
      <c r="P564" s="20">
        <f t="shared" si="128"/>
        <v>143.39968207892753</v>
      </c>
      <c r="Q564" s="3">
        <f>(O564-MAX(O$8:O564))/MAX(O$8:O564)</f>
        <v>-8.9385474860329793E-3</v>
      </c>
      <c r="R564" s="3">
        <f>(P564-MAX(P$8:P564))/MAX(P$8:P564)</f>
        <v>-3.3633161587052353E-2</v>
      </c>
    </row>
    <row r="565" spans="1:18" hidden="1" x14ac:dyDescent="0.2">
      <c r="A565" s="8">
        <v>42018</v>
      </c>
      <c r="B565" s="18" t="str">
        <f t="shared" si="116"/>
        <v>Jan-2015</v>
      </c>
      <c r="C565" s="2">
        <v>8277.5499999999993</v>
      </c>
      <c r="D565" s="25">
        <f t="shared" si="117"/>
        <v>-0.26327204376220409</v>
      </c>
      <c r="E565" s="20">
        <f t="shared" si="118"/>
        <v>0.26327204376220409</v>
      </c>
      <c r="F565" s="3">
        <f>VLOOKUP(A565,'Scheme data2'!$A$2:$B$5538,2,FALSE)</f>
        <v>17.79</v>
      </c>
      <c r="G565" s="20">
        <f t="shared" si="119"/>
        <v>0.28184892897407393</v>
      </c>
      <c r="H565" s="3">
        <f t="shared" si="120"/>
        <v>0</v>
      </c>
      <c r="I565" s="3">
        <f t="shared" si="121"/>
        <v>1</v>
      </c>
      <c r="J565" s="3">
        <f t="shared" si="122"/>
        <v>0</v>
      </c>
      <c r="K565" s="3">
        <f t="shared" si="123"/>
        <v>23796.951549777172</v>
      </c>
      <c r="L565" s="3">
        <f t="shared" si="124"/>
        <v>51.8602384265144</v>
      </c>
      <c r="M565" s="3">
        <f t="shared" si="125"/>
        <v>423347.76807053585</v>
      </c>
      <c r="N565" s="3">
        <f t="shared" si="126"/>
        <v>429275.71658739424</v>
      </c>
      <c r="O565" s="20">
        <f t="shared" si="127"/>
        <v>140.29968454258653</v>
      </c>
      <c r="P565" s="20">
        <f t="shared" si="128"/>
        <v>143.02215080516982</v>
      </c>
      <c r="Q565" s="3">
        <f>(O565-MAX(O$8:O565))/MAX(O$8:O565)</f>
        <v>-6.1452513966474718E-3</v>
      </c>
      <c r="R565" s="3">
        <f>(P565-MAX(P$8:P565))/MAX(P$8:P565)</f>
        <v>-3.6177335312782423E-2</v>
      </c>
    </row>
    <row r="566" spans="1:18" hidden="1" x14ac:dyDescent="0.2">
      <c r="A566" s="8">
        <v>42019</v>
      </c>
      <c r="B566" s="18" t="str">
        <f t="shared" si="116"/>
        <v>Jan-2015</v>
      </c>
      <c r="C566" s="2">
        <v>8494.15</v>
      </c>
      <c r="D566" s="25">
        <f t="shared" si="117"/>
        <v>2.616716298904874</v>
      </c>
      <c r="E566" s="20">
        <f t="shared" si="118"/>
        <v>-2.616716298904874</v>
      </c>
      <c r="F566" s="3">
        <f>VLOOKUP(A566,'Scheme data2'!$A$2:$B$5538,2,FALSE)</f>
        <v>17.96</v>
      </c>
      <c r="G566" s="20">
        <f t="shared" si="119"/>
        <v>0.95559302979202765</v>
      </c>
      <c r="H566" s="3">
        <f t="shared" si="120"/>
        <v>0</v>
      </c>
      <c r="I566" s="3">
        <f t="shared" si="121"/>
        <v>1</v>
      </c>
      <c r="J566" s="3">
        <f t="shared" si="122"/>
        <v>0</v>
      </c>
      <c r="K566" s="3">
        <f t="shared" si="123"/>
        <v>23796.951549777172</v>
      </c>
      <c r="L566" s="3">
        <f t="shared" si="124"/>
        <v>51.8602384265144</v>
      </c>
      <c r="M566" s="3">
        <f t="shared" si="125"/>
        <v>427393.24983399804</v>
      </c>
      <c r="N566" s="3">
        <f t="shared" si="126"/>
        <v>440508.64423057728</v>
      </c>
      <c r="O566" s="20">
        <f t="shared" si="127"/>
        <v>141.64037854889568</v>
      </c>
      <c r="P566" s="20">
        <f t="shared" si="128"/>
        <v>146.76463473633299</v>
      </c>
      <c r="Q566" s="3">
        <f>(O566-MAX(O$8:O566))/MAX(O$8:O566)</f>
        <v>0</v>
      </c>
      <c r="R566" s="3">
        <f>(P566-MAX(P$8:P566))/MAX(P$8:P566)</f>
        <v>-1.0956830553372782E-2</v>
      </c>
    </row>
    <row r="567" spans="1:18" hidden="1" x14ac:dyDescent="0.2">
      <c r="A567" s="8">
        <v>42020</v>
      </c>
      <c r="B567" s="18" t="str">
        <f t="shared" si="116"/>
        <v>Jan-2015</v>
      </c>
      <c r="C567" s="2">
        <v>8513.7999999999993</v>
      </c>
      <c r="D567" s="25">
        <f t="shared" si="117"/>
        <v>0.23133568397072854</v>
      </c>
      <c r="E567" s="20">
        <f t="shared" si="118"/>
        <v>-0.23133568397072854</v>
      </c>
      <c r="F567" s="3">
        <f>VLOOKUP(A567,'Scheme data2'!$A$2:$B$5538,2,FALSE)</f>
        <v>18.03</v>
      </c>
      <c r="G567" s="20">
        <f t="shared" si="119"/>
        <v>0.38975501113585903</v>
      </c>
      <c r="H567" s="3">
        <f t="shared" si="120"/>
        <v>0</v>
      </c>
      <c r="I567" s="3">
        <f t="shared" si="121"/>
        <v>1</v>
      </c>
      <c r="J567" s="3">
        <f t="shared" si="122"/>
        <v>0</v>
      </c>
      <c r="K567" s="3">
        <f t="shared" si="123"/>
        <v>23796.951549777172</v>
      </c>
      <c r="L567" s="3">
        <f t="shared" si="124"/>
        <v>51.8602384265144</v>
      </c>
      <c r="M567" s="3">
        <f t="shared" si="125"/>
        <v>429059.03644248244</v>
      </c>
      <c r="N567" s="3">
        <f t="shared" si="126"/>
        <v>441527.69791565824</v>
      </c>
      <c r="O567" s="20">
        <f t="shared" si="127"/>
        <v>142.1924290220818</v>
      </c>
      <c r="P567" s="20">
        <f t="shared" si="128"/>
        <v>147.10415370792745</v>
      </c>
      <c r="Q567" s="3">
        <f>(O567-MAX(O$8:O567))/MAX(O$8:O567)</f>
        <v>0</v>
      </c>
      <c r="R567" s="3">
        <f>(P567-MAX(P$8:P567))/MAX(P$8:P567)</f>
        <v>-8.6688207725675159E-3</v>
      </c>
    </row>
    <row r="568" spans="1:18" hidden="1" x14ac:dyDescent="0.2">
      <c r="A568" s="8">
        <v>42023</v>
      </c>
      <c r="B568" s="18" t="str">
        <f t="shared" si="116"/>
        <v>Jan-2015</v>
      </c>
      <c r="C568" s="2">
        <v>8550.7000000000007</v>
      </c>
      <c r="D568" s="25">
        <f t="shared" si="117"/>
        <v>0.43341398670395659</v>
      </c>
      <c r="E568" s="20">
        <f t="shared" si="118"/>
        <v>-0.43341398670395659</v>
      </c>
      <c r="F568" s="3">
        <f>VLOOKUP(A568,'Scheme data2'!$A$2:$B$5538,2,FALSE)</f>
        <v>18.100000000000001</v>
      </c>
      <c r="G568" s="20">
        <f t="shared" si="119"/>
        <v>0.38824181919024003</v>
      </c>
      <c r="H568" s="3">
        <f t="shared" si="120"/>
        <v>0</v>
      </c>
      <c r="I568" s="3">
        <f t="shared" si="121"/>
        <v>1</v>
      </c>
      <c r="J568" s="3">
        <f t="shared" si="122"/>
        <v>0</v>
      </c>
      <c r="K568" s="3">
        <f t="shared" si="123"/>
        <v>23796.951549777172</v>
      </c>
      <c r="L568" s="3">
        <f t="shared" si="124"/>
        <v>51.8602384265144</v>
      </c>
      <c r="M568" s="3">
        <f t="shared" si="125"/>
        <v>430724.82305096684</v>
      </c>
      <c r="N568" s="3">
        <f t="shared" si="126"/>
        <v>443441.34071359673</v>
      </c>
      <c r="O568" s="20">
        <f t="shared" si="127"/>
        <v>142.74447949526791</v>
      </c>
      <c r="P568" s="20">
        <f t="shared" si="128"/>
        <v>147.74172368512009</v>
      </c>
      <c r="Q568" s="3">
        <f>(O568-MAX(O$8:O568))/MAX(O$8:O568)</f>
        <v>0</v>
      </c>
      <c r="R568" s="3">
        <f>(P568-MAX(P$8:P568))/MAX(P$8:P568)</f>
        <v>-4.3722527872385817E-3</v>
      </c>
    </row>
    <row r="569" spans="1:18" hidden="1" x14ac:dyDescent="0.2">
      <c r="A569" s="8">
        <v>42024</v>
      </c>
      <c r="B569" s="18" t="str">
        <f t="shared" si="116"/>
        <v>Jan-2015</v>
      </c>
      <c r="C569" s="2">
        <v>8695.6</v>
      </c>
      <c r="D569" s="25">
        <f t="shared" si="117"/>
        <v>1.6945981030792756</v>
      </c>
      <c r="E569" s="20">
        <f t="shared" si="118"/>
        <v>-1.6945981030792756</v>
      </c>
      <c r="F569" s="3">
        <f>VLOOKUP(A569,'Scheme data2'!$A$2:$B$5538,2,FALSE)</f>
        <v>18.260000000000002</v>
      </c>
      <c r="G569" s="20">
        <f t="shared" si="119"/>
        <v>0.88397790055248693</v>
      </c>
      <c r="H569" s="3">
        <f t="shared" si="120"/>
        <v>0</v>
      </c>
      <c r="I569" s="3">
        <f t="shared" si="121"/>
        <v>1</v>
      </c>
      <c r="J569" s="3">
        <f t="shared" si="122"/>
        <v>0</v>
      </c>
      <c r="K569" s="3">
        <f t="shared" si="123"/>
        <v>23796.951549777172</v>
      </c>
      <c r="L569" s="3">
        <f t="shared" si="124"/>
        <v>51.8602384265144</v>
      </c>
      <c r="M569" s="3">
        <f t="shared" si="125"/>
        <v>434532.33529893117</v>
      </c>
      <c r="N569" s="3">
        <f t="shared" si="126"/>
        <v>450955.88926159864</v>
      </c>
      <c r="O569" s="20">
        <f t="shared" si="127"/>
        <v>144.00630914826473</v>
      </c>
      <c r="P569" s="20">
        <f t="shared" si="128"/>
        <v>150.24535213214477</v>
      </c>
      <c r="Q569" s="3">
        <f>(O569-MAX(O$8:O569))/MAX(O$8:O569)</f>
        <v>0</v>
      </c>
      <c r="R569" s="3">
        <f>(P569-MAX(P$8:P569))/MAX(P$8:P569)</f>
        <v>0</v>
      </c>
    </row>
    <row r="570" spans="1:18" hidden="1" x14ac:dyDescent="0.2">
      <c r="A570" s="8">
        <v>42025</v>
      </c>
      <c r="B570" s="18" t="str">
        <f t="shared" si="116"/>
        <v>Jan-2015</v>
      </c>
      <c r="C570" s="2">
        <v>8729.5</v>
      </c>
      <c r="D570" s="25">
        <f t="shared" si="117"/>
        <v>0.38985233911403044</v>
      </c>
      <c r="E570" s="20">
        <f t="shared" si="118"/>
        <v>-0.38985233911403044</v>
      </c>
      <c r="F570" s="3">
        <f>VLOOKUP(A570,'Scheme data2'!$A$2:$B$5538,2,FALSE)</f>
        <v>18.34</v>
      </c>
      <c r="G570" s="20">
        <f t="shared" si="119"/>
        <v>0.43811610076669383</v>
      </c>
      <c r="H570" s="3">
        <f t="shared" si="120"/>
        <v>0</v>
      </c>
      <c r="I570" s="3">
        <f t="shared" si="121"/>
        <v>1</v>
      </c>
      <c r="J570" s="3">
        <f t="shared" si="122"/>
        <v>0</v>
      </c>
      <c r="K570" s="3">
        <f t="shared" si="123"/>
        <v>23796.951549777172</v>
      </c>
      <c r="L570" s="3">
        <f t="shared" si="124"/>
        <v>51.8602384265144</v>
      </c>
      <c r="M570" s="3">
        <f t="shared" si="125"/>
        <v>436436.0914229133</v>
      </c>
      <c r="N570" s="3">
        <f t="shared" si="126"/>
        <v>452713.95134425745</v>
      </c>
      <c r="O570" s="20">
        <f t="shared" si="127"/>
        <v>144.63722397476315</v>
      </c>
      <c r="P570" s="20">
        <f t="shared" si="128"/>
        <v>150.83108715184207</v>
      </c>
      <c r="Q570" s="3">
        <f>(O570-MAX(O$8:O570))/MAX(O$8:O570)</f>
        <v>0</v>
      </c>
      <c r="R570" s="3">
        <f>(P570-MAX(P$8:P570))/MAX(P$8:P570)</f>
        <v>0</v>
      </c>
    </row>
    <row r="571" spans="1:18" hidden="1" x14ac:dyDescent="0.2">
      <c r="A571" s="8">
        <v>42026</v>
      </c>
      <c r="B571" s="18" t="str">
        <f t="shared" si="116"/>
        <v>Jan-2015</v>
      </c>
      <c r="C571" s="2">
        <v>8761.4</v>
      </c>
      <c r="D571" s="25">
        <f t="shared" si="117"/>
        <v>0.36542757317142605</v>
      </c>
      <c r="E571" s="20">
        <f t="shared" si="118"/>
        <v>-0.36542757317142605</v>
      </c>
      <c r="F571" s="3">
        <f>VLOOKUP(A571,'Scheme data2'!$A$2:$B$5538,2,FALSE)</f>
        <v>18.37</v>
      </c>
      <c r="G571" s="20">
        <f t="shared" si="119"/>
        <v>0.16357688113413923</v>
      </c>
      <c r="H571" s="3">
        <f t="shared" si="120"/>
        <v>0</v>
      </c>
      <c r="I571" s="3">
        <f t="shared" si="121"/>
        <v>1</v>
      </c>
      <c r="J571" s="3">
        <f t="shared" si="122"/>
        <v>0</v>
      </c>
      <c r="K571" s="3">
        <f t="shared" si="123"/>
        <v>23796.951549777172</v>
      </c>
      <c r="L571" s="3">
        <f t="shared" si="124"/>
        <v>51.8602384265144</v>
      </c>
      <c r="M571" s="3">
        <f t="shared" si="125"/>
        <v>437149.99996940669</v>
      </c>
      <c r="N571" s="3">
        <f t="shared" si="126"/>
        <v>454368.29295006325</v>
      </c>
      <c r="O571" s="20">
        <f t="shared" si="127"/>
        <v>144.87381703470004</v>
      </c>
      <c r="P571" s="20">
        <f t="shared" si="128"/>
        <v>151.38226553320911</v>
      </c>
      <c r="Q571" s="3">
        <f>(O571-MAX(O$8:O571))/MAX(O$8:O571)</f>
        <v>0</v>
      </c>
      <c r="R571" s="3">
        <f>(P571-MAX(P$8:P571))/MAX(P$8:P571)</f>
        <v>0</v>
      </c>
    </row>
    <row r="572" spans="1:18" hidden="1" x14ac:dyDescent="0.2">
      <c r="A572" s="8">
        <v>42027</v>
      </c>
      <c r="B572" s="18" t="str">
        <f t="shared" si="116"/>
        <v>Jan-2015</v>
      </c>
      <c r="C572" s="2">
        <v>8835.6</v>
      </c>
      <c r="D572" s="25">
        <f t="shared" si="117"/>
        <v>0.84689661469628985</v>
      </c>
      <c r="E572" s="20">
        <f t="shared" si="118"/>
        <v>-0.84689661469628985</v>
      </c>
      <c r="F572" s="3">
        <f>VLOOKUP(A572,'Scheme data2'!$A$2:$B$5538,2,FALSE)</f>
        <v>18.47</v>
      </c>
      <c r="G572" s="20">
        <f t="shared" si="119"/>
        <v>0.5443658138268801</v>
      </c>
      <c r="H572" s="3">
        <f t="shared" si="120"/>
        <v>0</v>
      </c>
      <c r="I572" s="3">
        <f t="shared" si="121"/>
        <v>1</v>
      </c>
      <c r="J572" s="3">
        <f t="shared" si="122"/>
        <v>0</v>
      </c>
      <c r="K572" s="3">
        <f t="shared" si="123"/>
        <v>23796.951549777172</v>
      </c>
      <c r="L572" s="3">
        <f t="shared" si="124"/>
        <v>51.8602384265144</v>
      </c>
      <c r="M572" s="3">
        <f t="shared" si="125"/>
        <v>439529.69512438431</v>
      </c>
      <c r="N572" s="3">
        <f t="shared" si="126"/>
        <v>458216.32264131063</v>
      </c>
      <c r="O572" s="20">
        <f t="shared" si="127"/>
        <v>145.66246056782305</v>
      </c>
      <c r="P572" s="20">
        <f t="shared" si="128"/>
        <v>152.66431681526038</v>
      </c>
      <c r="Q572" s="3">
        <f>(O572-MAX(O$8:O572))/MAX(O$8:O572)</f>
        <v>0</v>
      </c>
      <c r="R572" s="3">
        <f>(P572-MAX(P$8:P572))/MAX(P$8:P572)</f>
        <v>0</v>
      </c>
    </row>
    <row r="573" spans="1:18" hidden="1" x14ac:dyDescent="0.2">
      <c r="A573" s="8">
        <v>42031</v>
      </c>
      <c r="B573" s="18" t="str">
        <f t="shared" si="116"/>
        <v>Jan-2015</v>
      </c>
      <c r="C573" s="2">
        <v>8910.5</v>
      </c>
      <c r="D573" s="25">
        <f t="shared" si="117"/>
        <v>0.84770700348589378</v>
      </c>
      <c r="E573" s="20">
        <f t="shared" si="118"/>
        <v>-0.84770700348589378</v>
      </c>
      <c r="F573" s="3">
        <f>VLOOKUP(A573,'Scheme data2'!$A$2:$B$5538,2,FALSE)</f>
        <v>18.600000000000001</v>
      </c>
      <c r="G573" s="20">
        <f t="shared" si="119"/>
        <v>0.70384407146725803</v>
      </c>
      <c r="H573" s="3">
        <f t="shared" si="120"/>
        <v>0</v>
      </c>
      <c r="I573" s="3">
        <f t="shared" si="121"/>
        <v>1</v>
      </c>
      <c r="J573" s="3">
        <f t="shared" si="122"/>
        <v>0</v>
      </c>
      <c r="K573" s="3">
        <f t="shared" si="123"/>
        <v>23796.951549777172</v>
      </c>
      <c r="L573" s="3">
        <f t="shared" si="124"/>
        <v>51.8602384265144</v>
      </c>
      <c r="M573" s="3">
        <f t="shared" si="125"/>
        <v>442623.29882585543</v>
      </c>
      <c r="N573" s="3">
        <f t="shared" si="126"/>
        <v>462100.65449945658</v>
      </c>
      <c r="O573" s="20">
        <f t="shared" si="127"/>
        <v>146.687697160883</v>
      </c>
      <c r="P573" s="20">
        <f t="shared" si="128"/>
        <v>153.95846292072721</v>
      </c>
      <c r="Q573" s="3">
        <f>(O573-MAX(O$8:O573))/MAX(O$8:O573)</f>
        <v>0</v>
      </c>
      <c r="R573" s="3">
        <f>(P573-MAX(P$8:P573))/MAX(P$8:P573)</f>
        <v>0</v>
      </c>
    </row>
    <row r="574" spans="1:18" hidden="1" x14ac:dyDescent="0.2">
      <c r="A574" s="8">
        <v>42032</v>
      </c>
      <c r="B574" s="18" t="str">
        <f t="shared" si="116"/>
        <v>Jan-2015</v>
      </c>
      <c r="C574" s="2">
        <v>8914.2999999999993</v>
      </c>
      <c r="D574" s="25">
        <f t="shared" si="117"/>
        <v>4.264631614386704E-2</v>
      </c>
      <c r="E574" s="20">
        <f t="shared" si="118"/>
        <v>-4.264631614386704E-2</v>
      </c>
      <c r="F574" s="3">
        <f>VLOOKUP(A574,'Scheme data2'!$A$2:$B$5538,2,FALSE)</f>
        <v>18.670000000000002</v>
      </c>
      <c r="G574" s="20">
        <f t="shared" si="119"/>
        <v>0.37634408602150687</v>
      </c>
      <c r="H574" s="3">
        <f t="shared" si="120"/>
        <v>0</v>
      </c>
      <c r="I574" s="3">
        <f t="shared" si="121"/>
        <v>1</v>
      </c>
      <c r="J574" s="3">
        <f t="shared" si="122"/>
        <v>0</v>
      </c>
      <c r="K574" s="3">
        <f t="shared" si="123"/>
        <v>23796.951549777172</v>
      </c>
      <c r="L574" s="3">
        <f t="shared" si="124"/>
        <v>51.8602384265144</v>
      </c>
      <c r="M574" s="3">
        <f t="shared" si="125"/>
        <v>444289.08543433982</v>
      </c>
      <c r="N574" s="3">
        <f t="shared" si="126"/>
        <v>462297.7234054773</v>
      </c>
      <c r="O574" s="20">
        <f t="shared" si="127"/>
        <v>147.23974763406912</v>
      </c>
      <c r="P574" s="20">
        <f t="shared" si="128"/>
        <v>154.02412053355462</v>
      </c>
      <c r="Q574" s="3">
        <f>(O574-MAX(O$8:O574))/MAX(O$8:O574)</f>
        <v>0</v>
      </c>
      <c r="R574" s="3">
        <f>(P574-MAX(P$8:P574))/MAX(P$8:P574)</f>
        <v>0</v>
      </c>
    </row>
    <row r="575" spans="1:18" hidden="1" x14ac:dyDescent="0.2">
      <c r="A575" s="8">
        <v>42033</v>
      </c>
      <c r="B575" s="18" t="str">
        <f t="shared" si="116"/>
        <v>Jan-2015</v>
      </c>
      <c r="C575" s="2">
        <v>8952.35</v>
      </c>
      <c r="D575" s="25">
        <f t="shared" si="117"/>
        <v>0.42684226467587011</v>
      </c>
      <c r="E575" s="20">
        <f t="shared" si="118"/>
        <v>-0.42684226467587011</v>
      </c>
      <c r="F575" s="3">
        <f>VLOOKUP(A575,'Scheme data2'!$A$2:$B$5538,2,FALSE)</f>
        <v>18.7</v>
      </c>
      <c r="G575" s="20">
        <f t="shared" si="119"/>
        <v>0.16068559185858372</v>
      </c>
      <c r="H575" s="3">
        <f t="shared" si="120"/>
        <v>0</v>
      </c>
      <c r="I575" s="3">
        <f t="shared" si="121"/>
        <v>1</v>
      </c>
      <c r="J575" s="3">
        <f t="shared" si="122"/>
        <v>0</v>
      </c>
      <c r="K575" s="3">
        <f t="shared" si="123"/>
        <v>23796.951549777172</v>
      </c>
      <c r="L575" s="3">
        <f t="shared" si="124"/>
        <v>51.8602384265144</v>
      </c>
      <c r="M575" s="3">
        <f t="shared" si="125"/>
        <v>445002.9939808331</v>
      </c>
      <c r="N575" s="3">
        <f t="shared" si="126"/>
        <v>464271.0054776062</v>
      </c>
      <c r="O575" s="20">
        <f t="shared" si="127"/>
        <v>147.47634069400601</v>
      </c>
      <c r="P575" s="20">
        <f t="shared" si="128"/>
        <v>154.68156057778714</v>
      </c>
      <c r="Q575" s="3">
        <f>(O575-MAX(O$8:O575))/MAX(O$8:O575)</f>
        <v>0</v>
      </c>
      <c r="R575" s="3">
        <f>(P575-MAX(P$8:P575))/MAX(P$8:P575)</f>
        <v>0</v>
      </c>
    </row>
    <row r="576" spans="1:18" x14ac:dyDescent="0.2">
      <c r="A576" s="8">
        <v>42034</v>
      </c>
      <c r="B576" s="18" t="str">
        <f t="shared" si="116"/>
        <v>Jan-2015</v>
      </c>
      <c r="C576" s="2">
        <v>8808.9</v>
      </c>
      <c r="D576" s="25">
        <f t="shared" si="117"/>
        <v>-1.6023725613945023</v>
      </c>
      <c r="E576" s="20">
        <f t="shared" si="118"/>
        <v>1.6023725613945023</v>
      </c>
      <c r="F576" s="3">
        <f>VLOOKUP(A576,'Scheme data2'!$A$2:$B$5538,2,FALSE)</f>
        <v>18.53</v>
      </c>
      <c r="G576" s="20">
        <f t="shared" si="119"/>
        <v>-0.90909090909089929</v>
      </c>
      <c r="H576" s="3">
        <f t="shared" si="120"/>
        <v>4000</v>
      </c>
      <c r="I576" s="3">
        <f t="shared" si="121"/>
        <v>2</v>
      </c>
      <c r="J576" s="3">
        <f t="shared" si="122"/>
        <v>4000</v>
      </c>
      <c r="K576" s="3">
        <f t="shared" si="123"/>
        <v>24012.817712756125</v>
      </c>
      <c r="L576" s="3">
        <f t="shared" si="124"/>
        <v>52.314324634781038</v>
      </c>
      <c r="M576" s="3">
        <f t="shared" si="125"/>
        <v>444957.51221737103</v>
      </c>
      <c r="N576" s="3">
        <f t="shared" si="126"/>
        <v>460831.65427532268</v>
      </c>
      <c r="O576" s="20">
        <f t="shared" si="127"/>
        <v>146.13564668769686</v>
      </c>
      <c r="P576" s="20">
        <f t="shared" si="128"/>
        <v>152.20298569355185</v>
      </c>
      <c r="Q576" s="3">
        <f>(O576-MAX(O$8:O576))/MAX(O$8:O576)</f>
        <v>-9.0909090909091182E-3</v>
      </c>
      <c r="R576" s="3">
        <f>(P576-MAX(P$8:P576))/MAX(P$8:P576)</f>
        <v>-1.6023725613945085E-2</v>
      </c>
    </row>
    <row r="577" spans="1:18" hidden="1" x14ac:dyDescent="0.2">
      <c r="A577" s="8">
        <v>42037</v>
      </c>
      <c r="B577" s="18" t="str">
        <f t="shared" si="116"/>
        <v>Feb-2015</v>
      </c>
      <c r="C577" s="2">
        <v>8797.4</v>
      </c>
      <c r="D577" s="25">
        <f t="shared" si="117"/>
        <v>-0.13054978487665883</v>
      </c>
      <c r="E577" s="20">
        <f t="shared" si="118"/>
        <v>0.13054978487665883</v>
      </c>
      <c r="F577" s="3">
        <f>VLOOKUP(A577,'Scheme data2'!$A$2:$B$5538,2,FALSE)</f>
        <v>18.59</v>
      </c>
      <c r="G577" s="20">
        <f t="shared" si="119"/>
        <v>0.32379924446842262</v>
      </c>
      <c r="H577" s="3">
        <f t="shared" si="120"/>
        <v>0</v>
      </c>
      <c r="I577" s="3">
        <f t="shared" si="121"/>
        <v>0</v>
      </c>
      <c r="J577" s="3">
        <f t="shared" si="122"/>
        <v>0</v>
      </c>
      <c r="K577" s="3">
        <f t="shared" si="123"/>
        <v>24012.817712756125</v>
      </c>
      <c r="L577" s="3">
        <f t="shared" si="124"/>
        <v>52.314324634781038</v>
      </c>
      <c r="M577" s="3">
        <f t="shared" si="125"/>
        <v>446398.28128013638</v>
      </c>
      <c r="N577" s="3">
        <f t="shared" si="126"/>
        <v>460230.03954202269</v>
      </c>
      <c r="O577" s="20">
        <f t="shared" si="127"/>
        <v>146.60883280757065</v>
      </c>
      <c r="P577" s="20">
        <f t="shared" si="128"/>
        <v>152.00428502315307</v>
      </c>
      <c r="Q577" s="3">
        <f>(O577-MAX(O$8:O577))/MAX(O$8:O577)</f>
        <v>-5.8823529411766926E-3</v>
      </c>
      <c r="R577" s="3">
        <f>(P577-MAX(P$8:P577))/MAX(P$8:P577)</f>
        <v>-1.7308304523393409E-2</v>
      </c>
    </row>
    <row r="578" spans="1:18" hidden="1" x14ac:dyDescent="0.2">
      <c r="A578" s="8">
        <v>42038</v>
      </c>
      <c r="B578" s="18" t="str">
        <f t="shared" si="116"/>
        <v>Feb-2015</v>
      </c>
      <c r="C578" s="2">
        <v>8756.5499999999993</v>
      </c>
      <c r="D578" s="25">
        <f t="shared" si="117"/>
        <v>-0.46434173733148848</v>
      </c>
      <c r="E578" s="20">
        <f t="shared" si="118"/>
        <v>0.46434173733148848</v>
      </c>
      <c r="F578" s="3">
        <f>VLOOKUP(A578,'Scheme data2'!$A$2:$B$5538,2,FALSE)</f>
        <v>18.54</v>
      </c>
      <c r="G578" s="20">
        <f t="shared" si="119"/>
        <v>-0.26896180742334969</v>
      </c>
      <c r="H578" s="3">
        <f t="shared" si="120"/>
        <v>0</v>
      </c>
      <c r="I578" s="3">
        <f t="shared" si="121"/>
        <v>0</v>
      </c>
      <c r="J578" s="3">
        <f t="shared" si="122"/>
        <v>0</v>
      </c>
      <c r="K578" s="3">
        <f t="shared" si="123"/>
        <v>24012.817712756125</v>
      </c>
      <c r="L578" s="3">
        <f t="shared" si="124"/>
        <v>52.314324634781038</v>
      </c>
      <c r="M578" s="3">
        <f t="shared" si="125"/>
        <v>445197.64039449854</v>
      </c>
      <c r="N578" s="3">
        <f t="shared" si="126"/>
        <v>458092.99938069185</v>
      </c>
      <c r="O578" s="20">
        <f t="shared" si="127"/>
        <v>146.21451104100913</v>
      </c>
      <c r="P578" s="20">
        <f t="shared" si="128"/>
        <v>151.29846568525826</v>
      </c>
      <c r="Q578" s="3">
        <f>(O578-MAX(O$8:O578))/MAX(O$8:O578)</f>
        <v>-8.5561497326205743E-3</v>
      </c>
      <c r="R578" s="3">
        <f>(P578-MAX(P$8:P578))/MAX(P$8:P578)</f>
        <v>-2.1871352214781696E-2</v>
      </c>
    </row>
    <row r="579" spans="1:18" hidden="1" x14ac:dyDescent="0.2">
      <c r="A579" s="8">
        <v>42039</v>
      </c>
      <c r="B579" s="18" t="str">
        <f t="shared" si="116"/>
        <v>Feb-2015</v>
      </c>
      <c r="C579" s="2">
        <v>8723.7000000000007</v>
      </c>
      <c r="D579" s="25">
        <f t="shared" si="117"/>
        <v>-0.37514774654399902</v>
      </c>
      <c r="E579" s="20">
        <f t="shared" si="118"/>
        <v>0.37514774654399902</v>
      </c>
      <c r="F579" s="3">
        <f>VLOOKUP(A579,'Scheme data2'!$A$2:$B$5538,2,FALSE)</f>
        <v>18.46</v>
      </c>
      <c r="G579" s="20">
        <f t="shared" si="119"/>
        <v>-0.43149946062566508</v>
      </c>
      <c r="H579" s="3">
        <f t="shared" si="120"/>
        <v>0</v>
      </c>
      <c r="I579" s="3">
        <f t="shared" si="121"/>
        <v>0</v>
      </c>
      <c r="J579" s="3">
        <f t="shared" si="122"/>
        <v>0</v>
      </c>
      <c r="K579" s="3">
        <f t="shared" si="123"/>
        <v>24012.817712756125</v>
      </c>
      <c r="L579" s="3">
        <f t="shared" si="124"/>
        <v>52.314324634781038</v>
      </c>
      <c r="M579" s="3">
        <f t="shared" si="125"/>
        <v>443276.61497747811</v>
      </c>
      <c r="N579" s="3">
        <f t="shared" si="126"/>
        <v>456374.47381643939</v>
      </c>
      <c r="O579" s="20">
        <f t="shared" si="127"/>
        <v>145.58359621451072</v>
      </c>
      <c r="P579" s="20">
        <f t="shared" si="128"/>
        <v>150.73087290068437</v>
      </c>
      <c r="Q579" s="3">
        <f>(O579-MAX(O$8:O579))/MAX(O$8:O579)</f>
        <v>-1.2834224598930669E-2</v>
      </c>
      <c r="R579" s="3">
        <f>(P579-MAX(P$8:P579))/MAX(P$8:P579)</f>
        <v>-2.5540779795249217E-2</v>
      </c>
    </row>
    <row r="580" spans="1:18" hidden="1" x14ac:dyDescent="0.2">
      <c r="A580" s="8">
        <v>42040</v>
      </c>
      <c r="B580" s="18" t="str">
        <f t="shared" si="116"/>
        <v>Feb-2015</v>
      </c>
      <c r="C580" s="2">
        <v>8711.7000000000007</v>
      </c>
      <c r="D580" s="25">
        <f t="shared" si="117"/>
        <v>-0.13755631211527217</v>
      </c>
      <c r="E580" s="20">
        <f t="shared" si="118"/>
        <v>0.13755631211527217</v>
      </c>
      <c r="F580" s="3">
        <f>VLOOKUP(A580,'Scheme data2'!$A$2:$B$5538,2,FALSE)</f>
        <v>18.440000000000001</v>
      </c>
      <c r="G580" s="20">
        <f t="shared" si="119"/>
        <v>-0.10834236186348632</v>
      </c>
      <c r="H580" s="3">
        <f t="shared" si="120"/>
        <v>0</v>
      </c>
      <c r="I580" s="3">
        <f t="shared" si="121"/>
        <v>0</v>
      </c>
      <c r="J580" s="3">
        <f t="shared" si="122"/>
        <v>0</v>
      </c>
      <c r="K580" s="3">
        <f t="shared" si="123"/>
        <v>24012.817712756125</v>
      </c>
      <c r="L580" s="3">
        <f t="shared" si="124"/>
        <v>52.314324634781038</v>
      </c>
      <c r="M580" s="3">
        <f t="shared" si="125"/>
        <v>442796.35862322297</v>
      </c>
      <c r="N580" s="3">
        <f t="shared" si="126"/>
        <v>455746.70192082203</v>
      </c>
      <c r="O580" s="20">
        <f t="shared" si="127"/>
        <v>145.42586750788612</v>
      </c>
      <c r="P580" s="20">
        <f t="shared" si="128"/>
        <v>150.52353307070302</v>
      </c>
      <c r="Q580" s="3">
        <f>(O580-MAX(O$8:O580))/MAX(O$8:O580)</f>
        <v>-1.3903743315508144E-2</v>
      </c>
      <c r="R580" s="3">
        <f>(P580-MAX(P$8:P580))/MAX(P$8:P580)</f>
        <v>-2.6881209961630181E-2</v>
      </c>
    </row>
    <row r="581" spans="1:18" x14ac:dyDescent="0.2">
      <c r="A581" s="8">
        <v>42041</v>
      </c>
      <c r="B581" s="18" t="str">
        <f t="shared" ref="B581:B643" si="129">TEXT(A581,"MMM-YYYY")</f>
        <v>Feb-2015</v>
      </c>
      <c r="C581" s="2">
        <v>8661.0499999999993</v>
      </c>
      <c r="D581" s="25">
        <f t="shared" si="117"/>
        <v>-0.58140202256736861</v>
      </c>
      <c r="E581" s="20">
        <f t="shared" si="118"/>
        <v>0.58140202256736861</v>
      </c>
      <c r="F581" s="3">
        <f>VLOOKUP(A581,'Scheme data2'!$A$2:$B$5538,2,FALSE)</f>
        <v>18.38</v>
      </c>
      <c r="G581" s="20">
        <f t="shared" si="119"/>
        <v>-0.32537960954448086</v>
      </c>
      <c r="H581" s="3">
        <f t="shared" si="120"/>
        <v>2000</v>
      </c>
      <c r="I581" s="3">
        <f t="shared" si="121"/>
        <v>1</v>
      </c>
      <c r="J581" s="3">
        <f t="shared" si="122"/>
        <v>2000</v>
      </c>
      <c r="K581" s="3">
        <f t="shared" si="123"/>
        <v>24121.631640938933</v>
      </c>
      <c r="L581" s="3">
        <f t="shared" si="124"/>
        <v>52.54524351875007</v>
      </c>
      <c r="M581" s="3">
        <f t="shared" si="125"/>
        <v>443355.58956045756</v>
      </c>
      <c r="N581" s="3">
        <f t="shared" si="126"/>
        <v>455096.98137807025</v>
      </c>
      <c r="O581" s="20">
        <f t="shared" si="127"/>
        <v>144.95268138801228</v>
      </c>
      <c r="P581" s="20">
        <f t="shared" si="128"/>
        <v>149.64838620499009</v>
      </c>
      <c r="Q581" s="3">
        <f>(O581-MAX(O$8:O581))/MAX(O$8:O581)</f>
        <v>-1.7112299465240954E-2</v>
      </c>
      <c r="R581" s="3">
        <f>(P581-MAX(P$8:P581))/MAX(P$8:P581)</f>
        <v>-3.2538942288896408E-2</v>
      </c>
    </row>
    <row r="582" spans="1:18" x14ac:dyDescent="0.2">
      <c r="A582" s="8">
        <v>42044</v>
      </c>
      <c r="B582" s="18" t="str">
        <f t="shared" si="129"/>
        <v>Feb-2015</v>
      </c>
      <c r="C582" s="2">
        <v>8526.35</v>
      </c>
      <c r="D582" s="25">
        <f t="shared" si="117"/>
        <v>-1.55523868353143</v>
      </c>
      <c r="E582" s="20">
        <f t="shared" si="118"/>
        <v>1.55523868353143</v>
      </c>
      <c r="F582" s="3">
        <f>VLOOKUP(A582,'Scheme data2'!$A$2:$B$5538,2,FALSE)</f>
        <v>18.21</v>
      </c>
      <c r="G582" s="20">
        <f t="shared" si="119"/>
        <v>-0.92491838955385286</v>
      </c>
      <c r="H582" s="3">
        <f t="shared" si="120"/>
        <v>4000</v>
      </c>
      <c r="I582" s="3">
        <f t="shared" si="121"/>
        <v>2</v>
      </c>
      <c r="J582" s="3">
        <f t="shared" si="122"/>
        <v>4000</v>
      </c>
      <c r="K582" s="3">
        <f t="shared" si="123"/>
        <v>24341.291168670949</v>
      </c>
      <c r="L582" s="3">
        <f t="shared" si="124"/>
        <v>53.014377438891749</v>
      </c>
      <c r="M582" s="3">
        <f t="shared" si="125"/>
        <v>443254.91218149802</v>
      </c>
      <c r="N582" s="3">
        <f t="shared" si="126"/>
        <v>452019.13707609469</v>
      </c>
      <c r="O582" s="20">
        <f t="shared" si="127"/>
        <v>143.61198738170316</v>
      </c>
      <c r="P582" s="20">
        <f t="shared" si="128"/>
        <v>147.32099661344955</v>
      </c>
      <c r="Q582" s="3">
        <f>(O582-MAX(O$8:O582))/MAX(O$8:O582)</f>
        <v>-2.6203208556149882E-2</v>
      </c>
      <c r="R582" s="3">
        <f>(P582-MAX(P$8:P582))/MAX(P$8:P582)</f>
        <v>-4.7585270906521947E-2</v>
      </c>
    </row>
    <row r="583" spans="1:18" hidden="1" x14ac:dyDescent="0.2">
      <c r="A583" s="8">
        <v>42045</v>
      </c>
      <c r="B583" s="18" t="str">
        <f t="shared" si="129"/>
        <v>Feb-2015</v>
      </c>
      <c r="C583" s="2">
        <v>8565.5499999999993</v>
      </c>
      <c r="D583" s="25">
        <f t="shared" si="117"/>
        <v>0.45975124173883208</v>
      </c>
      <c r="E583" s="20">
        <f t="shared" si="118"/>
        <v>-0.45975124173883208</v>
      </c>
      <c r="F583" s="3">
        <f>VLOOKUP(A583,'Scheme data2'!$A$2:$B$5538,2,FALSE)</f>
        <v>18.28</v>
      </c>
      <c r="G583" s="20">
        <f t="shared" si="119"/>
        <v>0.3844041735310284</v>
      </c>
      <c r="H583" s="3">
        <f t="shared" si="120"/>
        <v>0</v>
      </c>
      <c r="I583" s="3">
        <f t="shared" si="121"/>
        <v>2</v>
      </c>
      <c r="J583" s="3">
        <f t="shared" si="122"/>
        <v>0</v>
      </c>
      <c r="K583" s="3">
        <f t="shared" si="123"/>
        <v>24341.291168670949</v>
      </c>
      <c r="L583" s="3">
        <f t="shared" si="124"/>
        <v>53.014377438891749</v>
      </c>
      <c r="M583" s="3">
        <f t="shared" si="125"/>
        <v>444958.80256330495</v>
      </c>
      <c r="N583" s="3">
        <f t="shared" si="126"/>
        <v>454097.30067169917</v>
      </c>
      <c r="O583" s="20">
        <f t="shared" si="127"/>
        <v>144.16403785488927</v>
      </c>
      <c r="P583" s="20">
        <f t="shared" si="128"/>
        <v>147.99830672472191</v>
      </c>
      <c r="Q583" s="3">
        <f>(O583-MAX(O$8:O583))/MAX(O$8:O583)</f>
        <v>-2.2459893048128524E-2</v>
      </c>
      <c r="R583" s="3">
        <f>(P583-MAX(P$8:P583))/MAX(P$8:P583)</f>
        <v>-4.3206532363011113E-2</v>
      </c>
    </row>
    <row r="584" spans="1:18" hidden="1" x14ac:dyDescent="0.2">
      <c r="A584" s="8">
        <v>42046</v>
      </c>
      <c r="B584" s="18" t="str">
        <f t="shared" si="129"/>
        <v>Feb-2015</v>
      </c>
      <c r="C584" s="2">
        <v>8627.4</v>
      </c>
      <c r="D584" s="25">
        <f t="shared" si="117"/>
        <v>0.72207855887830164</v>
      </c>
      <c r="E584" s="20">
        <f t="shared" si="118"/>
        <v>-0.72207855887830164</v>
      </c>
      <c r="F584" s="3">
        <f>VLOOKUP(A584,'Scheme data2'!$A$2:$B$5538,2,FALSE)</f>
        <v>18.41</v>
      </c>
      <c r="G584" s="20">
        <f t="shared" si="119"/>
        <v>0.7111597374179377</v>
      </c>
      <c r="H584" s="3">
        <f t="shared" si="120"/>
        <v>0</v>
      </c>
      <c r="I584" s="3">
        <f t="shared" si="121"/>
        <v>2</v>
      </c>
      <c r="J584" s="3">
        <f t="shared" si="122"/>
        <v>0</v>
      </c>
      <c r="K584" s="3">
        <f t="shared" si="123"/>
        <v>24341.291168670949</v>
      </c>
      <c r="L584" s="3">
        <f t="shared" si="124"/>
        <v>53.014377438891749</v>
      </c>
      <c r="M584" s="3">
        <f t="shared" si="125"/>
        <v>448123.17041523219</v>
      </c>
      <c r="N584" s="3">
        <f t="shared" si="126"/>
        <v>457376.23991629464</v>
      </c>
      <c r="O584" s="20">
        <f t="shared" si="127"/>
        <v>145.1892744479492</v>
      </c>
      <c r="P584" s="20">
        <f t="shared" si="128"/>
        <v>149.06697076508405</v>
      </c>
      <c r="Q584" s="3">
        <f>(O584-MAX(O$8:O584))/MAX(O$8:O584)</f>
        <v>-1.5508021390374549E-2</v>
      </c>
      <c r="R584" s="3">
        <f>(P584-MAX(P$8:P584))/MAX(P$8:P584)</f>
        <v>-3.6297731880456367E-2</v>
      </c>
    </row>
    <row r="585" spans="1:18" hidden="1" x14ac:dyDescent="0.2">
      <c r="A585" s="8">
        <v>42047</v>
      </c>
      <c r="B585" s="18" t="str">
        <f t="shared" si="129"/>
        <v>Feb-2015</v>
      </c>
      <c r="C585" s="2">
        <v>8711.5499999999993</v>
      </c>
      <c r="D585" s="25">
        <f t="shared" si="117"/>
        <v>0.97538076361359893</v>
      </c>
      <c r="E585" s="20">
        <f t="shared" si="118"/>
        <v>-0.97538076361359893</v>
      </c>
      <c r="F585" s="3">
        <f>VLOOKUP(A585,'Scheme data2'!$A$2:$B$5538,2,FALSE)</f>
        <v>18.53</v>
      </c>
      <c r="G585" s="20">
        <f t="shared" si="119"/>
        <v>0.65181966322651275</v>
      </c>
      <c r="H585" s="3">
        <f t="shared" si="120"/>
        <v>0</v>
      </c>
      <c r="I585" s="3">
        <f t="shared" si="121"/>
        <v>2</v>
      </c>
      <c r="J585" s="3">
        <f t="shared" si="122"/>
        <v>0</v>
      </c>
      <c r="K585" s="3">
        <f t="shared" si="123"/>
        <v>24341.291168670949</v>
      </c>
      <c r="L585" s="3">
        <f t="shared" si="124"/>
        <v>53.014377438891749</v>
      </c>
      <c r="M585" s="3">
        <f t="shared" si="125"/>
        <v>451044.12535547273</v>
      </c>
      <c r="N585" s="3">
        <f t="shared" si="126"/>
        <v>461837.39977777738</v>
      </c>
      <c r="O585" s="20">
        <f t="shared" si="127"/>
        <v>146.13564668769683</v>
      </c>
      <c r="P585" s="20">
        <f t="shared" si="128"/>
        <v>150.52094132282821</v>
      </c>
      <c r="Q585" s="3">
        <f>(O585-MAX(O$8:O585))/MAX(O$8:O585)</f>
        <v>-9.0909090909093125E-3</v>
      </c>
      <c r="R585" s="3">
        <f>(P585-MAX(P$8:P585))/MAX(P$8:P585)</f>
        <v>-2.6897965338710268E-2</v>
      </c>
    </row>
    <row r="586" spans="1:18" hidden="1" x14ac:dyDescent="0.2">
      <c r="A586" s="8">
        <v>42048</v>
      </c>
      <c r="B586" s="18" t="str">
        <f t="shared" si="129"/>
        <v>Feb-2015</v>
      </c>
      <c r="C586" s="2">
        <v>8805.5</v>
      </c>
      <c r="D586" s="25">
        <f t="shared" si="117"/>
        <v>1.0784533177218834</v>
      </c>
      <c r="E586" s="20">
        <f t="shared" si="118"/>
        <v>-1.0784533177218834</v>
      </c>
      <c r="F586" s="3">
        <f>VLOOKUP(A586,'Scheme data2'!$A$2:$B$5538,2,FALSE)</f>
        <v>18.63</v>
      </c>
      <c r="G586" s="20">
        <f t="shared" si="119"/>
        <v>0.53966540744737113</v>
      </c>
      <c r="H586" s="3">
        <f t="shared" si="120"/>
        <v>0</v>
      </c>
      <c r="I586" s="3">
        <f t="shared" si="121"/>
        <v>2</v>
      </c>
      <c r="J586" s="3">
        <f t="shared" si="122"/>
        <v>0</v>
      </c>
      <c r="K586" s="3">
        <f t="shared" si="123"/>
        <v>24341.291168670949</v>
      </c>
      <c r="L586" s="3">
        <f t="shared" si="124"/>
        <v>53.014377438891749</v>
      </c>
      <c r="M586" s="3">
        <f t="shared" si="125"/>
        <v>453478.25447233976</v>
      </c>
      <c r="N586" s="3">
        <f t="shared" si="126"/>
        <v>466818.10053816129</v>
      </c>
      <c r="O586" s="20">
        <f t="shared" si="127"/>
        <v>146.92429022081984</v>
      </c>
      <c r="P586" s="20">
        <f t="shared" si="128"/>
        <v>152.14423940839043</v>
      </c>
      <c r="Q586" s="3">
        <f>(O586-MAX(O$8:O586))/MAX(O$8:O586)</f>
        <v>-3.743315508021742E-3</v>
      </c>
      <c r="R586" s="3">
        <f>(P586-MAX(P$8:P586))/MAX(P$8:P586)</f>
        <v>-1.6403514161086593E-2</v>
      </c>
    </row>
    <row r="587" spans="1:18" hidden="1" x14ac:dyDescent="0.2">
      <c r="A587" s="8">
        <v>42051</v>
      </c>
      <c r="B587" s="18" t="str">
        <f t="shared" si="129"/>
        <v>Feb-2015</v>
      </c>
      <c r="C587" s="2">
        <v>8809.35</v>
      </c>
      <c r="D587" s="25">
        <f t="shared" ref="D587:D650" si="130">(C587-C586)/C586*100</f>
        <v>4.37226733291734E-2</v>
      </c>
      <c r="E587" s="20">
        <f t="shared" ref="E587:E650" si="131">D587*-1</f>
        <v>-4.37226733291734E-2</v>
      </c>
      <c r="F587" s="3">
        <f>VLOOKUP(A587,'Scheme data2'!$A$2:$B$5538,2,FALSE)</f>
        <v>18.64</v>
      </c>
      <c r="G587" s="20">
        <f t="shared" ref="G587:G650" si="132">(F587-F586)/F586*100</f>
        <v>5.3676865271076561E-2</v>
      </c>
      <c r="H587" s="3">
        <f t="shared" ref="H587:H650" si="133">IF(E587&gt;=$E$3,IF(E587&lt;$E$4,$F$3,IF(E587&lt;$E$5,$F$4,$F$5)),0)</f>
        <v>0</v>
      </c>
      <c r="I587" s="3">
        <f t="shared" ref="I587:I650" si="134">IF(B586&lt;&gt;B587,IF(H587&gt;0,1,0),IF(H587&gt;0,I586+1,I586))</f>
        <v>2</v>
      </c>
      <c r="J587" s="3">
        <f t="shared" ref="J587:J650" si="135">IF(I587&gt;$D$2,0,IF(A586&gt;$B$3,0,H587))</f>
        <v>0</v>
      </c>
      <c r="K587" s="3">
        <f t="shared" ref="K587:K650" si="136">J587/F587+K586</f>
        <v>24341.291168670949</v>
      </c>
      <c r="L587" s="3">
        <f t="shared" ref="L587:L650" si="137">J587/C587+L586</f>
        <v>53.014377438891749</v>
      </c>
      <c r="M587" s="3">
        <f t="shared" ref="M587:M650" si="138">K587*F587</f>
        <v>453721.66738402651</v>
      </c>
      <c r="N587" s="3">
        <f t="shared" ref="N587:N650" si="139">L587*C587</f>
        <v>467022.20589130104</v>
      </c>
      <c r="O587" s="20">
        <f t="shared" ref="O587:O650" si="140">$O586*(1+$G587/100)</f>
        <v>147.00315457413214</v>
      </c>
      <c r="P587" s="20">
        <f t="shared" ref="P587:P650" si="141">$P586*(1+$D587/100)</f>
        <v>152.2107609371761</v>
      </c>
      <c r="Q587" s="3">
        <f>(O587-MAX(O$8:O587))/MAX(O$8:O587)</f>
        <v>-3.2085561497330042E-3</v>
      </c>
      <c r="R587" s="3">
        <f>(P587-MAX(P$8:P587))/MAX(P$8:P587)</f>
        <v>-1.5973459482706114E-2</v>
      </c>
    </row>
    <row r="588" spans="1:18" hidden="1" x14ac:dyDescent="0.2">
      <c r="A588" s="8">
        <v>42053</v>
      </c>
      <c r="B588" s="18" t="str">
        <f t="shared" si="129"/>
        <v>Feb-2015</v>
      </c>
      <c r="C588" s="2">
        <v>8869.1</v>
      </c>
      <c r="D588" s="25">
        <f t="shared" si="130"/>
        <v>0.6782566250631431</v>
      </c>
      <c r="E588" s="20">
        <f t="shared" si="131"/>
        <v>-0.6782566250631431</v>
      </c>
      <c r="F588" s="3">
        <f>VLOOKUP(A588,'Scheme data2'!$A$2:$B$5538,2,FALSE)</f>
        <v>18.739999999999998</v>
      </c>
      <c r="G588" s="20">
        <f t="shared" si="132"/>
        <v>0.53648068669526749</v>
      </c>
      <c r="H588" s="3">
        <f t="shared" si="133"/>
        <v>0</v>
      </c>
      <c r="I588" s="3">
        <f t="shared" si="134"/>
        <v>2</v>
      </c>
      <c r="J588" s="3">
        <f t="shared" si="135"/>
        <v>0</v>
      </c>
      <c r="K588" s="3">
        <f t="shared" si="136"/>
        <v>24341.291168670949</v>
      </c>
      <c r="L588" s="3">
        <f t="shared" si="137"/>
        <v>53.014377438891749</v>
      </c>
      <c r="M588" s="3">
        <f t="shared" si="138"/>
        <v>456155.79650089354</v>
      </c>
      <c r="N588" s="3">
        <f t="shared" si="139"/>
        <v>470189.81494327483</v>
      </c>
      <c r="O588" s="20">
        <f t="shared" si="140"/>
        <v>147.79179810725515</v>
      </c>
      <c r="P588" s="20">
        <f t="shared" si="141"/>
        <v>153.24314050729151</v>
      </c>
      <c r="Q588" s="3">
        <f>(O588-MAX(O$8:O588))/MAX(O$8:O588)</f>
        <v>0</v>
      </c>
      <c r="R588" s="3">
        <f>(P588-MAX(P$8:P588))/MAX(P$8:P588)</f>
        <v>-9.2992342792679768E-3</v>
      </c>
    </row>
    <row r="589" spans="1:18" hidden="1" x14ac:dyDescent="0.2">
      <c r="A589" s="8">
        <v>42054</v>
      </c>
      <c r="B589" s="18" t="str">
        <f t="shared" si="129"/>
        <v>Feb-2015</v>
      </c>
      <c r="C589" s="2">
        <v>8895.2999999999993</v>
      </c>
      <c r="D589" s="25">
        <f t="shared" si="130"/>
        <v>0.29540765128365798</v>
      </c>
      <c r="E589" s="20">
        <f t="shared" si="131"/>
        <v>-0.29540765128365798</v>
      </c>
      <c r="F589" s="3">
        <f>VLOOKUP(A589,'Scheme data2'!$A$2:$B$5538,2,FALSE)</f>
        <v>18.73</v>
      </c>
      <c r="G589" s="20">
        <f t="shared" si="132"/>
        <v>-5.3361792956232716E-2</v>
      </c>
      <c r="H589" s="3">
        <f t="shared" si="133"/>
        <v>0</v>
      </c>
      <c r="I589" s="3">
        <f t="shared" si="134"/>
        <v>2</v>
      </c>
      <c r="J589" s="3">
        <f t="shared" si="135"/>
        <v>0</v>
      </c>
      <c r="K589" s="3">
        <f t="shared" si="136"/>
        <v>24341.291168670949</v>
      </c>
      <c r="L589" s="3">
        <f t="shared" si="137"/>
        <v>53.014377438891749</v>
      </c>
      <c r="M589" s="3">
        <f t="shared" si="138"/>
        <v>455912.3835892069</v>
      </c>
      <c r="N589" s="3">
        <f t="shared" si="139"/>
        <v>471578.79163217376</v>
      </c>
      <c r="O589" s="20">
        <f t="shared" si="140"/>
        <v>147.71293375394288</v>
      </c>
      <c r="P589" s="20">
        <f t="shared" si="141"/>
        <v>153.69583246941744</v>
      </c>
      <c r="Q589" s="3">
        <f>(O589-MAX(O$8:O589))/MAX(O$8:O589)</f>
        <v>-5.3361792956220901E-4</v>
      </c>
      <c r="R589" s="3">
        <f>(P589-MAX(P$8:P589))/MAX(P$8:P589)</f>
        <v>-6.3726284160030202E-3</v>
      </c>
    </row>
    <row r="590" spans="1:18" x14ac:dyDescent="0.2">
      <c r="A590" s="8">
        <v>42055</v>
      </c>
      <c r="B590" s="18" t="str">
        <f t="shared" si="129"/>
        <v>Feb-2015</v>
      </c>
      <c r="C590" s="2">
        <v>8833.6</v>
      </c>
      <c r="D590" s="25">
        <f t="shared" si="130"/>
        <v>-0.69362472316840251</v>
      </c>
      <c r="E590" s="20">
        <f t="shared" si="131"/>
        <v>0.69362472316840251</v>
      </c>
      <c r="F590" s="3">
        <f>VLOOKUP(A590,'Scheme data2'!$A$2:$B$5538,2,FALSE)</f>
        <v>18.66</v>
      </c>
      <c r="G590" s="20">
        <f t="shared" si="132"/>
        <v>-0.37373198077949965</v>
      </c>
      <c r="H590" s="3">
        <f t="shared" si="133"/>
        <v>2000</v>
      </c>
      <c r="I590" s="3">
        <f t="shared" si="134"/>
        <v>3</v>
      </c>
      <c r="J590" s="3">
        <f t="shared" si="135"/>
        <v>2000</v>
      </c>
      <c r="K590" s="3">
        <f t="shared" si="136"/>
        <v>24448.47230479099</v>
      </c>
      <c r="L590" s="3">
        <f t="shared" si="137"/>
        <v>53.24078569826505</v>
      </c>
      <c r="M590" s="3">
        <f t="shared" si="138"/>
        <v>456208.49320739991</v>
      </c>
      <c r="N590" s="3">
        <f t="shared" si="139"/>
        <v>470307.80454419419</v>
      </c>
      <c r="O590" s="20">
        <f t="shared" si="140"/>
        <v>147.16088328075676</v>
      </c>
      <c r="P590" s="20">
        <f t="shared" si="141"/>
        <v>152.62976017693006</v>
      </c>
      <c r="Q590" s="3">
        <f>(O590-MAX(O$8:O590))/MAX(O$8:O590)</f>
        <v>-4.2689434364992099E-3</v>
      </c>
      <c r="R590" s="3">
        <f>(P590-MAX(P$8:P590))/MAX(P$8:P590)</f>
        <v>-1.3264673521478048E-2</v>
      </c>
    </row>
    <row r="591" spans="1:18" x14ac:dyDescent="0.2">
      <c r="A591" s="8">
        <v>42058</v>
      </c>
      <c r="B591" s="18" t="str">
        <f t="shared" si="129"/>
        <v>Feb-2015</v>
      </c>
      <c r="C591" s="2">
        <v>8754.9500000000007</v>
      </c>
      <c r="D591" s="25">
        <f t="shared" si="130"/>
        <v>-0.89035047998550565</v>
      </c>
      <c r="E591" s="20">
        <f t="shared" si="131"/>
        <v>0.89035047998550565</v>
      </c>
      <c r="F591" s="3">
        <f>VLOOKUP(A591,'Scheme data2'!$A$2:$B$5538,2,FALSE)</f>
        <v>18.510000000000002</v>
      </c>
      <c r="G591" s="20">
        <f t="shared" si="132"/>
        <v>-0.80385852090031384</v>
      </c>
      <c r="H591" s="3">
        <f t="shared" si="133"/>
        <v>2000</v>
      </c>
      <c r="I591" s="3">
        <f t="shared" si="134"/>
        <v>4</v>
      </c>
      <c r="J591" s="3">
        <f t="shared" si="135"/>
        <v>2000</v>
      </c>
      <c r="K591" s="3">
        <f t="shared" si="136"/>
        <v>24556.522007654308</v>
      </c>
      <c r="L591" s="3">
        <f t="shared" si="137"/>
        <v>53.469227893822989</v>
      </c>
      <c r="M591" s="3">
        <f t="shared" si="138"/>
        <v>454541.22236168128</v>
      </c>
      <c r="N591" s="3">
        <f t="shared" si="139"/>
        <v>468120.41674902564</v>
      </c>
      <c r="O591" s="20">
        <f t="shared" si="140"/>
        <v>145.97791798107224</v>
      </c>
      <c r="P591" s="20">
        <f t="shared" si="141"/>
        <v>151.27082037459405</v>
      </c>
      <c r="Q591" s="3">
        <f>(O591-MAX(O$8:O591))/MAX(O$8:O591)</f>
        <v>-1.2273212379935615E-2</v>
      </c>
      <c r="R591" s="3">
        <f>(P591-MAX(P$8:P591))/MAX(P$8:P591)</f>
        <v>-2.2050076236966032E-2</v>
      </c>
    </row>
    <row r="592" spans="1:18" hidden="1" x14ac:dyDescent="0.2">
      <c r="A592" s="8">
        <v>42059</v>
      </c>
      <c r="B592" s="18" t="str">
        <f t="shared" si="129"/>
        <v>Feb-2015</v>
      </c>
      <c r="C592" s="2">
        <v>8762.1</v>
      </c>
      <c r="D592" s="25">
        <f t="shared" si="130"/>
        <v>8.1668084911959926E-2</v>
      </c>
      <c r="E592" s="20">
        <f t="shared" si="131"/>
        <v>-8.1668084911959926E-2</v>
      </c>
      <c r="F592" s="3">
        <f>VLOOKUP(A592,'Scheme data2'!$A$2:$B$5538,2,FALSE)</f>
        <v>18.510000000000002</v>
      </c>
      <c r="G592" s="20">
        <f t="shared" si="132"/>
        <v>0</v>
      </c>
      <c r="H592" s="3">
        <f t="shared" si="133"/>
        <v>0</v>
      </c>
      <c r="I592" s="3">
        <f t="shared" si="134"/>
        <v>4</v>
      </c>
      <c r="J592" s="3">
        <f t="shared" si="135"/>
        <v>0</v>
      </c>
      <c r="K592" s="3">
        <f t="shared" si="136"/>
        <v>24556.522007654308</v>
      </c>
      <c r="L592" s="3">
        <f t="shared" si="137"/>
        <v>53.469227893822989</v>
      </c>
      <c r="M592" s="3">
        <f t="shared" si="138"/>
        <v>454541.22236168128</v>
      </c>
      <c r="N592" s="3">
        <f t="shared" si="139"/>
        <v>468502.72172846645</v>
      </c>
      <c r="O592" s="20">
        <f t="shared" si="140"/>
        <v>145.97791798107224</v>
      </c>
      <c r="P592" s="20">
        <f t="shared" si="141"/>
        <v>151.39436035662462</v>
      </c>
      <c r="Q592" s="3">
        <f>(O592-MAX(O$8:O592))/MAX(O$8:O592)</f>
        <v>-1.2273212379935615E-2</v>
      </c>
      <c r="R592" s="3">
        <f>(P592-MAX(P$8:P592))/MAX(P$8:P592)</f>
        <v>-2.1251403262830645E-2</v>
      </c>
    </row>
    <row r="593" spans="1:18" hidden="1" x14ac:dyDescent="0.2">
      <c r="A593" s="8">
        <v>42060</v>
      </c>
      <c r="B593" s="18" t="str">
        <f t="shared" si="129"/>
        <v>Feb-2015</v>
      </c>
      <c r="C593" s="2">
        <v>8767.25</v>
      </c>
      <c r="D593" s="25">
        <f t="shared" si="130"/>
        <v>5.8775864233455856E-2</v>
      </c>
      <c r="E593" s="20">
        <f t="shared" si="131"/>
        <v>-5.8775864233455856E-2</v>
      </c>
      <c r="F593" s="3">
        <f>VLOOKUP(A593,'Scheme data2'!$A$2:$B$5538,2,FALSE)</f>
        <v>18.52</v>
      </c>
      <c r="G593" s="20">
        <f t="shared" si="132"/>
        <v>5.4024851431647807E-2</v>
      </c>
      <c r="H593" s="3">
        <f t="shared" si="133"/>
        <v>0</v>
      </c>
      <c r="I593" s="3">
        <f t="shared" si="134"/>
        <v>4</v>
      </c>
      <c r="J593" s="3">
        <f t="shared" si="135"/>
        <v>0</v>
      </c>
      <c r="K593" s="3">
        <f t="shared" si="136"/>
        <v>24556.522007654308</v>
      </c>
      <c r="L593" s="3">
        <f t="shared" si="137"/>
        <v>53.469227893822989</v>
      </c>
      <c r="M593" s="3">
        <f t="shared" si="138"/>
        <v>454786.78758175776</v>
      </c>
      <c r="N593" s="3">
        <f t="shared" si="139"/>
        <v>468778.0882521196</v>
      </c>
      <c r="O593" s="20">
        <f t="shared" si="140"/>
        <v>146.05678233438451</v>
      </c>
      <c r="P593" s="20">
        <f t="shared" si="141"/>
        <v>151.48334370032495</v>
      </c>
      <c r="Q593" s="3">
        <f>(O593-MAX(O$8:O593))/MAX(O$8:O593)</f>
        <v>-1.1739594450373404E-2</v>
      </c>
      <c r="R593" s="3">
        <f>(P593-MAX(P$8:P593))/MAX(P$8:P593)</f>
        <v>-2.0676135316425447E-2</v>
      </c>
    </row>
    <row r="594" spans="1:18" x14ac:dyDescent="0.2">
      <c r="A594" s="8">
        <v>42061</v>
      </c>
      <c r="B594" s="18" t="str">
        <f t="shared" si="129"/>
        <v>Feb-2015</v>
      </c>
      <c r="C594" s="2">
        <v>8683.85</v>
      </c>
      <c r="D594" s="25">
        <f t="shared" si="130"/>
        <v>-0.95126750121189241</v>
      </c>
      <c r="E594" s="20">
        <f t="shared" si="131"/>
        <v>0.95126750121189241</v>
      </c>
      <c r="F594" s="3">
        <f>VLOOKUP(A594,'Scheme data2'!$A$2:$B$5538,2,FALSE)</f>
        <v>18.39</v>
      </c>
      <c r="G594" s="20">
        <f t="shared" si="132"/>
        <v>-0.7019438444924353</v>
      </c>
      <c r="H594" s="3">
        <f t="shared" si="133"/>
        <v>2000</v>
      </c>
      <c r="I594" s="3">
        <f t="shared" si="134"/>
        <v>5</v>
      </c>
      <c r="J594" s="3">
        <f t="shared" si="135"/>
        <v>2000</v>
      </c>
      <c r="K594" s="3">
        <f t="shared" si="136"/>
        <v>24665.276765674971</v>
      </c>
      <c r="L594" s="3">
        <f t="shared" si="137"/>
        <v>53.699540485588159</v>
      </c>
      <c r="M594" s="3">
        <f t="shared" si="138"/>
        <v>453594.43972076272</v>
      </c>
      <c r="N594" s="3">
        <f t="shared" si="139"/>
        <v>466318.75464577478</v>
      </c>
      <c r="O594" s="20">
        <f t="shared" si="140"/>
        <v>145.03154574132458</v>
      </c>
      <c r="P594" s="20">
        <f t="shared" si="141"/>
        <v>150.04233188195465</v>
      </c>
      <c r="Q594" s="3">
        <f>(O594-MAX(O$8:O594))/MAX(O$8:O594)</f>
        <v>-1.8676627534685006E-2</v>
      </c>
      <c r="R594" s="3">
        <f>(P594-MAX(P$8:P594))/MAX(P$8:P594)</f>
        <v>-2.999212497277259E-2</v>
      </c>
    </row>
    <row r="595" spans="1:18" hidden="1" x14ac:dyDescent="0.2">
      <c r="A595" s="8">
        <v>42062</v>
      </c>
      <c r="B595" s="18" t="str">
        <f t="shared" si="129"/>
        <v>Feb-2015</v>
      </c>
      <c r="C595" s="2">
        <v>8844.6</v>
      </c>
      <c r="D595" s="25">
        <f t="shared" si="130"/>
        <v>1.85113745631258</v>
      </c>
      <c r="E595" s="20">
        <f t="shared" si="131"/>
        <v>-1.85113745631258</v>
      </c>
      <c r="F595" s="3">
        <f>VLOOKUP(A595,'Scheme data2'!$A$2:$B$5538,2,FALSE)</f>
        <v>18.53</v>
      </c>
      <c r="G595" s="20">
        <f t="shared" si="132"/>
        <v>0.7612833061446469</v>
      </c>
      <c r="H595" s="3">
        <f t="shared" si="133"/>
        <v>0</v>
      </c>
      <c r="I595" s="3">
        <f t="shared" si="134"/>
        <v>5</v>
      </c>
      <c r="J595" s="3">
        <f t="shared" si="135"/>
        <v>0</v>
      </c>
      <c r="K595" s="3">
        <f t="shared" si="136"/>
        <v>24665.276765674971</v>
      </c>
      <c r="L595" s="3">
        <f t="shared" si="137"/>
        <v>53.699540485588159</v>
      </c>
      <c r="M595" s="3">
        <f t="shared" si="138"/>
        <v>457047.57846795727</v>
      </c>
      <c r="N595" s="3">
        <f t="shared" si="139"/>
        <v>474950.95577883307</v>
      </c>
      <c r="O595" s="20">
        <f t="shared" si="140"/>
        <v>146.13564668769681</v>
      </c>
      <c r="P595" s="20">
        <f t="shared" si="141"/>
        <v>152.81982168774636</v>
      </c>
      <c r="Q595" s="3">
        <f>(O595-MAX(O$8:O595))/MAX(O$8:O595)</f>
        <v>-1.1205976520811003E-2</v>
      </c>
      <c r="R595" s="3">
        <f>(P595-MAX(P$8:P595))/MAX(P$8:P595)</f>
        <v>-1.2035945868961812E-2</v>
      </c>
    </row>
    <row r="596" spans="1:18" hidden="1" x14ac:dyDescent="0.2">
      <c r="A596" s="8">
        <v>42065</v>
      </c>
      <c r="B596" s="18" t="str">
        <f t="shared" si="129"/>
        <v>Mar-2015</v>
      </c>
      <c r="C596" s="2">
        <v>8956.75</v>
      </c>
      <c r="D596" s="25">
        <f t="shared" si="130"/>
        <v>1.2680053365895532</v>
      </c>
      <c r="E596" s="20">
        <f t="shared" si="131"/>
        <v>-1.2680053365895532</v>
      </c>
      <c r="F596" s="3">
        <f>VLOOKUP(A596,'Scheme data2'!$A$2:$B$5538,2,FALSE)</f>
        <v>18.84</v>
      </c>
      <c r="G596" s="20">
        <f t="shared" si="132"/>
        <v>1.6729627630868791</v>
      </c>
      <c r="H596" s="3">
        <f t="shared" si="133"/>
        <v>0</v>
      </c>
      <c r="I596" s="3">
        <f t="shared" si="134"/>
        <v>0</v>
      </c>
      <c r="J596" s="3">
        <f t="shared" si="135"/>
        <v>0</v>
      </c>
      <c r="K596" s="3">
        <f t="shared" si="136"/>
        <v>24665.276765674971</v>
      </c>
      <c r="L596" s="3">
        <f t="shared" si="137"/>
        <v>53.699540485588159</v>
      </c>
      <c r="M596" s="3">
        <f t="shared" si="138"/>
        <v>464693.81426531647</v>
      </c>
      <c r="N596" s="3">
        <f t="shared" si="139"/>
        <v>480973.35924429173</v>
      </c>
      <c r="O596" s="20">
        <f t="shared" si="140"/>
        <v>148.58044164037818</v>
      </c>
      <c r="P596" s="20">
        <f t="shared" si="141"/>
        <v>154.75758518211362</v>
      </c>
      <c r="Q596" s="3">
        <f>(O596-MAX(O$8:O596))/MAX(O$8:O596)</f>
        <v>0</v>
      </c>
      <c r="R596" s="3">
        <f>(P596-MAX(P$8:P596))/MAX(P$8:P596)</f>
        <v>0</v>
      </c>
    </row>
    <row r="597" spans="1:18" hidden="1" x14ac:dyDescent="0.2">
      <c r="A597" s="8">
        <v>42066</v>
      </c>
      <c r="B597" s="18" t="str">
        <f t="shared" si="129"/>
        <v>Mar-2015</v>
      </c>
      <c r="C597" s="2">
        <v>8996.25</v>
      </c>
      <c r="D597" s="25">
        <f t="shared" si="130"/>
        <v>0.44100817818963356</v>
      </c>
      <c r="E597" s="20">
        <f t="shared" si="131"/>
        <v>-0.44100817818963356</v>
      </c>
      <c r="F597" s="3">
        <f>VLOOKUP(A597,'Scheme data2'!$A$2:$B$5538,2,FALSE)</f>
        <v>18.920000000000002</v>
      </c>
      <c r="G597" s="20">
        <f t="shared" si="132"/>
        <v>0.4246284501061669</v>
      </c>
      <c r="H597" s="3">
        <f t="shared" si="133"/>
        <v>0</v>
      </c>
      <c r="I597" s="3">
        <f t="shared" si="134"/>
        <v>0</v>
      </c>
      <c r="J597" s="3">
        <f t="shared" si="135"/>
        <v>0</v>
      </c>
      <c r="K597" s="3">
        <f t="shared" si="136"/>
        <v>24665.276765674971</v>
      </c>
      <c r="L597" s="3">
        <f t="shared" si="137"/>
        <v>53.699540485588159</v>
      </c>
      <c r="M597" s="3">
        <f t="shared" si="138"/>
        <v>466667.03640657052</v>
      </c>
      <c r="N597" s="3">
        <f t="shared" si="139"/>
        <v>483094.49109347246</v>
      </c>
      <c r="O597" s="20">
        <f t="shared" si="140"/>
        <v>149.21135646687659</v>
      </c>
      <c r="P597" s="20">
        <f t="shared" si="141"/>
        <v>155.44007878913553</v>
      </c>
      <c r="Q597" s="3">
        <f>(O597-MAX(O$8:O597))/MAX(O$8:O597)</f>
        <v>0</v>
      </c>
      <c r="R597" s="3">
        <f>(P597-MAX(P$8:P597))/MAX(P$8:P597)</f>
        <v>0</v>
      </c>
    </row>
    <row r="598" spans="1:18" x14ac:dyDescent="0.2">
      <c r="A598" s="8">
        <v>42067</v>
      </c>
      <c r="B598" s="18" t="str">
        <f t="shared" si="129"/>
        <v>Mar-2015</v>
      </c>
      <c r="C598" s="2">
        <v>8922.65</v>
      </c>
      <c r="D598" s="25">
        <f t="shared" si="130"/>
        <v>-0.8181186605530123</v>
      </c>
      <c r="E598" s="20">
        <f t="shared" si="131"/>
        <v>0.8181186605530123</v>
      </c>
      <c r="F598" s="3">
        <f>VLOOKUP(A598,'Scheme data2'!$A$2:$B$5538,2,FALSE)</f>
        <v>18.87</v>
      </c>
      <c r="G598" s="20">
        <f t="shared" si="132"/>
        <v>-0.26427061310782612</v>
      </c>
      <c r="H598" s="3">
        <f t="shared" si="133"/>
        <v>2000</v>
      </c>
      <c r="I598" s="3">
        <f t="shared" si="134"/>
        <v>1</v>
      </c>
      <c r="J598" s="3">
        <f t="shared" si="135"/>
        <v>2000</v>
      </c>
      <c r="K598" s="3">
        <f t="shared" si="136"/>
        <v>24771.265106957431</v>
      </c>
      <c r="L598" s="3">
        <f t="shared" si="137"/>
        <v>53.923689140976414</v>
      </c>
      <c r="M598" s="3">
        <f t="shared" si="138"/>
        <v>467433.77256828675</v>
      </c>
      <c r="N598" s="3">
        <f t="shared" si="139"/>
        <v>481142.20491373318</v>
      </c>
      <c r="O598" s="20">
        <f t="shared" si="140"/>
        <v>148.81703470031508</v>
      </c>
      <c r="P598" s="20">
        <f t="shared" si="141"/>
        <v>154.1683944985833</v>
      </c>
      <c r="Q598" s="3">
        <f>(O598-MAX(O$8:O598))/MAX(O$8:O598)</f>
        <v>-2.6427061310782562E-3</v>
      </c>
      <c r="R598" s="3">
        <f>(P598-MAX(P$8:P598))/MAX(P$8:P598)</f>
        <v>-8.1811866055301694E-3</v>
      </c>
    </row>
    <row r="599" spans="1:18" hidden="1" x14ac:dyDescent="0.2">
      <c r="A599" s="8">
        <v>42068</v>
      </c>
      <c r="B599" s="18" t="str">
        <f t="shared" si="129"/>
        <v>Mar-2015</v>
      </c>
      <c r="C599" s="2">
        <v>8937.75</v>
      </c>
      <c r="D599" s="25">
        <f t="shared" si="130"/>
        <v>0.16923223481813546</v>
      </c>
      <c r="E599" s="20">
        <f t="shared" si="131"/>
        <v>-0.16923223481813546</v>
      </c>
      <c r="F599" s="3">
        <f>VLOOKUP(A599,'Scheme data2'!$A$2:$B$5538,2,FALSE)</f>
        <v>18.96</v>
      </c>
      <c r="G599" s="20">
        <f t="shared" si="132"/>
        <v>0.47694753577106436</v>
      </c>
      <c r="H599" s="3">
        <f t="shared" si="133"/>
        <v>0</v>
      </c>
      <c r="I599" s="3">
        <f t="shared" si="134"/>
        <v>1</v>
      </c>
      <c r="J599" s="3">
        <f t="shared" si="135"/>
        <v>0</v>
      </c>
      <c r="K599" s="3">
        <f t="shared" si="136"/>
        <v>24771.265106957431</v>
      </c>
      <c r="L599" s="3">
        <f t="shared" si="137"/>
        <v>53.923689140976414</v>
      </c>
      <c r="M599" s="3">
        <f t="shared" si="138"/>
        <v>469663.18642791291</v>
      </c>
      <c r="N599" s="3">
        <f t="shared" si="139"/>
        <v>481956.45261976193</v>
      </c>
      <c r="O599" s="20">
        <f t="shared" si="140"/>
        <v>149.52681388012579</v>
      </c>
      <c r="P599" s="20">
        <f t="shared" si="141"/>
        <v>154.42929711797649</v>
      </c>
      <c r="Q599" s="3">
        <f>(O599-MAX(O$8:O599))/MAX(O$8:O599)</f>
        <v>0</v>
      </c>
      <c r="R599" s="3">
        <f>(P599-MAX(P$8:P599))/MAX(P$8:P599)</f>
        <v>-6.5027094622759924E-3</v>
      </c>
    </row>
    <row r="600" spans="1:18" x14ac:dyDescent="0.2">
      <c r="A600" s="8">
        <v>42072</v>
      </c>
      <c r="B600" s="18" t="str">
        <f t="shared" si="129"/>
        <v>Mar-2015</v>
      </c>
      <c r="C600" s="2">
        <v>8756.75</v>
      </c>
      <c r="D600" s="25">
        <f t="shared" si="130"/>
        <v>-2.0251181785124892</v>
      </c>
      <c r="E600" s="20">
        <f t="shared" si="131"/>
        <v>2.0251181785124892</v>
      </c>
      <c r="F600" s="3">
        <f>VLOOKUP(A600,'Scheme data2'!$A$2:$B$5538,2,FALSE)</f>
        <v>18.739999999999998</v>
      </c>
      <c r="G600" s="20">
        <f t="shared" si="132"/>
        <v>-1.1603375527426287</v>
      </c>
      <c r="H600" s="3">
        <f t="shared" si="133"/>
        <v>5000</v>
      </c>
      <c r="I600" s="3">
        <f t="shared" si="134"/>
        <v>2</v>
      </c>
      <c r="J600" s="3">
        <f t="shared" si="135"/>
        <v>5000</v>
      </c>
      <c r="K600" s="3">
        <f t="shared" si="136"/>
        <v>25038.074071738647</v>
      </c>
      <c r="L600" s="3">
        <f t="shared" si="137"/>
        <v>54.494677235874633</v>
      </c>
      <c r="M600" s="3">
        <f t="shared" si="138"/>
        <v>469213.5081043822</v>
      </c>
      <c r="N600" s="3">
        <f t="shared" si="139"/>
        <v>477196.26488524518</v>
      </c>
      <c r="O600" s="20">
        <f t="shared" si="140"/>
        <v>147.79179810725512</v>
      </c>
      <c r="P600" s="20">
        <f t="shared" si="141"/>
        <v>151.30192134909129</v>
      </c>
      <c r="Q600" s="3">
        <f>(O600-MAX(O$8:O600))/MAX(O$8:O600)</f>
        <v>-1.1603375527426225E-2</v>
      </c>
      <c r="R600" s="3">
        <f>(P600-MAX(P$8:P600))/MAX(P$8:P600)</f>
        <v>-2.6622203695984455E-2</v>
      </c>
    </row>
    <row r="601" spans="1:18" x14ac:dyDescent="0.2">
      <c r="A601" s="8">
        <v>42073</v>
      </c>
      <c r="B601" s="18" t="str">
        <f t="shared" si="129"/>
        <v>Mar-2015</v>
      </c>
      <c r="C601" s="2">
        <v>8712.0499999999993</v>
      </c>
      <c r="D601" s="25">
        <f t="shared" si="130"/>
        <v>-0.51046335683901822</v>
      </c>
      <c r="E601" s="20">
        <f t="shared" si="131"/>
        <v>0.51046335683901822</v>
      </c>
      <c r="F601" s="3">
        <f>VLOOKUP(A601,'Scheme data2'!$A$2:$B$5538,2,FALSE)</f>
        <v>18.71</v>
      </c>
      <c r="G601" s="20">
        <f t="shared" si="132"/>
        <v>-0.1600853788687171</v>
      </c>
      <c r="H601" s="3">
        <f t="shared" si="133"/>
        <v>2000</v>
      </c>
      <c r="I601" s="3">
        <f t="shared" si="134"/>
        <v>3</v>
      </c>
      <c r="J601" s="3">
        <f t="shared" si="135"/>
        <v>2000</v>
      </c>
      <c r="K601" s="3">
        <f t="shared" si="136"/>
        <v>25144.968780450567</v>
      </c>
      <c r="L601" s="3">
        <f t="shared" si="137"/>
        <v>54.724244329727398</v>
      </c>
      <c r="M601" s="3">
        <f t="shared" si="138"/>
        <v>470462.36588223011</v>
      </c>
      <c r="N601" s="3">
        <f t="shared" si="139"/>
        <v>476760.35281280155</v>
      </c>
      <c r="O601" s="20">
        <f t="shared" si="140"/>
        <v>147.55520504731822</v>
      </c>
      <c r="P601" s="20">
        <f t="shared" si="141"/>
        <v>150.52958048241078</v>
      </c>
      <c r="Q601" s="3">
        <f>(O601-MAX(O$8:O601))/MAX(O$8:O601)</f>
        <v>-1.3185654008438789E-2</v>
      </c>
      <c r="R601" s="3">
        <f>(P601-MAX(P$8:P601))/MAX(P$8:P601)</f>
        <v>-3.1590940669723636E-2</v>
      </c>
    </row>
    <row r="602" spans="1:18" hidden="1" x14ac:dyDescent="0.2">
      <c r="A602" s="8">
        <v>42074</v>
      </c>
      <c r="B602" s="18" t="str">
        <f t="shared" si="129"/>
        <v>Mar-2015</v>
      </c>
      <c r="C602" s="2">
        <v>8699.9500000000007</v>
      </c>
      <c r="D602" s="25">
        <f t="shared" si="130"/>
        <v>-0.13888809178090744</v>
      </c>
      <c r="E602" s="20">
        <f t="shared" si="131"/>
        <v>0.13888809178090744</v>
      </c>
      <c r="F602" s="3">
        <f>VLOOKUP(A602,'Scheme data2'!$A$2:$B$5538,2,FALSE)</f>
        <v>18.71</v>
      </c>
      <c r="G602" s="20">
        <f t="shared" si="132"/>
        <v>0</v>
      </c>
      <c r="H602" s="3">
        <f t="shared" si="133"/>
        <v>0</v>
      </c>
      <c r="I602" s="3">
        <f t="shared" si="134"/>
        <v>3</v>
      </c>
      <c r="J602" s="3">
        <f t="shared" si="135"/>
        <v>0</v>
      </c>
      <c r="K602" s="3">
        <f t="shared" si="136"/>
        <v>25144.968780450567</v>
      </c>
      <c r="L602" s="3">
        <f t="shared" si="137"/>
        <v>54.724244329727398</v>
      </c>
      <c r="M602" s="3">
        <f t="shared" si="138"/>
        <v>470462.36588223011</v>
      </c>
      <c r="N602" s="3">
        <f t="shared" si="139"/>
        <v>476098.18945641193</v>
      </c>
      <c r="O602" s="20">
        <f t="shared" si="140"/>
        <v>147.55520504731822</v>
      </c>
      <c r="P602" s="20">
        <f t="shared" si="141"/>
        <v>150.32051282051296</v>
      </c>
      <c r="Q602" s="3">
        <f>(O602-MAX(O$8:O602))/MAX(O$8:O602)</f>
        <v>-1.3185654008438789E-2</v>
      </c>
      <c r="R602" s="3">
        <f>(P602-MAX(P$8:P602))/MAX(P$8:P602)</f>
        <v>-3.2935945532860847E-2</v>
      </c>
    </row>
    <row r="603" spans="1:18" hidden="1" x14ac:dyDescent="0.2">
      <c r="A603" s="8">
        <v>42075</v>
      </c>
      <c r="B603" s="18" t="str">
        <f t="shared" si="129"/>
        <v>Mar-2015</v>
      </c>
      <c r="C603" s="2">
        <v>8776</v>
      </c>
      <c r="D603" s="25">
        <f t="shared" si="130"/>
        <v>0.87414295484455962</v>
      </c>
      <c r="E603" s="20">
        <f t="shared" si="131"/>
        <v>-0.87414295484455962</v>
      </c>
      <c r="F603" s="3">
        <f>VLOOKUP(A603,'Scheme data2'!$A$2:$B$5538,2,FALSE)</f>
        <v>18.84</v>
      </c>
      <c r="G603" s="20">
        <f t="shared" si="132"/>
        <v>0.69481560662746655</v>
      </c>
      <c r="H603" s="3">
        <f t="shared" si="133"/>
        <v>0</v>
      </c>
      <c r="I603" s="3">
        <f t="shared" si="134"/>
        <v>3</v>
      </c>
      <c r="J603" s="3">
        <f t="shared" si="135"/>
        <v>0</v>
      </c>
      <c r="K603" s="3">
        <f t="shared" si="136"/>
        <v>25144.968780450567</v>
      </c>
      <c r="L603" s="3">
        <f t="shared" si="137"/>
        <v>54.724244329727398</v>
      </c>
      <c r="M603" s="3">
        <f t="shared" si="138"/>
        <v>473731.21182368865</v>
      </c>
      <c r="N603" s="3">
        <f t="shared" si="139"/>
        <v>480259.96823768766</v>
      </c>
      <c r="O603" s="20">
        <f t="shared" si="140"/>
        <v>148.58044164037815</v>
      </c>
      <c r="P603" s="20">
        <f t="shared" si="141"/>
        <v>151.6345289930197</v>
      </c>
      <c r="Q603" s="3">
        <f>(O603-MAX(O$8:O603))/MAX(O$8:O603)</f>
        <v>-6.3291139240506345E-3</v>
      </c>
      <c r="R603" s="3">
        <f>(P603-MAX(P$8:P603))/MAX(P$8:P603)</f>
        <v>-2.4482423231902115E-2</v>
      </c>
    </row>
    <row r="604" spans="1:18" x14ac:dyDescent="0.2">
      <c r="A604" s="8">
        <v>42076</v>
      </c>
      <c r="B604" s="18" t="str">
        <f t="shared" si="129"/>
        <v>Mar-2015</v>
      </c>
      <c r="C604" s="2">
        <v>8647.75</v>
      </c>
      <c r="D604" s="25">
        <f t="shared" si="130"/>
        <v>-1.4613719234275295</v>
      </c>
      <c r="E604" s="20">
        <f t="shared" si="131"/>
        <v>1.4613719234275295</v>
      </c>
      <c r="F604" s="3">
        <f>VLOOKUP(A604,'Scheme data2'!$A$2:$B$5538,2,FALSE)</f>
        <v>18.690000000000001</v>
      </c>
      <c r="G604" s="20">
        <f t="shared" si="132"/>
        <v>-0.79617834394903708</v>
      </c>
      <c r="H604" s="3">
        <f t="shared" si="133"/>
        <v>4000</v>
      </c>
      <c r="I604" s="3">
        <f t="shared" si="134"/>
        <v>4</v>
      </c>
      <c r="J604" s="3">
        <f t="shared" si="135"/>
        <v>4000</v>
      </c>
      <c r="K604" s="3">
        <f t="shared" si="136"/>
        <v>25358.986971996848</v>
      </c>
      <c r="L604" s="3">
        <f t="shared" si="137"/>
        <v>55.186792391361926</v>
      </c>
      <c r="M604" s="3">
        <f t="shared" si="138"/>
        <v>473959.4665066211</v>
      </c>
      <c r="N604" s="3">
        <f t="shared" si="139"/>
        <v>477241.5839024001</v>
      </c>
      <c r="O604" s="20">
        <f t="shared" si="140"/>
        <v>147.39747634069363</v>
      </c>
      <c r="P604" s="20">
        <f t="shared" si="141"/>
        <v>149.41858456009413</v>
      </c>
      <c r="Q604" s="3">
        <f>(O604-MAX(O$8:O604))/MAX(O$8:O604)</f>
        <v>-1.4240506329113832E-2</v>
      </c>
      <c r="R604" s="3">
        <f>(P604-MAX(P$8:P604))/MAX(P$8:P604)</f>
        <v>-3.8738363206891696E-2</v>
      </c>
    </row>
    <row r="605" spans="1:18" hidden="1" x14ac:dyDescent="0.2">
      <c r="A605" s="8">
        <v>42079</v>
      </c>
      <c r="B605" s="18" t="str">
        <f t="shared" si="129"/>
        <v>Mar-2015</v>
      </c>
      <c r="C605" s="2">
        <v>8633.15</v>
      </c>
      <c r="D605" s="25">
        <f t="shared" si="130"/>
        <v>-0.16883004249660735</v>
      </c>
      <c r="E605" s="20">
        <f t="shared" si="131"/>
        <v>0.16883004249660735</v>
      </c>
      <c r="F605" s="3">
        <f>VLOOKUP(A605,'Scheme data2'!$A$2:$B$5538,2,FALSE)</f>
        <v>18.71</v>
      </c>
      <c r="G605" s="20">
        <f t="shared" si="132"/>
        <v>0.10700909577313843</v>
      </c>
      <c r="H605" s="3">
        <f t="shared" si="133"/>
        <v>0</v>
      </c>
      <c r="I605" s="3">
        <f t="shared" si="134"/>
        <v>4</v>
      </c>
      <c r="J605" s="3">
        <f t="shared" si="135"/>
        <v>0</v>
      </c>
      <c r="K605" s="3">
        <f t="shared" si="136"/>
        <v>25358.986971996848</v>
      </c>
      <c r="L605" s="3">
        <f t="shared" si="137"/>
        <v>55.186792391361926</v>
      </c>
      <c r="M605" s="3">
        <f t="shared" si="138"/>
        <v>474466.64624606108</v>
      </c>
      <c r="N605" s="3">
        <f t="shared" si="139"/>
        <v>476435.85673348617</v>
      </c>
      <c r="O605" s="20">
        <f t="shared" si="140"/>
        <v>147.55520504731825</v>
      </c>
      <c r="P605" s="20">
        <f t="shared" si="141"/>
        <v>149.16632110028351</v>
      </c>
      <c r="Q605" s="3">
        <f>(O605-MAX(O$8:O605))/MAX(O$8:O605)</f>
        <v>-1.3185654008438599E-2</v>
      </c>
      <c r="R605" s="3">
        <f>(P605-MAX(P$8:P605))/MAX(P$8:P605)</f>
        <v>-4.0361261636792989E-2</v>
      </c>
    </row>
    <row r="606" spans="1:18" hidden="1" x14ac:dyDescent="0.2">
      <c r="A606" s="8">
        <v>42080</v>
      </c>
      <c r="B606" s="18" t="str">
        <f t="shared" si="129"/>
        <v>Mar-2015</v>
      </c>
      <c r="C606" s="2">
        <v>8723.2999999999993</v>
      </c>
      <c r="D606" s="25">
        <f t="shared" si="130"/>
        <v>1.0442306689910361</v>
      </c>
      <c r="E606" s="20">
        <f t="shared" si="131"/>
        <v>-1.0442306689910361</v>
      </c>
      <c r="F606" s="3">
        <f>VLOOKUP(A606,'Scheme data2'!$A$2:$B$5538,2,FALSE)</f>
        <v>18.829999999999998</v>
      </c>
      <c r="G606" s="20">
        <f t="shared" si="132"/>
        <v>0.64136825227149885</v>
      </c>
      <c r="H606" s="3">
        <f t="shared" si="133"/>
        <v>0</v>
      </c>
      <c r="I606" s="3">
        <f t="shared" si="134"/>
        <v>4</v>
      </c>
      <c r="J606" s="3">
        <f t="shared" si="135"/>
        <v>0</v>
      </c>
      <c r="K606" s="3">
        <f t="shared" si="136"/>
        <v>25358.986971996848</v>
      </c>
      <c r="L606" s="3">
        <f t="shared" si="137"/>
        <v>55.186792391361926</v>
      </c>
      <c r="M606" s="3">
        <f t="shared" si="138"/>
        <v>477509.72468270059</v>
      </c>
      <c r="N606" s="3">
        <f t="shared" si="139"/>
        <v>481410.94606756745</v>
      </c>
      <c r="O606" s="20">
        <f t="shared" si="140"/>
        <v>148.50157728706586</v>
      </c>
      <c r="P606" s="20">
        <f t="shared" si="141"/>
        <v>150.72396157301833</v>
      </c>
      <c r="Q606" s="3">
        <f>(O606-MAX(O$8:O606))/MAX(O$8:O606)</f>
        <v>-6.8565400843881557E-3</v>
      </c>
      <c r="R606" s="3">
        <f>(P606-MAX(P$8:P606))/MAX(P$8:P606)</f>
        <v>-3.0340419619285668E-2</v>
      </c>
    </row>
    <row r="607" spans="1:18" hidden="1" x14ac:dyDescent="0.2">
      <c r="A607" s="8">
        <v>42081</v>
      </c>
      <c r="B607" s="18" t="str">
        <f t="shared" si="129"/>
        <v>Mar-2015</v>
      </c>
      <c r="C607" s="2">
        <v>8685.9</v>
      </c>
      <c r="D607" s="25">
        <f t="shared" si="130"/>
        <v>-0.42873683124505219</v>
      </c>
      <c r="E607" s="20">
        <f t="shared" si="131"/>
        <v>0.42873683124505219</v>
      </c>
      <c r="F607" s="3">
        <f>VLOOKUP(A607,'Scheme data2'!$A$2:$B$5538,2,FALSE)</f>
        <v>18.79</v>
      </c>
      <c r="G607" s="20">
        <f t="shared" si="132"/>
        <v>-0.21242697822623022</v>
      </c>
      <c r="H607" s="3">
        <f t="shared" si="133"/>
        <v>0</v>
      </c>
      <c r="I607" s="3">
        <f t="shared" si="134"/>
        <v>4</v>
      </c>
      <c r="J607" s="3">
        <f t="shared" si="135"/>
        <v>0</v>
      </c>
      <c r="K607" s="3">
        <f t="shared" si="136"/>
        <v>25358.986971996848</v>
      </c>
      <c r="L607" s="3">
        <f t="shared" si="137"/>
        <v>55.186792391361926</v>
      </c>
      <c r="M607" s="3">
        <f t="shared" si="138"/>
        <v>476495.36520382075</v>
      </c>
      <c r="N607" s="3">
        <f t="shared" si="139"/>
        <v>479346.96003213053</v>
      </c>
      <c r="O607" s="20">
        <f t="shared" si="140"/>
        <v>148.18611987381664</v>
      </c>
      <c r="P607" s="20">
        <f t="shared" si="141"/>
        <v>150.07775243624317</v>
      </c>
      <c r="Q607" s="3">
        <f>(O607-MAX(O$8:O607))/MAX(O$8:O607)</f>
        <v>-8.9662447257384294E-3</v>
      </c>
      <c r="R607" s="3">
        <f>(P607-MAX(P$8:P607))/MAX(P$8:P607)</f>
        <v>-3.4497707378073929E-2</v>
      </c>
    </row>
    <row r="608" spans="1:18" x14ac:dyDescent="0.2">
      <c r="A608" s="8">
        <v>42082</v>
      </c>
      <c r="B608" s="18" t="str">
        <f t="shared" si="129"/>
        <v>Mar-2015</v>
      </c>
      <c r="C608" s="2">
        <v>8634.65</v>
      </c>
      <c r="D608" s="25">
        <f t="shared" si="130"/>
        <v>-0.5900367261884204</v>
      </c>
      <c r="E608" s="20">
        <f t="shared" si="131"/>
        <v>0.5900367261884204</v>
      </c>
      <c r="F608" s="3">
        <f>VLOOKUP(A608,'Scheme data2'!$A$2:$B$5538,2,FALSE)</f>
        <v>18.72</v>
      </c>
      <c r="G608" s="20">
        <f t="shared" si="132"/>
        <v>-0.372538584353381</v>
      </c>
      <c r="H608" s="3">
        <f t="shared" si="133"/>
        <v>2000</v>
      </c>
      <c r="I608" s="3">
        <f t="shared" si="134"/>
        <v>5</v>
      </c>
      <c r="J608" s="3">
        <f t="shared" si="135"/>
        <v>2000</v>
      </c>
      <c r="K608" s="3">
        <f t="shared" si="136"/>
        <v>25465.824578834454</v>
      </c>
      <c r="L608" s="3">
        <f t="shared" si="137"/>
        <v>55.418417297988135</v>
      </c>
      <c r="M608" s="3">
        <f t="shared" si="138"/>
        <v>476720.23611578095</v>
      </c>
      <c r="N608" s="3">
        <f t="shared" si="139"/>
        <v>478518.63692207326</v>
      </c>
      <c r="O608" s="20">
        <f t="shared" si="140"/>
        <v>147.63406940063052</v>
      </c>
      <c r="P608" s="20">
        <f t="shared" si="141"/>
        <v>149.1922385790312</v>
      </c>
      <c r="Q608" s="3">
        <f>(O608-MAX(O$8:O608))/MAX(O$8:O608)</f>
        <v>-1.2658227848101269E-2</v>
      </c>
      <c r="R608" s="3">
        <f>(P608-MAX(P$8:P608))/MAX(P$8:P608)</f>
        <v>-4.0194525496734509E-2</v>
      </c>
    </row>
    <row r="609" spans="1:18" hidden="1" x14ac:dyDescent="0.2">
      <c r="A609" s="8">
        <v>42083</v>
      </c>
      <c r="B609" s="18" t="str">
        <f t="shared" si="129"/>
        <v>Mar-2015</v>
      </c>
      <c r="C609" s="2">
        <v>8570.9</v>
      </c>
      <c r="D609" s="25">
        <f t="shared" si="130"/>
        <v>-0.73830438987104285</v>
      </c>
      <c r="E609" s="20">
        <f t="shared" si="131"/>
        <v>0.73830438987104285</v>
      </c>
      <c r="F609" s="3">
        <f>VLOOKUP(A609,'Scheme data2'!$A$2:$B$5538,2,FALSE)</f>
        <v>18.64</v>
      </c>
      <c r="G609" s="20">
        <f t="shared" si="132"/>
        <v>-0.42735042735041828</v>
      </c>
      <c r="H609" s="3">
        <f t="shared" si="133"/>
        <v>2000</v>
      </c>
      <c r="I609" s="3">
        <f t="shared" si="134"/>
        <v>6</v>
      </c>
      <c r="J609" s="3">
        <f t="shared" si="135"/>
        <v>0</v>
      </c>
      <c r="K609" s="3">
        <f t="shared" si="136"/>
        <v>25465.824578834454</v>
      </c>
      <c r="L609" s="3">
        <f t="shared" si="137"/>
        <v>55.418417297988135</v>
      </c>
      <c r="M609" s="3">
        <f t="shared" si="138"/>
        <v>474682.97014947422</v>
      </c>
      <c r="N609" s="3">
        <f t="shared" si="139"/>
        <v>474985.71281932649</v>
      </c>
      <c r="O609" s="20">
        <f t="shared" si="140"/>
        <v>147.00315457413211</v>
      </c>
      <c r="P609" s="20">
        <f t="shared" si="141"/>
        <v>148.09074573225533</v>
      </c>
      <c r="Q609" s="3">
        <f>(O609-MAX(O$8:O609))/MAX(O$8:O609)</f>
        <v>-1.6877637130801627E-2</v>
      </c>
      <c r="R609" s="3">
        <f>(P609-MAX(P$8:P609))/MAX(P$8:P609)</f>
        <v>-4.7280811449214727E-2</v>
      </c>
    </row>
    <row r="610" spans="1:18" hidden="1" x14ac:dyDescent="0.2">
      <c r="A610" s="8">
        <v>42086</v>
      </c>
      <c r="B610" s="18" t="str">
        <f t="shared" si="129"/>
        <v>Mar-2015</v>
      </c>
      <c r="C610" s="2">
        <v>8550.9</v>
      </c>
      <c r="D610" s="25">
        <f t="shared" si="130"/>
        <v>-0.23334772310959176</v>
      </c>
      <c r="E610" s="20">
        <f t="shared" si="131"/>
        <v>0.23334772310959176</v>
      </c>
      <c r="F610" s="3">
        <f>VLOOKUP(A610,'Scheme data2'!$A$2:$B$5538,2,FALSE)</f>
        <v>18.600000000000001</v>
      </c>
      <c r="G610" s="20">
        <f t="shared" si="132"/>
        <v>-0.21459227467810699</v>
      </c>
      <c r="H610" s="3">
        <f t="shared" si="133"/>
        <v>0</v>
      </c>
      <c r="I610" s="3">
        <f t="shared" si="134"/>
        <v>6</v>
      </c>
      <c r="J610" s="3">
        <f t="shared" si="135"/>
        <v>0</v>
      </c>
      <c r="K610" s="3">
        <f t="shared" si="136"/>
        <v>25465.824578834454</v>
      </c>
      <c r="L610" s="3">
        <f t="shared" si="137"/>
        <v>55.418417297988135</v>
      </c>
      <c r="M610" s="3">
        <f t="shared" si="138"/>
        <v>473664.33716632088</v>
      </c>
      <c r="N610" s="3">
        <f t="shared" si="139"/>
        <v>473877.34447336674</v>
      </c>
      <c r="O610" s="20">
        <f t="shared" si="140"/>
        <v>146.68769716088292</v>
      </c>
      <c r="P610" s="20">
        <f t="shared" si="141"/>
        <v>147.74517934895309</v>
      </c>
      <c r="Q610" s="3">
        <f>(O610-MAX(O$8:O610))/MAX(O$8:O610)</f>
        <v>-1.8987341772151712E-2</v>
      </c>
      <c r="R610" s="3">
        <f>(P610-MAX(P$8:P610))/MAX(P$8:P610)</f>
        <v>-4.9503959983326219E-2</v>
      </c>
    </row>
    <row r="611" spans="1:18" hidden="1" x14ac:dyDescent="0.2">
      <c r="A611" s="8">
        <v>42087</v>
      </c>
      <c r="B611" s="18" t="str">
        <f t="shared" si="129"/>
        <v>Mar-2015</v>
      </c>
      <c r="C611" s="2">
        <v>8542.9500000000007</v>
      </c>
      <c r="D611" s="25">
        <f t="shared" si="130"/>
        <v>-9.2972669543544051E-2</v>
      </c>
      <c r="E611" s="20">
        <f t="shared" si="131"/>
        <v>9.2972669543544051E-2</v>
      </c>
      <c r="F611" s="3">
        <f>VLOOKUP(A611,'Scheme data2'!$A$2:$B$5538,2,FALSE)</f>
        <v>18.600000000000001</v>
      </c>
      <c r="G611" s="20">
        <f t="shared" si="132"/>
        <v>0</v>
      </c>
      <c r="H611" s="3">
        <f t="shared" si="133"/>
        <v>0</v>
      </c>
      <c r="I611" s="3">
        <f t="shared" si="134"/>
        <v>6</v>
      </c>
      <c r="J611" s="3">
        <f t="shared" si="135"/>
        <v>0</v>
      </c>
      <c r="K611" s="3">
        <f t="shared" si="136"/>
        <v>25465.824578834454</v>
      </c>
      <c r="L611" s="3">
        <f t="shared" si="137"/>
        <v>55.418417297988135</v>
      </c>
      <c r="M611" s="3">
        <f t="shared" si="138"/>
        <v>473664.33716632088</v>
      </c>
      <c r="N611" s="3">
        <f t="shared" si="139"/>
        <v>473436.76805584779</v>
      </c>
      <c r="O611" s="20">
        <f t="shared" si="140"/>
        <v>146.68769716088292</v>
      </c>
      <c r="P611" s="20">
        <f t="shared" si="141"/>
        <v>147.60781671159046</v>
      </c>
      <c r="Q611" s="3">
        <f>(O611-MAX(O$8:O611))/MAX(O$8:O611)</f>
        <v>-1.8987341772151712E-2</v>
      </c>
      <c r="R611" s="3">
        <f>(P611-MAX(P$8:P611))/MAX(P$8:P611)</f>
        <v>-5.0387661525635452E-2</v>
      </c>
    </row>
    <row r="612" spans="1:18" hidden="1" x14ac:dyDescent="0.2">
      <c r="A612" s="8">
        <v>42088</v>
      </c>
      <c r="B612" s="18" t="str">
        <f t="shared" si="129"/>
        <v>Mar-2015</v>
      </c>
      <c r="C612" s="2">
        <v>8530.7999999999993</v>
      </c>
      <c r="D612" s="25">
        <f t="shared" si="130"/>
        <v>-0.14222253437046281</v>
      </c>
      <c r="E612" s="20">
        <f t="shared" si="131"/>
        <v>0.14222253437046281</v>
      </c>
      <c r="F612" s="3">
        <f>VLOOKUP(A612,'Scheme data2'!$A$2:$B$5538,2,FALSE)</f>
        <v>18.64</v>
      </c>
      <c r="G612" s="20">
        <f t="shared" si="132"/>
        <v>0.21505376344085561</v>
      </c>
      <c r="H612" s="3">
        <f t="shared" si="133"/>
        <v>0</v>
      </c>
      <c r="I612" s="3">
        <f t="shared" si="134"/>
        <v>6</v>
      </c>
      <c r="J612" s="3">
        <f t="shared" si="135"/>
        <v>0</v>
      </c>
      <c r="K612" s="3">
        <f t="shared" si="136"/>
        <v>25465.824578834454</v>
      </c>
      <c r="L612" s="3">
        <f t="shared" si="137"/>
        <v>55.418417297988135</v>
      </c>
      <c r="M612" s="3">
        <f t="shared" si="138"/>
        <v>474682.97014947422</v>
      </c>
      <c r="N612" s="3">
        <f t="shared" si="139"/>
        <v>472763.43428567715</v>
      </c>
      <c r="O612" s="20">
        <f t="shared" si="140"/>
        <v>147.00315457413214</v>
      </c>
      <c r="P612" s="20">
        <f t="shared" si="141"/>
        <v>147.39788513373432</v>
      </c>
      <c r="Q612" s="3">
        <f>(O612-MAX(O$8:O612))/MAX(O$8:O612)</f>
        <v>-1.6877637130801437E-2</v>
      </c>
      <c r="R612" s="3">
        <f>(P612-MAX(P$8:P612))/MAX(P$8:P612)</f>
        <v>-5.1738224260108358E-2</v>
      </c>
    </row>
    <row r="613" spans="1:18" hidden="1" x14ac:dyDescent="0.2">
      <c r="A613" s="8">
        <v>42089</v>
      </c>
      <c r="B613" s="18" t="str">
        <f t="shared" si="129"/>
        <v>Mar-2015</v>
      </c>
      <c r="C613" s="2">
        <v>8342.15</v>
      </c>
      <c r="D613" s="25">
        <f t="shared" si="130"/>
        <v>-2.2113986964880157</v>
      </c>
      <c r="E613" s="20">
        <f t="shared" si="131"/>
        <v>2.2113986964880157</v>
      </c>
      <c r="F613" s="3">
        <f>VLOOKUP(A613,'Scheme data2'!$A$2:$B$5538,2,FALSE)</f>
        <v>18.54</v>
      </c>
      <c r="G613" s="20">
        <f t="shared" si="132"/>
        <v>-0.53648068669528659</v>
      </c>
      <c r="H613" s="3">
        <f t="shared" si="133"/>
        <v>5000</v>
      </c>
      <c r="I613" s="3">
        <f t="shared" si="134"/>
        <v>7</v>
      </c>
      <c r="J613" s="3">
        <f t="shared" si="135"/>
        <v>0</v>
      </c>
      <c r="K613" s="3">
        <f t="shared" si="136"/>
        <v>25465.824578834454</v>
      </c>
      <c r="L613" s="3">
        <f t="shared" si="137"/>
        <v>55.418417297988135</v>
      </c>
      <c r="M613" s="3">
        <f t="shared" si="138"/>
        <v>472136.38769159076</v>
      </c>
      <c r="N613" s="3">
        <f t="shared" si="139"/>
        <v>462308.7498624117</v>
      </c>
      <c r="O613" s="20">
        <f t="shared" si="140"/>
        <v>146.2145110410091</v>
      </c>
      <c r="P613" s="20">
        <f t="shared" si="141"/>
        <v>144.13833022323601</v>
      </c>
      <c r="Q613" s="3">
        <f>(O613-MAX(O$8:O613))/MAX(O$8:O613)</f>
        <v>-2.2151898734177028E-2</v>
      </c>
      <c r="R613" s="3">
        <f>(P613-MAX(P$8:P613))/MAX(P$8:P613)</f>
        <v>-7.2708072808114477E-2</v>
      </c>
    </row>
    <row r="614" spans="1:18" hidden="1" x14ac:dyDescent="0.2">
      <c r="A614" s="8">
        <v>42090</v>
      </c>
      <c r="B614" s="18" t="str">
        <f t="shared" si="129"/>
        <v>Mar-2015</v>
      </c>
      <c r="C614" s="2">
        <v>8341.4</v>
      </c>
      <c r="D614" s="25">
        <f t="shared" si="130"/>
        <v>-8.9904880636286818E-3</v>
      </c>
      <c r="E614" s="20">
        <f t="shared" si="131"/>
        <v>8.9904880636286818E-3</v>
      </c>
      <c r="F614" s="3">
        <f>VLOOKUP(A614,'Scheme data2'!$A$2:$B$5538,2,FALSE)</f>
        <v>18.579999999999998</v>
      </c>
      <c r="G614" s="20">
        <f t="shared" si="132"/>
        <v>0.21574973031283254</v>
      </c>
      <c r="H614" s="3">
        <f t="shared" si="133"/>
        <v>0</v>
      </c>
      <c r="I614" s="3">
        <f t="shared" si="134"/>
        <v>7</v>
      </c>
      <c r="J614" s="3">
        <f t="shared" si="135"/>
        <v>0</v>
      </c>
      <c r="K614" s="3">
        <f t="shared" si="136"/>
        <v>25465.824578834454</v>
      </c>
      <c r="L614" s="3">
        <f t="shared" si="137"/>
        <v>55.418417297988135</v>
      </c>
      <c r="M614" s="3">
        <f t="shared" si="138"/>
        <v>473155.0206747441</v>
      </c>
      <c r="N614" s="3">
        <f t="shared" si="139"/>
        <v>462267.1860494382</v>
      </c>
      <c r="O614" s="20">
        <f t="shared" si="140"/>
        <v>146.52996845425832</v>
      </c>
      <c r="P614" s="20">
        <f t="shared" si="141"/>
        <v>144.12537148386218</v>
      </c>
      <c r="Q614" s="3">
        <f>(O614-MAX(O$8:O614))/MAX(O$8:O614)</f>
        <v>-2.0042194092826756E-2</v>
      </c>
      <c r="R614" s="3">
        <f>(P614-MAX(P$8:P614))/MAX(P$8:P614)</f>
        <v>-7.2791440878143612E-2</v>
      </c>
    </row>
    <row r="615" spans="1:18" hidden="1" x14ac:dyDescent="0.2">
      <c r="A615" s="8">
        <v>42093</v>
      </c>
      <c r="B615" s="18" t="str">
        <f t="shared" si="129"/>
        <v>Mar-2015</v>
      </c>
      <c r="C615" s="2">
        <v>8492.2999999999993</v>
      </c>
      <c r="D615" s="25">
        <f t="shared" si="130"/>
        <v>1.8090488407221765</v>
      </c>
      <c r="E615" s="20">
        <f t="shared" si="131"/>
        <v>-1.8090488407221765</v>
      </c>
      <c r="F615" s="3">
        <f>VLOOKUP(A615,'Scheme data2'!$A$2:$B$5538,2,FALSE)</f>
        <v>18.73</v>
      </c>
      <c r="G615" s="20">
        <f t="shared" si="132"/>
        <v>0.80731969860065744</v>
      </c>
      <c r="H615" s="3">
        <f t="shared" si="133"/>
        <v>0</v>
      </c>
      <c r="I615" s="3">
        <f t="shared" si="134"/>
        <v>7</v>
      </c>
      <c r="J615" s="3">
        <f t="shared" si="135"/>
        <v>0</v>
      </c>
      <c r="K615" s="3">
        <f t="shared" si="136"/>
        <v>25465.824578834454</v>
      </c>
      <c r="L615" s="3">
        <f t="shared" si="137"/>
        <v>55.418417297988135</v>
      </c>
      <c r="M615" s="3">
        <f t="shared" si="138"/>
        <v>476974.89436156931</v>
      </c>
      <c r="N615" s="3">
        <f t="shared" si="139"/>
        <v>470629.82521970459</v>
      </c>
      <c r="O615" s="20">
        <f t="shared" si="140"/>
        <v>147.71293375394288</v>
      </c>
      <c r="P615" s="20">
        <f t="shared" si="141"/>
        <v>146.73266984587752</v>
      </c>
      <c r="Q615" s="3">
        <f>(O615-MAX(O$8:O615))/MAX(O$8:O615)</f>
        <v>-1.2130801687763367E-2</v>
      </c>
      <c r="R615" s="3">
        <f>(P615-MAX(P$8:P615))/MAX(P$8:P615)</f>
        <v>-5.6017785188272863E-2</v>
      </c>
    </row>
    <row r="616" spans="1:18" hidden="1" x14ac:dyDescent="0.2">
      <c r="A616" s="8">
        <v>42094</v>
      </c>
      <c r="B616" s="18" t="str">
        <f t="shared" si="129"/>
        <v>Mar-2015</v>
      </c>
      <c r="C616" s="2">
        <v>8491</v>
      </c>
      <c r="D616" s="25">
        <f t="shared" si="130"/>
        <v>-1.5307984880412521E-2</v>
      </c>
      <c r="E616" s="20">
        <f t="shared" si="131"/>
        <v>1.5307984880412521E-2</v>
      </c>
      <c r="F616" s="3">
        <f>VLOOKUP(A616,'Scheme data2'!$A$2:$B$5538,2,FALSE)</f>
        <v>18.77</v>
      </c>
      <c r="G616" s="20">
        <f t="shared" si="132"/>
        <v>0.21356113187399436</v>
      </c>
      <c r="H616" s="3">
        <f t="shared" si="133"/>
        <v>0</v>
      </c>
      <c r="I616" s="3">
        <f t="shared" si="134"/>
        <v>7</v>
      </c>
      <c r="J616" s="3">
        <f t="shared" si="135"/>
        <v>0</v>
      </c>
      <c r="K616" s="3">
        <f t="shared" si="136"/>
        <v>25465.824578834454</v>
      </c>
      <c r="L616" s="3">
        <f t="shared" si="137"/>
        <v>55.418417297988135</v>
      </c>
      <c r="M616" s="3">
        <f t="shared" si="138"/>
        <v>477993.52734472271</v>
      </c>
      <c r="N616" s="3">
        <f t="shared" si="139"/>
        <v>470557.78127721726</v>
      </c>
      <c r="O616" s="20">
        <f t="shared" si="140"/>
        <v>148.02839116719207</v>
      </c>
      <c r="P616" s="20">
        <f t="shared" si="141"/>
        <v>146.71020803096289</v>
      </c>
      <c r="Q616" s="3">
        <f>(O616-MAX(O$8:O616))/MAX(O$8:O616)</f>
        <v>-1.0021097046413283E-2</v>
      </c>
      <c r="R616" s="3">
        <f>(P616-MAX(P$8:P616))/MAX(P$8:P616)</f>
        <v>-5.6162289842990036E-2</v>
      </c>
    </row>
    <row r="617" spans="1:18" hidden="1" x14ac:dyDescent="0.2">
      <c r="A617" s="8">
        <v>42095</v>
      </c>
      <c r="B617" s="18" t="str">
        <f t="shared" si="129"/>
        <v>Apr-2015</v>
      </c>
      <c r="C617" s="2">
        <v>8586.25</v>
      </c>
      <c r="D617" s="25">
        <f t="shared" si="130"/>
        <v>1.1217759981156519</v>
      </c>
      <c r="E617" s="20">
        <f t="shared" si="131"/>
        <v>-1.1217759981156519</v>
      </c>
      <c r="F617" s="3">
        <f>VLOOKUP(A617,'Scheme data2'!$A$2:$B$5538,2,FALSE)</f>
        <v>18.920000000000002</v>
      </c>
      <c r="G617" s="20">
        <f t="shared" si="132"/>
        <v>0.79914757591903107</v>
      </c>
      <c r="H617" s="3">
        <f t="shared" si="133"/>
        <v>0</v>
      </c>
      <c r="I617" s="3">
        <f t="shared" si="134"/>
        <v>0</v>
      </c>
      <c r="J617" s="3">
        <f t="shared" si="135"/>
        <v>0</v>
      </c>
      <c r="K617" s="3">
        <f t="shared" si="136"/>
        <v>25465.824578834454</v>
      </c>
      <c r="L617" s="3">
        <f t="shared" si="137"/>
        <v>55.418417297988135</v>
      </c>
      <c r="M617" s="3">
        <f t="shared" si="138"/>
        <v>481813.40103154792</v>
      </c>
      <c r="N617" s="3">
        <f t="shared" si="139"/>
        <v>475836.38552485063</v>
      </c>
      <c r="O617" s="20">
        <f t="shared" si="140"/>
        <v>149.21135646687662</v>
      </c>
      <c r="P617" s="20">
        <f t="shared" si="141"/>
        <v>148.35596793143978</v>
      </c>
      <c r="Q617" s="3">
        <f>(O617-MAX(O$8:O617))/MAX(O$8:O617)</f>
        <v>-2.1097046413498946E-3</v>
      </c>
      <c r="R617" s="3">
        <f>(P617-MAX(P$8:P617))/MAX(P$8:P617)</f>
        <v>-4.5574544949284285E-2</v>
      </c>
    </row>
    <row r="618" spans="1:18" hidden="1" x14ac:dyDescent="0.2">
      <c r="A618" s="8">
        <v>42100</v>
      </c>
      <c r="B618" s="18" t="str">
        <f t="shared" si="129"/>
        <v>Apr-2015</v>
      </c>
      <c r="C618" s="2">
        <v>8659.9</v>
      </c>
      <c r="D618" s="25">
        <f t="shared" si="130"/>
        <v>0.85776677827922121</v>
      </c>
      <c r="E618" s="20">
        <f t="shared" si="131"/>
        <v>-0.85776677827922121</v>
      </c>
      <c r="F618" s="3">
        <f>VLOOKUP(A618,'Scheme data2'!$A$2:$B$5538,2,FALSE)</f>
        <v>19.03</v>
      </c>
      <c r="G618" s="20">
        <f t="shared" si="132"/>
        <v>0.58139534883720623</v>
      </c>
      <c r="H618" s="3">
        <f t="shared" si="133"/>
        <v>0</v>
      </c>
      <c r="I618" s="3">
        <f t="shared" si="134"/>
        <v>0</v>
      </c>
      <c r="J618" s="3">
        <f t="shared" si="135"/>
        <v>0</v>
      </c>
      <c r="K618" s="3">
        <f t="shared" si="136"/>
        <v>25465.824578834454</v>
      </c>
      <c r="L618" s="3">
        <f t="shared" si="137"/>
        <v>55.418417297988135</v>
      </c>
      <c r="M618" s="3">
        <f t="shared" si="138"/>
        <v>484614.64173521969</v>
      </c>
      <c r="N618" s="3">
        <f t="shared" si="139"/>
        <v>479917.95195884741</v>
      </c>
      <c r="O618" s="20">
        <f t="shared" si="140"/>
        <v>150.07886435331196</v>
      </c>
      <c r="P618" s="20">
        <f t="shared" si="141"/>
        <v>149.62851613795024</v>
      </c>
      <c r="Q618" s="3">
        <f>(O618-MAX(O$8:O618))/MAX(O$8:O618)</f>
        <v>0</v>
      </c>
      <c r="R618" s="3">
        <f>(P618-MAX(P$8:P618))/MAX(P$8:P618)</f>
        <v>-3.7387800472418971E-2</v>
      </c>
    </row>
    <row r="619" spans="1:18" hidden="1" x14ac:dyDescent="0.2">
      <c r="A619" s="8">
        <v>42101</v>
      </c>
      <c r="B619" s="18" t="str">
        <f t="shared" si="129"/>
        <v>Apr-2015</v>
      </c>
      <c r="C619" s="2">
        <v>8660.2999999999993</v>
      </c>
      <c r="D619" s="25">
        <f t="shared" si="130"/>
        <v>4.6189909814159076E-3</v>
      </c>
      <c r="E619" s="20">
        <f t="shared" si="131"/>
        <v>-4.6189909814159076E-3</v>
      </c>
      <c r="F619" s="3">
        <f>VLOOKUP(A619,'Scheme data2'!$A$2:$B$5538,2,FALSE)</f>
        <v>19.02</v>
      </c>
      <c r="G619" s="20">
        <f t="shared" si="132"/>
        <v>-5.2548607461910479E-2</v>
      </c>
      <c r="H619" s="3">
        <f t="shared" si="133"/>
        <v>0</v>
      </c>
      <c r="I619" s="3">
        <f t="shared" si="134"/>
        <v>0</v>
      </c>
      <c r="J619" s="3">
        <f t="shared" si="135"/>
        <v>0</v>
      </c>
      <c r="K619" s="3">
        <f t="shared" si="136"/>
        <v>25465.824578834454</v>
      </c>
      <c r="L619" s="3">
        <f t="shared" si="137"/>
        <v>55.418417297988135</v>
      </c>
      <c r="M619" s="3">
        <f t="shared" si="138"/>
        <v>484359.98348943132</v>
      </c>
      <c r="N619" s="3">
        <f t="shared" si="139"/>
        <v>479940.11932576663</v>
      </c>
      <c r="O619" s="20">
        <f t="shared" si="140"/>
        <v>149.99999999999963</v>
      </c>
      <c r="P619" s="20">
        <f t="shared" si="141"/>
        <v>149.63542746561626</v>
      </c>
      <c r="Q619" s="3">
        <f>(O619-MAX(O$8:O619))/MAX(O$8:O619)</f>
        <v>-5.2548607461918033E-4</v>
      </c>
      <c r="R619" s="3">
        <f>(P619-MAX(P$8:P619))/MAX(P$8:P619)</f>
        <v>-3.734333750173692E-2</v>
      </c>
    </row>
    <row r="620" spans="1:18" hidden="1" x14ac:dyDescent="0.2">
      <c r="A620" s="8">
        <v>42102</v>
      </c>
      <c r="B620" s="18" t="str">
        <f t="shared" si="129"/>
        <v>Apr-2015</v>
      </c>
      <c r="C620" s="2">
        <v>8714.4</v>
      </c>
      <c r="D620" s="25">
        <f t="shared" si="130"/>
        <v>0.62468967587728341</v>
      </c>
      <c r="E620" s="20">
        <f t="shared" si="131"/>
        <v>-0.62468967587728341</v>
      </c>
      <c r="F620" s="3">
        <f>VLOOKUP(A620,'Scheme data2'!$A$2:$B$5538,2,FALSE)</f>
        <v>19.07</v>
      </c>
      <c r="G620" s="20">
        <f t="shared" si="132"/>
        <v>0.26288117770767988</v>
      </c>
      <c r="H620" s="3">
        <f t="shared" si="133"/>
        <v>0</v>
      </c>
      <c r="I620" s="3">
        <f t="shared" si="134"/>
        <v>0</v>
      </c>
      <c r="J620" s="3">
        <f t="shared" si="135"/>
        <v>0</v>
      </c>
      <c r="K620" s="3">
        <f t="shared" si="136"/>
        <v>25465.824578834454</v>
      </c>
      <c r="L620" s="3">
        <f t="shared" si="137"/>
        <v>55.418417297988135</v>
      </c>
      <c r="M620" s="3">
        <f t="shared" si="138"/>
        <v>485633.27471837302</v>
      </c>
      <c r="N620" s="3">
        <f t="shared" si="139"/>
        <v>482938.25570158777</v>
      </c>
      <c r="O620" s="20">
        <f t="shared" si="140"/>
        <v>150.39432176656115</v>
      </c>
      <c r="P620" s="20">
        <f t="shared" si="141"/>
        <v>150.57018453244879</v>
      </c>
      <c r="Q620" s="3">
        <f>(O620-MAX(O$8:O620))/MAX(O$8:O620)</f>
        <v>0</v>
      </c>
      <c r="R620" s="3">
        <f>(P620-MAX(P$8:P620))/MAX(P$8:P620)</f>
        <v>-3.1329720716965534E-2</v>
      </c>
    </row>
    <row r="621" spans="1:18" hidden="1" x14ac:dyDescent="0.2">
      <c r="A621" s="8">
        <v>42103</v>
      </c>
      <c r="B621" s="18" t="str">
        <f t="shared" si="129"/>
        <v>Apr-2015</v>
      </c>
      <c r="C621" s="2">
        <v>8778.2999999999993</v>
      </c>
      <c r="D621" s="25">
        <f t="shared" si="130"/>
        <v>0.73326907188102031</v>
      </c>
      <c r="E621" s="20">
        <f t="shared" si="131"/>
        <v>-0.73326907188102031</v>
      </c>
      <c r="F621" s="3">
        <f>VLOOKUP(A621,'Scheme data2'!$A$2:$B$5538,2,FALSE)</f>
        <v>19.170000000000002</v>
      </c>
      <c r="G621" s="20">
        <f t="shared" si="132"/>
        <v>0.52438384897745893</v>
      </c>
      <c r="H621" s="3">
        <f t="shared" si="133"/>
        <v>0</v>
      </c>
      <c r="I621" s="3">
        <f t="shared" si="134"/>
        <v>0</v>
      </c>
      <c r="J621" s="3">
        <f t="shared" si="135"/>
        <v>0</v>
      </c>
      <c r="K621" s="3">
        <f t="shared" si="136"/>
        <v>25465.824578834454</v>
      </c>
      <c r="L621" s="3">
        <f t="shared" si="137"/>
        <v>55.418417297988135</v>
      </c>
      <c r="M621" s="3">
        <f t="shared" si="138"/>
        <v>488179.85717625654</v>
      </c>
      <c r="N621" s="3">
        <f t="shared" si="139"/>
        <v>486479.4925669292</v>
      </c>
      <c r="O621" s="20">
        <f t="shared" si="140"/>
        <v>151.18296529968418</v>
      </c>
      <c r="P621" s="20">
        <f t="shared" si="141"/>
        <v>151.67426912709942</v>
      </c>
      <c r="Q621" s="3">
        <f>(O621-MAX(O$8:O621))/MAX(O$8:O621)</f>
        <v>0</v>
      </c>
      <c r="R621" s="3">
        <f>(P621-MAX(P$8:P621))/MAX(P$8:P621)</f>
        <v>-2.4226761150479524E-2</v>
      </c>
    </row>
    <row r="622" spans="1:18" hidden="1" x14ac:dyDescent="0.2">
      <c r="A622" s="8">
        <v>42104</v>
      </c>
      <c r="B622" s="18" t="str">
        <f t="shared" si="129"/>
        <v>Apr-2015</v>
      </c>
      <c r="C622" s="2">
        <v>8780.35</v>
      </c>
      <c r="D622" s="25">
        <f t="shared" si="130"/>
        <v>2.3353041021622542E-2</v>
      </c>
      <c r="E622" s="20">
        <f t="shared" si="131"/>
        <v>-2.3353041021622542E-2</v>
      </c>
      <c r="F622" s="3">
        <f>VLOOKUP(A622,'Scheme data2'!$A$2:$B$5538,2,FALSE)</f>
        <v>19.16</v>
      </c>
      <c r="G622" s="20">
        <f t="shared" si="132"/>
        <v>-5.2164840897243415E-2</v>
      </c>
      <c r="H622" s="3">
        <f t="shared" si="133"/>
        <v>0</v>
      </c>
      <c r="I622" s="3">
        <f t="shared" si="134"/>
        <v>0</v>
      </c>
      <c r="J622" s="3">
        <f t="shared" si="135"/>
        <v>0</v>
      </c>
      <c r="K622" s="3">
        <f t="shared" si="136"/>
        <v>25465.824578834454</v>
      </c>
      <c r="L622" s="3">
        <f t="shared" si="137"/>
        <v>55.418417297988135</v>
      </c>
      <c r="M622" s="3">
        <f t="shared" si="138"/>
        <v>487925.19893046812</v>
      </c>
      <c r="N622" s="3">
        <f t="shared" si="139"/>
        <v>486593.10032239015</v>
      </c>
      <c r="O622" s="20">
        <f t="shared" si="140"/>
        <v>151.10410094637189</v>
      </c>
      <c r="P622" s="20">
        <f t="shared" si="141"/>
        <v>151.70968968138791</v>
      </c>
      <c r="Q622" s="3">
        <f>(O622-MAX(O$8:O622))/MAX(O$8:O622)</f>
        <v>-5.2164840897232128E-4</v>
      </c>
      <c r="R622" s="3">
        <f>(P622-MAX(P$8:P622))/MAX(P$8:P622)</f>
        <v>-2.3998888425733014E-2</v>
      </c>
    </row>
    <row r="623" spans="1:18" hidden="1" x14ac:dyDescent="0.2">
      <c r="A623" s="8">
        <v>42107</v>
      </c>
      <c r="B623" s="18" t="str">
        <f t="shared" si="129"/>
        <v>Apr-2015</v>
      </c>
      <c r="C623" s="2">
        <v>8834</v>
      </c>
      <c r="D623" s="25">
        <f t="shared" si="130"/>
        <v>0.61102347856292327</v>
      </c>
      <c r="E623" s="20">
        <f t="shared" si="131"/>
        <v>-0.61102347856292327</v>
      </c>
      <c r="F623" s="3">
        <f>VLOOKUP(A623,'Scheme data2'!$A$2:$B$5538,2,FALSE)</f>
        <v>19.21</v>
      </c>
      <c r="G623" s="20">
        <f t="shared" si="132"/>
        <v>0.2609603340292313</v>
      </c>
      <c r="H623" s="3">
        <f t="shared" si="133"/>
        <v>0</v>
      </c>
      <c r="I623" s="3">
        <f t="shared" si="134"/>
        <v>0</v>
      </c>
      <c r="J623" s="3">
        <f t="shared" si="135"/>
        <v>0</v>
      </c>
      <c r="K623" s="3">
        <f t="shared" si="136"/>
        <v>25465.824578834454</v>
      </c>
      <c r="L623" s="3">
        <f t="shared" si="137"/>
        <v>55.418417297988135</v>
      </c>
      <c r="M623" s="3">
        <f t="shared" si="138"/>
        <v>489198.49015940988</v>
      </c>
      <c r="N623" s="3">
        <f t="shared" si="139"/>
        <v>489566.29841042717</v>
      </c>
      <c r="O623" s="20">
        <f t="shared" si="140"/>
        <v>151.4984227129334</v>
      </c>
      <c r="P623" s="20">
        <f t="shared" si="141"/>
        <v>152.63667150459614</v>
      </c>
      <c r="Q623" s="3">
        <f>(O623-MAX(O$8:O623))/MAX(O$8:O623)</f>
        <v>0</v>
      </c>
      <c r="R623" s="3">
        <f>(P623-MAX(P$8:P623))/MAX(P$8:P623)</f>
        <v>-1.8035292482979193E-2</v>
      </c>
    </row>
    <row r="624" spans="1:18" x14ac:dyDescent="0.2">
      <c r="A624" s="8">
        <v>42109</v>
      </c>
      <c r="B624" s="18" t="str">
        <f t="shared" si="129"/>
        <v>Apr-2015</v>
      </c>
      <c r="C624" s="2">
        <v>8750.2000000000007</v>
      </c>
      <c r="D624" s="25">
        <f t="shared" si="130"/>
        <v>-0.94860765225265198</v>
      </c>
      <c r="E624" s="20">
        <f t="shared" si="131"/>
        <v>0.94860765225265198</v>
      </c>
      <c r="F624" s="3">
        <f>VLOOKUP(A624,'Scheme data2'!$A$2:$B$5538,2,FALSE)</f>
        <v>19.11</v>
      </c>
      <c r="G624" s="20">
        <f t="shared" si="132"/>
        <v>-0.52056220718376578</v>
      </c>
      <c r="H624" s="3">
        <f t="shared" si="133"/>
        <v>2000</v>
      </c>
      <c r="I624" s="3">
        <f t="shared" si="134"/>
        <v>1</v>
      </c>
      <c r="J624" s="3">
        <f t="shared" si="135"/>
        <v>2000</v>
      </c>
      <c r="K624" s="3">
        <f t="shared" si="136"/>
        <v>25570.481826348845</v>
      </c>
      <c r="L624" s="3">
        <f t="shared" si="137"/>
        <v>55.64698350218918</v>
      </c>
      <c r="M624" s="3">
        <f t="shared" si="138"/>
        <v>488651.90770152642</v>
      </c>
      <c r="N624" s="3">
        <f t="shared" si="139"/>
        <v>486922.23504085583</v>
      </c>
      <c r="O624" s="20">
        <f t="shared" si="140"/>
        <v>150.70977917981037</v>
      </c>
      <c r="P624" s="20">
        <f t="shared" si="141"/>
        <v>151.18874835855979</v>
      </c>
      <c r="Q624" s="3">
        <f>(O624-MAX(O$8:O624))/MAX(O$8:O624)</f>
        <v>-5.2056220718376461E-3</v>
      </c>
      <c r="R624" s="3">
        <f>(P624-MAX(P$8:P624))/MAX(P$8:P624)</f>
        <v>-2.7350284840906045E-2</v>
      </c>
    </row>
    <row r="625" spans="1:18" hidden="1" x14ac:dyDescent="0.2">
      <c r="A625" s="8">
        <v>42110</v>
      </c>
      <c r="B625" s="18" t="str">
        <f t="shared" si="129"/>
        <v>Apr-2015</v>
      </c>
      <c r="C625" s="2">
        <v>8706.7000000000007</v>
      </c>
      <c r="D625" s="25">
        <f t="shared" si="130"/>
        <v>-0.49713149413727681</v>
      </c>
      <c r="E625" s="20">
        <f t="shared" si="131"/>
        <v>0.49713149413727681</v>
      </c>
      <c r="F625" s="3">
        <f>VLOOKUP(A625,'Scheme data2'!$A$2:$B$5538,2,FALSE)</f>
        <v>19.079999999999998</v>
      </c>
      <c r="G625" s="20">
        <f t="shared" si="132"/>
        <v>-0.1569858712715915</v>
      </c>
      <c r="H625" s="3">
        <f t="shared" si="133"/>
        <v>0</v>
      </c>
      <c r="I625" s="3">
        <f t="shared" si="134"/>
        <v>1</v>
      </c>
      <c r="J625" s="3">
        <f t="shared" si="135"/>
        <v>0</v>
      </c>
      <c r="K625" s="3">
        <f t="shared" si="136"/>
        <v>25570.481826348845</v>
      </c>
      <c r="L625" s="3">
        <f t="shared" si="137"/>
        <v>55.64698350218918</v>
      </c>
      <c r="M625" s="3">
        <f t="shared" si="138"/>
        <v>487884.79324673594</v>
      </c>
      <c r="N625" s="3">
        <f t="shared" si="139"/>
        <v>484501.5912585106</v>
      </c>
      <c r="O625" s="20">
        <f t="shared" si="140"/>
        <v>150.47318611987345</v>
      </c>
      <c r="P625" s="20">
        <f t="shared" si="141"/>
        <v>150.43714147487742</v>
      </c>
      <c r="Q625" s="3">
        <f>(O625-MAX(O$8:O625))/MAX(O$8:O625)</f>
        <v>-6.7673086933890151E-3</v>
      </c>
      <c r="R625" s="3">
        <f>(P625-MAX(P$8:P625))/MAX(P$8:P625)</f>
        <v>-3.2185632902598509E-2</v>
      </c>
    </row>
    <row r="626" spans="1:18" x14ac:dyDescent="0.2">
      <c r="A626" s="8">
        <v>42111</v>
      </c>
      <c r="B626" s="18" t="str">
        <f t="shared" si="129"/>
        <v>Apr-2015</v>
      </c>
      <c r="C626" s="2">
        <v>8606</v>
      </c>
      <c r="D626" s="25">
        <f t="shared" si="130"/>
        <v>-1.156580564392947</v>
      </c>
      <c r="E626" s="20">
        <f t="shared" si="131"/>
        <v>1.156580564392947</v>
      </c>
      <c r="F626" s="3">
        <f>VLOOKUP(A626,'Scheme data2'!$A$2:$B$5538,2,FALSE)</f>
        <v>18.82</v>
      </c>
      <c r="G626" s="20">
        <f t="shared" si="132"/>
        <v>-1.362683438155126</v>
      </c>
      <c r="H626" s="3">
        <f t="shared" si="133"/>
        <v>4000</v>
      </c>
      <c r="I626" s="3">
        <f t="shared" si="134"/>
        <v>2</v>
      </c>
      <c r="J626" s="3">
        <f t="shared" si="135"/>
        <v>4000</v>
      </c>
      <c r="K626" s="3">
        <f t="shared" si="136"/>
        <v>25783.021677570949</v>
      </c>
      <c r="L626" s="3">
        <f t="shared" si="137"/>
        <v>56.111775507766687</v>
      </c>
      <c r="M626" s="3">
        <f t="shared" si="138"/>
        <v>485236.46797188529</v>
      </c>
      <c r="N626" s="3">
        <f t="shared" si="139"/>
        <v>482897.94001984008</v>
      </c>
      <c r="O626" s="20">
        <f t="shared" si="140"/>
        <v>148.42271293375359</v>
      </c>
      <c r="P626" s="20">
        <f t="shared" si="141"/>
        <v>148.69721473495065</v>
      </c>
      <c r="Q626" s="3">
        <f>(O626-MAX(O$8:O626))/MAX(O$8:O626)</f>
        <v>-2.030192608016667E-2</v>
      </c>
      <c r="R626" s="3">
        <f>(P626-MAX(P$8:P626))/MAX(P$8:P626)</f>
        <v>-4.3379185771849786E-2</v>
      </c>
    </row>
    <row r="627" spans="1:18" x14ac:dyDescent="0.2">
      <c r="A627" s="8">
        <v>42114</v>
      </c>
      <c r="B627" s="18" t="str">
        <f t="shared" si="129"/>
        <v>Apr-2015</v>
      </c>
      <c r="C627" s="2">
        <v>8448.1</v>
      </c>
      <c r="D627" s="25">
        <f t="shared" si="130"/>
        <v>-1.8347664420171932</v>
      </c>
      <c r="E627" s="20">
        <f t="shared" si="131"/>
        <v>1.8347664420171932</v>
      </c>
      <c r="F627" s="3">
        <f>VLOOKUP(A627,'Scheme data2'!$A$2:$B$5538,2,FALSE)</f>
        <v>18.7</v>
      </c>
      <c r="G627" s="20">
        <f t="shared" si="132"/>
        <v>-0.63761955366631773</v>
      </c>
      <c r="H627" s="3">
        <f t="shared" si="133"/>
        <v>4000</v>
      </c>
      <c r="I627" s="3">
        <f t="shared" si="134"/>
        <v>3</v>
      </c>
      <c r="J627" s="3">
        <f t="shared" si="135"/>
        <v>4000</v>
      </c>
      <c r="K627" s="3">
        <f t="shared" si="136"/>
        <v>25996.925420886455</v>
      </c>
      <c r="L627" s="3">
        <f t="shared" si="137"/>
        <v>56.585254751620333</v>
      </c>
      <c r="M627" s="3">
        <f t="shared" si="138"/>
        <v>486142.50537057669</v>
      </c>
      <c r="N627" s="3">
        <f t="shared" si="139"/>
        <v>478037.89066716377</v>
      </c>
      <c r="O627" s="20">
        <f t="shared" si="140"/>
        <v>147.47634069400596</v>
      </c>
      <c r="P627" s="20">
        <f t="shared" si="141"/>
        <v>145.96896813877953</v>
      </c>
      <c r="Q627" s="3">
        <f>(O627-MAX(O$8:O627))/MAX(O$8:O627)</f>
        <v>-2.6548672566371771E-2</v>
      </c>
      <c r="R627" s="3">
        <f>(P627-MAX(P$8:P627))/MAX(P$8:P627)</f>
        <v>-6.0930943448659514E-2</v>
      </c>
    </row>
    <row r="628" spans="1:18" x14ac:dyDescent="0.2">
      <c r="A628" s="8">
        <v>42115</v>
      </c>
      <c r="B628" s="18" t="str">
        <f t="shared" si="129"/>
        <v>Apr-2015</v>
      </c>
      <c r="C628" s="2">
        <v>8377.75</v>
      </c>
      <c r="D628" s="25">
        <f t="shared" si="130"/>
        <v>-0.83273162012760704</v>
      </c>
      <c r="E628" s="20">
        <f t="shared" si="131"/>
        <v>0.83273162012760704</v>
      </c>
      <c r="F628" s="3">
        <f>VLOOKUP(A628,'Scheme data2'!$A$2:$B$5538,2,FALSE)</f>
        <v>18.690000000000001</v>
      </c>
      <c r="G628" s="20">
        <f t="shared" si="132"/>
        <v>-5.3475935828866374E-2</v>
      </c>
      <c r="H628" s="3">
        <f t="shared" si="133"/>
        <v>2000</v>
      </c>
      <c r="I628" s="3">
        <f t="shared" si="134"/>
        <v>4</v>
      </c>
      <c r="J628" s="3">
        <f t="shared" si="135"/>
        <v>2000</v>
      </c>
      <c r="K628" s="3">
        <f t="shared" si="136"/>
        <v>26103.934516659596</v>
      </c>
      <c r="L628" s="3">
        <f t="shared" si="137"/>
        <v>56.823982333608335</v>
      </c>
      <c r="M628" s="3">
        <f t="shared" si="138"/>
        <v>487882.5361163679</v>
      </c>
      <c r="N628" s="3">
        <f t="shared" si="139"/>
        <v>476057.11799538723</v>
      </c>
      <c r="O628" s="20">
        <f t="shared" si="140"/>
        <v>147.39747634069369</v>
      </c>
      <c r="P628" s="20">
        <f t="shared" si="141"/>
        <v>144.75343838551393</v>
      </c>
      <c r="Q628" s="3">
        <f>(O628-MAX(O$8:O628))/MAX(O$8:O628)</f>
        <v>-2.7069234773555311E-2</v>
      </c>
      <c r="R628" s="3">
        <f>(P628-MAX(P$8:P628))/MAX(P$8:P628)</f>
        <v>-6.8750868417396457E-2</v>
      </c>
    </row>
    <row r="629" spans="1:18" hidden="1" x14ac:dyDescent="0.2">
      <c r="A629" s="8">
        <v>42116</v>
      </c>
      <c r="B629" s="18" t="str">
        <f t="shared" si="129"/>
        <v>Apr-2015</v>
      </c>
      <c r="C629" s="2">
        <v>8429.7000000000007</v>
      </c>
      <c r="D629" s="25">
        <f t="shared" si="130"/>
        <v>0.62009489421384889</v>
      </c>
      <c r="E629" s="20">
        <f t="shared" si="131"/>
        <v>-0.62009489421384889</v>
      </c>
      <c r="F629" s="3">
        <f>VLOOKUP(A629,'Scheme data2'!$A$2:$B$5538,2,FALSE)</f>
        <v>18.64</v>
      </c>
      <c r="G629" s="20">
        <f t="shared" si="132"/>
        <v>-0.26752273943285554</v>
      </c>
      <c r="H629" s="3">
        <f t="shared" si="133"/>
        <v>0</v>
      </c>
      <c r="I629" s="3">
        <f t="shared" si="134"/>
        <v>4</v>
      </c>
      <c r="J629" s="3">
        <f t="shared" si="135"/>
        <v>0</v>
      </c>
      <c r="K629" s="3">
        <f t="shared" si="136"/>
        <v>26103.934516659596</v>
      </c>
      <c r="L629" s="3">
        <f t="shared" si="137"/>
        <v>56.823982333608335</v>
      </c>
      <c r="M629" s="3">
        <f t="shared" si="138"/>
        <v>486577.33939053491</v>
      </c>
      <c r="N629" s="3">
        <f t="shared" si="139"/>
        <v>479009.12387761823</v>
      </c>
      <c r="O629" s="20">
        <f t="shared" si="140"/>
        <v>147.00315457413217</v>
      </c>
      <c r="P629" s="20">
        <f t="shared" si="141"/>
        <v>145.65104706614147</v>
      </c>
      <c r="Q629" s="3">
        <f>(O629-MAX(O$8:O629))/MAX(O$8:O629)</f>
        <v>-2.9672045809474135E-2</v>
      </c>
      <c r="R629" s="3">
        <f>(P629-MAX(P$8:P629))/MAX(P$8:P629)</f>
        <v>-6.2976240100042061E-2</v>
      </c>
    </row>
    <row r="630" spans="1:18" hidden="1" x14ac:dyDescent="0.2">
      <c r="A630" s="8">
        <v>42117</v>
      </c>
      <c r="B630" s="18" t="str">
        <f t="shared" si="129"/>
        <v>Apr-2015</v>
      </c>
      <c r="C630" s="2">
        <v>8398.2999999999993</v>
      </c>
      <c r="D630" s="25">
        <f t="shared" si="130"/>
        <v>-0.37249249676739921</v>
      </c>
      <c r="E630" s="20">
        <f t="shared" si="131"/>
        <v>0.37249249676739921</v>
      </c>
      <c r="F630" s="3">
        <f>VLOOKUP(A630,'Scheme data2'!$A$2:$B$5538,2,FALSE)</f>
        <v>18.670000000000002</v>
      </c>
      <c r="G630" s="20">
        <f t="shared" si="132"/>
        <v>0.16094420600858977</v>
      </c>
      <c r="H630" s="3">
        <f t="shared" si="133"/>
        <v>0</v>
      </c>
      <c r="I630" s="3">
        <f t="shared" si="134"/>
        <v>4</v>
      </c>
      <c r="J630" s="3">
        <f t="shared" si="135"/>
        <v>0</v>
      </c>
      <c r="K630" s="3">
        <f t="shared" si="136"/>
        <v>26103.934516659596</v>
      </c>
      <c r="L630" s="3">
        <f t="shared" si="137"/>
        <v>56.823982333608335</v>
      </c>
      <c r="M630" s="3">
        <f t="shared" si="138"/>
        <v>487360.45742603467</v>
      </c>
      <c r="N630" s="3">
        <f t="shared" si="139"/>
        <v>477224.85083234281</v>
      </c>
      <c r="O630" s="20">
        <f t="shared" si="140"/>
        <v>147.23974763406909</v>
      </c>
      <c r="P630" s="20">
        <f t="shared" si="141"/>
        <v>145.10850784435695</v>
      </c>
      <c r="Q630" s="3">
        <f>(O630-MAX(O$8:O630))/MAX(O$8:O630)</f>
        <v>-2.8110359187922766E-2</v>
      </c>
      <c r="R630" s="3">
        <f>(P630-MAX(P$8:P630))/MAX(P$8:P630)</f>
        <v>-6.6466583298597129E-2</v>
      </c>
    </row>
    <row r="631" spans="1:18" x14ac:dyDescent="0.2">
      <c r="A631" s="8">
        <v>42118</v>
      </c>
      <c r="B631" s="18" t="str">
        <f t="shared" si="129"/>
        <v>Apr-2015</v>
      </c>
      <c r="C631" s="2">
        <v>8305.25</v>
      </c>
      <c r="D631" s="25">
        <f t="shared" si="130"/>
        <v>-1.1079623257087658</v>
      </c>
      <c r="E631" s="20">
        <f t="shared" si="131"/>
        <v>1.1079623257087658</v>
      </c>
      <c r="F631" s="3">
        <f>VLOOKUP(A631,'Scheme data2'!$A$2:$B$5538,2,FALSE)</f>
        <v>18.55</v>
      </c>
      <c r="G631" s="20">
        <f t="shared" si="132"/>
        <v>-0.64274236743439195</v>
      </c>
      <c r="H631" s="3">
        <f t="shared" si="133"/>
        <v>4000</v>
      </c>
      <c r="I631" s="3">
        <f t="shared" si="134"/>
        <v>5</v>
      </c>
      <c r="J631" s="3">
        <f t="shared" si="135"/>
        <v>4000</v>
      </c>
      <c r="K631" s="3">
        <f t="shared" si="136"/>
        <v>26319.567939840188</v>
      </c>
      <c r="L631" s="3">
        <f t="shared" si="137"/>
        <v>57.305605403353375</v>
      </c>
      <c r="M631" s="3">
        <f t="shared" si="138"/>
        <v>488227.9852840355</v>
      </c>
      <c r="N631" s="3">
        <f t="shared" si="139"/>
        <v>475937.37927620061</v>
      </c>
      <c r="O631" s="20">
        <f t="shared" si="140"/>
        <v>146.29337539432146</v>
      </c>
      <c r="P631" s="20">
        <f t="shared" si="141"/>
        <v>143.50076024604331</v>
      </c>
      <c r="Q631" s="3">
        <f>(O631-MAX(O$8:O631))/MAX(O$8:O631)</f>
        <v>-3.4357105674127864E-2</v>
      </c>
      <c r="R631" s="3">
        <f>(P631-MAX(P$8:P631))/MAX(P$8:P631)</f>
        <v>-7.6809781853550571E-2</v>
      </c>
    </row>
    <row r="632" spans="1:18" hidden="1" x14ac:dyDescent="0.2">
      <c r="A632" s="8">
        <v>42121</v>
      </c>
      <c r="B632" s="18" t="str">
        <f t="shared" si="129"/>
        <v>Apr-2015</v>
      </c>
      <c r="C632" s="2">
        <v>8213.7999999999993</v>
      </c>
      <c r="D632" s="25">
        <f t="shared" si="130"/>
        <v>-1.1011107432046081</v>
      </c>
      <c r="E632" s="20">
        <f t="shared" si="131"/>
        <v>1.1011107432046081</v>
      </c>
      <c r="F632" s="3">
        <f>VLOOKUP(A632,'Scheme data2'!$A$2:$B$5538,2,FALSE)</f>
        <v>18.43</v>
      </c>
      <c r="G632" s="20">
        <f t="shared" si="132"/>
        <v>-0.64690026954178426</v>
      </c>
      <c r="H632" s="3">
        <f t="shared" si="133"/>
        <v>4000</v>
      </c>
      <c r="I632" s="3">
        <f t="shared" si="134"/>
        <v>6</v>
      </c>
      <c r="J632" s="3">
        <f t="shared" si="135"/>
        <v>0</v>
      </c>
      <c r="K632" s="3">
        <f t="shared" si="136"/>
        <v>26319.567939840188</v>
      </c>
      <c r="L632" s="3">
        <f t="shared" si="137"/>
        <v>57.305605403353375</v>
      </c>
      <c r="M632" s="3">
        <f t="shared" si="138"/>
        <v>485069.63713125465</v>
      </c>
      <c r="N632" s="3">
        <f t="shared" si="139"/>
        <v>470696.78166206391</v>
      </c>
      <c r="O632" s="20">
        <f t="shared" si="140"/>
        <v>145.34700315457383</v>
      </c>
      <c r="P632" s="20">
        <f t="shared" si="141"/>
        <v>141.92065795839386</v>
      </c>
      <c r="Q632" s="3">
        <f>(O632-MAX(O$8:O632))/MAX(O$8:O632)</f>
        <v>-4.0603852160332965E-2</v>
      </c>
      <c r="R632" s="3">
        <f>(P632-MAX(P$8:P632))/MAX(P$8:P632)</f>
        <v>-8.6975128525775075E-2</v>
      </c>
    </row>
    <row r="633" spans="1:18" hidden="1" x14ac:dyDescent="0.2">
      <c r="A633" s="8">
        <v>42122</v>
      </c>
      <c r="B633" s="18" t="str">
        <f t="shared" si="129"/>
        <v>Apr-2015</v>
      </c>
      <c r="C633" s="2">
        <v>8285.6</v>
      </c>
      <c r="D633" s="25">
        <f t="shared" si="130"/>
        <v>0.87413864471987501</v>
      </c>
      <c r="E633" s="20">
        <f t="shared" si="131"/>
        <v>-0.87413864471987501</v>
      </c>
      <c r="F633" s="3">
        <f>VLOOKUP(A633,'Scheme data2'!$A$2:$B$5538,2,FALSE)</f>
        <v>18.53</v>
      </c>
      <c r="G633" s="20">
        <f t="shared" si="132"/>
        <v>0.54259359739555846</v>
      </c>
      <c r="H633" s="3">
        <f t="shared" si="133"/>
        <v>0</v>
      </c>
      <c r="I633" s="3">
        <f t="shared" si="134"/>
        <v>6</v>
      </c>
      <c r="J633" s="3">
        <f t="shared" si="135"/>
        <v>0</v>
      </c>
      <c r="K633" s="3">
        <f t="shared" si="136"/>
        <v>26319.567939840188</v>
      </c>
      <c r="L633" s="3">
        <f t="shared" si="137"/>
        <v>57.305605403353375</v>
      </c>
      <c r="M633" s="3">
        <f t="shared" si="138"/>
        <v>487701.5939252387</v>
      </c>
      <c r="N633" s="3">
        <f t="shared" si="139"/>
        <v>474811.32413002476</v>
      </c>
      <c r="O633" s="20">
        <f t="shared" si="140"/>
        <v>146.13564668769689</v>
      </c>
      <c r="P633" s="20">
        <f t="shared" si="141"/>
        <v>143.16124127444891</v>
      </c>
      <c r="Q633" s="3">
        <f>(O633-MAX(O$8:O633))/MAX(O$8:O633)</f>
        <v>-3.5398230088495131E-2</v>
      </c>
      <c r="R633" s="3">
        <f>(P633-MAX(P$8:P633))/MAX(P$8:P633)</f>
        <v>-7.8994025288314784E-2</v>
      </c>
    </row>
    <row r="634" spans="1:18" hidden="1" x14ac:dyDescent="0.2">
      <c r="A634" s="8">
        <v>42123</v>
      </c>
      <c r="B634" s="18" t="str">
        <f t="shared" si="129"/>
        <v>Apr-2015</v>
      </c>
      <c r="C634" s="2">
        <v>8239.75</v>
      </c>
      <c r="D634" s="25">
        <f t="shared" si="130"/>
        <v>-0.5533697016510617</v>
      </c>
      <c r="E634" s="20">
        <f t="shared" si="131"/>
        <v>0.5533697016510617</v>
      </c>
      <c r="F634" s="3">
        <f>VLOOKUP(A634,'Scheme data2'!$A$2:$B$5538,2,FALSE)</f>
        <v>18.61</v>
      </c>
      <c r="G634" s="20">
        <f t="shared" si="132"/>
        <v>0.4317323259578969</v>
      </c>
      <c r="H634" s="3">
        <f t="shared" si="133"/>
        <v>2000</v>
      </c>
      <c r="I634" s="3">
        <f t="shared" si="134"/>
        <v>7</v>
      </c>
      <c r="J634" s="3">
        <f t="shared" si="135"/>
        <v>0</v>
      </c>
      <c r="K634" s="3">
        <f t="shared" si="136"/>
        <v>26319.567939840188</v>
      </c>
      <c r="L634" s="3">
        <f t="shared" si="137"/>
        <v>57.305605403353375</v>
      </c>
      <c r="M634" s="3">
        <f t="shared" si="138"/>
        <v>489807.1593604259</v>
      </c>
      <c r="N634" s="3">
        <f t="shared" si="139"/>
        <v>472183.86212228099</v>
      </c>
      <c r="O634" s="20">
        <f t="shared" si="140"/>
        <v>146.7665615141953</v>
      </c>
      <c r="P634" s="20">
        <f t="shared" si="141"/>
        <v>142.36903034072853</v>
      </c>
      <c r="Q634" s="3">
        <f>(O634-MAX(O$8:O634))/MAX(O$8:O634)</f>
        <v>-3.1233732431025129E-2</v>
      </c>
      <c r="R634" s="3">
        <f>(P634-MAX(P$8:P634))/MAX(P$8:P634)</f>
        <v>-8.4090593302765346E-2</v>
      </c>
    </row>
    <row r="635" spans="1:18" hidden="1" x14ac:dyDescent="0.2">
      <c r="A635" s="8">
        <v>42124</v>
      </c>
      <c r="B635" s="18" t="str">
        <f t="shared" si="129"/>
        <v>Apr-2015</v>
      </c>
      <c r="C635" s="2">
        <v>8181.5</v>
      </c>
      <c r="D635" s="25">
        <f t="shared" si="130"/>
        <v>-0.70693892411784343</v>
      </c>
      <c r="E635" s="20">
        <f t="shared" si="131"/>
        <v>0.70693892411784343</v>
      </c>
      <c r="F635" s="3">
        <f>VLOOKUP(A635,'Scheme data2'!$A$2:$B$5538,2,FALSE)</f>
        <v>18.63</v>
      </c>
      <c r="G635" s="20">
        <f t="shared" si="132"/>
        <v>0.10746910263299073</v>
      </c>
      <c r="H635" s="3">
        <f t="shared" si="133"/>
        <v>2000</v>
      </c>
      <c r="I635" s="3">
        <f t="shared" si="134"/>
        <v>8</v>
      </c>
      <c r="J635" s="3">
        <f t="shared" si="135"/>
        <v>0</v>
      </c>
      <c r="K635" s="3">
        <f t="shared" si="136"/>
        <v>26319.567939840188</v>
      </c>
      <c r="L635" s="3">
        <f t="shared" si="137"/>
        <v>57.305605403353375</v>
      </c>
      <c r="M635" s="3">
        <f t="shared" si="138"/>
        <v>490333.55071922269</v>
      </c>
      <c r="N635" s="3">
        <f t="shared" si="139"/>
        <v>468845.81060753565</v>
      </c>
      <c r="O635" s="20">
        <f t="shared" si="140"/>
        <v>146.9242902208199</v>
      </c>
      <c r="P635" s="20">
        <f t="shared" si="141"/>
        <v>141.36256824936078</v>
      </c>
      <c r="Q635" s="3">
        <f>(O635-MAX(O$8:O635))/MAX(O$8:O635)</f>
        <v>-3.0192608016657674E-2</v>
      </c>
      <c r="R635" s="3">
        <f>(P635-MAX(P$8:P635))/MAX(P$8:P635)</f>
        <v>-9.0565513408364898E-2</v>
      </c>
    </row>
    <row r="636" spans="1:18" hidden="1" x14ac:dyDescent="0.2">
      <c r="A636" s="8">
        <v>42128</v>
      </c>
      <c r="B636" s="18" t="str">
        <f t="shared" si="129"/>
        <v>May-2015</v>
      </c>
      <c r="C636" s="2">
        <v>8331.9500000000007</v>
      </c>
      <c r="D636" s="25">
        <f t="shared" si="130"/>
        <v>1.8389048462995872</v>
      </c>
      <c r="E636" s="20">
        <f t="shared" si="131"/>
        <v>-1.8389048462995872</v>
      </c>
      <c r="F636" s="3">
        <f>VLOOKUP(A636,'Scheme data2'!$A$2:$B$5538,2,FALSE)</f>
        <v>18.72</v>
      </c>
      <c r="G636" s="20">
        <f t="shared" si="132"/>
        <v>0.48309178743961279</v>
      </c>
      <c r="H636" s="3">
        <f t="shared" si="133"/>
        <v>0</v>
      </c>
      <c r="I636" s="3">
        <f t="shared" si="134"/>
        <v>0</v>
      </c>
      <c r="J636" s="3">
        <f t="shared" si="135"/>
        <v>0</v>
      </c>
      <c r="K636" s="3">
        <f t="shared" si="136"/>
        <v>26319.567939840188</v>
      </c>
      <c r="L636" s="3">
        <f t="shared" si="137"/>
        <v>57.305605403353375</v>
      </c>
      <c r="M636" s="3">
        <f t="shared" si="138"/>
        <v>492702.31183380831</v>
      </c>
      <c r="N636" s="3">
        <f t="shared" si="139"/>
        <v>477467.43894047022</v>
      </c>
      <c r="O636" s="20">
        <f t="shared" si="140"/>
        <v>147.63406940063064</v>
      </c>
      <c r="P636" s="20">
        <f t="shared" si="141"/>
        <v>143.96209136775184</v>
      </c>
      <c r="Q636" s="3">
        <f>(O636-MAX(O$8:O636))/MAX(O$8:O636)</f>
        <v>-2.5507548152003755E-2</v>
      </c>
      <c r="R636" s="3">
        <f>(P636-MAX(P$8:P636))/MAX(P$8:P636)</f>
        <v>-7.3841878560511512E-2</v>
      </c>
    </row>
    <row r="637" spans="1:18" hidden="1" x14ac:dyDescent="0.2">
      <c r="A637" s="8">
        <v>42129</v>
      </c>
      <c r="B637" s="18" t="str">
        <f t="shared" si="129"/>
        <v>May-2015</v>
      </c>
      <c r="C637" s="2">
        <v>8324.7999999999993</v>
      </c>
      <c r="D637" s="25">
        <f t="shared" si="130"/>
        <v>-8.5814245164714795E-2</v>
      </c>
      <c r="E637" s="20">
        <f t="shared" si="131"/>
        <v>8.5814245164714795E-2</v>
      </c>
      <c r="F637" s="3">
        <f>VLOOKUP(A637,'Scheme data2'!$A$2:$B$5538,2,FALSE)</f>
        <v>18.73</v>
      </c>
      <c r="G637" s="20">
        <f t="shared" si="132"/>
        <v>5.3418803418811771E-2</v>
      </c>
      <c r="H637" s="3">
        <f t="shared" si="133"/>
        <v>0</v>
      </c>
      <c r="I637" s="3">
        <f t="shared" si="134"/>
        <v>0</v>
      </c>
      <c r="J637" s="3">
        <f t="shared" si="135"/>
        <v>0</v>
      </c>
      <c r="K637" s="3">
        <f t="shared" si="136"/>
        <v>26319.567939840188</v>
      </c>
      <c r="L637" s="3">
        <f t="shared" si="137"/>
        <v>57.305605403353375</v>
      </c>
      <c r="M637" s="3">
        <f t="shared" si="138"/>
        <v>492965.50751320674</v>
      </c>
      <c r="N637" s="3">
        <f t="shared" si="139"/>
        <v>477057.70386183611</v>
      </c>
      <c r="O637" s="20">
        <f t="shared" si="140"/>
        <v>147.71293375394293</v>
      </c>
      <c r="P637" s="20">
        <f t="shared" si="141"/>
        <v>143.83855138572127</v>
      </c>
      <c r="Q637" s="3">
        <f>(O637-MAX(O$8:O637))/MAX(O$8:O637)</f>
        <v>-2.4986985944820028E-2</v>
      </c>
      <c r="R637" s="3">
        <f>(P637-MAX(P$8:P637))/MAX(P$8:P637)</f>
        <v>-7.4636654161456456E-2</v>
      </c>
    </row>
    <row r="638" spans="1:18" x14ac:dyDescent="0.2">
      <c r="A638" s="8">
        <v>42130</v>
      </c>
      <c r="B638" s="18" t="str">
        <f t="shared" si="129"/>
        <v>May-2015</v>
      </c>
      <c r="C638" s="2">
        <v>8097</v>
      </c>
      <c r="D638" s="25">
        <f t="shared" si="130"/>
        <v>-2.7364020757255343</v>
      </c>
      <c r="E638" s="20">
        <f t="shared" si="131"/>
        <v>2.7364020757255343</v>
      </c>
      <c r="F638" s="3">
        <f>VLOOKUP(A638,'Scheme data2'!$A$2:$B$5538,2,FALSE)</f>
        <v>18.54</v>
      </c>
      <c r="G638" s="20">
        <f t="shared" si="132"/>
        <v>-1.0144153764015018</v>
      </c>
      <c r="H638" s="3">
        <f t="shared" si="133"/>
        <v>5000</v>
      </c>
      <c r="I638" s="3">
        <f t="shared" si="134"/>
        <v>1</v>
      </c>
      <c r="J638" s="3">
        <f t="shared" si="135"/>
        <v>5000</v>
      </c>
      <c r="K638" s="3">
        <f t="shared" si="136"/>
        <v>26589.255102731233</v>
      </c>
      <c r="L638" s="3">
        <f t="shared" si="137"/>
        <v>57.923118062362889</v>
      </c>
      <c r="M638" s="3">
        <f t="shared" si="138"/>
        <v>492964.78960463702</v>
      </c>
      <c r="N638" s="3">
        <f t="shared" si="139"/>
        <v>469003.48695095233</v>
      </c>
      <c r="O638" s="20">
        <f t="shared" si="140"/>
        <v>146.21451104100919</v>
      </c>
      <c r="P638" s="20">
        <f t="shared" si="141"/>
        <v>139.90255027990887</v>
      </c>
      <c r="Q638" s="3">
        <f>(O638-MAX(O$8:O638))/MAX(O$8:O638)</f>
        <v>-3.4877667881311407E-2</v>
      </c>
      <c r="R638" s="3">
        <f>(P638-MAX(P$8:P638))/MAX(P$8:P638)</f>
        <v>-9.995831596498557E-2</v>
      </c>
    </row>
    <row r="639" spans="1:18" hidden="1" x14ac:dyDescent="0.2">
      <c r="A639" s="8">
        <v>42131</v>
      </c>
      <c r="B639" s="18" t="str">
        <f t="shared" si="129"/>
        <v>May-2015</v>
      </c>
      <c r="C639" s="2">
        <v>8057.3</v>
      </c>
      <c r="D639" s="25">
        <f t="shared" si="130"/>
        <v>-0.49030505125354845</v>
      </c>
      <c r="E639" s="20">
        <f t="shared" si="131"/>
        <v>0.49030505125354845</v>
      </c>
      <c r="F639" s="3">
        <f>VLOOKUP(A639,'Scheme data2'!$A$2:$B$5538,2,FALSE)</f>
        <v>18.440000000000001</v>
      </c>
      <c r="G639" s="20">
        <f t="shared" si="132"/>
        <v>-0.53937432578208133</v>
      </c>
      <c r="H639" s="3">
        <f t="shared" si="133"/>
        <v>0</v>
      </c>
      <c r="I639" s="3">
        <f t="shared" si="134"/>
        <v>1</v>
      </c>
      <c r="J639" s="3">
        <f t="shared" si="135"/>
        <v>0</v>
      </c>
      <c r="K639" s="3">
        <f t="shared" si="136"/>
        <v>26589.255102731233</v>
      </c>
      <c r="L639" s="3">
        <f t="shared" si="137"/>
        <v>57.923118062362889</v>
      </c>
      <c r="M639" s="3">
        <f t="shared" si="138"/>
        <v>490305.86409436399</v>
      </c>
      <c r="N639" s="3">
        <f t="shared" si="139"/>
        <v>466703.93916387652</v>
      </c>
      <c r="O639" s="20">
        <f t="shared" si="140"/>
        <v>145.42586750788618</v>
      </c>
      <c r="P639" s="20">
        <f t="shared" si="141"/>
        <v>139.21660100905393</v>
      </c>
      <c r="Q639" s="3">
        <f>(O639-MAX(O$8:O639))/MAX(O$8:O639)</f>
        <v>-4.0083289953148867E-2</v>
      </c>
      <c r="R639" s="3">
        <f>(P639-MAX(P$8:P639))/MAX(P$8:P639)</f>
        <v>-0.10437126580519679</v>
      </c>
    </row>
    <row r="640" spans="1:18" hidden="1" x14ac:dyDescent="0.2">
      <c r="A640" s="8">
        <v>42132</v>
      </c>
      <c r="B640" s="18" t="str">
        <f t="shared" si="129"/>
        <v>May-2015</v>
      </c>
      <c r="C640" s="2">
        <v>8191.5</v>
      </c>
      <c r="D640" s="25">
        <f t="shared" si="130"/>
        <v>1.6655703523512817</v>
      </c>
      <c r="E640" s="20">
        <f t="shared" si="131"/>
        <v>-1.6655703523512817</v>
      </c>
      <c r="F640" s="3">
        <f>VLOOKUP(A640,'Scheme data2'!$A$2:$B$5538,2,FALSE)</f>
        <v>18.559999999999999</v>
      </c>
      <c r="G640" s="20">
        <f t="shared" si="132"/>
        <v>0.6507592190889232</v>
      </c>
      <c r="H640" s="3">
        <f t="shared" si="133"/>
        <v>0</v>
      </c>
      <c r="I640" s="3">
        <f t="shared" si="134"/>
        <v>1</v>
      </c>
      <c r="J640" s="3">
        <f t="shared" si="135"/>
        <v>0</v>
      </c>
      <c r="K640" s="3">
        <f t="shared" si="136"/>
        <v>26589.255102731233</v>
      </c>
      <c r="L640" s="3">
        <f t="shared" si="137"/>
        <v>57.923118062362889</v>
      </c>
      <c r="M640" s="3">
        <f t="shared" si="138"/>
        <v>493496.57470669167</v>
      </c>
      <c r="N640" s="3">
        <f t="shared" si="139"/>
        <v>474477.22160784563</v>
      </c>
      <c r="O640" s="20">
        <f t="shared" si="140"/>
        <v>146.37223974763378</v>
      </c>
      <c r="P640" s="20">
        <f t="shared" si="141"/>
        <v>141.53535144101193</v>
      </c>
      <c r="Q640" s="3">
        <f>(O640-MAX(O$8:O640))/MAX(O$8:O640)</f>
        <v>-3.3836543466943952E-2</v>
      </c>
      <c r="R640" s="3">
        <f>(P640-MAX(P$8:P640))/MAX(P$8:P640)</f>
        <v>-8.9453939141308975E-2</v>
      </c>
    </row>
    <row r="641" spans="1:18" hidden="1" x14ac:dyDescent="0.2">
      <c r="A641" s="8">
        <v>42135</v>
      </c>
      <c r="B641" s="18" t="str">
        <f t="shared" si="129"/>
        <v>May-2015</v>
      </c>
      <c r="C641" s="2">
        <v>8325.25</v>
      </c>
      <c r="D641" s="25">
        <f t="shared" si="130"/>
        <v>1.6327900872856009</v>
      </c>
      <c r="E641" s="20">
        <f t="shared" si="131"/>
        <v>-1.6327900872856009</v>
      </c>
      <c r="F641" s="3">
        <f>VLOOKUP(A641,'Scheme data2'!$A$2:$B$5538,2,FALSE)</f>
        <v>18.64</v>
      </c>
      <c r="G641" s="20">
        <f t="shared" si="132"/>
        <v>0.43103448275863065</v>
      </c>
      <c r="H641" s="3">
        <f t="shared" si="133"/>
        <v>0</v>
      </c>
      <c r="I641" s="3">
        <f t="shared" si="134"/>
        <v>1</v>
      </c>
      <c r="J641" s="3">
        <f t="shared" si="135"/>
        <v>0</v>
      </c>
      <c r="K641" s="3">
        <f t="shared" si="136"/>
        <v>26589.255102731233</v>
      </c>
      <c r="L641" s="3">
        <f t="shared" si="137"/>
        <v>57.923118062362889</v>
      </c>
      <c r="M641" s="3">
        <f t="shared" si="138"/>
        <v>495623.71511491021</v>
      </c>
      <c r="N641" s="3">
        <f t="shared" si="139"/>
        <v>482224.43864868663</v>
      </c>
      <c r="O641" s="20">
        <f t="shared" si="140"/>
        <v>147.00315457413222</v>
      </c>
      <c r="P641" s="20">
        <f t="shared" si="141"/>
        <v>143.84632662934561</v>
      </c>
      <c r="Q641" s="3">
        <f>(O641-MAX(O$8:O641))/MAX(O$8:O641)</f>
        <v>-2.967204580947376E-2</v>
      </c>
      <c r="R641" s="3">
        <f>(P641-MAX(P$8:P641))/MAX(P$8:P641)</f>
        <v>-7.4586633319438711E-2</v>
      </c>
    </row>
    <row r="642" spans="1:18" x14ac:dyDescent="0.2">
      <c r="A642" s="8">
        <v>42136</v>
      </c>
      <c r="B642" s="18" t="str">
        <f t="shared" si="129"/>
        <v>May-2015</v>
      </c>
      <c r="C642" s="2">
        <v>8126.95</v>
      </c>
      <c r="D642" s="25">
        <f t="shared" si="130"/>
        <v>-2.3819104531395476</v>
      </c>
      <c r="E642" s="20">
        <f t="shared" si="131"/>
        <v>2.3819104531395476</v>
      </c>
      <c r="F642" s="3">
        <f>VLOOKUP(A642,'Scheme data2'!$A$2:$B$5538,2,FALSE)</f>
        <v>18.5</v>
      </c>
      <c r="G642" s="20">
        <f t="shared" si="132"/>
        <v>-0.75107296137339363</v>
      </c>
      <c r="H642" s="3">
        <f t="shared" si="133"/>
        <v>5000</v>
      </c>
      <c r="I642" s="3">
        <f t="shared" si="134"/>
        <v>2</v>
      </c>
      <c r="J642" s="3">
        <f t="shared" si="135"/>
        <v>5000</v>
      </c>
      <c r="K642" s="3">
        <f t="shared" si="136"/>
        <v>26859.525373001503</v>
      </c>
      <c r="L642" s="3">
        <f t="shared" si="137"/>
        <v>58.538355020877461</v>
      </c>
      <c r="M642" s="3">
        <f t="shared" si="138"/>
        <v>496901.21940052783</v>
      </c>
      <c r="N642" s="3">
        <f t="shared" si="139"/>
        <v>475738.28433692007</v>
      </c>
      <c r="O642" s="20">
        <f t="shared" si="140"/>
        <v>145.89905362776</v>
      </c>
      <c r="P642" s="20">
        <f t="shared" si="141"/>
        <v>140.42003593890396</v>
      </c>
      <c r="Q642" s="3">
        <f>(O642-MAX(O$8:O642))/MAX(O$8:O642)</f>
        <v>-3.6959916710046316E-2</v>
      </c>
      <c r="R642" s="3">
        <f>(P642-MAX(P$8:P642))/MAX(P$8:P642)</f>
        <v>-9.6629151035153654E-2</v>
      </c>
    </row>
    <row r="643" spans="1:18" hidden="1" x14ac:dyDescent="0.2">
      <c r="A643" s="8">
        <v>42137</v>
      </c>
      <c r="B643" s="18" t="str">
        <f t="shared" si="129"/>
        <v>May-2015</v>
      </c>
      <c r="C643" s="2">
        <v>8235.4500000000007</v>
      </c>
      <c r="D643" s="25">
        <f t="shared" si="130"/>
        <v>1.3350641999766322</v>
      </c>
      <c r="E643" s="20">
        <f t="shared" si="131"/>
        <v>-1.3350641999766322</v>
      </c>
      <c r="F643" s="3">
        <f>VLOOKUP(A643,'Scheme data2'!$A$2:$B$5538,2,FALSE)</f>
        <v>18.579999999999998</v>
      </c>
      <c r="G643" s="20">
        <f t="shared" si="132"/>
        <v>0.43243243243242324</v>
      </c>
      <c r="H643" s="3">
        <f t="shared" si="133"/>
        <v>0</v>
      </c>
      <c r="I643" s="3">
        <f t="shared" si="134"/>
        <v>2</v>
      </c>
      <c r="J643" s="3">
        <f t="shared" si="135"/>
        <v>0</v>
      </c>
      <c r="K643" s="3">
        <f t="shared" si="136"/>
        <v>26859.525373001503</v>
      </c>
      <c r="L643" s="3">
        <f t="shared" si="137"/>
        <v>58.538355020877461</v>
      </c>
      <c r="M643" s="3">
        <f t="shared" si="138"/>
        <v>499049.98143036786</v>
      </c>
      <c r="N643" s="3">
        <f t="shared" si="139"/>
        <v>482089.69585668534</v>
      </c>
      <c r="O643" s="20">
        <f t="shared" si="140"/>
        <v>146.52996845425841</v>
      </c>
      <c r="P643" s="20">
        <f t="shared" si="141"/>
        <v>142.29473356831858</v>
      </c>
      <c r="Q643" s="3">
        <f>(O643-MAX(O$8:O643))/MAX(O$8:O643)</f>
        <v>-3.2795419052576311E-2</v>
      </c>
      <c r="R643" s="3">
        <f>(P643-MAX(P$8:P643))/MAX(P$8:P643)</f>
        <v>-8.4568570237599117E-2</v>
      </c>
    </row>
    <row r="644" spans="1:18" hidden="1" x14ac:dyDescent="0.2">
      <c r="A644" s="8">
        <v>42138</v>
      </c>
      <c r="B644" s="18" t="str">
        <f t="shared" ref="B644:B707" si="142">TEXT(A644,"MMM-YYYY")</f>
        <v>May-2015</v>
      </c>
      <c r="C644" s="2">
        <v>8224.2000000000007</v>
      </c>
      <c r="D644" s="25">
        <f t="shared" si="130"/>
        <v>-0.1366045571280258</v>
      </c>
      <c r="E644" s="20">
        <f t="shared" si="131"/>
        <v>0.1366045571280258</v>
      </c>
      <c r="F644" s="3">
        <f>VLOOKUP(A644,'Scheme data2'!$A$2:$B$5538,2,FALSE)</f>
        <v>18.62</v>
      </c>
      <c r="G644" s="20">
        <f t="shared" si="132"/>
        <v>0.21528525296018677</v>
      </c>
      <c r="H644" s="3">
        <f t="shared" si="133"/>
        <v>0</v>
      </c>
      <c r="I644" s="3">
        <f t="shared" si="134"/>
        <v>2</v>
      </c>
      <c r="J644" s="3">
        <f t="shared" si="135"/>
        <v>0</v>
      </c>
      <c r="K644" s="3">
        <f t="shared" si="136"/>
        <v>26859.525373001503</v>
      </c>
      <c r="L644" s="3">
        <f t="shared" si="137"/>
        <v>58.538355020877461</v>
      </c>
      <c r="M644" s="3">
        <f t="shared" si="138"/>
        <v>500124.36244528799</v>
      </c>
      <c r="N644" s="3">
        <f t="shared" si="139"/>
        <v>481431.13936270046</v>
      </c>
      <c r="O644" s="20">
        <f t="shared" si="140"/>
        <v>146.84542586750766</v>
      </c>
      <c r="P644" s="20">
        <f t="shared" si="141"/>
        <v>142.10035247771106</v>
      </c>
      <c r="Q644" s="3">
        <f>(O644-MAX(O$8:O644))/MAX(O$8:O644)</f>
        <v>-3.0713170223841024E-2</v>
      </c>
      <c r="R644" s="3">
        <f>(P644-MAX(P$8:P644))/MAX(P$8:P644)</f>
        <v>-8.58190912880369E-2</v>
      </c>
    </row>
    <row r="645" spans="1:18" hidden="1" x14ac:dyDescent="0.2">
      <c r="A645" s="8">
        <v>42139</v>
      </c>
      <c r="B645" s="18" t="str">
        <f t="shared" si="142"/>
        <v>May-2015</v>
      </c>
      <c r="C645" s="2">
        <v>8262.35</v>
      </c>
      <c r="D645" s="25">
        <f t="shared" si="130"/>
        <v>0.4638749057659059</v>
      </c>
      <c r="E645" s="20">
        <f t="shared" si="131"/>
        <v>-0.4638749057659059</v>
      </c>
      <c r="F645" s="3">
        <f>VLOOKUP(A645,'Scheme data2'!$A$2:$B$5538,2,FALSE)</f>
        <v>18.68</v>
      </c>
      <c r="G645" s="20">
        <f t="shared" si="132"/>
        <v>0.32223415682061612</v>
      </c>
      <c r="H645" s="3">
        <f t="shared" si="133"/>
        <v>0</v>
      </c>
      <c r="I645" s="3">
        <f t="shared" si="134"/>
        <v>2</v>
      </c>
      <c r="J645" s="3">
        <f t="shared" si="135"/>
        <v>0</v>
      </c>
      <c r="K645" s="3">
        <f t="shared" si="136"/>
        <v>26859.525373001503</v>
      </c>
      <c r="L645" s="3">
        <f t="shared" si="137"/>
        <v>58.538355020877461</v>
      </c>
      <c r="M645" s="3">
        <f t="shared" si="138"/>
        <v>501735.93396766804</v>
      </c>
      <c r="N645" s="3">
        <f t="shared" si="139"/>
        <v>483664.37760674692</v>
      </c>
      <c r="O645" s="20">
        <f t="shared" si="140"/>
        <v>147.31861198738147</v>
      </c>
      <c r="P645" s="20">
        <f t="shared" si="141"/>
        <v>142.75952035386007</v>
      </c>
      <c r="Q645" s="3">
        <f>(O645-MAX(O$8:O645))/MAX(O$8:O645)</f>
        <v>-2.7589796980738476E-2</v>
      </c>
      <c r="R645" s="3">
        <f>(P645-MAX(P$8:P645))/MAX(P$8:P645)</f>
        <v>-8.157843545921932E-2</v>
      </c>
    </row>
    <row r="646" spans="1:18" hidden="1" x14ac:dyDescent="0.2">
      <c r="A646" s="8">
        <v>42142</v>
      </c>
      <c r="B646" s="18" t="str">
        <f t="shared" si="142"/>
        <v>May-2015</v>
      </c>
      <c r="C646" s="2">
        <v>8373.65</v>
      </c>
      <c r="D646" s="25">
        <f t="shared" si="130"/>
        <v>1.347074379565127</v>
      </c>
      <c r="E646" s="20">
        <f t="shared" si="131"/>
        <v>-1.347074379565127</v>
      </c>
      <c r="F646" s="3">
        <f>VLOOKUP(A646,'Scheme data2'!$A$2:$B$5538,2,FALSE)</f>
        <v>18.809999999999999</v>
      </c>
      <c r="G646" s="20">
        <f t="shared" si="132"/>
        <v>0.69593147751605466</v>
      </c>
      <c r="H646" s="3">
        <f t="shared" si="133"/>
        <v>0</v>
      </c>
      <c r="I646" s="3">
        <f t="shared" si="134"/>
        <v>2</v>
      </c>
      <c r="J646" s="3">
        <f t="shared" si="135"/>
        <v>0</v>
      </c>
      <c r="K646" s="3">
        <f t="shared" si="136"/>
        <v>26859.525373001503</v>
      </c>
      <c r="L646" s="3">
        <f t="shared" si="137"/>
        <v>58.538355020877461</v>
      </c>
      <c r="M646" s="3">
        <f t="shared" si="138"/>
        <v>505227.67226615822</v>
      </c>
      <c r="N646" s="3">
        <f t="shared" si="139"/>
        <v>490179.69652057055</v>
      </c>
      <c r="O646" s="20">
        <f t="shared" si="140"/>
        <v>148.3438485804414</v>
      </c>
      <c r="P646" s="20">
        <f t="shared" si="141"/>
        <v>144.68259727693697</v>
      </c>
      <c r="Q646" s="3">
        <f>(O646-MAX(O$8:O646))/MAX(O$8:O646)</f>
        <v>-2.0822488287349648E-2</v>
      </c>
      <c r="R646" s="3">
        <f>(P646-MAX(P$8:P646))/MAX(P$8:P646)</f>
        <v>-6.9206613866889297E-2</v>
      </c>
    </row>
    <row r="647" spans="1:18" hidden="1" x14ac:dyDescent="0.2">
      <c r="A647" s="8">
        <v>42143</v>
      </c>
      <c r="B647" s="18" t="str">
        <f t="shared" si="142"/>
        <v>May-2015</v>
      </c>
      <c r="C647" s="2">
        <v>8365.65</v>
      </c>
      <c r="D647" s="25">
        <f t="shared" si="130"/>
        <v>-9.5537788180781388E-2</v>
      </c>
      <c r="E647" s="20">
        <f t="shared" si="131"/>
        <v>9.5537788180781388E-2</v>
      </c>
      <c r="F647" s="3">
        <f>VLOOKUP(A647,'Scheme data2'!$A$2:$B$5538,2,FALSE)</f>
        <v>18.82</v>
      </c>
      <c r="G647" s="20">
        <f t="shared" si="132"/>
        <v>5.3163211057956211E-2</v>
      </c>
      <c r="H647" s="3">
        <f t="shared" si="133"/>
        <v>0</v>
      </c>
      <c r="I647" s="3">
        <f t="shared" si="134"/>
        <v>2</v>
      </c>
      <c r="J647" s="3">
        <f t="shared" si="135"/>
        <v>0</v>
      </c>
      <c r="K647" s="3">
        <f t="shared" si="136"/>
        <v>26859.525373001503</v>
      </c>
      <c r="L647" s="3">
        <f t="shared" si="137"/>
        <v>58.538355020877461</v>
      </c>
      <c r="M647" s="3">
        <f t="shared" si="138"/>
        <v>505496.26751988829</v>
      </c>
      <c r="N647" s="3">
        <f t="shared" si="139"/>
        <v>489711.38968040352</v>
      </c>
      <c r="O647" s="20">
        <f t="shared" si="140"/>
        <v>148.4227129337537</v>
      </c>
      <c r="P647" s="20">
        <f t="shared" si="141"/>
        <v>144.54437072361608</v>
      </c>
      <c r="Q647" s="3">
        <f>(O647-MAX(O$8:O647))/MAX(O$8:O647)</f>
        <v>-2.030192608016592E-2</v>
      </c>
      <c r="R647" s="3">
        <f>(P647-MAX(P$8:P647))/MAX(P$8:P647)</f>
        <v>-7.0095873280533863E-2</v>
      </c>
    </row>
    <row r="648" spans="1:18" hidden="1" x14ac:dyDescent="0.2">
      <c r="A648" s="8">
        <v>42144</v>
      </c>
      <c r="B648" s="18" t="str">
        <f t="shared" si="142"/>
        <v>May-2015</v>
      </c>
      <c r="C648" s="2">
        <v>8423.25</v>
      </c>
      <c r="D648" s="25">
        <f t="shared" si="130"/>
        <v>0.6885298811210171</v>
      </c>
      <c r="E648" s="20">
        <f t="shared" si="131"/>
        <v>-0.6885298811210171</v>
      </c>
      <c r="F648" s="3">
        <f>VLOOKUP(A648,'Scheme data2'!$A$2:$B$5538,2,FALSE)</f>
        <v>18.899999999999999</v>
      </c>
      <c r="G648" s="20">
        <f t="shared" si="132"/>
        <v>0.42507970244419924</v>
      </c>
      <c r="H648" s="3">
        <f t="shared" si="133"/>
        <v>0</v>
      </c>
      <c r="I648" s="3">
        <f t="shared" si="134"/>
        <v>2</v>
      </c>
      <c r="J648" s="3">
        <f t="shared" si="135"/>
        <v>0</v>
      </c>
      <c r="K648" s="3">
        <f t="shared" si="136"/>
        <v>26859.525373001503</v>
      </c>
      <c r="L648" s="3">
        <f t="shared" si="137"/>
        <v>58.538355020877461</v>
      </c>
      <c r="M648" s="3">
        <f t="shared" si="138"/>
        <v>507645.02954972838</v>
      </c>
      <c r="N648" s="3">
        <f t="shared" si="139"/>
        <v>493083.19892960606</v>
      </c>
      <c r="O648" s="20">
        <f t="shared" si="140"/>
        <v>149.05362776025211</v>
      </c>
      <c r="P648" s="20">
        <f t="shared" si="141"/>
        <v>145.53960190752653</v>
      </c>
      <c r="Q648" s="3">
        <f>(O648-MAX(O$8:O648))/MAX(O$8:O648)</f>
        <v>-1.6137428422695915E-2</v>
      </c>
      <c r="R648" s="3">
        <f>(P648-MAX(P$8:P648))/MAX(P$8:P648)</f>
        <v>-6.3693205502292807E-2</v>
      </c>
    </row>
    <row r="649" spans="1:18" hidden="1" x14ac:dyDescent="0.2">
      <c r="A649" s="8">
        <v>42145</v>
      </c>
      <c r="B649" s="18" t="str">
        <f t="shared" si="142"/>
        <v>May-2015</v>
      </c>
      <c r="C649" s="2">
        <v>8421</v>
      </c>
      <c r="D649" s="25">
        <f t="shared" si="130"/>
        <v>-2.6711779894933663E-2</v>
      </c>
      <c r="E649" s="20">
        <f t="shared" si="131"/>
        <v>2.6711779894933663E-2</v>
      </c>
      <c r="F649" s="3">
        <f>VLOOKUP(A649,'Scheme data2'!$A$2:$B$5538,2,FALSE)</f>
        <v>18.87</v>
      </c>
      <c r="G649" s="20">
        <f t="shared" si="132"/>
        <v>-0.15873015873014595</v>
      </c>
      <c r="H649" s="3">
        <f t="shared" si="133"/>
        <v>0</v>
      </c>
      <c r="I649" s="3">
        <f t="shared" si="134"/>
        <v>2</v>
      </c>
      <c r="J649" s="3">
        <f t="shared" si="135"/>
        <v>0</v>
      </c>
      <c r="K649" s="3">
        <f t="shared" si="136"/>
        <v>26859.525373001503</v>
      </c>
      <c r="L649" s="3">
        <f t="shared" si="137"/>
        <v>58.538355020877461</v>
      </c>
      <c r="M649" s="3">
        <f t="shared" si="138"/>
        <v>506839.24378853838</v>
      </c>
      <c r="N649" s="3">
        <f t="shared" si="139"/>
        <v>492951.48763080908</v>
      </c>
      <c r="O649" s="20">
        <f t="shared" si="140"/>
        <v>148.81703470031522</v>
      </c>
      <c r="P649" s="20">
        <f t="shared" si="141"/>
        <v>145.50072568940502</v>
      </c>
      <c r="Q649" s="3">
        <f>(O649-MAX(O$8:O649))/MAX(O$8:O649)</f>
        <v>-1.7699115044247097E-2</v>
      </c>
      <c r="R649" s="3">
        <f>(P649-MAX(P$8:P649))/MAX(P$8:P649)</f>
        <v>-6.3943309712380436E-2</v>
      </c>
    </row>
    <row r="650" spans="1:18" hidden="1" x14ac:dyDescent="0.2">
      <c r="A650" s="8">
        <v>42146</v>
      </c>
      <c r="B650" s="18" t="str">
        <f t="shared" si="142"/>
        <v>May-2015</v>
      </c>
      <c r="C650" s="2">
        <v>8458.9500000000007</v>
      </c>
      <c r="D650" s="25">
        <f t="shared" si="130"/>
        <v>0.45065906661917499</v>
      </c>
      <c r="E650" s="20">
        <f t="shared" si="131"/>
        <v>-0.45065906661917499</v>
      </c>
      <c r="F650" s="3">
        <f>VLOOKUP(A650,'Scheme data2'!$A$2:$B$5538,2,FALSE)</f>
        <v>18.93</v>
      </c>
      <c r="G650" s="20">
        <f t="shared" si="132"/>
        <v>0.31796502384737002</v>
      </c>
      <c r="H650" s="3">
        <f t="shared" si="133"/>
        <v>0</v>
      </c>
      <c r="I650" s="3">
        <f t="shared" si="134"/>
        <v>2</v>
      </c>
      <c r="J650" s="3">
        <f t="shared" si="135"/>
        <v>0</v>
      </c>
      <c r="K650" s="3">
        <f t="shared" si="136"/>
        <v>26859.525373001503</v>
      </c>
      <c r="L650" s="3">
        <f t="shared" si="137"/>
        <v>58.538355020877461</v>
      </c>
      <c r="M650" s="3">
        <f t="shared" si="138"/>
        <v>508450.81531091843</v>
      </c>
      <c r="N650" s="3">
        <f t="shared" si="139"/>
        <v>495173.01820385142</v>
      </c>
      <c r="O650" s="20">
        <f t="shared" si="140"/>
        <v>149.29022082018903</v>
      </c>
      <c r="P650" s="20">
        <f t="shared" si="141"/>
        <v>146.15643790172103</v>
      </c>
      <c r="Q650" s="3">
        <f>(O650-MAX(O$8:O650))/MAX(O$8:O650)</f>
        <v>-1.4575741801144546E-2</v>
      </c>
      <c r="R650" s="3">
        <f>(P650-MAX(P$8:P650))/MAX(P$8:P650)</f>
        <v>-5.9724885368903788E-2</v>
      </c>
    </row>
    <row r="651" spans="1:18" x14ac:dyDescent="0.2">
      <c r="A651" s="8">
        <v>42149</v>
      </c>
      <c r="B651" s="18" t="str">
        <f t="shared" si="142"/>
        <v>May-2015</v>
      </c>
      <c r="C651" s="2">
        <v>8370.25</v>
      </c>
      <c r="D651" s="25">
        <f t="shared" ref="D651:D714" si="143">(C651-C650)/C650*100</f>
        <v>-1.0485935015575305</v>
      </c>
      <c r="E651" s="20">
        <f t="shared" ref="E651:E714" si="144">D651*-1</f>
        <v>1.0485935015575305</v>
      </c>
      <c r="F651" s="3">
        <f>VLOOKUP(A651,'Scheme data2'!$A$2:$B$5538,2,FALSE)</f>
        <v>18.89</v>
      </c>
      <c r="G651" s="20">
        <f t="shared" ref="G651:G714" si="145">(F651-F650)/F650*100</f>
        <v>-0.21130480718435896</v>
      </c>
      <c r="H651" s="3">
        <f t="shared" ref="H651:H714" si="146">IF(E651&gt;=$E$3,IF(E651&lt;$E$4,$F$3,IF(E651&lt;$E$5,$F$4,$F$5)),0)</f>
        <v>4000</v>
      </c>
      <c r="I651" s="3">
        <f t="shared" ref="I651:I714" si="147">IF(B650&lt;&gt;B651,IF(H651&gt;0,1,0),IF(H651&gt;0,I650+1,I650))</f>
        <v>3</v>
      </c>
      <c r="J651" s="3">
        <f t="shared" ref="J651:J714" si="148">IF(I651&gt;$D$2,0,IF(A650&gt;$B$3,0,H651))</f>
        <v>4000</v>
      </c>
      <c r="K651" s="3">
        <f t="shared" ref="K651:K714" si="149">J651/F651+K650</f>
        <v>27071.277622869158</v>
      </c>
      <c r="L651" s="3">
        <f t="shared" ref="L651:L714" si="150">J651/C651+L650</f>
        <v>59.016237999283121</v>
      </c>
      <c r="M651" s="3">
        <f t="shared" ref="M651:M714" si="151">K651*F651</f>
        <v>511376.43429599842</v>
      </c>
      <c r="N651" s="3">
        <f t="shared" ref="N651:N714" si="152">L651*C651</f>
        <v>493980.66611349955</v>
      </c>
      <c r="O651" s="20">
        <f t="shared" ref="O651:O714" si="153">$O650*(1+$G651/100)</f>
        <v>148.97476340693984</v>
      </c>
      <c r="P651" s="20">
        <f t="shared" ref="P651:P714" si="154">$P650*(1+$D651/100)</f>
        <v>144.62385099177561</v>
      </c>
      <c r="Q651" s="3">
        <f>(O651-MAX(O$8:O651))/MAX(O$8:O651)</f>
        <v>-1.6657990629879455E-2</v>
      </c>
      <c r="R651" s="3">
        <f>(P651-MAX(P$8:P651))/MAX(P$8:P651)</f>
        <v>-6.9584549117688133E-2</v>
      </c>
    </row>
    <row r="652" spans="1:18" hidden="1" x14ac:dyDescent="0.2">
      <c r="A652" s="8">
        <v>42150</v>
      </c>
      <c r="B652" s="18" t="str">
        <f t="shared" si="142"/>
        <v>May-2015</v>
      </c>
      <c r="C652" s="2">
        <v>8339.35</v>
      </c>
      <c r="D652" s="25">
        <f t="shared" si="143"/>
        <v>-0.36916460081837027</v>
      </c>
      <c r="E652" s="20">
        <f t="shared" si="144"/>
        <v>0.36916460081837027</v>
      </c>
      <c r="F652" s="3">
        <f>VLOOKUP(A652,'Scheme data2'!$A$2:$B$5538,2,FALSE)</f>
        <v>18.91</v>
      </c>
      <c r="G652" s="20">
        <f t="shared" si="145"/>
        <v>0.10587612493382514</v>
      </c>
      <c r="H652" s="3">
        <f t="shared" si="146"/>
        <v>0</v>
      </c>
      <c r="I652" s="3">
        <f t="shared" si="147"/>
        <v>3</v>
      </c>
      <c r="J652" s="3">
        <f t="shared" si="148"/>
        <v>0</v>
      </c>
      <c r="K652" s="3">
        <f t="shared" si="149"/>
        <v>27071.277622869158</v>
      </c>
      <c r="L652" s="3">
        <f t="shared" si="150"/>
        <v>59.016237999283121</v>
      </c>
      <c r="M652" s="3">
        <f t="shared" si="151"/>
        <v>511917.85984845576</v>
      </c>
      <c r="N652" s="3">
        <f t="shared" si="152"/>
        <v>492157.06435932172</v>
      </c>
      <c r="O652" s="20">
        <f t="shared" si="153"/>
        <v>149.13249211356444</v>
      </c>
      <c r="P652" s="20">
        <f t="shared" si="154"/>
        <v>144.08995092957366</v>
      </c>
      <c r="Q652" s="3">
        <f>(O652-MAX(O$8:O652))/MAX(O$8:O652)</f>
        <v>-1.5616866215512001E-2</v>
      </c>
      <c r="R652" s="3">
        <f>(P652-MAX(P$8:P652))/MAX(P$8:P652)</f>
        <v>-7.3019313602890309E-2</v>
      </c>
    </row>
    <row r="653" spans="1:18" hidden="1" x14ac:dyDescent="0.2">
      <c r="A653" s="8">
        <v>42151</v>
      </c>
      <c r="B653" s="18" t="str">
        <f t="shared" si="142"/>
        <v>May-2015</v>
      </c>
      <c r="C653" s="2">
        <v>8334.6</v>
      </c>
      <c r="D653" s="25">
        <f t="shared" si="143"/>
        <v>-5.6958875691750559E-2</v>
      </c>
      <c r="E653" s="20">
        <f t="shared" si="144"/>
        <v>5.6958875691750559E-2</v>
      </c>
      <c r="F653" s="3">
        <f>VLOOKUP(A653,'Scheme data2'!$A$2:$B$5538,2,FALSE)</f>
        <v>18.97</v>
      </c>
      <c r="G653" s="20">
        <f t="shared" si="145"/>
        <v>0.31729243786355749</v>
      </c>
      <c r="H653" s="3">
        <f t="shared" si="146"/>
        <v>0</v>
      </c>
      <c r="I653" s="3">
        <f t="shared" si="147"/>
        <v>3</v>
      </c>
      <c r="J653" s="3">
        <f t="shared" si="148"/>
        <v>0</v>
      </c>
      <c r="K653" s="3">
        <f t="shared" si="149"/>
        <v>27071.277622869158</v>
      </c>
      <c r="L653" s="3">
        <f t="shared" si="150"/>
        <v>59.016237999283121</v>
      </c>
      <c r="M653" s="3">
        <f t="shared" si="151"/>
        <v>513542.13650582789</v>
      </c>
      <c r="N653" s="3">
        <f t="shared" si="152"/>
        <v>491876.73722882511</v>
      </c>
      <c r="O653" s="20">
        <f t="shared" si="153"/>
        <v>149.60567823343825</v>
      </c>
      <c r="P653" s="20">
        <f t="shared" si="154"/>
        <v>144.00787891353937</v>
      </c>
      <c r="Q653" s="3">
        <f>(O653-MAX(O$8:O653))/MAX(O$8:O653)</f>
        <v>-1.249349297240945E-2</v>
      </c>
      <c r="R653" s="3">
        <f>(P653-MAX(P$8:P653))/MAX(P$8:P653)</f>
        <v>-7.3547311379741839E-2</v>
      </c>
    </row>
    <row r="654" spans="1:18" hidden="1" x14ac:dyDescent="0.2">
      <c r="A654" s="8">
        <v>42152</v>
      </c>
      <c r="B654" s="18" t="str">
        <f t="shared" si="142"/>
        <v>May-2015</v>
      </c>
      <c r="C654" s="2">
        <v>8319</v>
      </c>
      <c r="D654" s="25">
        <f t="shared" si="143"/>
        <v>-0.18717154992441584</v>
      </c>
      <c r="E654" s="20">
        <f t="shared" si="144"/>
        <v>0.18717154992441584</v>
      </c>
      <c r="F654" s="3">
        <f>VLOOKUP(A654,'Scheme data2'!$A$2:$B$5538,2,FALSE)</f>
        <v>18.96</v>
      </c>
      <c r="G654" s="20">
        <f t="shared" si="145"/>
        <v>-5.2714812862403856E-2</v>
      </c>
      <c r="H654" s="3">
        <f t="shared" si="146"/>
        <v>0</v>
      </c>
      <c r="I654" s="3">
        <f t="shared" si="147"/>
        <v>3</v>
      </c>
      <c r="J654" s="3">
        <f t="shared" si="148"/>
        <v>0</v>
      </c>
      <c r="K654" s="3">
        <f t="shared" si="149"/>
        <v>27071.277622869158</v>
      </c>
      <c r="L654" s="3">
        <f t="shared" si="150"/>
        <v>59.016237999283121</v>
      </c>
      <c r="M654" s="3">
        <f t="shared" si="151"/>
        <v>513271.42372959928</v>
      </c>
      <c r="N654" s="3">
        <f t="shared" si="152"/>
        <v>490956.0839160363</v>
      </c>
      <c r="O654" s="20">
        <f t="shared" si="153"/>
        <v>149.52681388012596</v>
      </c>
      <c r="P654" s="20">
        <f t="shared" si="154"/>
        <v>143.73833713456364</v>
      </c>
      <c r="Q654" s="3">
        <f>(O654-MAX(O$8:O654))/MAX(O$8:O654)</f>
        <v>-1.3014055179593177E-2</v>
      </c>
      <c r="R654" s="3">
        <f>(P654-MAX(P$8:P654))/MAX(P$8:P654)</f>
        <v>-7.528136723634872E-2</v>
      </c>
    </row>
    <row r="655" spans="1:18" hidden="1" x14ac:dyDescent="0.2">
      <c r="A655" s="8">
        <v>42153</v>
      </c>
      <c r="B655" s="18" t="str">
        <f t="shared" si="142"/>
        <v>May-2015</v>
      </c>
      <c r="C655" s="2">
        <v>8433.65</v>
      </c>
      <c r="D655" s="25">
        <f t="shared" si="143"/>
        <v>1.3781704531794643</v>
      </c>
      <c r="E655" s="20">
        <f t="shared" si="144"/>
        <v>-1.3781704531794643</v>
      </c>
      <c r="F655" s="3">
        <f>VLOOKUP(A655,'Scheme data2'!$A$2:$B$5538,2,FALSE)</f>
        <v>19.11</v>
      </c>
      <c r="G655" s="20">
        <f t="shared" si="145"/>
        <v>0.79113924050632156</v>
      </c>
      <c r="H655" s="3">
        <f t="shared" si="146"/>
        <v>0</v>
      </c>
      <c r="I655" s="3">
        <f t="shared" si="147"/>
        <v>3</v>
      </c>
      <c r="J655" s="3">
        <f t="shared" si="148"/>
        <v>0</v>
      </c>
      <c r="K655" s="3">
        <f t="shared" si="149"/>
        <v>27071.277622869158</v>
      </c>
      <c r="L655" s="3">
        <f t="shared" si="150"/>
        <v>59.016237999283121</v>
      </c>
      <c r="M655" s="3">
        <f t="shared" si="151"/>
        <v>517332.11537302961</v>
      </c>
      <c r="N655" s="3">
        <f t="shared" si="152"/>
        <v>497722.29560265405</v>
      </c>
      <c r="O655" s="20">
        <f t="shared" si="153"/>
        <v>150.70977917981048</v>
      </c>
      <c r="P655" s="20">
        <f t="shared" si="154"/>
        <v>145.7192964268437</v>
      </c>
      <c r="Q655" s="3">
        <f>(O655-MAX(O$8:O655))/MAX(O$8:O655)</f>
        <v>-5.2056220718368958E-3</v>
      </c>
      <c r="R655" s="3">
        <f>(P655-MAX(P$8:P655))/MAX(P$8:P655)</f>
        <v>-6.2537168264554827E-2</v>
      </c>
    </row>
    <row r="656" spans="1:18" hidden="1" x14ac:dyDescent="0.2">
      <c r="A656" s="8">
        <v>42156</v>
      </c>
      <c r="B656" s="18" t="str">
        <f t="shared" si="142"/>
        <v>Jun-2015</v>
      </c>
      <c r="C656" s="2">
        <v>8433.4</v>
      </c>
      <c r="D656" s="25">
        <f t="shared" si="143"/>
        <v>-2.9643155691782327E-3</v>
      </c>
      <c r="E656" s="20">
        <f t="shared" si="144"/>
        <v>2.9643155691782327E-3</v>
      </c>
      <c r="F656" s="3">
        <f>VLOOKUP(A656,'Scheme data2'!$A$2:$B$5538,2,FALSE)</f>
        <v>19.09</v>
      </c>
      <c r="G656" s="20">
        <f t="shared" si="145"/>
        <v>-0.10465724751438814</v>
      </c>
      <c r="H656" s="3">
        <f t="shared" si="146"/>
        <v>0</v>
      </c>
      <c r="I656" s="3">
        <f t="shared" si="147"/>
        <v>0</v>
      </c>
      <c r="J656" s="3">
        <f t="shared" si="148"/>
        <v>0</v>
      </c>
      <c r="K656" s="3">
        <f t="shared" si="149"/>
        <v>27071.277622869158</v>
      </c>
      <c r="L656" s="3">
        <f t="shared" si="150"/>
        <v>59.016237999283121</v>
      </c>
      <c r="M656" s="3">
        <f t="shared" si="151"/>
        <v>516790.68982057221</v>
      </c>
      <c r="N656" s="3">
        <f t="shared" si="152"/>
        <v>497707.54154315422</v>
      </c>
      <c r="O656" s="20">
        <f t="shared" si="153"/>
        <v>150.55205047318589</v>
      </c>
      <c r="P656" s="20">
        <f t="shared" si="154"/>
        <v>145.71497684705241</v>
      </c>
      <c r="Q656" s="3">
        <f>(O656-MAX(O$8:O656))/MAX(O$8:O656)</f>
        <v>-6.2467464862043503E-3</v>
      </c>
      <c r="R656" s="3">
        <f>(P656-MAX(P$8:P656))/MAX(P$8:P656)</f>
        <v>-6.2564957621231279E-2</v>
      </c>
    </row>
    <row r="657" spans="1:18" x14ac:dyDescent="0.2">
      <c r="A657" s="8">
        <v>42157</v>
      </c>
      <c r="B657" s="18" t="str">
        <f t="shared" si="142"/>
        <v>Jun-2015</v>
      </c>
      <c r="C657" s="2">
        <v>8236.4500000000007</v>
      </c>
      <c r="D657" s="25">
        <f t="shared" si="143"/>
        <v>-2.3353570327507165</v>
      </c>
      <c r="E657" s="20">
        <f t="shared" si="144"/>
        <v>2.3353570327507165</v>
      </c>
      <c r="F657" s="3">
        <f>VLOOKUP(A657,'Scheme data2'!$A$2:$B$5538,2,FALSE)</f>
        <v>18.79</v>
      </c>
      <c r="G657" s="20">
        <f t="shared" si="145"/>
        <v>-1.5715034049240479</v>
      </c>
      <c r="H657" s="3">
        <f t="shared" si="146"/>
        <v>5000</v>
      </c>
      <c r="I657" s="3">
        <f t="shared" si="147"/>
        <v>1</v>
      </c>
      <c r="J657" s="3">
        <f t="shared" si="148"/>
        <v>5000</v>
      </c>
      <c r="K657" s="3">
        <f t="shared" si="149"/>
        <v>27337.376611693002</v>
      </c>
      <c r="L657" s="3">
        <f t="shared" si="150"/>
        <v>59.623295651548354</v>
      </c>
      <c r="M657" s="3">
        <f t="shared" si="151"/>
        <v>513669.3065337115</v>
      </c>
      <c r="N657" s="3">
        <f t="shared" si="152"/>
        <v>491084.29346919549</v>
      </c>
      <c r="O657" s="20">
        <f t="shared" si="153"/>
        <v>148.18611987381681</v>
      </c>
      <c r="P657" s="20">
        <f t="shared" si="154"/>
        <v>142.31201188748369</v>
      </c>
      <c r="Q657" s="3">
        <f>(O657-MAX(O$8:O657))/MAX(O$8:O657)</f>
        <v>-2.1863612701717102E-2</v>
      </c>
      <c r="R657" s="3">
        <f>(P657-MAX(P$8:P657))/MAX(P$8:P657)</f>
        <v>-8.4457412810893528E-2</v>
      </c>
    </row>
    <row r="658" spans="1:18" x14ac:dyDescent="0.2">
      <c r="A658" s="8">
        <v>42158</v>
      </c>
      <c r="B658" s="18" t="str">
        <f t="shared" si="142"/>
        <v>Jun-2015</v>
      </c>
      <c r="C658" s="2">
        <v>8135.1</v>
      </c>
      <c r="D658" s="25">
        <f t="shared" si="143"/>
        <v>-1.2305058611416371</v>
      </c>
      <c r="E658" s="20">
        <f t="shared" si="144"/>
        <v>1.2305058611416371</v>
      </c>
      <c r="F658" s="3">
        <f>VLOOKUP(A658,'Scheme data2'!$A$2:$B$5538,2,FALSE)</f>
        <v>18.72</v>
      </c>
      <c r="G658" s="20">
        <f t="shared" si="145"/>
        <v>-0.372538584353381</v>
      </c>
      <c r="H658" s="3">
        <f t="shared" si="146"/>
        <v>4000</v>
      </c>
      <c r="I658" s="3">
        <f t="shared" si="147"/>
        <v>2</v>
      </c>
      <c r="J658" s="3">
        <f t="shared" si="148"/>
        <v>4000</v>
      </c>
      <c r="K658" s="3">
        <f t="shared" si="149"/>
        <v>27551.051825368217</v>
      </c>
      <c r="L658" s="3">
        <f t="shared" si="150"/>
        <v>60.114992127313862</v>
      </c>
      <c r="M658" s="3">
        <f t="shared" si="151"/>
        <v>515755.69017089298</v>
      </c>
      <c r="N658" s="3">
        <f t="shared" si="152"/>
        <v>489041.47245491104</v>
      </c>
      <c r="O658" s="20">
        <f t="shared" si="153"/>
        <v>147.63406940063069</v>
      </c>
      <c r="P658" s="20">
        <f t="shared" si="154"/>
        <v>140.56085424009962</v>
      </c>
      <c r="Q658" s="3">
        <f>(O658-MAX(O$8:O658))/MAX(O$8:O658)</f>
        <v>-2.550754815200338E-2</v>
      </c>
      <c r="R658" s="3">
        <f>(P658-MAX(P$8:P658))/MAX(P$8:P658)</f>
        <v>-9.5723218007503302E-2</v>
      </c>
    </row>
    <row r="659" spans="1:18" hidden="1" x14ac:dyDescent="0.2">
      <c r="A659" s="8">
        <v>42159</v>
      </c>
      <c r="B659" s="18" t="str">
        <f t="shared" si="142"/>
        <v>Jun-2015</v>
      </c>
      <c r="C659" s="2">
        <v>8130.65</v>
      </c>
      <c r="D659" s="25">
        <f t="shared" si="143"/>
        <v>-5.4701232928921921E-2</v>
      </c>
      <c r="E659" s="20">
        <f t="shared" si="144"/>
        <v>5.4701232928921921E-2</v>
      </c>
      <c r="F659" s="3">
        <f>VLOOKUP(A659,'Scheme data2'!$A$2:$B$5538,2,FALSE)</f>
        <v>18.71</v>
      </c>
      <c r="G659" s="20">
        <f t="shared" si="145"/>
        <v>-5.34188034187928E-2</v>
      </c>
      <c r="H659" s="3">
        <f t="shared" si="146"/>
        <v>0</v>
      </c>
      <c r="I659" s="3">
        <f t="shared" si="147"/>
        <v>2</v>
      </c>
      <c r="J659" s="3">
        <f t="shared" si="148"/>
        <v>0</v>
      </c>
      <c r="K659" s="3">
        <f t="shared" si="149"/>
        <v>27551.051825368217</v>
      </c>
      <c r="L659" s="3">
        <f t="shared" si="150"/>
        <v>60.114992127313862</v>
      </c>
      <c r="M659" s="3">
        <f t="shared" si="151"/>
        <v>515480.17965263937</v>
      </c>
      <c r="N659" s="3">
        <f t="shared" si="152"/>
        <v>488773.96073994442</v>
      </c>
      <c r="O659" s="20">
        <f t="shared" si="153"/>
        <v>147.5552050473184</v>
      </c>
      <c r="P659" s="20">
        <f t="shared" si="154"/>
        <v>140.48396571981485</v>
      </c>
      <c r="Q659" s="3">
        <f>(O659-MAX(O$8:O659))/MAX(O$8:O659)</f>
        <v>-2.6028110359187107E-2</v>
      </c>
      <c r="R659" s="3">
        <f>(P659-MAX(P$8:P659))/MAX(P$8:P659)</f>
        <v>-9.6217868556343247E-2</v>
      </c>
    </row>
    <row r="660" spans="1:18" hidden="1" x14ac:dyDescent="0.2">
      <c r="A660" s="8">
        <v>42160</v>
      </c>
      <c r="B660" s="18" t="str">
        <f t="shared" si="142"/>
        <v>Jun-2015</v>
      </c>
      <c r="C660" s="2">
        <v>8114.7</v>
      </c>
      <c r="D660" s="25">
        <f t="shared" si="143"/>
        <v>-0.19617127781911431</v>
      </c>
      <c r="E660" s="20">
        <f t="shared" si="144"/>
        <v>0.19617127781911431</v>
      </c>
      <c r="F660" s="3">
        <f>VLOOKUP(A660,'Scheme data2'!$A$2:$B$5538,2,FALSE)</f>
        <v>18.72</v>
      </c>
      <c r="G660" s="20">
        <f t="shared" si="145"/>
        <v>5.3447354355948738E-2</v>
      </c>
      <c r="H660" s="3">
        <f t="shared" si="146"/>
        <v>0</v>
      </c>
      <c r="I660" s="3">
        <f t="shared" si="147"/>
        <v>2</v>
      </c>
      <c r="J660" s="3">
        <f t="shared" si="148"/>
        <v>0</v>
      </c>
      <c r="K660" s="3">
        <f t="shared" si="149"/>
        <v>27551.051825368217</v>
      </c>
      <c r="L660" s="3">
        <f t="shared" si="150"/>
        <v>60.114992127313862</v>
      </c>
      <c r="M660" s="3">
        <f t="shared" si="151"/>
        <v>515755.69017089298</v>
      </c>
      <c r="N660" s="3">
        <f t="shared" si="152"/>
        <v>487815.12661551376</v>
      </c>
      <c r="O660" s="20">
        <f t="shared" si="153"/>
        <v>147.63406940063069</v>
      </c>
      <c r="P660" s="20">
        <f t="shared" si="154"/>
        <v>140.20837652913133</v>
      </c>
      <c r="Q660" s="3">
        <f>(O660-MAX(O$8:O660))/MAX(O$8:O660)</f>
        <v>-2.550754815200338E-2</v>
      </c>
      <c r="R660" s="3">
        <f>(P660-MAX(P$8:P660))/MAX(P$8:P660)</f>
        <v>-9.799082951229704E-2</v>
      </c>
    </row>
    <row r="661" spans="1:18" x14ac:dyDescent="0.2">
      <c r="A661" s="8">
        <v>42163</v>
      </c>
      <c r="B661" s="18" t="str">
        <f t="shared" si="142"/>
        <v>Jun-2015</v>
      </c>
      <c r="C661" s="2">
        <v>8044.15</v>
      </c>
      <c r="D661" s="25">
        <f t="shared" si="143"/>
        <v>-0.86940983646961911</v>
      </c>
      <c r="E661" s="20">
        <f t="shared" si="144"/>
        <v>0.86940983646961911</v>
      </c>
      <c r="F661" s="3">
        <f>VLOOKUP(A661,'Scheme data2'!$A$2:$B$5538,2,FALSE)</f>
        <v>18.61</v>
      </c>
      <c r="G661" s="20">
        <f t="shared" si="145"/>
        <v>-0.58760683760683452</v>
      </c>
      <c r="H661" s="3">
        <f t="shared" si="146"/>
        <v>2000</v>
      </c>
      <c r="I661" s="3">
        <f t="shared" si="147"/>
        <v>3</v>
      </c>
      <c r="J661" s="3">
        <f t="shared" si="148"/>
        <v>2000</v>
      </c>
      <c r="K661" s="3">
        <f t="shared" si="149"/>
        <v>27658.52092800121</v>
      </c>
      <c r="L661" s="3">
        <f t="shared" si="150"/>
        <v>60.363620012174287</v>
      </c>
      <c r="M661" s="3">
        <f t="shared" si="151"/>
        <v>514725.0744701025</v>
      </c>
      <c r="N661" s="3">
        <f t="shared" si="152"/>
        <v>485574.01392093179</v>
      </c>
      <c r="O661" s="20">
        <f t="shared" si="153"/>
        <v>146.76656151419536</v>
      </c>
      <c r="P661" s="20">
        <f t="shared" si="154"/>
        <v>138.98939111203271</v>
      </c>
      <c r="Q661" s="3">
        <f>(O661-MAX(O$8:O661))/MAX(O$8:O661)</f>
        <v>-3.1233732431024751E-2</v>
      </c>
      <c r="R661" s="3">
        <f>(P661-MAX(P$8:P661))/MAX(P$8:P661)</f>
        <v>-0.1058329859663751</v>
      </c>
    </row>
    <row r="662" spans="1:18" hidden="1" x14ac:dyDescent="0.2">
      <c r="A662" s="8">
        <v>42164</v>
      </c>
      <c r="B662" s="18" t="str">
        <f t="shared" si="142"/>
        <v>Jun-2015</v>
      </c>
      <c r="C662" s="2">
        <v>8022.4</v>
      </c>
      <c r="D662" s="25">
        <f t="shared" si="143"/>
        <v>-0.27038282478571385</v>
      </c>
      <c r="E662" s="20">
        <f t="shared" si="144"/>
        <v>0.27038282478571385</v>
      </c>
      <c r="F662" s="3">
        <f>VLOOKUP(A662,'Scheme data2'!$A$2:$B$5538,2,FALSE)</f>
        <v>18.600000000000001</v>
      </c>
      <c r="G662" s="20">
        <f t="shared" si="145"/>
        <v>-5.3734551316485822E-2</v>
      </c>
      <c r="H662" s="3">
        <f t="shared" si="146"/>
        <v>0</v>
      </c>
      <c r="I662" s="3">
        <f t="shared" si="147"/>
        <v>3</v>
      </c>
      <c r="J662" s="3">
        <f t="shared" si="148"/>
        <v>0</v>
      </c>
      <c r="K662" s="3">
        <f t="shared" si="149"/>
        <v>27658.52092800121</v>
      </c>
      <c r="L662" s="3">
        <f t="shared" si="150"/>
        <v>60.363620012174287</v>
      </c>
      <c r="M662" s="3">
        <f t="shared" si="151"/>
        <v>514448.48926082253</v>
      </c>
      <c r="N662" s="3">
        <f t="shared" si="152"/>
        <v>484261.10518566699</v>
      </c>
      <c r="O662" s="20">
        <f t="shared" si="153"/>
        <v>146.68769716088306</v>
      </c>
      <c r="P662" s="20">
        <f t="shared" si="154"/>
        <v>138.61358767019155</v>
      </c>
      <c r="Q662" s="3">
        <f>(O662-MAX(O$8:O662))/MAX(O$8:O662)</f>
        <v>-3.1754294638208481E-2</v>
      </c>
      <c r="R662" s="3">
        <f>(P662-MAX(P$8:P662))/MAX(P$8:P662)</f>
        <v>-0.10825065999722115</v>
      </c>
    </row>
    <row r="663" spans="1:18" hidden="1" x14ac:dyDescent="0.2">
      <c r="A663" s="8">
        <v>42165</v>
      </c>
      <c r="B663" s="18" t="str">
        <f t="shared" si="142"/>
        <v>Jun-2015</v>
      </c>
      <c r="C663" s="2">
        <v>8124.45</v>
      </c>
      <c r="D663" s="25">
        <f t="shared" si="143"/>
        <v>1.2720632229756703</v>
      </c>
      <c r="E663" s="20">
        <f t="shared" si="144"/>
        <v>-1.2720632229756703</v>
      </c>
      <c r="F663" s="3">
        <f>VLOOKUP(A663,'Scheme data2'!$A$2:$B$5538,2,FALSE)</f>
        <v>18.68</v>
      </c>
      <c r="G663" s="20">
        <f t="shared" si="145"/>
        <v>0.43010752688171122</v>
      </c>
      <c r="H663" s="3">
        <f t="shared" si="146"/>
        <v>0</v>
      </c>
      <c r="I663" s="3">
        <f t="shared" si="147"/>
        <v>3</v>
      </c>
      <c r="J663" s="3">
        <f t="shared" si="148"/>
        <v>0</v>
      </c>
      <c r="K663" s="3">
        <f t="shared" si="149"/>
        <v>27658.52092800121</v>
      </c>
      <c r="L663" s="3">
        <f t="shared" si="150"/>
        <v>60.363620012174287</v>
      </c>
      <c r="M663" s="3">
        <f t="shared" si="151"/>
        <v>516661.17093506258</v>
      </c>
      <c r="N663" s="3">
        <f t="shared" si="152"/>
        <v>490421.2126079094</v>
      </c>
      <c r="O663" s="20">
        <f t="shared" si="153"/>
        <v>147.31861198738147</v>
      </c>
      <c r="P663" s="20">
        <f t="shared" si="154"/>
        <v>140.37684014099119</v>
      </c>
      <c r="Q663" s="3">
        <f>(O663-MAX(O$8:O663))/MAX(O$8:O663)</f>
        <v>-2.7589796980738476E-2</v>
      </c>
      <c r="R663" s="3">
        <f>(P663-MAX(P$8:P663))/MAX(P$8:P663)</f>
        <v>-9.6907044601917555E-2</v>
      </c>
    </row>
    <row r="664" spans="1:18" x14ac:dyDescent="0.2">
      <c r="A664" s="8">
        <v>42166</v>
      </c>
      <c r="B664" s="18" t="str">
        <f t="shared" si="142"/>
        <v>Jun-2015</v>
      </c>
      <c r="C664" s="2">
        <v>7965.35</v>
      </c>
      <c r="D664" s="25">
        <f t="shared" si="143"/>
        <v>-1.9582864070798571</v>
      </c>
      <c r="E664" s="20">
        <f t="shared" si="144"/>
        <v>1.9582864070798571</v>
      </c>
      <c r="F664" s="3">
        <f>VLOOKUP(A664,'Scheme data2'!$A$2:$B$5538,2,FALSE)</f>
        <v>18.52</v>
      </c>
      <c r="G664" s="20">
        <f t="shared" si="145"/>
        <v>-0.85653104925053603</v>
      </c>
      <c r="H664" s="3">
        <f t="shared" si="146"/>
        <v>4000</v>
      </c>
      <c r="I664" s="3">
        <f t="shared" si="147"/>
        <v>4</v>
      </c>
      <c r="J664" s="3">
        <f t="shared" si="148"/>
        <v>4000</v>
      </c>
      <c r="K664" s="3">
        <f t="shared" si="149"/>
        <v>27874.5036493835</v>
      </c>
      <c r="L664" s="3">
        <f t="shared" si="150"/>
        <v>60.865795057840828</v>
      </c>
      <c r="M664" s="3">
        <f t="shared" si="151"/>
        <v>516235.80758658238</v>
      </c>
      <c r="N664" s="3">
        <f t="shared" si="152"/>
        <v>484817.36066397245</v>
      </c>
      <c r="O664" s="20">
        <f t="shared" si="153"/>
        <v>146.05678233438465</v>
      </c>
      <c r="P664" s="20">
        <f t="shared" si="154"/>
        <v>137.62785956182194</v>
      </c>
      <c r="Q664" s="3">
        <f>(O664-MAX(O$8:O664))/MAX(O$8:O664)</f>
        <v>-3.5918792295678487E-2</v>
      </c>
      <c r="R664" s="3">
        <f>(P664-MAX(P$8:P664))/MAX(P$8:P664)</f>
        <v>-0.11459219119077399</v>
      </c>
    </row>
    <row r="665" spans="1:18" hidden="1" x14ac:dyDescent="0.2">
      <c r="A665" s="8">
        <v>42167</v>
      </c>
      <c r="B665" s="18" t="str">
        <f t="shared" si="142"/>
        <v>Jun-2015</v>
      </c>
      <c r="C665" s="2">
        <v>7982.9</v>
      </c>
      <c r="D665" s="25">
        <f t="shared" si="143"/>
        <v>0.22032930128618669</v>
      </c>
      <c r="E665" s="20">
        <f t="shared" si="144"/>
        <v>-0.22032930128618669</v>
      </c>
      <c r="F665" s="3">
        <f>VLOOKUP(A665,'Scheme data2'!$A$2:$B$5538,2,FALSE)</f>
        <v>18.489999999999998</v>
      </c>
      <c r="G665" s="20">
        <f t="shared" si="145"/>
        <v>-0.16198704103672321</v>
      </c>
      <c r="H665" s="3">
        <f t="shared" si="146"/>
        <v>0</v>
      </c>
      <c r="I665" s="3">
        <f t="shared" si="147"/>
        <v>4</v>
      </c>
      <c r="J665" s="3">
        <f t="shared" si="148"/>
        <v>0</v>
      </c>
      <c r="K665" s="3">
        <f t="shared" si="149"/>
        <v>27874.5036493835</v>
      </c>
      <c r="L665" s="3">
        <f t="shared" si="150"/>
        <v>60.865795057840828</v>
      </c>
      <c r="M665" s="3">
        <f t="shared" si="151"/>
        <v>515399.57247710088</v>
      </c>
      <c r="N665" s="3">
        <f t="shared" si="152"/>
        <v>485885.55536723754</v>
      </c>
      <c r="O665" s="20">
        <f t="shared" si="153"/>
        <v>145.82018927444773</v>
      </c>
      <c r="P665" s="20">
        <f t="shared" si="154"/>
        <v>137.93109406316964</v>
      </c>
      <c r="Q665" s="3">
        <f>(O665-MAX(O$8:O665))/MAX(O$8:O665)</f>
        <v>-3.7480478917229852E-2</v>
      </c>
      <c r="R665" s="3">
        <f>(P665-MAX(P$8:P665))/MAX(P$8:P665)</f>
        <v>-0.11264137835209125</v>
      </c>
    </row>
    <row r="666" spans="1:18" hidden="1" x14ac:dyDescent="0.2">
      <c r="A666" s="8">
        <v>42170</v>
      </c>
      <c r="B666" s="18" t="str">
        <f t="shared" si="142"/>
        <v>Jun-2015</v>
      </c>
      <c r="C666" s="2">
        <v>8013.9</v>
      </c>
      <c r="D666" s="25">
        <f t="shared" si="143"/>
        <v>0.3883300554936176</v>
      </c>
      <c r="E666" s="20">
        <f t="shared" si="144"/>
        <v>-0.3883300554936176</v>
      </c>
      <c r="F666" s="3">
        <f>VLOOKUP(A666,'Scheme data2'!$A$2:$B$5538,2,FALSE)</f>
        <v>18.510000000000002</v>
      </c>
      <c r="G666" s="20">
        <f t="shared" si="145"/>
        <v>0.10816657652786982</v>
      </c>
      <c r="H666" s="3">
        <f t="shared" si="146"/>
        <v>0</v>
      </c>
      <c r="I666" s="3">
        <f t="shared" si="147"/>
        <v>4</v>
      </c>
      <c r="J666" s="3">
        <f t="shared" si="148"/>
        <v>0</v>
      </c>
      <c r="K666" s="3">
        <f t="shared" si="149"/>
        <v>27874.5036493835</v>
      </c>
      <c r="L666" s="3">
        <f t="shared" si="150"/>
        <v>60.865795057840828</v>
      </c>
      <c r="M666" s="3">
        <f t="shared" si="151"/>
        <v>515957.06255008862</v>
      </c>
      <c r="N666" s="3">
        <f t="shared" si="152"/>
        <v>487772.39501403057</v>
      </c>
      <c r="O666" s="20">
        <f t="shared" si="153"/>
        <v>145.97791798107238</v>
      </c>
      <c r="P666" s="20">
        <f t="shared" si="154"/>
        <v>138.46672195728809</v>
      </c>
      <c r="Q666" s="3">
        <f>(O666-MAX(O$8:O666))/MAX(O$8:O666)</f>
        <v>-3.6439354502862023E-2</v>
      </c>
      <c r="R666" s="3">
        <f>(P666-MAX(P$8:P666))/MAX(P$8:P666)</f>
        <v>-0.1091954981242186</v>
      </c>
    </row>
    <row r="667" spans="1:18" hidden="1" x14ac:dyDescent="0.2">
      <c r="A667" s="8">
        <v>42171</v>
      </c>
      <c r="B667" s="18" t="str">
        <f t="shared" si="142"/>
        <v>Jun-2015</v>
      </c>
      <c r="C667" s="2">
        <v>8047.3</v>
      </c>
      <c r="D667" s="25">
        <f t="shared" si="143"/>
        <v>0.4167758519572311</v>
      </c>
      <c r="E667" s="20">
        <f t="shared" si="144"/>
        <v>-0.4167758519572311</v>
      </c>
      <c r="F667" s="3">
        <f>VLOOKUP(A667,'Scheme data2'!$A$2:$B$5538,2,FALSE)</f>
        <v>18.510000000000002</v>
      </c>
      <c r="G667" s="20">
        <f t="shared" si="145"/>
        <v>0</v>
      </c>
      <c r="H667" s="3">
        <f t="shared" si="146"/>
        <v>0</v>
      </c>
      <c r="I667" s="3">
        <f t="shared" si="147"/>
        <v>4</v>
      </c>
      <c r="J667" s="3">
        <f t="shared" si="148"/>
        <v>0</v>
      </c>
      <c r="K667" s="3">
        <f t="shared" si="149"/>
        <v>27874.5036493835</v>
      </c>
      <c r="L667" s="3">
        <f t="shared" si="150"/>
        <v>60.865795057840828</v>
      </c>
      <c r="M667" s="3">
        <f t="shared" si="151"/>
        <v>515957.06255008862</v>
      </c>
      <c r="N667" s="3">
        <f t="shared" si="152"/>
        <v>489805.31256896252</v>
      </c>
      <c r="O667" s="20">
        <f t="shared" si="153"/>
        <v>145.97791798107238</v>
      </c>
      <c r="P667" s="20">
        <f t="shared" si="154"/>
        <v>139.04381781740281</v>
      </c>
      <c r="Q667" s="3">
        <f>(O667-MAX(O$8:O667))/MAX(O$8:O667)</f>
        <v>-3.6439354502862023E-2</v>
      </c>
      <c r="R667" s="3">
        <f>(P667-MAX(P$8:P667))/MAX(P$8:P667)</f>
        <v>-0.10548284007225253</v>
      </c>
    </row>
    <row r="668" spans="1:18" hidden="1" x14ac:dyDescent="0.2">
      <c r="A668" s="8">
        <v>42172</v>
      </c>
      <c r="B668" s="18" t="str">
        <f t="shared" si="142"/>
        <v>Jun-2015</v>
      </c>
      <c r="C668" s="2">
        <v>8091.55</v>
      </c>
      <c r="D668" s="25">
        <f t="shared" si="143"/>
        <v>0.5498738707392542</v>
      </c>
      <c r="E668" s="20">
        <f t="shared" si="144"/>
        <v>-0.5498738707392542</v>
      </c>
      <c r="F668" s="3">
        <f>VLOOKUP(A668,'Scheme data2'!$A$2:$B$5538,2,FALSE)</f>
        <v>18.64</v>
      </c>
      <c r="G668" s="20">
        <f t="shared" si="145"/>
        <v>0.7023230686115558</v>
      </c>
      <c r="H668" s="3">
        <f t="shared" si="146"/>
        <v>0</v>
      </c>
      <c r="I668" s="3">
        <f t="shared" si="147"/>
        <v>4</v>
      </c>
      <c r="J668" s="3">
        <f t="shared" si="148"/>
        <v>0</v>
      </c>
      <c r="K668" s="3">
        <f t="shared" si="149"/>
        <v>27874.5036493835</v>
      </c>
      <c r="L668" s="3">
        <f t="shared" si="150"/>
        <v>60.865795057840828</v>
      </c>
      <c r="M668" s="3">
        <f t="shared" si="151"/>
        <v>519580.74802450847</v>
      </c>
      <c r="N668" s="3">
        <f t="shared" si="152"/>
        <v>492498.62400027196</v>
      </c>
      <c r="O668" s="20">
        <f t="shared" si="153"/>
        <v>147.00315457413231</v>
      </c>
      <c r="P668" s="20">
        <f t="shared" si="154"/>
        <v>139.80838344045901</v>
      </c>
      <c r="Q668" s="3">
        <f>(O668-MAX(O$8:O668))/MAX(O$8:O668)</f>
        <v>-2.9672045809473194E-2</v>
      </c>
      <c r="R668" s="3">
        <f>(P668-MAX(P$8:P668))/MAX(P$8:P668)</f>
        <v>-0.10056412394053092</v>
      </c>
    </row>
    <row r="669" spans="1:18" hidden="1" x14ac:dyDescent="0.2">
      <c r="A669" s="8">
        <v>42173</v>
      </c>
      <c r="B669" s="18" t="str">
        <f t="shared" si="142"/>
        <v>Jun-2015</v>
      </c>
      <c r="C669" s="2">
        <v>8174.6</v>
      </c>
      <c r="D669" s="25">
        <f t="shared" si="143"/>
        <v>1.0263793710722937</v>
      </c>
      <c r="E669" s="20">
        <f t="shared" si="144"/>
        <v>-1.0263793710722937</v>
      </c>
      <c r="F669" s="3">
        <f>VLOOKUP(A669,'Scheme data2'!$A$2:$B$5538,2,FALSE)</f>
        <v>18.73</v>
      </c>
      <c r="G669" s="20">
        <f t="shared" si="145"/>
        <v>0.48283261802575034</v>
      </c>
      <c r="H669" s="3">
        <f t="shared" si="146"/>
        <v>0</v>
      </c>
      <c r="I669" s="3">
        <f t="shared" si="147"/>
        <v>4</v>
      </c>
      <c r="J669" s="3">
        <f t="shared" si="148"/>
        <v>0</v>
      </c>
      <c r="K669" s="3">
        <f t="shared" si="149"/>
        <v>27874.5036493835</v>
      </c>
      <c r="L669" s="3">
        <f t="shared" si="150"/>
        <v>60.865795057840828</v>
      </c>
      <c r="M669" s="3">
        <f t="shared" si="151"/>
        <v>522089.45335295296</v>
      </c>
      <c r="N669" s="3">
        <f t="shared" si="152"/>
        <v>497553.52827982564</v>
      </c>
      <c r="O669" s="20">
        <f t="shared" si="153"/>
        <v>147.71293375394305</v>
      </c>
      <c r="P669" s="20">
        <f t="shared" si="154"/>
        <v>141.24334784712153</v>
      </c>
      <c r="Q669" s="3">
        <f>(O669-MAX(O$8:O669))/MAX(O$8:O669)</f>
        <v>-2.4986985944819278E-2</v>
      </c>
      <c r="R669" s="3">
        <f>(P669-MAX(P$8:P669))/MAX(P$8:P669)</f>
        <v>-9.1332499652633209E-2</v>
      </c>
    </row>
    <row r="670" spans="1:18" hidden="1" x14ac:dyDescent="0.2">
      <c r="A670" s="8">
        <v>42174</v>
      </c>
      <c r="B670" s="18" t="str">
        <f t="shared" si="142"/>
        <v>Jun-2015</v>
      </c>
      <c r="C670" s="2">
        <v>8224.9500000000007</v>
      </c>
      <c r="D670" s="25">
        <f t="shared" si="143"/>
        <v>0.61593227803195705</v>
      </c>
      <c r="E670" s="20">
        <f t="shared" si="144"/>
        <v>-0.61593227803195705</v>
      </c>
      <c r="F670" s="3">
        <f>VLOOKUP(A670,'Scheme data2'!$A$2:$B$5538,2,FALSE)</f>
        <v>18.8</v>
      </c>
      <c r="G670" s="20">
        <f t="shared" si="145"/>
        <v>0.37373198077949965</v>
      </c>
      <c r="H670" s="3">
        <f t="shared" si="146"/>
        <v>0</v>
      </c>
      <c r="I670" s="3">
        <f t="shared" si="147"/>
        <v>4</v>
      </c>
      <c r="J670" s="3">
        <f t="shared" si="148"/>
        <v>0</v>
      </c>
      <c r="K670" s="3">
        <f t="shared" si="149"/>
        <v>27874.5036493835</v>
      </c>
      <c r="L670" s="3">
        <f t="shared" si="150"/>
        <v>60.865795057840828</v>
      </c>
      <c r="M670" s="3">
        <f t="shared" si="151"/>
        <v>524040.66860840982</v>
      </c>
      <c r="N670" s="3">
        <f t="shared" si="152"/>
        <v>500618.12106098793</v>
      </c>
      <c r="O670" s="20">
        <f t="shared" si="153"/>
        <v>148.26498422712916</v>
      </c>
      <c r="P670" s="20">
        <f t="shared" si="154"/>
        <v>142.11331121708491</v>
      </c>
      <c r="Q670" s="3">
        <f>(O670-MAX(O$8:O670))/MAX(O$8:O670)</f>
        <v>-2.1343050494533E-2</v>
      </c>
      <c r="R670" s="3">
        <f>(P670-MAX(P$8:P670))/MAX(P$8:P670)</f>
        <v>-8.573572321800757E-2</v>
      </c>
    </row>
    <row r="671" spans="1:18" hidden="1" x14ac:dyDescent="0.2">
      <c r="A671" s="8">
        <v>42177</v>
      </c>
      <c r="B671" s="18" t="str">
        <f t="shared" si="142"/>
        <v>Jun-2015</v>
      </c>
      <c r="C671" s="2">
        <v>8353.1</v>
      </c>
      <c r="D671" s="25">
        <f t="shared" si="143"/>
        <v>1.5580641827609849</v>
      </c>
      <c r="E671" s="20">
        <f t="shared" si="144"/>
        <v>-1.5580641827609849</v>
      </c>
      <c r="F671" s="3">
        <f>VLOOKUP(A671,'Scheme data2'!$A$2:$B$5538,2,FALSE)</f>
        <v>18.98</v>
      </c>
      <c r="G671" s="20">
        <f t="shared" si="145"/>
        <v>0.95744680851063668</v>
      </c>
      <c r="H671" s="3">
        <f t="shared" si="146"/>
        <v>0</v>
      </c>
      <c r="I671" s="3">
        <f t="shared" si="147"/>
        <v>4</v>
      </c>
      <c r="J671" s="3">
        <f t="shared" si="148"/>
        <v>0</v>
      </c>
      <c r="K671" s="3">
        <f t="shared" si="149"/>
        <v>27874.5036493835</v>
      </c>
      <c r="L671" s="3">
        <f t="shared" si="150"/>
        <v>60.865795057840828</v>
      </c>
      <c r="M671" s="3">
        <f t="shared" si="151"/>
        <v>529058.07926529879</v>
      </c>
      <c r="N671" s="3">
        <f t="shared" si="152"/>
        <v>508418.07269765023</v>
      </c>
      <c r="O671" s="20">
        <f t="shared" si="153"/>
        <v>149.68454258675061</v>
      </c>
      <c r="P671" s="20">
        <f t="shared" si="154"/>
        <v>144.32752781809396</v>
      </c>
      <c r="Q671" s="3">
        <f>(O671-MAX(O$8:O671))/MAX(O$8:O671)</f>
        <v>-1.1972930765225348E-2</v>
      </c>
      <c r="R671" s="3">
        <f>(P671-MAX(P$8:P671))/MAX(P$8:P671)</f>
        <v>-7.1490898985688639E-2</v>
      </c>
    </row>
    <row r="672" spans="1:18" hidden="1" x14ac:dyDescent="0.2">
      <c r="A672" s="8">
        <v>42178</v>
      </c>
      <c r="B672" s="18" t="str">
        <f t="shared" si="142"/>
        <v>Jun-2015</v>
      </c>
      <c r="C672" s="2">
        <v>8381.5499999999993</v>
      </c>
      <c r="D672" s="25">
        <f t="shared" si="143"/>
        <v>0.34059211550201607</v>
      </c>
      <c r="E672" s="20">
        <f t="shared" si="144"/>
        <v>-0.34059211550201607</v>
      </c>
      <c r="F672" s="3">
        <f>VLOOKUP(A672,'Scheme data2'!$A$2:$B$5538,2,FALSE)</f>
        <v>18.989999999999998</v>
      </c>
      <c r="G672" s="20">
        <f t="shared" si="145"/>
        <v>5.2687038988398362E-2</v>
      </c>
      <c r="H672" s="3">
        <f t="shared" si="146"/>
        <v>0</v>
      </c>
      <c r="I672" s="3">
        <f t="shared" si="147"/>
        <v>4</v>
      </c>
      <c r="J672" s="3">
        <f t="shared" si="148"/>
        <v>0</v>
      </c>
      <c r="K672" s="3">
        <f t="shared" si="149"/>
        <v>27874.5036493835</v>
      </c>
      <c r="L672" s="3">
        <f t="shared" si="150"/>
        <v>60.865795057840828</v>
      </c>
      <c r="M672" s="3">
        <f t="shared" si="151"/>
        <v>529336.82430179266</v>
      </c>
      <c r="N672" s="3">
        <f t="shared" si="152"/>
        <v>510149.70456704573</v>
      </c>
      <c r="O672" s="20">
        <f t="shared" si="153"/>
        <v>149.76340694006291</v>
      </c>
      <c r="P672" s="20">
        <f t="shared" si="154"/>
        <v>144.81909599834137</v>
      </c>
      <c r="Q672" s="3">
        <f>(O672-MAX(O$8:O672))/MAX(O$8:O672)</f>
        <v>-1.1452368558041621E-2</v>
      </c>
      <c r="R672" s="3">
        <f>(P672-MAX(P$8:P672))/MAX(P$8:P672)</f>
        <v>-6.8328470195915203E-2</v>
      </c>
    </row>
    <row r="673" spans="1:18" hidden="1" x14ac:dyDescent="0.2">
      <c r="A673" s="8">
        <v>42179</v>
      </c>
      <c r="B673" s="18" t="str">
        <f t="shared" si="142"/>
        <v>Jun-2015</v>
      </c>
      <c r="C673" s="2">
        <v>8360.85</v>
      </c>
      <c r="D673" s="25">
        <f t="shared" si="143"/>
        <v>-0.24697102564560147</v>
      </c>
      <c r="E673" s="20">
        <f t="shared" si="144"/>
        <v>0.24697102564560147</v>
      </c>
      <c r="F673" s="3">
        <f>VLOOKUP(A673,'Scheme data2'!$A$2:$B$5538,2,FALSE)</f>
        <v>18.98</v>
      </c>
      <c r="G673" s="20">
        <f t="shared" si="145"/>
        <v>-5.2659294365445038E-2</v>
      </c>
      <c r="H673" s="3">
        <f t="shared" si="146"/>
        <v>0</v>
      </c>
      <c r="I673" s="3">
        <f t="shared" si="147"/>
        <v>4</v>
      </c>
      <c r="J673" s="3">
        <f t="shared" si="148"/>
        <v>0</v>
      </c>
      <c r="K673" s="3">
        <f t="shared" si="149"/>
        <v>27874.5036493835</v>
      </c>
      <c r="L673" s="3">
        <f t="shared" si="150"/>
        <v>60.865795057840828</v>
      </c>
      <c r="M673" s="3">
        <f t="shared" si="151"/>
        <v>529058.07926529879</v>
      </c>
      <c r="N673" s="3">
        <f t="shared" si="152"/>
        <v>508889.78260934848</v>
      </c>
      <c r="O673" s="20">
        <f t="shared" si="153"/>
        <v>149.68454258675064</v>
      </c>
      <c r="P673" s="20">
        <f t="shared" si="154"/>
        <v>144.46143479162356</v>
      </c>
      <c r="Q673" s="3">
        <f>(O673-MAX(O$8:O673))/MAX(O$8:O673)</f>
        <v>-1.1972930765225161E-2</v>
      </c>
      <c r="R673" s="3">
        <f>(P673-MAX(P$8:P673))/MAX(P$8:P673)</f>
        <v>-7.0629428928720525E-2</v>
      </c>
    </row>
    <row r="674" spans="1:18" hidden="1" x14ac:dyDescent="0.2">
      <c r="A674" s="8">
        <v>42180</v>
      </c>
      <c r="B674" s="18" t="str">
        <f t="shared" si="142"/>
        <v>Jun-2015</v>
      </c>
      <c r="C674" s="2">
        <v>8398</v>
      </c>
      <c r="D674" s="25">
        <f t="shared" si="143"/>
        <v>0.44433281305130023</v>
      </c>
      <c r="E674" s="20">
        <f t="shared" si="144"/>
        <v>-0.44433281305130023</v>
      </c>
      <c r="F674" s="3">
        <f>VLOOKUP(A674,'Scheme data2'!$A$2:$B$5538,2,FALSE)</f>
        <v>19.010000000000002</v>
      </c>
      <c r="G674" s="20">
        <f t="shared" si="145"/>
        <v>0.15806111696523253</v>
      </c>
      <c r="H674" s="3">
        <f t="shared" si="146"/>
        <v>0</v>
      </c>
      <c r="I674" s="3">
        <f t="shared" si="147"/>
        <v>4</v>
      </c>
      <c r="J674" s="3">
        <f t="shared" si="148"/>
        <v>0</v>
      </c>
      <c r="K674" s="3">
        <f t="shared" si="149"/>
        <v>27874.5036493835</v>
      </c>
      <c r="L674" s="3">
        <f t="shared" si="150"/>
        <v>60.865795057840828</v>
      </c>
      <c r="M674" s="3">
        <f t="shared" si="151"/>
        <v>529894.3143747804</v>
      </c>
      <c r="N674" s="3">
        <f t="shared" si="152"/>
        <v>511150.94689574727</v>
      </c>
      <c r="O674" s="20">
        <f t="shared" si="153"/>
        <v>149.92113564668756</v>
      </c>
      <c r="P674" s="20">
        <f t="shared" si="154"/>
        <v>145.10332434860746</v>
      </c>
      <c r="Q674" s="3">
        <f>(O674-MAX(O$8:O674))/MAX(O$8:O674)</f>
        <v>-1.0411244143673792E-2</v>
      </c>
      <c r="R674" s="3">
        <f>(P674-MAX(P$8:P674))/MAX(P$8:P674)</f>
        <v>-6.6499930526608533E-2</v>
      </c>
    </row>
    <row r="675" spans="1:18" hidden="1" x14ac:dyDescent="0.2">
      <c r="A675" s="8">
        <v>42181</v>
      </c>
      <c r="B675" s="18" t="str">
        <f t="shared" si="142"/>
        <v>Jun-2015</v>
      </c>
      <c r="C675" s="2">
        <v>8381.1</v>
      </c>
      <c r="D675" s="25">
        <f t="shared" si="143"/>
        <v>-0.20123839009287492</v>
      </c>
      <c r="E675" s="20">
        <f t="shared" si="144"/>
        <v>0.20123839009287492</v>
      </c>
      <c r="F675" s="3">
        <f>VLOOKUP(A675,'Scheme data2'!$A$2:$B$5538,2,FALSE)</f>
        <v>19.04</v>
      </c>
      <c r="G675" s="20">
        <f t="shared" si="145"/>
        <v>0.15781167806416405</v>
      </c>
      <c r="H675" s="3">
        <f t="shared" si="146"/>
        <v>0</v>
      </c>
      <c r="I675" s="3">
        <f t="shared" si="147"/>
        <v>4</v>
      </c>
      <c r="J675" s="3">
        <f t="shared" si="148"/>
        <v>0</v>
      </c>
      <c r="K675" s="3">
        <f t="shared" si="149"/>
        <v>27874.5036493835</v>
      </c>
      <c r="L675" s="3">
        <f t="shared" si="150"/>
        <v>60.865795057840828</v>
      </c>
      <c r="M675" s="3">
        <f t="shared" si="151"/>
        <v>530730.54948426178</v>
      </c>
      <c r="N675" s="3">
        <f t="shared" si="152"/>
        <v>510122.31495926977</v>
      </c>
      <c r="O675" s="20">
        <f t="shared" si="153"/>
        <v>150.15772870662445</v>
      </c>
      <c r="P675" s="20">
        <f t="shared" si="154"/>
        <v>144.81132075471709</v>
      </c>
      <c r="Q675" s="3">
        <f>(O675-MAX(O$8:O675))/MAX(O$8:O675)</f>
        <v>-8.84955752212261E-3</v>
      </c>
      <c r="R675" s="3">
        <f>(P675-MAX(P$8:P675))/MAX(P$8:P675)</f>
        <v>-6.8378491037932587E-2</v>
      </c>
    </row>
    <row r="676" spans="1:18" x14ac:dyDescent="0.2">
      <c r="A676" s="8">
        <v>42184</v>
      </c>
      <c r="B676" s="18" t="str">
        <f t="shared" si="142"/>
        <v>Jun-2015</v>
      </c>
      <c r="C676" s="2">
        <v>8318.4</v>
      </c>
      <c r="D676" s="25">
        <f t="shared" si="143"/>
        <v>-0.74811182303039847</v>
      </c>
      <c r="E676" s="20">
        <f t="shared" si="144"/>
        <v>0.74811182303039847</v>
      </c>
      <c r="F676" s="3">
        <f>VLOOKUP(A676,'Scheme data2'!$A$2:$B$5538,2,FALSE)</f>
        <v>18.91</v>
      </c>
      <c r="G676" s="20">
        <f t="shared" si="145"/>
        <v>-0.68277310924369228</v>
      </c>
      <c r="H676" s="3">
        <f t="shared" si="146"/>
        <v>2000</v>
      </c>
      <c r="I676" s="3">
        <f t="shared" si="147"/>
        <v>5</v>
      </c>
      <c r="J676" s="3">
        <f t="shared" si="148"/>
        <v>2000</v>
      </c>
      <c r="K676" s="3">
        <f t="shared" si="149"/>
        <v>27980.267795338023</v>
      </c>
      <c r="L676" s="3">
        <f t="shared" si="150"/>
        <v>61.106225909927765</v>
      </c>
      <c r="M676" s="3">
        <f t="shared" si="151"/>
        <v>529106.86400984204</v>
      </c>
      <c r="N676" s="3">
        <f t="shared" si="152"/>
        <v>508306.02960914309</v>
      </c>
      <c r="O676" s="20">
        <f t="shared" si="153"/>
        <v>149.13249211356452</v>
      </c>
      <c r="P676" s="20">
        <f t="shared" si="154"/>
        <v>143.72797014306457</v>
      </c>
      <c r="Q676" s="3">
        <f>(O676-MAX(O$8:O676))/MAX(O$8:O676)</f>
        <v>-1.5616866215511439E-2</v>
      </c>
      <c r="R676" s="3">
        <f>(P676-MAX(P$8:P676))/MAX(P$8:P676)</f>
        <v>-7.534806169237207E-2</v>
      </c>
    </row>
    <row r="677" spans="1:18" hidden="1" x14ac:dyDescent="0.2">
      <c r="A677" s="8">
        <v>42185</v>
      </c>
      <c r="B677" s="18" t="str">
        <f t="shared" si="142"/>
        <v>Jun-2015</v>
      </c>
      <c r="C677" s="2">
        <v>8368.5</v>
      </c>
      <c r="D677" s="25">
        <f t="shared" si="143"/>
        <v>0.60227928447778856</v>
      </c>
      <c r="E677" s="20">
        <f t="shared" si="144"/>
        <v>-0.60227928447778856</v>
      </c>
      <c r="F677" s="3">
        <f>VLOOKUP(A677,'Scheme data2'!$A$2:$B$5538,2,FALSE)</f>
        <v>19.04</v>
      </c>
      <c r="G677" s="20">
        <f t="shared" si="145"/>
        <v>0.68746694870438396</v>
      </c>
      <c r="H677" s="3">
        <f t="shared" si="146"/>
        <v>0</v>
      </c>
      <c r="I677" s="3">
        <f t="shared" si="147"/>
        <v>5</v>
      </c>
      <c r="J677" s="3">
        <f t="shared" si="148"/>
        <v>0</v>
      </c>
      <c r="K677" s="3">
        <f t="shared" si="149"/>
        <v>27980.267795338023</v>
      </c>
      <c r="L677" s="3">
        <f t="shared" si="150"/>
        <v>61.106225909927765</v>
      </c>
      <c r="M677" s="3">
        <f t="shared" si="151"/>
        <v>532744.29882323591</v>
      </c>
      <c r="N677" s="3">
        <f t="shared" si="152"/>
        <v>511367.4515272305</v>
      </c>
      <c r="O677" s="20">
        <f t="shared" si="153"/>
        <v>150.15772870662445</v>
      </c>
      <c r="P677" s="20">
        <f t="shared" si="154"/>
        <v>144.59361393323667</v>
      </c>
      <c r="Q677" s="3">
        <f>(O677-MAX(O$8:O677))/MAX(O$8:O677)</f>
        <v>-8.84955752212261E-3</v>
      </c>
      <c r="R677" s="3">
        <f>(P677-MAX(P$8:P677))/MAX(P$8:P677)</f>
        <v>-6.977907461442287E-2</v>
      </c>
    </row>
    <row r="678" spans="1:18" hidden="1" x14ac:dyDescent="0.2">
      <c r="A678" s="8">
        <v>42186</v>
      </c>
      <c r="B678" s="18" t="str">
        <f t="shared" si="142"/>
        <v>Jul-2015</v>
      </c>
      <c r="C678" s="2">
        <v>8453.0499999999993</v>
      </c>
      <c r="D678" s="25">
        <f t="shared" si="143"/>
        <v>1.0103363804743895</v>
      </c>
      <c r="E678" s="20">
        <f t="shared" si="144"/>
        <v>-1.0103363804743895</v>
      </c>
      <c r="F678" s="3">
        <f>VLOOKUP(A678,'Scheme data2'!$A$2:$B$5538,2,FALSE)</f>
        <v>19.16</v>
      </c>
      <c r="G678" s="20">
        <f t="shared" si="145"/>
        <v>0.63025210084034133</v>
      </c>
      <c r="H678" s="3">
        <f t="shared" si="146"/>
        <v>0</v>
      </c>
      <c r="I678" s="3">
        <f t="shared" si="147"/>
        <v>0</v>
      </c>
      <c r="J678" s="3">
        <f t="shared" si="148"/>
        <v>0</v>
      </c>
      <c r="K678" s="3">
        <f t="shared" si="149"/>
        <v>27980.267795338023</v>
      </c>
      <c r="L678" s="3">
        <f t="shared" si="150"/>
        <v>61.106225909927765</v>
      </c>
      <c r="M678" s="3">
        <f t="shared" si="151"/>
        <v>536101.9309586765</v>
      </c>
      <c r="N678" s="3">
        <f t="shared" si="152"/>
        <v>516533.98292791483</v>
      </c>
      <c r="O678" s="20">
        <f t="shared" si="153"/>
        <v>151.10410094637209</v>
      </c>
      <c r="P678" s="20">
        <f t="shared" si="154"/>
        <v>146.05449581864684</v>
      </c>
      <c r="Q678" s="3">
        <f>(O678-MAX(O$8:O678))/MAX(O$8:O678)</f>
        <v>-2.6028110359175099E-3</v>
      </c>
      <c r="R678" s="3">
        <f>(P678-MAX(P$8:P678))/MAX(P$8:P678)</f>
        <v>-6.0380714186466879E-2</v>
      </c>
    </row>
    <row r="679" spans="1:18" hidden="1" x14ac:dyDescent="0.2">
      <c r="A679" s="8">
        <v>42187</v>
      </c>
      <c r="B679" s="18" t="str">
        <f t="shared" si="142"/>
        <v>Jul-2015</v>
      </c>
      <c r="C679" s="2">
        <v>8444.9</v>
      </c>
      <c r="D679" s="25">
        <f t="shared" si="143"/>
        <v>-9.6414903496366833E-2</v>
      </c>
      <c r="E679" s="20">
        <f t="shared" si="144"/>
        <v>9.6414903496366833E-2</v>
      </c>
      <c r="F679" s="3">
        <f>VLOOKUP(A679,'Scheme data2'!$A$2:$B$5538,2,FALSE)</f>
        <v>19.21</v>
      </c>
      <c r="G679" s="20">
        <f t="shared" si="145"/>
        <v>0.2609603340292313</v>
      </c>
      <c r="H679" s="3">
        <f t="shared" si="146"/>
        <v>0</v>
      </c>
      <c r="I679" s="3">
        <f t="shared" si="147"/>
        <v>0</v>
      </c>
      <c r="J679" s="3">
        <f t="shared" si="148"/>
        <v>0</v>
      </c>
      <c r="K679" s="3">
        <f t="shared" si="149"/>
        <v>27980.267795338023</v>
      </c>
      <c r="L679" s="3">
        <f t="shared" si="150"/>
        <v>61.106225909927765</v>
      </c>
      <c r="M679" s="3">
        <f t="shared" si="151"/>
        <v>537500.94434844342</v>
      </c>
      <c r="N679" s="3">
        <f t="shared" si="152"/>
        <v>516035.96718674898</v>
      </c>
      <c r="O679" s="20">
        <f t="shared" si="153"/>
        <v>151.4984227129336</v>
      </c>
      <c r="P679" s="20">
        <f t="shared" si="154"/>
        <v>145.91367751745119</v>
      </c>
      <c r="Q679" s="3">
        <f>(O679-MAX(O$8:O679))/MAX(O$8:O679)</f>
        <v>0</v>
      </c>
      <c r="R679" s="3">
        <f>(P679-MAX(P$8:P679))/MAX(P$8:P679)</f>
        <v>-6.1286647214117231E-2</v>
      </c>
    </row>
    <row r="680" spans="1:18" hidden="1" x14ac:dyDescent="0.2">
      <c r="A680" s="8">
        <v>42188</v>
      </c>
      <c r="B680" s="18" t="str">
        <f t="shared" si="142"/>
        <v>Jul-2015</v>
      </c>
      <c r="C680" s="2">
        <v>8484.9</v>
      </c>
      <c r="D680" s="25">
        <f t="shared" si="143"/>
        <v>0.47365865788819284</v>
      </c>
      <c r="E680" s="20">
        <f t="shared" si="144"/>
        <v>-0.47365865788819284</v>
      </c>
      <c r="F680" s="3">
        <f>VLOOKUP(A680,'Scheme data2'!$A$2:$B$5538,2,FALSE)</f>
        <v>19.25</v>
      </c>
      <c r="G680" s="20">
        <f t="shared" si="145"/>
        <v>0.20822488287349897</v>
      </c>
      <c r="H680" s="3">
        <f t="shared" si="146"/>
        <v>0</v>
      </c>
      <c r="I680" s="3">
        <f t="shared" si="147"/>
        <v>0</v>
      </c>
      <c r="J680" s="3">
        <f t="shared" si="148"/>
        <v>0</v>
      </c>
      <c r="K680" s="3">
        <f t="shared" si="149"/>
        <v>27980.267795338023</v>
      </c>
      <c r="L680" s="3">
        <f t="shared" si="150"/>
        <v>61.106225909927765</v>
      </c>
      <c r="M680" s="3">
        <f t="shared" si="151"/>
        <v>538620.15506025695</v>
      </c>
      <c r="N680" s="3">
        <f t="shared" si="152"/>
        <v>518480.21622314607</v>
      </c>
      <c r="O680" s="20">
        <f t="shared" si="153"/>
        <v>151.81388012618282</v>
      </c>
      <c r="P680" s="20">
        <f t="shared" si="154"/>
        <v>146.60481028405567</v>
      </c>
      <c r="Q680" s="3">
        <f>(O680-MAX(O$8:O680))/MAX(O$8:O680)</f>
        <v>0</v>
      </c>
      <c r="R680" s="3">
        <f>(P680-MAX(P$8:P680))/MAX(P$8:P680)</f>
        <v>-5.6840350145894246E-2</v>
      </c>
    </row>
    <row r="681" spans="1:18" hidden="1" x14ac:dyDescent="0.2">
      <c r="A681" s="8">
        <v>42191</v>
      </c>
      <c r="B681" s="18" t="str">
        <f t="shared" si="142"/>
        <v>Jul-2015</v>
      </c>
      <c r="C681" s="2">
        <v>8522.15</v>
      </c>
      <c r="D681" s="25">
        <f t="shared" si="143"/>
        <v>0.43901519169347902</v>
      </c>
      <c r="E681" s="20">
        <f t="shared" si="144"/>
        <v>-0.43901519169347902</v>
      </c>
      <c r="F681" s="3">
        <f>VLOOKUP(A681,'Scheme data2'!$A$2:$B$5538,2,FALSE)</f>
        <v>19.3</v>
      </c>
      <c r="G681" s="20">
        <f t="shared" si="145"/>
        <v>0.25974025974026343</v>
      </c>
      <c r="H681" s="3">
        <f t="shared" si="146"/>
        <v>0</v>
      </c>
      <c r="I681" s="3">
        <f t="shared" si="147"/>
        <v>0</v>
      </c>
      <c r="J681" s="3">
        <f t="shared" si="148"/>
        <v>0</v>
      </c>
      <c r="K681" s="3">
        <f t="shared" si="149"/>
        <v>27980.267795338023</v>
      </c>
      <c r="L681" s="3">
        <f t="shared" si="150"/>
        <v>61.106225909927765</v>
      </c>
      <c r="M681" s="3">
        <f t="shared" si="151"/>
        <v>540019.16845002386</v>
      </c>
      <c r="N681" s="3">
        <f t="shared" si="152"/>
        <v>520756.42313829088</v>
      </c>
      <c r="O681" s="20">
        <f t="shared" si="153"/>
        <v>152.20820189274434</v>
      </c>
      <c r="P681" s="20">
        <f t="shared" si="154"/>
        <v>147.24842767295607</v>
      </c>
      <c r="Q681" s="3">
        <f>(O681-MAX(O$8:O681))/MAX(O$8:O681)</f>
        <v>0</v>
      </c>
      <c r="R681" s="3">
        <f>(P681-MAX(P$8:P681))/MAX(P$8:P681)</f>
        <v>-5.2699736001111781E-2</v>
      </c>
    </row>
    <row r="682" spans="1:18" hidden="1" x14ac:dyDescent="0.2">
      <c r="A682" s="8">
        <v>42192</v>
      </c>
      <c r="B682" s="18" t="str">
        <f t="shared" si="142"/>
        <v>Jul-2015</v>
      </c>
      <c r="C682" s="2">
        <v>8510.7999999999993</v>
      </c>
      <c r="D682" s="25">
        <f t="shared" si="143"/>
        <v>-0.13318235421812999</v>
      </c>
      <c r="E682" s="20">
        <f t="shared" si="144"/>
        <v>0.13318235421812999</v>
      </c>
      <c r="F682" s="3">
        <f>VLOOKUP(A682,'Scheme data2'!$A$2:$B$5538,2,FALSE)</f>
        <v>19.29</v>
      </c>
      <c r="G682" s="20">
        <f t="shared" si="145"/>
        <v>-5.1813471502598768E-2</v>
      </c>
      <c r="H682" s="3">
        <f t="shared" si="146"/>
        <v>0</v>
      </c>
      <c r="I682" s="3">
        <f t="shared" si="147"/>
        <v>0</v>
      </c>
      <c r="J682" s="3">
        <f t="shared" si="148"/>
        <v>0</v>
      </c>
      <c r="K682" s="3">
        <f t="shared" si="149"/>
        <v>27980.267795338023</v>
      </c>
      <c r="L682" s="3">
        <f t="shared" si="150"/>
        <v>61.106225909927765</v>
      </c>
      <c r="M682" s="3">
        <f t="shared" si="151"/>
        <v>539739.36577207048</v>
      </c>
      <c r="N682" s="3">
        <f t="shared" si="152"/>
        <v>520062.86747421318</v>
      </c>
      <c r="O682" s="20">
        <f t="shared" si="153"/>
        <v>152.12933753943202</v>
      </c>
      <c r="P682" s="20">
        <f t="shared" si="154"/>
        <v>147.05231875043205</v>
      </c>
      <c r="Q682" s="3">
        <f>(O682-MAX(O$8:O682))/MAX(O$8:O682)</f>
        <v>-5.1813471502606154E-4</v>
      </c>
      <c r="R682" s="3">
        <f>(P682-MAX(P$8:P682))/MAX(P$8:P682)</f>
        <v>-5.3961372794220031E-2</v>
      </c>
    </row>
    <row r="683" spans="1:18" x14ac:dyDescent="0.2">
      <c r="A683" s="8">
        <v>42193</v>
      </c>
      <c r="B683" s="18" t="str">
        <f t="shared" si="142"/>
        <v>Jul-2015</v>
      </c>
      <c r="C683" s="2">
        <v>8363.0499999999993</v>
      </c>
      <c r="D683" s="25">
        <f t="shared" si="143"/>
        <v>-1.7360295154392067</v>
      </c>
      <c r="E683" s="20">
        <f t="shared" si="144"/>
        <v>1.7360295154392067</v>
      </c>
      <c r="F683" s="3">
        <f>VLOOKUP(A683,'Scheme data2'!$A$2:$B$5538,2,FALSE)</f>
        <v>19.11</v>
      </c>
      <c r="G683" s="20">
        <f t="shared" si="145"/>
        <v>-0.93312597200621938</v>
      </c>
      <c r="H683" s="3">
        <f t="shared" si="146"/>
        <v>4000</v>
      </c>
      <c r="I683" s="3">
        <f t="shared" si="147"/>
        <v>1</v>
      </c>
      <c r="J683" s="3">
        <f t="shared" si="148"/>
        <v>4000</v>
      </c>
      <c r="K683" s="3">
        <f t="shared" si="149"/>
        <v>28189.582290366805</v>
      </c>
      <c r="L683" s="3">
        <f t="shared" si="150"/>
        <v>61.584520312089658</v>
      </c>
      <c r="M683" s="3">
        <f t="shared" si="151"/>
        <v>538702.91756890959</v>
      </c>
      <c r="N683" s="3">
        <f t="shared" si="152"/>
        <v>515034.42259602138</v>
      </c>
      <c r="O683" s="20">
        <f t="shared" si="153"/>
        <v>150.70977917981057</v>
      </c>
      <c r="P683" s="20">
        <f t="shared" si="154"/>
        <v>144.49944709378681</v>
      </c>
      <c r="Q683" s="3">
        <f>(O683-MAX(O$8:O683))/MAX(O$8:O683)</f>
        <v>-9.8445595854923691E-3</v>
      </c>
      <c r="R683" s="3">
        <f>(P683-MAX(P$8:P683))/MAX(P$8:P683)</f>
        <v>-7.0384882589968223E-2</v>
      </c>
    </row>
    <row r="684" spans="1:18" hidden="1" x14ac:dyDescent="0.2">
      <c r="A684" s="8">
        <v>42194</v>
      </c>
      <c r="B684" s="18" t="str">
        <f t="shared" si="142"/>
        <v>Jul-2015</v>
      </c>
      <c r="C684" s="2">
        <v>8328.5499999999993</v>
      </c>
      <c r="D684" s="25">
        <f t="shared" si="143"/>
        <v>-0.41252892186463075</v>
      </c>
      <c r="E684" s="20">
        <f t="shared" si="144"/>
        <v>0.41252892186463075</v>
      </c>
      <c r="F684" s="3">
        <f>VLOOKUP(A684,'Scheme data2'!$A$2:$B$5538,2,FALSE)</f>
        <v>19.04</v>
      </c>
      <c r="G684" s="20">
        <f t="shared" si="145"/>
        <v>-0.36630036630036783</v>
      </c>
      <c r="H684" s="3">
        <f t="shared" si="146"/>
        <v>0</v>
      </c>
      <c r="I684" s="3">
        <f t="shared" si="147"/>
        <v>1</v>
      </c>
      <c r="J684" s="3">
        <f t="shared" si="148"/>
        <v>0</v>
      </c>
      <c r="K684" s="3">
        <f t="shared" si="149"/>
        <v>28189.582290366805</v>
      </c>
      <c r="L684" s="3">
        <f t="shared" si="150"/>
        <v>61.584520312089658</v>
      </c>
      <c r="M684" s="3">
        <f t="shared" si="151"/>
        <v>536729.64680858399</v>
      </c>
      <c r="N684" s="3">
        <f t="shared" si="152"/>
        <v>512909.75664525427</v>
      </c>
      <c r="O684" s="20">
        <f t="shared" si="153"/>
        <v>150.15772870662445</v>
      </c>
      <c r="P684" s="20">
        <f t="shared" si="154"/>
        <v>143.90334508259048</v>
      </c>
      <c r="Q684" s="3">
        <f>(O684-MAX(O$8:O684))/MAX(O$8:O684)</f>
        <v>-1.3471502590673678E-2</v>
      </c>
      <c r="R684" s="3">
        <f>(P684-MAX(P$8:P684))/MAX(P$8:P684)</f>
        <v>-7.4219813811310348E-2</v>
      </c>
    </row>
    <row r="685" spans="1:18" hidden="1" x14ac:dyDescent="0.2">
      <c r="A685" s="8">
        <v>42195</v>
      </c>
      <c r="B685" s="18" t="str">
        <f t="shared" si="142"/>
        <v>Jul-2015</v>
      </c>
      <c r="C685" s="2">
        <v>8360.5499999999993</v>
      </c>
      <c r="D685" s="25">
        <f t="shared" si="143"/>
        <v>0.3842205425914475</v>
      </c>
      <c r="E685" s="20">
        <f t="shared" si="144"/>
        <v>-0.3842205425914475</v>
      </c>
      <c r="F685" s="3">
        <f>VLOOKUP(A685,'Scheme data2'!$A$2:$B$5538,2,FALSE)</f>
        <v>19.04</v>
      </c>
      <c r="G685" s="20">
        <f t="shared" si="145"/>
        <v>0</v>
      </c>
      <c r="H685" s="3">
        <f t="shared" si="146"/>
        <v>0</v>
      </c>
      <c r="I685" s="3">
        <f t="shared" si="147"/>
        <v>1</v>
      </c>
      <c r="J685" s="3">
        <f t="shared" si="148"/>
        <v>0</v>
      </c>
      <c r="K685" s="3">
        <f t="shared" si="149"/>
        <v>28189.582290366805</v>
      </c>
      <c r="L685" s="3">
        <f t="shared" si="150"/>
        <v>61.584520312089658</v>
      </c>
      <c r="M685" s="3">
        <f t="shared" si="151"/>
        <v>536729.64680858399</v>
      </c>
      <c r="N685" s="3">
        <f t="shared" si="152"/>
        <v>514880.46129524114</v>
      </c>
      <c r="O685" s="20">
        <f t="shared" si="153"/>
        <v>150.15772870662445</v>
      </c>
      <c r="P685" s="20">
        <f t="shared" si="154"/>
        <v>144.45625129587404</v>
      </c>
      <c r="Q685" s="3">
        <f>(O685-MAX(O$8:O685))/MAX(O$8:O685)</f>
        <v>-1.3471502590673678E-2</v>
      </c>
      <c r="R685" s="3">
        <f>(P685-MAX(P$8:P685))/MAX(P$8:P685)</f>
        <v>-7.066277615673211E-2</v>
      </c>
    </row>
    <row r="686" spans="1:18" hidden="1" x14ac:dyDescent="0.2">
      <c r="A686" s="8">
        <v>42198</v>
      </c>
      <c r="B686" s="18" t="str">
        <f t="shared" si="142"/>
        <v>Jul-2015</v>
      </c>
      <c r="C686" s="2">
        <v>8459.65</v>
      </c>
      <c r="D686" s="25">
        <f t="shared" si="143"/>
        <v>1.1853287164122022</v>
      </c>
      <c r="E686" s="20">
        <f t="shared" si="144"/>
        <v>-1.1853287164122022</v>
      </c>
      <c r="F686" s="3">
        <f>VLOOKUP(A686,'Scheme data2'!$A$2:$B$5538,2,FALSE)</f>
        <v>19.18</v>
      </c>
      <c r="G686" s="20">
        <f t="shared" si="145"/>
        <v>0.73529411764706187</v>
      </c>
      <c r="H686" s="3">
        <f t="shared" si="146"/>
        <v>0</v>
      </c>
      <c r="I686" s="3">
        <f t="shared" si="147"/>
        <v>1</v>
      </c>
      <c r="J686" s="3">
        <f t="shared" si="148"/>
        <v>0</v>
      </c>
      <c r="K686" s="3">
        <f t="shared" si="149"/>
        <v>28189.582290366805</v>
      </c>
      <c r="L686" s="3">
        <f t="shared" si="150"/>
        <v>61.584520312089658</v>
      </c>
      <c r="M686" s="3">
        <f t="shared" si="151"/>
        <v>540676.1883292353</v>
      </c>
      <c r="N686" s="3">
        <f t="shared" si="152"/>
        <v>520983.48725816928</v>
      </c>
      <c r="O686" s="20">
        <f t="shared" si="153"/>
        <v>151.26182965299668</v>
      </c>
      <c r="P686" s="20">
        <f t="shared" si="154"/>
        <v>146.1685327251366</v>
      </c>
      <c r="Q686" s="3">
        <f>(O686-MAX(O$8:O686))/MAX(O$8:O686)</f>
        <v>-6.2176165803110575E-3</v>
      </c>
      <c r="R686" s="3">
        <f>(P686-MAX(P$8:P686))/MAX(P$8:P686)</f>
        <v>-5.9647075170209965E-2</v>
      </c>
    </row>
    <row r="687" spans="1:18" hidden="1" x14ac:dyDescent="0.2">
      <c r="A687" s="8">
        <v>42199</v>
      </c>
      <c r="B687" s="18" t="str">
        <f t="shared" si="142"/>
        <v>Jul-2015</v>
      </c>
      <c r="C687" s="2">
        <v>8454.1</v>
      </c>
      <c r="D687" s="25">
        <f t="shared" si="143"/>
        <v>-6.5605551057068237E-2</v>
      </c>
      <c r="E687" s="20">
        <f t="shared" si="144"/>
        <v>6.5605551057068237E-2</v>
      </c>
      <c r="F687" s="3">
        <f>VLOOKUP(A687,'Scheme data2'!$A$2:$B$5538,2,FALSE)</f>
        <v>19.190000000000001</v>
      </c>
      <c r="G687" s="20">
        <f t="shared" si="145"/>
        <v>5.2137643378527443E-2</v>
      </c>
      <c r="H687" s="3">
        <f t="shared" si="146"/>
        <v>0</v>
      </c>
      <c r="I687" s="3">
        <f t="shared" si="147"/>
        <v>1</v>
      </c>
      <c r="J687" s="3">
        <f t="shared" si="148"/>
        <v>0</v>
      </c>
      <c r="K687" s="3">
        <f t="shared" si="149"/>
        <v>28189.582290366805</v>
      </c>
      <c r="L687" s="3">
        <f t="shared" si="150"/>
        <v>61.584520312089658</v>
      </c>
      <c r="M687" s="3">
        <f t="shared" si="151"/>
        <v>540958.08415213902</v>
      </c>
      <c r="N687" s="3">
        <f t="shared" si="152"/>
        <v>520641.69317043718</v>
      </c>
      <c r="O687" s="20">
        <f t="shared" si="153"/>
        <v>151.34069400630898</v>
      </c>
      <c r="P687" s="20">
        <f t="shared" si="154"/>
        <v>146.07263805377025</v>
      </c>
      <c r="Q687" s="3">
        <f>(O687-MAX(O$8:O687))/MAX(O$8:O687)</f>
        <v>-5.6994818652851831E-3</v>
      </c>
      <c r="R687" s="3">
        <f>(P687-MAX(P$8:P687))/MAX(P$8:P687)</f>
        <v>-6.0263998888425777E-2</v>
      </c>
    </row>
    <row r="688" spans="1:18" hidden="1" x14ac:dyDescent="0.2">
      <c r="A688" s="8">
        <v>42200</v>
      </c>
      <c r="B688" s="18" t="str">
        <f t="shared" si="142"/>
        <v>Jul-2015</v>
      </c>
      <c r="C688" s="2">
        <v>8523.7999999999993</v>
      </c>
      <c r="D688" s="25">
        <f t="shared" si="143"/>
        <v>0.82445204102150316</v>
      </c>
      <c r="E688" s="20">
        <f t="shared" si="144"/>
        <v>-0.82445204102150316</v>
      </c>
      <c r="F688" s="3">
        <f>VLOOKUP(A688,'Scheme data2'!$A$2:$B$5538,2,FALSE)</f>
        <v>19.28</v>
      </c>
      <c r="G688" s="20">
        <f t="shared" si="145"/>
        <v>0.4689942678478366</v>
      </c>
      <c r="H688" s="3">
        <f t="shared" si="146"/>
        <v>0</v>
      </c>
      <c r="I688" s="3">
        <f t="shared" si="147"/>
        <v>1</v>
      </c>
      <c r="J688" s="3">
        <f t="shared" si="148"/>
        <v>0</v>
      </c>
      <c r="K688" s="3">
        <f t="shared" si="149"/>
        <v>28189.582290366805</v>
      </c>
      <c r="L688" s="3">
        <f t="shared" si="150"/>
        <v>61.584520312089658</v>
      </c>
      <c r="M688" s="3">
        <f t="shared" si="151"/>
        <v>543495.14655827207</v>
      </c>
      <c r="N688" s="3">
        <f t="shared" si="152"/>
        <v>524934.13423618977</v>
      </c>
      <c r="O688" s="20">
        <f t="shared" si="153"/>
        <v>152.05047318611969</v>
      </c>
      <c r="P688" s="20">
        <f t="shared" si="154"/>
        <v>147.27693689957852</v>
      </c>
      <c r="Q688" s="3">
        <f>(O688-MAX(O$8:O688))/MAX(O$8:O688)</f>
        <v>-1.0362694300521231E-3</v>
      </c>
      <c r="R688" s="3">
        <f>(P688-MAX(P$8:P688))/MAX(P$8:P688)</f>
        <v>-5.251632624704751E-2</v>
      </c>
    </row>
    <row r="689" spans="1:18" hidden="1" x14ac:dyDescent="0.2">
      <c r="A689" s="8">
        <v>42201</v>
      </c>
      <c r="B689" s="18" t="str">
        <f t="shared" si="142"/>
        <v>Jul-2015</v>
      </c>
      <c r="C689" s="2">
        <v>8608.0499999999993</v>
      </c>
      <c r="D689" s="25">
        <f t="shared" si="143"/>
        <v>0.98840892559656501</v>
      </c>
      <c r="E689" s="20">
        <f t="shared" si="144"/>
        <v>-0.98840892559656501</v>
      </c>
      <c r="F689" s="3">
        <f>VLOOKUP(A689,'Scheme data2'!$A$2:$B$5538,2,FALSE)</f>
        <v>19.440000000000001</v>
      </c>
      <c r="G689" s="20">
        <f t="shared" si="145"/>
        <v>0.82987551867219989</v>
      </c>
      <c r="H689" s="3">
        <f t="shared" si="146"/>
        <v>0</v>
      </c>
      <c r="I689" s="3">
        <f t="shared" si="147"/>
        <v>1</v>
      </c>
      <c r="J689" s="3">
        <f t="shared" si="148"/>
        <v>0</v>
      </c>
      <c r="K689" s="3">
        <f t="shared" si="149"/>
        <v>28189.582290366805</v>
      </c>
      <c r="L689" s="3">
        <f t="shared" si="150"/>
        <v>61.584520312089658</v>
      </c>
      <c r="M689" s="3">
        <f t="shared" si="151"/>
        <v>548005.47972473071</v>
      </c>
      <c r="N689" s="3">
        <f t="shared" si="152"/>
        <v>530122.63007248333</v>
      </c>
      <c r="O689" s="20">
        <f t="shared" si="153"/>
        <v>153.31230283911654</v>
      </c>
      <c r="P689" s="20">
        <f t="shared" si="154"/>
        <v>148.73263528923917</v>
      </c>
      <c r="Q689" s="3">
        <f>(O689-MAX(O$8:O689))/MAX(O$8:O689)</f>
        <v>0</v>
      </c>
      <c r="R689" s="3">
        <f>(P689-MAX(P$8:P689))/MAX(P$8:P689)</f>
        <v>-4.3151313047103096E-2</v>
      </c>
    </row>
    <row r="690" spans="1:18" hidden="1" x14ac:dyDescent="0.2">
      <c r="A690" s="8">
        <v>42202</v>
      </c>
      <c r="B690" s="18" t="str">
        <f t="shared" si="142"/>
        <v>Jul-2015</v>
      </c>
      <c r="C690" s="2">
        <v>8609.85</v>
      </c>
      <c r="D690" s="25">
        <f t="shared" si="143"/>
        <v>2.0910659208544232E-2</v>
      </c>
      <c r="E690" s="20">
        <f t="shared" si="144"/>
        <v>-2.0910659208544232E-2</v>
      </c>
      <c r="F690" s="3">
        <f>VLOOKUP(A690,'Scheme data2'!$A$2:$B$5538,2,FALSE)</f>
        <v>19.46</v>
      </c>
      <c r="G690" s="20">
        <f t="shared" si="145"/>
        <v>0.10288065843621179</v>
      </c>
      <c r="H690" s="3">
        <f t="shared" si="146"/>
        <v>0</v>
      </c>
      <c r="I690" s="3">
        <f t="shared" si="147"/>
        <v>1</v>
      </c>
      <c r="J690" s="3">
        <f t="shared" si="148"/>
        <v>0</v>
      </c>
      <c r="K690" s="3">
        <f t="shared" si="149"/>
        <v>28189.582290366805</v>
      </c>
      <c r="L690" s="3">
        <f t="shared" si="150"/>
        <v>61.584520312089658</v>
      </c>
      <c r="M690" s="3">
        <f t="shared" si="151"/>
        <v>548569.27137053804</v>
      </c>
      <c r="N690" s="3">
        <f t="shared" si="152"/>
        <v>530233.48220904521</v>
      </c>
      <c r="O690" s="20">
        <f t="shared" si="153"/>
        <v>153.47003154574116</v>
      </c>
      <c r="P690" s="20">
        <f t="shared" si="154"/>
        <v>148.7637362637364</v>
      </c>
      <c r="Q690" s="3">
        <f>(O690-MAX(O$8:O690))/MAX(O$8:O690)</f>
        <v>0</v>
      </c>
      <c r="R690" s="3">
        <f>(P690-MAX(P$8:P690))/MAX(P$8:P690)</f>
        <v>-4.2951229679032844E-2</v>
      </c>
    </row>
    <row r="691" spans="1:18" hidden="1" x14ac:dyDescent="0.2">
      <c r="A691" s="8">
        <v>42205</v>
      </c>
      <c r="B691" s="18" t="str">
        <f t="shared" si="142"/>
        <v>Jul-2015</v>
      </c>
      <c r="C691" s="2">
        <v>8603.4500000000007</v>
      </c>
      <c r="D691" s="25">
        <f t="shared" si="143"/>
        <v>-7.4333466901277442E-2</v>
      </c>
      <c r="E691" s="20">
        <f t="shared" si="144"/>
        <v>7.4333466901277442E-2</v>
      </c>
      <c r="F691" s="3">
        <f>VLOOKUP(A691,'Scheme data2'!$A$2:$B$5538,2,FALSE)</f>
        <v>19.47</v>
      </c>
      <c r="G691" s="20">
        <f t="shared" si="145"/>
        <v>5.1387461459393685E-2</v>
      </c>
      <c r="H691" s="3">
        <f t="shared" si="146"/>
        <v>0</v>
      </c>
      <c r="I691" s="3">
        <f t="shared" si="147"/>
        <v>1</v>
      </c>
      <c r="J691" s="3">
        <f t="shared" si="148"/>
        <v>0</v>
      </c>
      <c r="K691" s="3">
        <f t="shared" si="149"/>
        <v>28189.582290366805</v>
      </c>
      <c r="L691" s="3">
        <f t="shared" si="150"/>
        <v>61.584520312089658</v>
      </c>
      <c r="M691" s="3">
        <f t="shared" si="151"/>
        <v>548851.16719344165</v>
      </c>
      <c r="N691" s="3">
        <f t="shared" si="152"/>
        <v>529839.34127904777</v>
      </c>
      <c r="O691" s="20">
        <f t="shared" si="153"/>
        <v>153.54889589905343</v>
      </c>
      <c r="P691" s="20">
        <f t="shared" si="154"/>
        <v>148.6531550210797</v>
      </c>
      <c r="Q691" s="3">
        <f>(O691-MAX(O$8:O691))/MAX(O$8:O691)</f>
        <v>0</v>
      </c>
      <c r="R691" s="3">
        <f>(P691-MAX(P$8:P691))/MAX(P$8:P691)</f>
        <v>-4.3662637209948459E-2</v>
      </c>
    </row>
    <row r="692" spans="1:18" x14ac:dyDescent="0.2">
      <c r="A692" s="8">
        <v>42206</v>
      </c>
      <c r="B692" s="18" t="str">
        <f t="shared" si="142"/>
        <v>Jul-2015</v>
      </c>
      <c r="C692" s="2">
        <v>8529.4500000000007</v>
      </c>
      <c r="D692" s="25">
        <f t="shared" si="143"/>
        <v>-0.86012006811221065</v>
      </c>
      <c r="E692" s="20">
        <f t="shared" si="144"/>
        <v>0.86012006811221065</v>
      </c>
      <c r="F692" s="3">
        <f>VLOOKUP(A692,'Scheme data2'!$A$2:$B$5538,2,FALSE)</f>
        <v>19.34</v>
      </c>
      <c r="G692" s="20">
        <f t="shared" si="145"/>
        <v>-0.667693888032866</v>
      </c>
      <c r="H692" s="3">
        <f t="shared" si="146"/>
        <v>2000</v>
      </c>
      <c r="I692" s="3">
        <f t="shared" si="147"/>
        <v>2</v>
      </c>
      <c r="J692" s="3">
        <f t="shared" si="148"/>
        <v>2000</v>
      </c>
      <c r="K692" s="3">
        <f t="shared" si="149"/>
        <v>28292.994906705997</v>
      </c>
      <c r="L692" s="3">
        <f t="shared" si="150"/>
        <v>61.819002019585454</v>
      </c>
      <c r="M692" s="3">
        <f t="shared" si="151"/>
        <v>547186.52149569395</v>
      </c>
      <c r="N692" s="3">
        <f t="shared" si="152"/>
        <v>527282.08677595318</v>
      </c>
      <c r="O692" s="20">
        <f t="shared" si="153"/>
        <v>152.5236593059935</v>
      </c>
      <c r="P692" s="20">
        <f t="shared" si="154"/>
        <v>147.37455940286142</v>
      </c>
      <c r="Q692" s="3">
        <f>(O692-MAX(O$8:O692))/MAX(O$8:O692)</f>
        <v>-6.6769388803286723E-3</v>
      </c>
      <c r="R692" s="3">
        <f>(P692-MAX(P$8:P692))/MAX(P$8:P692)</f>
        <v>-5.1888286786160864E-2</v>
      </c>
    </row>
    <row r="693" spans="1:18" hidden="1" x14ac:dyDescent="0.2">
      <c r="A693" s="8">
        <v>42207</v>
      </c>
      <c r="B693" s="18" t="str">
        <f t="shared" si="142"/>
        <v>Jul-2015</v>
      </c>
      <c r="C693" s="2">
        <v>8633.5</v>
      </c>
      <c r="D693" s="25">
        <f t="shared" si="143"/>
        <v>1.2198910832468597</v>
      </c>
      <c r="E693" s="20">
        <f t="shared" si="144"/>
        <v>-1.2198910832468597</v>
      </c>
      <c r="F693" s="3">
        <f>VLOOKUP(A693,'Scheme data2'!$A$2:$B$5538,2,FALSE)</f>
        <v>19.489999999999998</v>
      </c>
      <c r="G693" s="20">
        <f t="shared" si="145"/>
        <v>0.77559462254394296</v>
      </c>
      <c r="H693" s="3">
        <f t="shared" si="146"/>
        <v>0</v>
      </c>
      <c r="I693" s="3">
        <f t="shared" si="147"/>
        <v>2</v>
      </c>
      <c r="J693" s="3">
        <f t="shared" si="148"/>
        <v>0</v>
      </c>
      <c r="K693" s="3">
        <f t="shared" si="149"/>
        <v>28292.994906705997</v>
      </c>
      <c r="L693" s="3">
        <f t="shared" si="150"/>
        <v>61.819002019585454</v>
      </c>
      <c r="M693" s="3">
        <f t="shared" si="151"/>
        <v>551430.47073169984</v>
      </c>
      <c r="N693" s="3">
        <f t="shared" si="152"/>
        <v>533714.35393609107</v>
      </c>
      <c r="O693" s="20">
        <f t="shared" si="153"/>
        <v>153.70662460567806</v>
      </c>
      <c r="P693" s="20">
        <f t="shared" si="154"/>
        <v>149.17236851199127</v>
      </c>
      <c r="Q693" s="3">
        <f>(O693-MAX(O$8:O693))/MAX(O$8:O693)</f>
        <v>0</v>
      </c>
      <c r="R693" s="3">
        <f>(P693-MAX(P$8:P693))/MAX(P$8:P693)</f>
        <v>-4.0322356537446258E-2</v>
      </c>
    </row>
    <row r="694" spans="1:18" x14ac:dyDescent="0.2">
      <c r="A694" s="8">
        <v>42208</v>
      </c>
      <c r="B694" s="18" t="str">
        <f t="shared" si="142"/>
        <v>Jul-2015</v>
      </c>
      <c r="C694" s="2">
        <v>8589.7999999999993</v>
      </c>
      <c r="D694" s="25">
        <f t="shared" si="143"/>
        <v>-0.50616783459779613</v>
      </c>
      <c r="E694" s="20">
        <f t="shared" si="144"/>
        <v>0.50616783459779613</v>
      </c>
      <c r="F694" s="3">
        <f>VLOOKUP(A694,'Scheme data2'!$A$2:$B$5538,2,FALSE)</f>
        <v>19.41</v>
      </c>
      <c r="G694" s="20">
        <f t="shared" si="145"/>
        <v>-0.41046690610568654</v>
      </c>
      <c r="H694" s="3">
        <f t="shared" si="146"/>
        <v>2000</v>
      </c>
      <c r="I694" s="3">
        <f t="shared" si="147"/>
        <v>3</v>
      </c>
      <c r="J694" s="3">
        <f t="shared" si="148"/>
        <v>2000</v>
      </c>
      <c r="K694" s="3">
        <f t="shared" si="149"/>
        <v>28396.034576979051</v>
      </c>
      <c r="L694" s="3">
        <f t="shared" si="150"/>
        <v>62.051836311419954</v>
      </c>
      <c r="M694" s="3">
        <f t="shared" si="151"/>
        <v>551167.03113916342</v>
      </c>
      <c r="N694" s="3">
        <f t="shared" si="152"/>
        <v>533012.86354783503</v>
      </c>
      <c r="O694" s="20">
        <f t="shared" si="153"/>
        <v>153.07570977917965</v>
      </c>
      <c r="P694" s="20">
        <f t="shared" si="154"/>
        <v>148.41730596447587</v>
      </c>
      <c r="Q694" s="3">
        <f>(O694-MAX(O$8:O694))/MAX(O$8:O694)</f>
        <v>-4.1046690610568853E-3</v>
      </c>
      <c r="R694" s="3">
        <f>(P694-MAX(P$8:P694))/MAX(P$8:P694)</f>
        <v>-4.5179936084479844E-2</v>
      </c>
    </row>
    <row r="695" spans="1:18" x14ac:dyDescent="0.2">
      <c r="A695" s="8">
        <v>42209</v>
      </c>
      <c r="B695" s="18" t="str">
        <f t="shared" si="142"/>
        <v>Jul-2015</v>
      </c>
      <c r="C695" s="2">
        <v>8521.5499999999993</v>
      </c>
      <c r="D695" s="25">
        <f t="shared" si="143"/>
        <v>-0.79454702088523599</v>
      </c>
      <c r="E695" s="20">
        <f t="shared" si="144"/>
        <v>0.79454702088523599</v>
      </c>
      <c r="F695" s="3">
        <f>VLOOKUP(A695,'Scheme data2'!$A$2:$B$5538,2,FALSE)</f>
        <v>19.3</v>
      </c>
      <c r="G695" s="20">
        <f t="shared" si="145"/>
        <v>-0.56671818650180028</v>
      </c>
      <c r="H695" s="3">
        <f t="shared" si="146"/>
        <v>2000</v>
      </c>
      <c r="I695" s="3">
        <f t="shared" si="147"/>
        <v>4</v>
      </c>
      <c r="J695" s="3">
        <f t="shared" si="148"/>
        <v>2000</v>
      </c>
      <c r="K695" s="3">
        <f t="shared" si="149"/>
        <v>28499.661519984231</v>
      </c>
      <c r="L695" s="3">
        <f t="shared" si="150"/>
        <v>62.286535397853761</v>
      </c>
      <c r="M695" s="3">
        <f t="shared" si="151"/>
        <v>550043.46733569563</v>
      </c>
      <c r="N695" s="3">
        <f t="shared" si="152"/>
        <v>530777.82571958064</v>
      </c>
      <c r="O695" s="20">
        <f t="shared" si="153"/>
        <v>152.20820189274431</v>
      </c>
      <c r="P695" s="20">
        <f t="shared" si="154"/>
        <v>147.238060681457</v>
      </c>
      <c r="Q695" s="3">
        <f>(O695-MAX(O$8:O695))/MAX(O$8:O695)</f>
        <v>-9.7485890200102177E-3</v>
      </c>
      <c r="R695" s="3">
        <f>(P695-MAX(P$8:P695))/MAX(P$8:P695)</f>
        <v>-5.2766430457135138E-2</v>
      </c>
    </row>
    <row r="696" spans="1:18" x14ac:dyDescent="0.2">
      <c r="A696" s="8">
        <v>42212</v>
      </c>
      <c r="B696" s="18" t="str">
        <f t="shared" si="142"/>
        <v>Jul-2015</v>
      </c>
      <c r="C696" s="2">
        <v>8361</v>
      </c>
      <c r="D696" s="25">
        <f t="shared" si="143"/>
        <v>-1.8840469163473699</v>
      </c>
      <c r="E696" s="20">
        <f t="shared" si="144"/>
        <v>1.8840469163473699</v>
      </c>
      <c r="F696" s="3">
        <f>VLOOKUP(A696,'Scheme data2'!$A$2:$B$5538,2,FALSE)</f>
        <v>19.11</v>
      </c>
      <c r="G696" s="20">
        <f t="shared" si="145"/>
        <v>-0.9844559585492294</v>
      </c>
      <c r="H696" s="3">
        <f t="shared" si="146"/>
        <v>4000</v>
      </c>
      <c r="I696" s="3">
        <f t="shared" si="147"/>
        <v>5</v>
      </c>
      <c r="J696" s="3">
        <f t="shared" si="148"/>
        <v>4000</v>
      </c>
      <c r="K696" s="3">
        <f t="shared" si="149"/>
        <v>28708.976015013013</v>
      </c>
      <c r="L696" s="3">
        <f t="shared" si="150"/>
        <v>62.76494707109859</v>
      </c>
      <c r="M696" s="3">
        <f t="shared" si="151"/>
        <v>548628.53164689871</v>
      </c>
      <c r="N696" s="3">
        <f t="shared" si="152"/>
        <v>524777.72246145527</v>
      </c>
      <c r="O696" s="20">
        <f t="shared" si="153"/>
        <v>150.70977917981057</v>
      </c>
      <c r="P696" s="20">
        <f t="shared" si="154"/>
        <v>144.46402653949835</v>
      </c>
      <c r="Q696" s="3">
        <f>(O696-MAX(O$8:O696))/MAX(O$8:O696)</f>
        <v>-1.9497178040020435E-2</v>
      </c>
      <c r="R696" s="3">
        <f>(P696-MAX(P$8:P696))/MAX(P$8:P696)</f>
        <v>-7.0612755314714545E-2</v>
      </c>
    </row>
    <row r="697" spans="1:18" hidden="1" x14ac:dyDescent="0.2">
      <c r="A697" s="8">
        <v>42213</v>
      </c>
      <c r="B697" s="18" t="str">
        <f t="shared" si="142"/>
        <v>Jul-2015</v>
      </c>
      <c r="C697" s="2">
        <v>8337</v>
      </c>
      <c r="D697" s="25">
        <f t="shared" si="143"/>
        <v>-0.28704700394689631</v>
      </c>
      <c r="E697" s="20">
        <f t="shared" si="144"/>
        <v>0.28704700394689631</v>
      </c>
      <c r="F697" s="3">
        <f>VLOOKUP(A697,'Scheme data2'!$A$2:$B$5538,2,FALSE)</f>
        <v>19.100000000000001</v>
      </c>
      <c r="G697" s="20">
        <f t="shared" si="145"/>
        <v>-5.2328623757184778E-2</v>
      </c>
      <c r="H697" s="3">
        <f t="shared" si="146"/>
        <v>0</v>
      </c>
      <c r="I697" s="3">
        <f t="shared" si="147"/>
        <v>5</v>
      </c>
      <c r="J697" s="3">
        <f t="shared" si="148"/>
        <v>0</v>
      </c>
      <c r="K697" s="3">
        <f t="shared" si="149"/>
        <v>28708.976015013013</v>
      </c>
      <c r="L697" s="3">
        <f t="shared" si="150"/>
        <v>62.76494707109859</v>
      </c>
      <c r="M697" s="3">
        <f t="shared" si="151"/>
        <v>548341.44188674854</v>
      </c>
      <c r="N697" s="3">
        <f t="shared" si="152"/>
        <v>523271.36373174895</v>
      </c>
      <c r="O697" s="20">
        <f t="shared" si="153"/>
        <v>150.6309148264983</v>
      </c>
      <c r="P697" s="20">
        <f t="shared" si="154"/>
        <v>144.04934687953568</v>
      </c>
      <c r="Q697" s="3">
        <f>(O697-MAX(O$8:O697))/MAX(O$8:O697)</f>
        <v>-2.0010261672652338E-2</v>
      </c>
      <c r="R697" s="3">
        <f>(P697-MAX(P$8:P697))/MAX(P$8:P697)</f>
        <v>-7.3280533555648231E-2</v>
      </c>
    </row>
    <row r="698" spans="1:18" hidden="1" x14ac:dyDescent="0.2">
      <c r="A698" s="8">
        <v>42214</v>
      </c>
      <c r="B698" s="18" t="str">
        <f t="shared" si="142"/>
        <v>Jul-2015</v>
      </c>
      <c r="C698" s="2">
        <v>8375.0499999999993</v>
      </c>
      <c r="D698" s="25">
        <f t="shared" si="143"/>
        <v>0.45639918435887333</v>
      </c>
      <c r="E698" s="20">
        <f t="shared" si="144"/>
        <v>-0.45639918435887333</v>
      </c>
      <c r="F698" s="3">
        <f>VLOOKUP(A698,'Scheme data2'!$A$2:$B$5538,2,FALSE)</f>
        <v>19.149999999999999</v>
      </c>
      <c r="G698" s="20">
        <f t="shared" si="145"/>
        <v>0.26178010471202701</v>
      </c>
      <c r="H698" s="3">
        <f t="shared" si="146"/>
        <v>0</v>
      </c>
      <c r="I698" s="3">
        <f t="shared" si="147"/>
        <v>5</v>
      </c>
      <c r="J698" s="3">
        <f t="shared" si="148"/>
        <v>0</v>
      </c>
      <c r="K698" s="3">
        <f t="shared" si="149"/>
        <v>28708.976015013013</v>
      </c>
      <c r="L698" s="3">
        <f t="shared" si="150"/>
        <v>62.76494707109859</v>
      </c>
      <c r="M698" s="3">
        <f t="shared" si="151"/>
        <v>549776.8906874992</v>
      </c>
      <c r="N698" s="3">
        <f t="shared" si="152"/>
        <v>525659.56996780424</v>
      </c>
      <c r="O698" s="20">
        <f t="shared" si="153"/>
        <v>151.02523659305979</v>
      </c>
      <c r="P698" s="20">
        <f t="shared" si="154"/>
        <v>144.70678692376816</v>
      </c>
      <c r="Q698" s="3">
        <f>(O698-MAX(O$8:O698))/MAX(O$8:O698)</f>
        <v>-1.7444843509491902E-2</v>
      </c>
      <c r="R698" s="3">
        <f>(P698-MAX(P$8:P698))/MAX(P$8:P698)</f>
        <v>-6.905099346950129E-2</v>
      </c>
    </row>
    <row r="699" spans="1:18" hidden="1" x14ac:dyDescent="0.2">
      <c r="A699" s="8">
        <v>42215</v>
      </c>
      <c r="B699" s="18" t="str">
        <f t="shared" si="142"/>
        <v>Jul-2015</v>
      </c>
      <c r="C699" s="2">
        <v>8421.7999999999993</v>
      </c>
      <c r="D699" s="25">
        <f t="shared" si="143"/>
        <v>0.55820562265299911</v>
      </c>
      <c r="E699" s="20">
        <f t="shared" si="144"/>
        <v>-0.55820562265299911</v>
      </c>
      <c r="F699" s="3">
        <f>VLOOKUP(A699,'Scheme data2'!$A$2:$B$5538,2,FALSE)</f>
        <v>19.2</v>
      </c>
      <c r="G699" s="20">
        <f t="shared" si="145"/>
        <v>0.26109660574412907</v>
      </c>
      <c r="H699" s="3">
        <f t="shared" si="146"/>
        <v>0</v>
      </c>
      <c r="I699" s="3">
        <f t="shared" si="147"/>
        <v>5</v>
      </c>
      <c r="J699" s="3">
        <f t="shared" si="148"/>
        <v>0</v>
      </c>
      <c r="K699" s="3">
        <f t="shared" si="149"/>
        <v>28708.976015013013</v>
      </c>
      <c r="L699" s="3">
        <f t="shared" si="150"/>
        <v>62.76494707109859</v>
      </c>
      <c r="M699" s="3">
        <f t="shared" si="151"/>
        <v>551212.33948824985</v>
      </c>
      <c r="N699" s="3">
        <f t="shared" si="152"/>
        <v>528593.83124337811</v>
      </c>
      <c r="O699" s="20">
        <f t="shared" si="153"/>
        <v>151.41955835962133</v>
      </c>
      <c r="P699" s="20">
        <f t="shared" si="154"/>
        <v>145.51454834473714</v>
      </c>
      <c r="Q699" s="3">
        <f>(O699-MAX(O$8:O699))/MAX(O$8:O699)</f>
        <v>-1.4879425346331094E-2</v>
      </c>
      <c r="R699" s="3">
        <f>(P699-MAX(P$8:P699))/MAX(P$8:P699)</f>
        <v>-6.385438377101578E-2</v>
      </c>
    </row>
    <row r="700" spans="1:18" hidden="1" x14ac:dyDescent="0.2">
      <c r="A700" s="8">
        <v>42216</v>
      </c>
      <c r="B700" s="18" t="str">
        <f t="shared" si="142"/>
        <v>Jul-2015</v>
      </c>
      <c r="C700" s="2">
        <v>8532.85</v>
      </c>
      <c r="D700" s="25">
        <f t="shared" si="143"/>
        <v>1.3186017240969996</v>
      </c>
      <c r="E700" s="20">
        <f t="shared" si="144"/>
        <v>-1.3186017240969996</v>
      </c>
      <c r="F700" s="3">
        <f>VLOOKUP(A700,'Scheme data2'!$A$2:$B$5538,2,FALSE)</f>
        <v>19.309999999999999</v>
      </c>
      <c r="G700" s="20">
        <f t="shared" si="145"/>
        <v>0.57291666666666374</v>
      </c>
      <c r="H700" s="3">
        <f t="shared" si="146"/>
        <v>0</v>
      </c>
      <c r="I700" s="3">
        <f t="shared" si="147"/>
        <v>5</v>
      </c>
      <c r="J700" s="3">
        <f t="shared" si="148"/>
        <v>0</v>
      </c>
      <c r="K700" s="3">
        <f t="shared" si="149"/>
        <v>28708.976015013013</v>
      </c>
      <c r="L700" s="3">
        <f t="shared" si="150"/>
        <v>62.76494707109859</v>
      </c>
      <c r="M700" s="3">
        <f t="shared" si="151"/>
        <v>554370.32684990123</v>
      </c>
      <c r="N700" s="3">
        <f t="shared" si="152"/>
        <v>535563.87861562357</v>
      </c>
      <c r="O700" s="20">
        <f t="shared" si="153"/>
        <v>152.28706624605664</v>
      </c>
      <c r="P700" s="20">
        <f t="shared" si="154"/>
        <v>147.43330568802278</v>
      </c>
      <c r="Q700" s="3">
        <f>(O700-MAX(O$8:O700))/MAX(O$8:O700)</f>
        <v>-9.2355053873779454E-3</v>
      </c>
      <c r="R700" s="3">
        <f>(P700-MAX(P$8:P700))/MAX(P$8:P700)</f>
        <v>-5.1510351535362028E-2</v>
      </c>
    </row>
    <row r="701" spans="1:18" hidden="1" x14ac:dyDescent="0.2">
      <c r="A701" s="8">
        <v>42219</v>
      </c>
      <c r="B701" s="18" t="str">
        <f t="shared" si="142"/>
        <v>Aug-2015</v>
      </c>
      <c r="C701" s="2">
        <v>8543.0499999999993</v>
      </c>
      <c r="D701" s="25">
        <f t="shared" si="143"/>
        <v>0.11953802070819138</v>
      </c>
      <c r="E701" s="20">
        <f t="shared" si="144"/>
        <v>-0.11953802070819138</v>
      </c>
      <c r="F701" s="3">
        <f>VLOOKUP(A701,'Scheme data2'!$A$2:$B$5538,2,FALSE)</f>
        <v>19.29</v>
      </c>
      <c r="G701" s="20">
        <f t="shared" si="145"/>
        <v>-0.10357327809424949</v>
      </c>
      <c r="H701" s="3">
        <f t="shared" si="146"/>
        <v>0</v>
      </c>
      <c r="I701" s="3">
        <f t="shared" si="147"/>
        <v>0</v>
      </c>
      <c r="J701" s="3">
        <f t="shared" si="148"/>
        <v>0</v>
      </c>
      <c r="K701" s="3">
        <f t="shared" si="149"/>
        <v>28708.976015013013</v>
      </c>
      <c r="L701" s="3">
        <f t="shared" si="150"/>
        <v>62.76494707109859</v>
      </c>
      <c r="M701" s="3">
        <f t="shared" si="151"/>
        <v>553796.14732960099</v>
      </c>
      <c r="N701" s="3">
        <f t="shared" si="152"/>
        <v>536204.08107574878</v>
      </c>
      <c r="O701" s="20">
        <f t="shared" si="153"/>
        <v>152.12933753943204</v>
      </c>
      <c r="P701" s="20">
        <f t="shared" si="154"/>
        <v>147.6095445435069</v>
      </c>
      <c r="Q701" s="3">
        <f>(O701-MAX(O$8:O701))/MAX(O$8:O701)</f>
        <v>-1.026167265264212E-2</v>
      </c>
      <c r="R701" s="3">
        <f>(P701-MAX(P$8:P701))/MAX(P$8:P701)</f>
        <v>-5.0376545782965347E-2</v>
      </c>
    </row>
    <row r="702" spans="1:18" hidden="1" x14ac:dyDescent="0.2">
      <c r="A702" s="8">
        <v>42220</v>
      </c>
      <c r="B702" s="18" t="str">
        <f t="shared" si="142"/>
        <v>Aug-2015</v>
      </c>
      <c r="C702" s="2">
        <v>8516.9</v>
      </c>
      <c r="D702" s="25">
        <f t="shared" si="143"/>
        <v>-0.30609676871842773</v>
      </c>
      <c r="E702" s="20">
        <f t="shared" si="144"/>
        <v>0.30609676871842773</v>
      </c>
      <c r="F702" s="3">
        <f>VLOOKUP(A702,'Scheme data2'!$A$2:$B$5538,2,FALSE)</f>
        <v>19.32</v>
      </c>
      <c r="G702" s="20">
        <f t="shared" si="145"/>
        <v>0.15552099533437605</v>
      </c>
      <c r="H702" s="3">
        <f t="shared" si="146"/>
        <v>0</v>
      </c>
      <c r="I702" s="3">
        <f t="shared" si="147"/>
        <v>0</v>
      </c>
      <c r="J702" s="3">
        <f t="shared" si="148"/>
        <v>0</v>
      </c>
      <c r="K702" s="3">
        <f t="shared" si="149"/>
        <v>28708.976015013013</v>
      </c>
      <c r="L702" s="3">
        <f t="shared" si="150"/>
        <v>62.76494707109859</v>
      </c>
      <c r="M702" s="3">
        <f t="shared" si="151"/>
        <v>554657.41661005141</v>
      </c>
      <c r="N702" s="3">
        <f t="shared" si="152"/>
        <v>534562.77770983952</v>
      </c>
      <c r="O702" s="20">
        <f t="shared" si="153"/>
        <v>152.36593059936897</v>
      </c>
      <c r="P702" s="20">
        <f t="shared" si="154"/>
        <v>147.15771649733924</v>
      </c>
      <c r="Q702" s="3">
        <f>(O702-MAX(O$8:O702))/MAX(O$8:O702)</f>
        <v>-8.7224217547456732E-3</v>
      </c>
      <c r="R702" s="3">
        <f>(P702-MAX(P$8:P702))/MAX(P$8:P702)</f>
        <v>-5.3283312491316008E-2</v>
      </c>
    </row>
    <row r="703" spans="1:18" hidden="1" x14ac:dyDescent="0.2">
      <c r="A703" s="8">
        <v>42221</v>
      </c>
      <c r="B703" s="18" t="str">
        <f t="shared" si="142"/>
        <v>Aug-2015</v>
      </c>
      <c r="C703" s="2">
        <v>8567.9500000000007</v>
      </c>
      <c r="D703" s="25">
        <f t="shared" si="143"/>
        <v>0.59939649402953066</v>
      </c>
      <c r="E703" s="20">
        <f t="shared" si="144"/>
        <v>-0.59939649402953066</v>
      </c>
      <c r="F703" s="3">
        <f>VLOOKUP(A703,'Scheme data2'!$A$2:$B$5538,2,FALSE)</f>
        <v>19.38</v>
      </c>
      <c r="G703" s="20">
        <f t="shared" si="145"/>
        <v>0.31055900621117349</v>
      </c>
      <c r="H703" s="3">
        <f t="shared" si="146"/>
        <v>0</v>
      </c>
      <c r="I703" s="3">
        <f t="shared" si="147"/>
        <v>0</v>
      </c>
      <c r="J703" s="3">
        <f t="shared" si="148"/>
        <v>0</v>
      </c>
      <c r="K703" s="3">
        <f t="shared" si="149"/>
        <v>28708.976015013013</v>
      </c>
      <c r="L703" s="3">
        <f t="shared" si="150"/>
        <v>62.76494707109859</v>
      </c>
      <c r="M703" s="3">
        <f t="shared" si="151"/>
        <v>556379.95517095213</v>
      </c>
      <c r="N703" s="3">
        <f t="shared" si="152"/>
        <v>537766.92825781915</v>
      </c>
      <c r="O703" s="20">
        <f t="shared" si="153"/>
        <v>152.83911671924278</v>
      </c>
      <c r="P703" s="20">
        <f t="shared" si="154"/>
        <v>148.03977469071822</v>
      </c>
      <c r="Q703" s="3">
        <f>(O703-MAX(O$8:O703))/MAX(O$8:O703)</f>
        <v>-5.6439199589529629E-3</v>
      </c>
      <c r="R703" s="3">
        <f>(P703-MAX(P$8:P703))/MAX(P$8:P703)</f>
        <v>-4.7608725857996359E-2</v>
      </c>
    </row>
    <row r="704" spans="1:18" hidden="1" x14ac:dyDescent="0.2">
      <c r="A704" s="8">
        <v>42222</v>
      </c>
      <c r="B704" s="18" t="str">
        <f t="shared" si="142"/>
        <v>Aug-2015</v>
      </c>
      <c r="C704" s="2">
        <v>8588.65</v>
      </c>
      <c r="D704" s="25">
        <f t="shared" si="143"/>
        <v>0.24159804854135361</v>
      </c>
      <c r="E704" s="20">
        <f t="shared" si="144"/>
        <v>-0.24159804854135361</v>
      </c>
      <c r="F704" s="3">
        <f>VLOOKUP(A704,'Scheme data2'!$A$2:$B$5538,2,FALSE)</f>
        <v>19.399999999999999</v>
      </c>
      <c r="G704" s="20">
        <f t="shared" si="145"/>
        <v>0.10319917440660255</v>
      </c>
      <c r="H704" s="3">
        <f t="shared" si="146"/>
        <v>0</v>
      </c>
      <c r="I704" s="3">
        <f t="shared" si="147"/>
        <v>0</v>
      </c>
      <c r="J704" s="3">
        <f t="shared" si="148"/>
        <v>0</v>
      </c>
      <c r="K704" s="3">
        <f t="shared" si="149"/>
        <v>28708.976015013013</v>
      </c>
      <c r="L704" s="3">
        <f t="shared" si="150"/>
        <v>62.76494707109859</v>
      </c>
      <c r="M704" s="3">
        <f t="shared" si="151"/>
        <v>556954.13469125237</v>
      </c>
      <c r="N704" s="3">
        <f t="shared" si="152"/>
        <v>539066.16266219085</v>
      </c>
      <c r="O704" s="20">
        <f t="shared" si="153"/>
        <v>152.99684542586738</v>
      </c>
      <c r="P704" s="20">
        <f t="shared" si="154"/>
        <v>148.39743589743603</v>
      </c>
      <c r="Q704" s="3">
        <f>(O704-MAX(O$8:O704))/MAX(O$8:O704)</f>
        <v>-4.617752693688788E-3</v>
      </c>
      <c r="R704" s="3">
        <f>(P704-MAX(P$8:P704))/MAX(P$8:P704)</f>
        <v>-4.5307767125191044E-2</v>
      </c>
    </row>
    <row r="705" spans="1:18" hidden="1" x14ac:dyDescent="0.2">
      <c r="A705" s="8">
        <v>42223</v>
      </c>
      <c r="B705" s="18" t="str">
        <f t="shared" si="142"/>
        <v>Aug-2015</v>
      </c>
      <c r="C705" s="2">
        <v>8564.6</v>
      </c>
      <c r="D705" s="25">
        <f t="shared" si="143"/>
        <v>-0.28002072502662551</v>
      </c>
      <c r="E705" s="20">
        <f t="shared" si="144"/>
        <v>0.28002072502662551</v>
      </c>
      <c r="F705" s="3">
        <f>VLOOKUP(A705,'Scheme data2'!$A$2:$B$5538,2,FALSE)</f>
        <v>19.329999999999998</v>
      </c>
      <c r="G705" s="20">
        <f t="shared" si="145"/>
        <v>-0.36082474226804273</v>
      </c>
      <c r="H705" s="3">
        <f t="shared" si="146"/>
        <v>0</v>
      </c>
      <c r="I705" s="3">
        <f t="shared" si="147"/>
        <v>0</v>
      </c>
      <c r="J705" s="3">
        <f t="shared" si="148"/>
        <v>0</v>
      </c>
      <c r="K705" s="3">
        <f t="shared" si="149"/>
        <v>28708.976015013013</v>
      </c>
      <c r="L705" s="3">
        <f t="shared" si="150"/>
        <v>62.76494707109859</v>
      </c>
      <c r="M705" s="3">
        <f t="shared" si="151"/>
        <v>554944.50637020147</v>
      </c>
      <c r="N705" s="3">
        <f t="shared" si="152"/>
        <v>537556.66568513098</v>
      </c>
      <c r="O705" s="20">
        <f t="shared" si="153"/>
        <v>152.44479495268126</v>
      </c>
      <c r="P705" s="20">
        <f t="shared" si="154"/>
        <v>147.98189232151509</v>
      </c>
      <c r="Q705" s="3">
        <f>(O705-MAX(O$8:O705))/MAX(O$8:O705)</f>
        <v>-8.2093381221135849E-3</v>
      </c>
      <c r="R705" s="3">
        <f>(P705-MAX(P$8:P705))/MAX(P$8:P705)</f>
        <v>-4.7981103237460049E-2</v>
      </c>
    </row>
    <row r="706" spans="1:18" hidden="1" x14ac:dyDescent="0.2">
      <c r="A706" s="8">
        <v>42226</v>
      </c>
      <c r="B706" s="18" t="str">
        <f t="shared" si="142"/>
        <v>Aug-2015</v>
      </c>
      <c r="C706" s="2">
        <v>8525.6</v>
      </c>
      <c r="D706" s="25">
        <f t="shared" si="143"/>
        <v>-0.45536277234196576</v>
      </c>
      <c r="E706" s="20">
        <f t="shared" si="144"/>
        <v>0.45536277234196576</v>
      </c>
      <c r="F706" s="3">
        <f>VLOOKUP(A706,'Scheme data2'!$A$2:$B$5538,2,FALSE)</f>
        <v>19.28</v>
      </c>
      <c r="G706" s="20">
        <f t="shared" si="145"/>
        <v>-0.25866528711845405</v>
      </c>
      <c r="H706" s="3">
        <f t="shared" si="146"/>
        <v>0</v>
      </c>
      <c r="I706" s="3">
        <f t="shared" si="147"/>
        <v>0</v>
      </c>
      <c r="J706" s="3">
        <f t="shared" si="148"/>
        <v>0</v>
      </c>
      <c r="K706" s="3">
        <f t="shared" si="149"/>
        <v>28708.976015013013</v>
      </c>
      <c r="L706" s="3">
        <f t="shared" si="150"/>
        <v>62.76494707109859</v>
      </c>
      <c r="M706" s="3">
        <f t="shared" si="151"/>
        <v>553509.05756945093</v>
      </c>
      <c r="N706" s="3">
        <f t="shared" si="152"/>
        <v>535108.83274935815</v>
      </c>
      <c r="O706" s="20">
        <f t="shared" si="153"/>
        <v>152.05047318611977</v>
      </c>
      <c r="P706" s="20">
        <f t="shared" si="154"/>
        <v>147.30803787407575</v>
      </c>
      <c r="Q706" s="3">
        <f>(O706-MAX(O$8:O706))/MAX(O$8:O706)</f>
        <v>-1.0774756285274023E-2</v>
      </c>
      <c r="R706" s="3">
        <f>(P706-MAX(P$8:P706))/MAX(P$8:P706)</f>
        <v>-5.2316242878977258E-2</v>
      </c>
    </row>
    <row r="707" spans="1:18" x14ac:dyDescent="0.2">
      <c r="A707" s="8">
        <v>42227</v>
      </c>
      <c r="B707" s="18" t="str">
        <f t="shared" si="142"/>
        <v>Aug-2015</v>
      </c>
      <c r="C707" s="2">
        <v>8462.35</v>
      </c>
      <c r="D707" s="25">
        <f t="shared" si="143"/>
        <v>-0.74188326921272407</v>
      </c>
      <c r="E707" s="20">
        <f t="shared" si="144"/>
        <v>0.74188326921272407</v>
      </c>
      <c r="F707" s="3">
        <f>VLOOKUP(A707,'Scheme data2'!$A$2:$B$5538,2,FALSE)</f>
        <v>19.170000000000002</v>
      </c>
      <c r="G707" s="20">
        <f t="shared" si="145"/>
        <v>-0.5705394190871339</v>
      </c>
      <c r="H707" s="3">
        <f t="shared" si="146"/>
        <v>2000</v>
      </c>
      <c r="I707" s="3">
        <f t="shared" si="147"/>
        <v>1</v>
      </c>
      <c r="J707" s="3">
        <f t="shared" si="148"/>
        <v>2000</v>
      </c>
      <c r="K707" s="3">
        <f t="shared" si="149"/>
        <v>28813.305696807485</v>
      </c>
      <c r="L707" s="3">
        <f t="shared" si="150"/>
        <v>63.001288040214732</v>
      </c>
      <c r="M707" s="3">
        <f t="shared" si="151"/>
        <v>552351.07020779955</v>
      </c>
      <c r="N707" s="3">
        <f t="shared" si="152"/>
        <v>533138.94984711113</v>
      </c>
      <c r="O707" s="20">
        <f t="shared" si="153"/>
        <v>151.18296529968444</v>
      </c>
      <c r="P707" s="20">
        <f t="shared" si="154"/>
        <v>146.21518418688242</v>
      </c>
      <c r="Q707" s="3">
        <f>(O707-MAX(O$8:O707))/MAX(O$8:O707)</f>
        <v>-1.6418676244227357E-2</v>
      </c>
      <c r="R707" s="3">
        <f>(P707-MAX(P$8:P707))/MAX(P$8:P707)</f>
        <v>-5.9346950118104771E-2</v>
      </c>
    </row>
    <row r="708" spans="1:18" x14ac:dyDescent="0.2">
      <c r="A708" s="8">
        <v>42228</v>
      </c>
      <c r="B708" s="18" t="str">
        <f t="shared" ref="B708:B770" si="155">TEXT(A708,"MMM-YYYY")</f>
        <v>Aug-2015</v>
      </c>
      <c r="C708" s="2">
        <v>8349.4500000000007</v>
      </c>
      <c r="D708" s="25">
        <f t="shared" si="143"/>
        <v>-1.3341447706606278</v>
      </c>
      <c r="E708" s="20">
        <f t="shared" si="144"/>
        <v>1.3341447706606278</v>
      </c>
      <c r="F708" s="3">
        <f>VLOOKUP(A708,'Scheme data2'!$A$2:$B$5538,2,FALSE)</f>
        <v>18.97</v>
      </c>
      <c r="G708" s="20">
        <f t="shared" si="145"/>
        <v>-1.04329681794472</v>
      </c>
      <c r="H708" s="3">
        <f t="shared" si="146"/>
        <v>4000</v>
      </c>
      <c r="I708" s="3">
        <f t="shared" si="147"/>
        <v>2</v>
      </c>
      <c r="J708" s="3">
        <f t="shared" si="148"/>
        <v>4000</v>
      </c>
      <c r="K708" s="3">
        <f t="shared" si="149"/>
        <v>29024.164948257141</v>
      </c>
      <c r="L708" s="3">
        <f t="shared" si="150"/>
        <v>63.480361512120069</v>
      </c>
      <c r="M708" s="3">
        <f t="shared" si="151"/>
        <v>550588.40906843788</v>
      </c>
      <c r="N708" s="3">
        <f t="shared" si="152"/>
        <v>530026.10442737094</v>
      </c>
      <c r="O708" s="20">
        <f t="shared" si="153"/>
        <v>149.60567823343837</v>
      </c>
      <c r="P708" s="20">
        <f t="shared" si="154"/>
        <v>144.26446195314134</v>
      </c>
      <c r="Q708" s="3">
        <f>(O708-MAX(O$8:O708))/MAX(O$8:O708)</f>
        <v>-2.6680348896869845E-2</v>
      </c>
      <c r="R708" s="3">
        <f>(P708-MAX(P$8:P708))/MAX(P$8:P708)</f>
        <v>-7.1896623593163733E-2</v>
      </c>
    </row>
    <row r="709" spans="1:18" hidden="1" x14ac:dyDescent="0.2">
      <c r="A709" s="8">
        <v>42229</v>
      </c>
      <c r="B709" s="18" t="str">
        <f t="shared" si="155"/>
        <v>Aug-2015</v>
      </c>
      <c r="C709" s="2">
        <v>8355.85</v>
      </c>
      <c r="D709" s="25">
        <f t="shared" si="143"/>
        <v>7.6651755504849248E-2</v>
      </c>
      <c r="E709" s="20">
        <f t="shared" si="144"/>
        <v>-7.6651755504849248E-2</v>
      </c>
      <c r="F709" s="3">
        <f>VLOOKUP(A709,'Scheme data2'!$A$2:$B$5538,2,FALSE)</f>
        <v>18.96</v>
      </c>
      <c r="G709" s="20">
        <f t="shared" si="145"/>
        <v>-5.2714812862403856E-2</v>
      </c>
      <c r="H709" s="3">
        <f t="shared" si="146"/>
        <v>0</v>
      </c>
      <c r="I709" s="3">
        <f t="shared" si="147"/>
        <v>2</v>
      </c>
      <c r="J709" s="3">
        <f t="shared" si="148"/>
        <v>0</v>
      </c>
      <c r="K709" s="3">
        <f t="shared" si="149"/>
        <v>29024.164948257141</v>
      </c>
      <c r="L709" s="3">
        <f t="shared" si="150"/>
        <v>63.480361512120069</v>
      </c>
      <c r="M709" s="3">
        <f t="shared" si="151"/>
        <v>550298.16741895548</v>
      </c>
      <c r="N709" s="3">
        <f t="shared" si="152"/>
        <v>530432.37874104851</v>
      </c>
      <c r="O709" s="20">
        <f t="shared" si="153"/>
        <v>149.52681388012607</v>
      </c>
      <c r="P709" s="20">
        <f t="shared" si="154"/>
        <v>144.37504319579804</v>
      </c>
      <c r="Q709" s="3">
        <f>(O709-MAX(O$8:O709))/MAX(O$8:O709)</f>
        <v>-2.7193432529501935E-2</v>
      </c>
      <c r="R709" s="3">
        <f>(P709-MAX(P$8:P709))/MAX(P$8:P709)</f>
        <v>-7.1185216062248119E-2</v>
      </c>
    </row>
    <row r="710" spans="1:18" hidden="1" x14ac:dyDescent="0.2">
      <c r="A710" s="8">
        <v>42230</v>
      </c>
      <c r="B710" s="18" t="str">
        <f t="shared" si="155"/>
        <v>Aug-2015</v>
      </c>
      <c r="C710" s="2">
        <v>8518.5499999999993</v>
      </c>
      <c r="D710" s="25">
        <f t="shared" si="143"/>
        <v>1.9471388308789517</v>
      </c>
      <c r="E710" s="20">
        <f t="shared" si="144"/>
        <v>-1.9471388308789517</v>
      </c>
      <c r="F710" s="3">
        <f>VLOOKUP(A710,'Scheme data2'!$A$2:$B$5538,2,FALSE)</f>
        <v>19.04</v>
      </c>
      <c r="G710" s="20">
        <f t="shared" si="145"/>
        <v>0.42194092827003316</v>
      </c>
      <c r="H710" s="3">
        <f t="shared" si="146"/>
        <v>0</v>
      </c>
      <c r="I710" s="3">
        <f t="shared" si="147"/>
        <v>2</v>
      </c>
      <c r="J710" s="3">
        <f t="shared" si="148"/>
        <v>0</v>
      </c>
      <c r="K710" s="3">
        <f t="shared" si="149"/>
        <v>29024.164948257141</v>
      </c>
      <c r="L710" s="3">
        <f t="shared" si="150"/>
        <v>63.480361512120069</v>
      </c>
      <c r="M710" s="3">
        <f t="shared" si="151"/>
        <v>552620.10061481595</v>
      </c>
      <c r="N710" s="3">
        <f t="shared" si="152"/>
        <v>540760.63355907041</v>
      </c>
      <c r="O710" s="20">
        <f t="shared" si="153"/>
        <v>150.15772870662448</v>
      </c>
      <c r="P710" s="20">
        <f t="shared" si="154"/>
        <v>147.18622572396168</v>
      </c>
      <c r="Q710" s="3">
        <f>(O710-MAX(O$8:O710))/MAX(O$8:O710)</f>
        <v>-2.3088763468445048E-2</v>
      </c>
      <c r="R710" s="3">
        <f>(P710-MAX(P$8:P710))/MAX(P$8:P710)</f>
        <v>-5.3099902737251736E-2</v>
      </c>
    </row>
    <row r="711" spans="1:18" hidden="1" x14ac:dyDescent="0.2">
      <c r="A711" s="8">
        <v>42233</v>
      </c>
      <c r="B711" s="18" t="str">
        <f t="shared" si="155"/>
        <v>Aug-2015</v>
      </c>
      <c r="C711" s="2">
        <v>8477.2999999999993</v>
      </c>
      <c r="D711" s="25">
        <f t="shared" si="143"/>
        <v>-0.48423734086200115</v>
      </c>
      <c r="E711" s="20">
        <f t="shared" si="144"/>
        <v>0.48423734086200115</v>
      </c>
      <c r="F711" s="3">
        <f>VLOOKUP(A711,'Scheme data2'!$A$2:$B$5538,2,FALSE)</f>
        <v>19.079999999999998</v>
      </c>
      <c r="G711" s="20">
        <f t="shared" si="145"/>
        <v>0.21008403361344091</v>
      </c>
      <c r="H711" s="3">
        <f t="shared" si="146"/>
        <v>0</v>
      </c>
      <c r="I711" s="3">
        <f t="shared" si="147"/>
        <v>2</v>
      </c>
      <c r="J711" s="3">
        <f t="shared" si="148"/>
        <v>0</v>
      </c>
      <c r="K711" s="3">
        <f t="shared" si="149"/>
        <v>29024.164948257141</v>
      </c>
      <c r="L711" s="3">
        <f t="shared" si="150"/>
        <v>63.480361512120069</v>
      </c>
      <c r="M711" s="3">
        <f t="shared" si="151"/>
        <v>553781.06721274625</v>
      </c>
      <c r="N711" s="3">
        <f t="shared" si="152"/>
        <v>538142.06864669546</v>
      </c>
      <c r="O711" s="20">
        <f t="shared" si="153"/>
        <v>150.4731861198737</v>
      </c>
      <c r="P711" s="20">
        <f t="shared" si="154"/>
        <v>146.47349505840083</v>
      </c>
      <c r="Q711" s="3">
        <f>(O711-MAX(O$8:O711))/MAX(O$8:O711)</f>
        <v>-2.1036428937916515E-2</v>
      </c>
      <c r="R711" s="3">
        <f>(P711-MAX(P$8:P711))/MAX(P$8:P711)</f>
        <v>-5.7685146588856567E-2</v>
      </c>
    </row>
    <row r="712" spans="1:18" hidden="1" x14ac:dyDescent="0.2">
      <c r="A712" s="8">
        <v>42234</v>
      </c>
      <c r="B712" s="18" t="str">
        <f t="shared" si="155"/>
        <v>Aug-2015</v>
      </c>
      <c r="C712" s="2">
        <v>8466.5499999999993</v>
      </c>
      <c r="D712" s="25">
        <f t="shared" si="143"/>
        <v>-0.12680924350913617</v>
      </c>
      <c r="E712" s="20">
        <f t="shared" si="144"/>
        <v>0.12680924350913617</v>
      </c>
      <c r="F712" s="3">
        <f>VLOOKUP(A712,'Scheme data2'!$A$2:$B$5538,2,FALSE)</f>
        <v>19.100000000000001</v>
      </c>
      <c r="G712" s="20">
        <f t="shared" si="145"/>
        <v>0.10482180293502688</v>
      </c>
      <c r="H712" s="3">
        <f t="shared" si="146"/>
        <v>0</v>
      </c>
      <c r="I712" s="3">
        <f t="shared" si="147"/>
        <v>2</v>
      </c>
      <c r="J712" s="3">
        <f t="shared" si="148"/>
        <v>0</v>
      </c>
      <c r="K712" s="3">
        <f t="shared" si="149"/>
        <v>29024.164948257141</v>
      </c>
      <c r="L712" s="3">
        <f t="shared" si="150"/>
        <v>63.480361512120069</v>
      </c>
      <c r="M712" s="3">
        <f t="shared" si="151"/>
        <v>554361.55051171139</v>
      </c>
      <c r="N712" s="3">
        <f t="shared" si="152"/>
        <v>537459.65476044011</v>
      </c>
      <c r="O712" s="20">
        <f t="shared" si="153"/>
        <v>150.63091482649833</v>
      </c>
      <c r="P712" s="20">
        <f t="shared" si="154"/>
        <v>146.28775312737588</v>
      </c>
      <c r="Q712" s="3">
        <f>(O712-MAX(O$8:O712))/MAX(O$8:O712)</f>
        <v>-2.0010261672652154E-2</v>
      </c>
      <c r="R712" s="3">
        <f>(P712-MAX(P$8:P712))/MAX(P$8:P712)</f>
        <v>-5.8880088925941466E-2</v>
      </c>
    </row>
    <row r="713" spans="1:18" hidden="1" x14ac:dyDescent="0.2">
      <c r="A713" s="8">
        <v>42235</v>
      </c>
      <c r="B713" s="18" t="str">
        <f t="shared" si="155"/>
        <v>Aug-2015</v>
      </c>
      <c r="C713" s="2">
        <v>8495.15</v>
      </c>
      <c r="D713" s="25">
        <f t="shared" si="143"/>
        <v>0.33779993031400474</v>
      </c>
      <c r="E713" s="20">
        <f t="shared" si="144"/>
        <v>-0.33779993031400474</v>
      </c>
      <c r="F713" s="3">
        <f>VLOOKUP(A713,'Scheme data2'!$A$2:$B$5538,2,FALSE)</f>
        <v>19.12</v>
      </c>
      <c r="G713" s="20">
        <f t="shared" si="145"/>
        <v>0.10471204188481451</v>
      </c>
      <c r="H713" s="3">
        <f t="shared" si="146"/>
        <v>0</v>
      </c>
      <c r="I713" s="3">
        <f t="shared" si="147"/>
        <v>2</v>
      </c>
      <c r="J713" s="3">
        <f t="shared" si="148"/>
        <v>0</v>
      </c>
      <c r="K713" s="3">
        <f t="shared" si="149"/>
        <v>29024.164948257141</v>
      </c>
      <c r="L713" s="3">
        <f t="shared" si="150"/>
        <v>63.480361512120069</v>
      </c>
      <c r="M713" s="3">
        <f t="shared" si="151"/>
        <v>554942.03381067654</v>
      </c>
      <c r="N713" s="3">
        <f t="shared" si="152"/>
        <v>539275.19309968676</v>
      </c>
      <c r="O713" s="20">
        <f t="shared" si="153"/>
        <v>150.78864353312295</v>
      </c>
      <c r="P713" s="20">
        <f t="shared" si="154"/>
        <v>146.78191305549808</v>
      </c>
      <c r="Q713" s="3">
        <f>(O713-MAX(O$8:O713))/MAX(O$8:O713)</f>
        <v>-1.8984094407387794E-2</v>
      </c>
      <c r="R713" s="3">
        <f>(P713-MAX(P$8:P713))/MAX(P$8:P713)</f>
        <v>-5.5700986522162058E-2</v>
      </c>
    </row>
    <row r="714" spans="1:18" x14ac:dyDescent="0.2">
      <c r="A714" s="8">
        <v>42236</v>
      </c>
      <c r="B714" s="18" t="str">
        <f t="shared" si="155"/>
        <v>Aug-2015</v>
      </c>
      <c r="C714" s="2">
        <v>8372.75</v>
      </c>
      <c r="D714" s="25">
        <f t="shared" si="143"/>
        <v>-1.4408221161486217</v>
      </c>
      <c r="E714" s="20">
        <f t="shared" si="144"/>
        <v>1.4408221161486217</v>
      </c>
      <c r="F714" s="3">
        <f>VLOOKUP(A714,'Scheme data2'!$A$2:$B$5538,2,FALSE)</f>
        <v>18.920000000000002</v>
      </c>
      <c r="G714" s="20">
        <f t="shared" si="145"/>
        <v>-1.0460251046025069</v>
      </c>
      <c r="H714" s="3">
        <f t="shared" si="146"/>
        <v>4000</v>
      </c>
      <c r="I714" s="3">
        <f t="shared" si="147"/>
        <v>3</v>
      </c>
      <c r="J714" s="3">
        <f t="shared" si="148"/>
        <v>4000</v>
      </c>
      <c r="K714" s="3">
        <f t="shared" si="149"/>
        <v>29235.5814387434</v>
      </c>
      <c r="L714" s="3">
        <f t="shared" si="150"/>
        <v>63.958101800555767</v>
      </c>
      <c r="M714" s="3">
        <f t="shared" si="151"/>
        <v>553137.20082102518</v>
      </c>
      <c r="N714" s="3">
        <f t="shared" si="152"/>
        <v>535505.19685060333</v>
      </c>
      <c r="O714" s="20">
        <f t="shared" si="153"/>
        <v>149.21135646687691</v>
      </c>
      <c r="P714" s="20">
        <f t="shared" si="154"/>
        <v>144.66704678968841</v>
      </c>
      <c r="Q714" s="3">
        <f>(O714-MAX(O$8:O714))/MAX(O$8:O714)</f>
        <v>-2.9245767060030098E-2</v>
      </c>
      <c r="R714" s="3">
        <f>(P714-MAX(P$8:P714))/MAX(P$8:P714)</f>
        <v>-6.9306655550924065E-2</v>
      </c>
    </row>
    <row r="715" spans="1:18" x14ac:dyDescent="0.2">
      <c r="A715" s="8">
        <v>42237</v>
      </c>
      <c r="B715" s="18" t="str">
        <f t="shared" si="155"/>
        <v>Aug-2015</v>
      </c>
      <c r="C715" s="2">
        <v>8299.9500000000007</v>
      </c>
      <c r="D715" s="25">
        <f t="shared" ref="D715:D778" si="156">(C715-C714)/C714*100</f>
        <v>-0.86948732495296366</v>
      </c>
      <c r="E715" s="20">
        <f t="shared" ref="E715:E778" si="157">D715*-1</f>
        <v>0.86948732495296366</v>
      </c>
      <c r="F715" s="3">
        <f>VLOOKUP(A715,'Scheme data2'!$A$2:$B$5538,2,FALSE)</f>
        <v>18.87</v>
      </c>
      <c r="G715" s="20">
        <f t="shared" ref="G715:G778" si="158">(F715-F714)/F714*100</f>
        <v>-0.26427061310782612</v>
      </c>
      <c r="H715" s="3">
        <f t="shared" ref="H715:H778" si="159">IF(E715&gt;=$E$3,IF(E715&lt;$E$4,$F$3,IF(E715&lt;$E$5,$F$4,$F$5)),0)</f>
        <v>2000</v>
      </c>
      <c r="I715" s="3">
        <f t="shared" ref="I715:I778" si="160">IF(B714&lt;&gt;B715,IF(H715&gt;0,1,0),IF(H715&gt;0,I714+1,I714))</f>
        <v>4</v>
      </c>
      <c r="J715" s="3">
        <f t="shared" ref="J715:J778" si="161">IF(I715&gt;$D$2,0,IF(A714&gt;$B$3,0,H715))</f>
        <v>2000</v>
      </c>
      <c r="K715" s="3">
        <f t="shared" ref="K715:K778" si="162">J715/F715+K714</f>
        <v>29341.56978002586</v>
      </c>
      <c r="L715" s="3">
        <f t="shared" ref="L715:L778" si="163">J715/C715+L714</f>
        <v>64.199067107575686</v>
      </c>
      <c r="M715" s="3">
        <f t="shared" ref="M715:M778" si="164">K715*F715</f>
        <v>553675.42174908798</v>
      </c>
      <c r="N715" s="3">
        <f t="shared" ref="N715:N778" si="165">L715*C715</f>
        <v>532849.04703952291</v>
      </c>
      <c r="O715" s="20">
        <f t="shared" ref="O715:O778" si="166">$O714*(1+$G715/100)</f>
        <v>148.81703470031539</v>
      </c>
      <c r="P715" s="20">
        <f t="shared" ref="P715:P778" si="167">$P714*(1+$D715/100)</f>
        <v>143.4091851544683</v>
      </c>
      <c r="Q715" s="3">
        <f>(O715-MAX(O$8:O715))/MAX(O$8:O715)</f>
        <v>-3.1811185223190722E-2</v>
      </c>
      <c r="R715" s="3">
        <f>(P715-MAX(P$8:P715))/MAX(P$8:P715)</f>
        <v>-7.7398916215089569E-2</v>
      </c>
    </row>
    <row r="716" spans="1:18" x14ac:dyDescent="0.2">
      <c r="A716" s="8">
        <v>42240</v>
      </c>
      <c r="B716" s="18" t="str">
        <f t="shared" si="155"/>
        <v>Aug-2015</v>
      </c>
      <c r="C716" s="2">
        <v>7809</v>
      </c>
      <c r="D716" s="25">
        <f t="shared" si="156"/>
        <v>-5.9150958740715387</v>
      </c>
      <c r="E716" s="20">
        <f t="shared" si="157"/>
        <v>5.9150958740715387</v>
      </c>
      <c r="F716" s="3">
        <f>VLOOKUP(A716,'Scheme data2'!$A$2:$B$5538,2,FALSE)</f>
        <v>18.34</v>
      </c>
      <c r="G716" s="20">
        <f t="shared" si="158"/>
        <v>-2.8086910439851676</v>
      </c>
      <c r="H716" s="3">
        <f t="shared" si="159"/>
        <v>5000</v>
      </c>
      <c r="I716" s="3">
        <f t="shared" si="160"/>
        <v>5</v>
      </c>
      <c r="J716" s="3">
        <f t="shared" si="161"/>
        <v>5000</v>
      </c>
      <c r="K716" s="3">
        <f t="shared" si="162"/>
        <v>29614.197915249417</v>
      </c>
      <c r="L716" s="3">
        <f t="shared" si="163"/>
        <v>64.839353956083812</v>
      </c>
      <c r="M716" s="3">
        <f t="shared" si="164"/>
        <v>543124.38976567425</v>
      </c>
      <c r="N716" s="3">
        <f t="shared" si="165"/>
        <v>506330.51504305849</v>
      </c>
      <c r="O716" s="20">
        <f t="shared" si="166"/>
        <v>144.63722397476334</v>
      </c>
      <c r="P716" s="20">
        <f t="shared" si="167"/>
        <v>134.92639436035674</v>
      </c>
      <c r="Q716" s="3">
        <f>(O716-MAX(O$8:O716))/MAX(O$8:O716)</f>
        <v>-5.9004617752693028E-2</v>
      </c>
      <c r="R716" s="3">
        <f>(P716-MAX(P$8:P716))/MAX(P$8:P716)</f>
        <v>-0.13197165485619008</v>
      </c>
    </row>
    <row r="717" spans="1:18" hidden="1" x14ac:dyDescent="0.2">
      <c r="A717" s="8">
        <v>42241</v>
      </c>
      <c r="B717" s="18" t="str">
        <f t="shared" si="155"/>
        <v>Aug-2015</v>
      </c>
      <c r="C717" s="2">
        <v>7880.7</v>
      </c>
      <c r="D717" s="25">
        <f t="shared" si="156"/>
        <v>0.91817134076065854</v>
      </c>
      <c r="E717" s="20">
        <f t="shared" si="157"/>
        <v>-0.91817134076065854</v>
      </c>
      <c r="F717" s="3">
        <f>VLOOKUP(A717,'Scheme data2'!$A$2:$B$5538,2,FALSE)</f>
        <v>18.43</v>
      </c>
      <c r="G717" s="20">
        <f t="shared" si="158"/>
        <v>0.49073064340239836</v>
      </c>
      <c r="H717" s="3">
        <f t="shared" si="159"/>
        <v>0</v>
      </c>
      <c r="I717" s="3">
        <f t="shared" si="160"/>
        <v>5</v>
      </c>
      <c r="J717" s="3">
        <f t="shared" si="161"/>
        <v>0</v>
      </c>
      <c r="K717" s="3">
        <f t="shared" si="162"/>
        <v>29614.197915249417</v>
      </c>
      <c r="L717" s="3">
        <f t="shared" si="163"/>
        <v>64.839353956083812</v>
      </c>
      <c r="M717" s="3">
        <f t="shared" si="164"/>
        <v>545789.66757804679</v>
      </c>
      <c r="N717" s="3">
        <f t="shared" si="165"/>
        <v>510979.49672170967</v>
      </c>
      <c r="O717" s="20">
        <f t="shared" si="166"/>
        <v>145.34700315457405</v>
      </c>
      <c r="P717" s="20">
        <f t="shared" si="167"/>
        <v>136.16524984449524</v>
      </c>
      <c r="Q717" s="3">
        <f>(O717-MAX(O$8:O717))/MAX(O$8:O717)</f>
        <v>-5.4386865059004051E-2</v>
      </c>
      <c r="R717" s="3">
        <f>(P717-MAX(P$8:P717))/MAX(P$8:P717)</f>
        <v>-0.12400166736140064</v>
      </c>
    </row>
    <row r="718" spans="1:18" hidden="1" x14ac:dyDescent="0.2">
      <c r="A718" s="8">
        <v>42242</v>
      </c>
      <c r="B718" s="18" t="str">
        <f t="shared" si="155"/>
        <v>Aug-2015</v>
      </c>
      <c r="C718" s="2">
        <v>7791.85</v>
      </c>
      <c r="D718" s="25">
        <f t="shared" si="156"/>
        <v>-1.127437917951444</v>
      </c>
      <c r="E718" s="20">
        <f t="shared" si="157"/>
        <v>1.127437917951444</v>
      </c>
      <c r="F718" s="3">
        <f>VLOOKUP(A718,'Scheme data2'!$A$2:$B$5538,2,FALSE)</f>
        <v>18.37</v>
      </c>
      <c r="G718" s="20">
        <f t="shared" si="158"/>
        <v>-0.32555615843732355</v>
      </c>
      <c r="H718" s="3">
        <f t="shared" si="159"/>
        <v>4000</v>
      </c>
      <c r="I718" s="3">
        <f t="shared" si="160"/>
        <v>6</v>
      </c>
      <c r="J718" s="3">
        <f t="shared" si="161"/>
        <v>0</v>
      </c>
      <c r="K718" s="3">
        <f t="shared" si="162"/>
        <v>29614.197915249417</v>
      </c>
      <c r="L718" s="3">
        <f t="shared" si="163"/>
        <v>64.839353956083812</v>
      </c>
      <c r="M718" s="3">
        <f t="shared" si="164"/>
        <v>544012.81570313184</v>
      </c>
      <c r="N718" s="3">
        <f t="shared" si="165"/>
        <v>505218.52012271166</v>
      </c>
      <c r="O718" s="20">
        <f t="shared" si="166"/>
        <v>144.87381703470024</v>
      </c>
      <c r="P718" s="20">
        <f t="shared" si="167"/>
        <v>134.63007118667508</v>
      </c>
      <c r="Q718" s="3">
        <f>(O718-MAX(O$8:O718))/MAX(O$8:O718)</f>
        <v>-5.7465366854796765E-2</v>
      </c>
      <c r="R718" s="3">
        <f>(P718-MAX(P$8:P718))/MAX(P$8:P718)</f>
        <v>-0.13387800472419059</v>
      </c>
    </row>
    <row r="719" spans="1:18" hidden="1" x14ac:dyDescent="0.2">
      <c r="A719" s="8">
        <v>42243</v>
      </c>
      <c r="B719" s="18" t="str">
        <f t="shared" si="155"/>
        <v>Aug-2015</v>
      </c>
      <c r="C719" s="2">
        <v>7948.95</v>
      </c>
      <c r="D719" s="25">
        <f t="shared" si="156"/>
        <v>2.0162092442744592</v>
      </c>
      <c r="E719" s="20">
        <f t="shared" si="157"/>
        <v>-2.0162092442744592</v>
      </c>
      <c r="F719" s="3">
        <f>VLOOKUP(A719,'Scheme data2'!$A$2:$B$5538,2,FALSE)</f>
        <v>18.52</v>
      </c>
      <c r="G719" s="20">
        <f t="shared" si="158"/>
        <v>0.81654872074032969</v>
      </c>
      <c r="H719" s="3">
        <f t="shared" si="159"/>
        <v>0</v>
      </c>
      <c r="I719" s="3">
        <f t="shared" si="160"/>
        <v>6</v>
      </c>
      <c r="J719" s="3">
        <f t="shared" si="161"/>
        <v>0</v>
      </c>
      <c r="K719" s="3">
        <f t="shared" si="162"/>
        <v>29614.197915249417</v>
      </c>
      <c r="L719" s="3">
        <f t="shared" si="163"/>
        <v>64.839353956083812</v>
      </c>
      <c r="M719" s="3">
        <f t="shared" si="164"/>
        <v>548454.94539041922</v>
      </c>
      <c r="N719" s="3">
        <f t="shared" si="165"/>
        <v>515404.78262921242</v>
      </c>
      <c r="O719" s="20">
        <f t="shared" si="166"/>
        <v>146.05678233438476</v>
      </c>
      <c r="P719" s="20">
        <f t="shared" si="167"/>
        <v>137.34449512751411</v>
      </c>
      <c r="Q719" s="3">
        <f>(O719-MAX(O$8:O719))/MAX(O$8:O719)</f>
        <v>-4.9769112365315081E-2</v>
      </c>
      <c r="R719" s="3">
        <f>(P719-MAX(P$8:P719))/MAX(P$8:P719)</f>
        <v>-0.11641517298874535</v>
      </c>
    </row>
    <row r="720" spans="1:18" hidden="1" x14ac:dyDescent="0.2">
      <c r="A720" s="8">
        <v>42244</v>
      </c>
      <c r="B720" s="18" t="str">
        <f t="shared" si="155"/>
        <v>Aug-2015</v>
      </c>
      <c r="C720" s="2">
        <v>8001.95</v>
      </c>
      <c r="D720" s="25">
        <f t="shared" si="156"/>
        <v>0.66675472861195506</v>
      </c>
      <c r="E720" s="20">
        <f t="shared" si="157"/>
        <v>-0.66675472861195506</v>
      </c>
      <c r="F720" s="3">
        <f>VLOOKUP(A720,'Scheme data2'!$A$2:$B$5538,2,FALSE)</f>
        <v>18.55</v>
      </c>
      <c r="G720" s="20">
        <f t="shared" si="158"/>
        <v>0.16198704103672321</v>
      </c>
      <c r="H720" s="3">
        <f t="shared" si="159"/>
        <v>0</v>
      </c>
      <c r="I720" s="3">
        <f t="shared" si="160"/>
        <v>6</v>
      </c>
      <c r="J720" s="3">
        <f t="shared" si="161"/>
        <v>0</v>
      </c>
      <c r="K720" s="3">
        <f t="shared" si="162"/>
        <v>29614.197915249417</v>
      </c>
      <c r="L720" s="3">
        <f t="shared" si="163"/>
        <v>64.839353956083812</v>
      </c>
      <c r="M720" s="3">
        <f t="shared" si="164"/>
        <v>549343.3713278767</v>
      </c>
      <c r="N720" s="3">
        <f t="shared" si="165"/>
        <v>518841.26838888484</v>
      </c>
      <c r="O720" s="20">
        <f t="shared" si="166"/>
        <v>146.29337539432166</v>
      </c>
      <c r="P720" s="20">
        <f t="shared" si="167"/>
        <v>138.26024604326503</v>
      </c>
      <c r="Q720" s="3">
        <f>(O720-MAX(O$8:O720))/MAX(O$8:O720)</f>
        <v>-4.8229861467418818E-2</v>
      </c>
      <c r="R720" s="3">
        <f>(P720-MAX(P$8:P720))/MAX(P$8:P720)</f>
        <v>-0.11052382937335002</v>
      </c>
    </row>
    <row r="721" spans="1:18" hidden="1" x14ac:dyDescent="0.2">
      <c r="A721" s="8">
        <v>42247</v>
      </c>
      <c r="B721" s="18" t="str">
        <f t="shared" si="155"/>
        <v>Aug-2015</v>
      </c>
      <c r="C721" s="2">
        <v>7971.3</v>
      </c>
      <c r="D721" s="25">
        <f t="shared" si="156"/>
        <v>-0.38303163603871104</v>
      </c>
      <c r="E721" s="20">
        <f t="shared" si="157"/>
        <v>0.38303163603871104</v>
      </c>
      <c r="F721" s="3">
        <f>VLOOKUP(A721,'Scheme data2'!$A$2:$B$5538,2,FALSE)</f>
        <v>18.55</v>
      </c>
      <c r="G721" s="20">
        <f t="shared" si="158"/>
        <v>0</v>
      </c>
      <c r="H721" s="3">
        <f t="shared" si="159"/>
        <v>0</v>
      </c>
      <c r="I721" s="3">
        <f t="shared" si="160"/>
        <v>6</v>
      </c>
      <c r="J721" s="3">
        <f t="shared" si="161"/>
        <v>0</v>
      </c>
      <c r="K721" s="3">
        <f t="shared" si="162"/>
        <v>29614.197915249417</v>
      </c>
      <c r="L721" s="3">
        <f t="shared" si="163"/>
        <v>64.839353956083812</v>
      </c>
      <c r="M721" s="3">
        <f t="shared" si="164"/>
        <v>549343.3713278767</v>
      </c>
      <c r="N721" s="3">
        <f t="shared" si="165"/>
        <v>516853.94219013088</v>
      </c>
      <c r="O721" s="20">
        <f t="shared" si="166"/>
        <v>146.29337539432166</v>
      </c>
      <c r="P721" s="20">
        <f t="shared" si="167"/>
        <v>137.73066556085436</v>
      </c>
      <c r="Q721" s="3">
        <f>(O721-MAX(O$8:O721))/MAX(O$8:O721)</f>
        <v>-4.8229861467418818E-2</v>
      </c>
      <c r="R721" s="3">
        <f>(P721-MAX(P$8:P721))/MAX(P$8:P721)</f>
        <v>-0.11393080450187576</v>
      </c>
    </row>
    <row r="722" spans="1:18" x14ac:dyDescent="0.2">
      <c r="A722" s="8">
        <v>42248</v>
      </c>
      <c r="B722" s="18" t="str">
        <f t="shared" si="155"/>
        <v>Sep-2015</v>
      </c>
      <c r="C722" s="2">
        <v>7785.85</v>
      </c>
      <c r="D722" s="25">
        <f t="shared" si="156"/>
        <v>-2.3264712154855522</v>
      </c>
      <c r="E722" s="20">
        <f t="shared" si="157"/>
        <v>2.3264712154855522</v>
      </c>
      <c r="F722" s="3">
        <f>VLOOKUP(A722,'Scheme data2'!$A$2:$B$5538,2,FALSE)</f>
        <v>18.36</v>
      </c>
      <c r="G722" s="20">
        <f t="shared" si="158"/>
        <v>-1.0242587601078235</v>
      </c>
      <c r="H722" s="3">
        <f t="shared" si="159"/>
        <v>5000</v>
      </c>
      <c r="I722" s="3">
        <f t="shared" si="160"/>
        <v>1</v>
      </c>
      <c r="J722" s="3">
        <f t="shared" si="161"/>
        <v>5000</v>
      </c>
      <c r="K722" s="3">
        <f t="shared" si="162"/>
        <v>29886.529069933513</v>
      </c>
      <c r="L722" s="3">
        <f t="shared" si="163"/>
        <v>65.48154459679742</v>
      </c>
      <c r="M722" s="3">
        <f t="shared" si="164"/>
        <v>548716.67372397927</v>
      </c>
      <c r="N722" s="3">
        <f t="shared" si="165"/>
        <v>509829.48399897519</v>
      </c>
      <c r="O722" s="20">
        <f t="shared" si="166"/>
        <v>144.79495268138791</v>
      </c>
      <c r="P722" s="20">
        <f t="shared" si="167"/>
        <v>134.52640127168442</v>
      </c>
      <c r="Q722" s="3">
        <f>(O722-MAX(O$8:O722))/MAX(O$8:O722)</f>
        <v>-5.7978450487429035E-2</v>
      </c>
      <c r="R722" s="3">
        <f>(P722-MAX(P$8:P722))/MAX(P$8:P722)</f>
        <v>-0.13454494928442398</v>
      </c>
    </row>
    <row r="723" spans="1:18" x14ac:dyDescent="0.2">
      <c r="A723" s="8">
        <v>42249</v>
      </c>
      <c r="B723" s="18" t="str">
        <f t="shared" si="155"/>
        <v>Sep-2015</v>
      </c>
      <c r="C723" s="2">
        <v>7717</v>
      </c>
      <c r="D723" s="25">
        <f t="shared" si="156"/>
        <v>-0.88429651226263495</v>
      </c>
      <c r="E723" s="20">
        <f t="shared" si="157"/>
        <v>0.88429651226263495</v>
      </c>
      <c r="F723" s="3">
        <f>VLOOKUP(A723,'Scheme data2'!$A$2:$B$5538,2,FALSE)</f>
        <v>18.34</v>
      </c>
      <c r="G723" s="20">
        <f t="shared" si="158"/>
        <v>-0.10893246187363603</v>
      </c>
      <c r="H723" s="3">
        <f t="shared" si="159"/>
        <v>2000</v>
      </c>
      <c r="I723" s="3">
        <f t="shared" si="160"/>
        <v>2</v>
      </c>
      <c r="J723" s="3">
        <f t="shared" si="161"/>
        <v>2000</v>
      </c>
      <c r="K723" s="3">
        <f t="shared" si="162"/>
        <v>29995.580324022936</v>
      </c>
      <c r="L723" s="3">
        <f t="shared" si="163"/>
        <v>65.740712667291135</v>
      </c>
      <c r="M723" s="3">
        <f t="shared" si="164"/>
        <v>550118.94314258068</v>
      </c>
      <c r="N723" s="3">
        <f t="shared" si="165"/>
        <v>507321.07965348568</v>
      </c>
      <c r="O723" s="20">
        <f t="shared" si="166"/>
        <v>144.63722397476332</v>
      </c>
      <c r="P723" s="20">
        <f t="shared" si="167"/>
        <v>133.33678899716648</v>
      </c>
      <c r="Q723" s="3">
        <f>(O723-MAX(O$8:O723))/MAX(O$8:O723)</f>
        <v>-5.9004617752693209E-2</v>
      </c>
      <c r="R723" s="3">
        <f>(P723-MAX(P$8:P723))/MAX(P$8:P723)</f>
        <v>-0.14219813811310261</v>
      </c>
    </row>
    <row r="724" spans="1:18" hidden="1" x14ac:dyDescent="0.2">
      <c r="A724" s="8">
        <v>42250</v>
      </c>
      <c r="B724" s="18" t="str">
        <f t="shared" si="155"/>
        <v>Sep-2015</v>
      </c>
      <c r="C724" s="2">
        <v>7823</v>
      </c>
      <c r="D724" s="25">
        <f t="shared" si="156"/>
        <v>1.3735907736166904</v>
      </c>
      <c r="E724" s="20">
        <f t="shared" si="157"/>
        <v>-1.3735907736166904</v>
      </c>
      <c r="F724" s="3">
        <f>VLOOKUP(A724,'Scheme data2'!$A$2:$B$5538,2,FALSE)</f>
        <v>18.36</v>
      </c>
      <c r="G724" s="20">
        <f t="shared" si="158"/>
        <v>0.10905125408941971</v>
      </c>
      <c r="H724" s="3">
        <f t="shared" si="159"/>
        <v>0</v>
      </c>
      <c r="I724" s="3">
        <f t="shared" si="160"/>
        <v>2</v>
      </c>
      <c r="J724" s="3">
        <f t="shared" si="161"/>
        <v>0</v>
      </c>
      <c r="K724" s="3">
        <f t="shared" si="162"/>
        <v>29995.580324022936</v>
      </c>
      <c r="L724" s="3">
        <f t="shared" si="163"/>
        <v>65.740712667291135</v>
      </c>
      <c r="M724" s="3">
        <f t="shared" si="164"/>
        <v>550718.85474906105</v>
      </c>
      <c r="N724" s="3">
        <f t="shared" si="165"/>
        <v>514289.59519621852</v>
      </c>
      <c r="O724" s="20">
        <f t="shared" si="166"/>
        <v>144.79495268138791</v>
      </c>
      <c r="P724" s="20">
        <f t="shared" si="167"/>
        <v>135.16829082866832</v>
      </c>
      <c r="Q724" s="3">
        <f>(O724-MAX(O$8:O724))/MAX(O$8:O724)</f>
        <v>-5.7978450487429035E-2</v>
      </c>
      <c r="R724" s="3">
        <f>(P724-MAX(P$8:P724))/MAX(P$8:P724)</f>
        <v>-0.13041545088231196</v>
      </c>
    </row>
    <row r="725" spans="1:18" x14ac:dyDescent="0.2">
      <c r="A725" s="8">
        <v>42251</v>
      </c>
      <c r="B725" s="18" t="str">
        <f t="shared" si="155"/>
        <v>Sep-2015</v>
      </c>
      <c r="C725" s="2">
        <v>7655.05</v>
      </c>
      <c r="D725" s="25">
        <f t="shared" si="156"/>
        <v>-2.1468746005368762</v>
      </c>
      <c r="E725" s="20">
        <f t="shared" si="157"/>
        <v>2.1468746005368762</v>
      </c>
      <c r="F725" s="3">
        <f>VLOOKUP(A725,'Scheme data2'!$A$2:$B$5538,2,FALSE)</f>
        <v>18.3</v>
      </c>
      <c r="G725" s="20">
        <f t="shared" si="158"/>
        <v>-0.32679738562090804</v>
      </c>
      <c r="H725" s="3">
        <f t="shared" si="159"/>
        <v>5000</v>
      </c>
      <c r="I725" s="3">
        <f t="shared" si="160"/>
        <v>3</v>
      </c>
      <c r="J725" s="3">
        <f t="shared" si="161"/>
        <v>5000</v>
      </c>
      <c r="K725" s="3">
        <f t="shared" si="162"/>
        <v>30268.804367738783</v>
      </c>
      <c r="L725" s="3">
        <f t="shared" si="163"/>
        <v>66.393876265177497</v>
      </c>
      <c r="M725" s="3">
        <f t="shared" si="164"/>
        <v>553919.11992961972</v>
      </c>
      <c r="N725" s="3">
        <f t="shared" si="165"/>
        <v>508248.44250374701</v>
      </c>
      <c r="O725" s="20">
        <f t="shared" si="166"/>
        <v>144.32176656151412</v>
      </c>
      <c r="P725" s="20">
        <f t="shared" si="167"/>
        <v>132.26639712488782</v>
      </c>
      <c r="Q725" s="3">
        <f>(O725-MAX(O$8:O725))/MAX(O$8:O725)</f>
        <v>-6.1056952283221562E-2</v>
      </c>
      <c r="R725" s="3">
        <f>(P725-MAX(P$8:P725))/MAX(P$8:P725)</f>
        <v>-0.14908434069751278</v>
      </c>
    </row>
    <row r="726" spans="1:18" x14ac:dyDescent="0.2">
      <c r="A726" s="8">
        <v>42254</v>
      </c>
      <c r="B726" s="18" t="str">
        <f t="shared" si="155"/>
        <v>Sep-2015</v>
      </c>
      <c r="C726" s="2">
        <v>7558.8</v>
      </c>
      <c r="D726" s="25">
        <f t="shared" si="156"/>
        <v>-1.2573399259312481</v>
      </c>
      <c r="E726" s="20">
        <f t="shared" si="157"/>
        <v>1.2573399259312481</v>
      </c>
      <c r="F726" s="3">
        <f>VLOOKUP(A726,'Scheme data2'!$A$2:$B$5538,2,FALSE)</f>
        <v>18.18</v>
      </c>
      <c r="G726" s="20">
        <f t="shared" si="158"/>
        <v>-0.65573770491803818</v>
      </c>
      <c r="H726" s="3">
        <f t="shared" si="159"/>
        <v>4000</v>
      </c>
      <c r="I726" s="3">
        <f t="shared" si="160"/>
        <v>4</v>
      </c>
      <c r="J726" s="3">
        <f t="shared" si="161"/>
        <v>4000</v>
      </c>
      <c r="K726" s="3">
        <f t="shared" si="162"/>
        <v>30488.826369939005</v>
      </c>
      <c r="L726" s="3">
        <f t="shared" si="163"/>
        <v>66.923060791821939</v>
      </c>
      <c r="M726" s="3">
        <f t="shared" si="164"/>
        <v>554286.86340549111</v>
      </c>
      <c r="N726" s="3">
        <f t="shared" si="165"/>
        <v>505858.03191322368</v>
      </c>
      <c r="O726" s="20">
        <f t="shared" si="166"/>
        <v>143.37539432176649</v>
      </c>
      <c r="P726" s="20">
        <f t="shared" si="167"/>
        <v>130.60335890524581</v>
      </c>
      <c r="Q726" s="3">
        <f>(O726-MAX(O$8:O726))/MAX(O$8:O726)</f>
        <v>-6.7213955874806983E-2</v>
      </c>
      <c r="R726" s="3">
        <f>(P726-MAX(P$8:P726))/MAX(P$8:P726)</f>
        <v>-0.15978324301792413</v>
      </c>
    </row>
    <row r="727" spans="1:18" hidden="1" x14ac:dyDescent="0.2">
      <c r="A727" s="8">
        <v>42255</v>
      </c>
      <c r="B727" s="18" t="str">
        <f t="shared" si="155"/>
        <v>Sep-2015</v>
      </c>
      <c r="C727" s="2">
        <v>7688.25</v>
      </c>
      <c r="D727" s="25">
        <f t="shared" si="156"/>
        <v>1.7125734243530695</v>
      </c>
      <c r="E727" s="20">
        <f t="shared" si="157"/>
        <v>-1.7125734243530695</v>
      </c>
      <c r="F727" s="3">
        <f>VLOOKUP(A727,'Scheme data2'!$A$2:$B$5538,2,FALSE)</f>
        <v>18.149999999999999</v>
      </c>
      <c r="G727" s="20">
        <f t="shared" si="158"/>
        <v>-0.16501650165017126</v>
      </c>
      <c r="H727" s="3">
        <f t="shared" si="159"/>
        <v>0</v>
      </c>
      <c r="I727" s="3">
        <f t="shared" si="160"/>
        <v>4</v>
      </c>
      <c r="J727" s="3">
        <f t="shared" si="161"/>
        <v>0</v>
      </c>
      <c r="K727" s="3">
        <f t="shared" si="162"/>
        <v>30488.826369939005</v>
      </c>
      <c r="L727" s="3">
        <f t="shared" si="163"/>
        <v>66.923060791821939</v>
      </c>
      <c r="M727" s="3">
        <f t="shared" si="164"/>
        <v>553372.1986143929</v>
      </c>
      <c r="N727" s="3">
        <f t="shared" si="165"/>
        <v>514521.222132725</v>
      </c>
      <c r="O727" s="20">
        <f t="shared" si="166"/>
        <v>143.13880126182957</v>
      </c>
      <c r="P727" s="20">
        <f t="shared" si="167"/>
        <v>132.84003732116952</v>
      </c>
      <c r="Q727" s="3">
        <f>(O727-MAX(O$8:O727))/MAX(O$8:O727)</f>
        <v>-6.8753206772703426E-2</v>
      </c>
      <c r="R727" s="3">
        <f>(P727-MAX(P$8:P727))/MAX(P$8:P727)</f>
        <v>-0.14539391413088781</v>
      </c>
    </row>
    <row r="728" spans="1:18" hidden="1" x14ac:dyDescent="0.2">
      <c r="A728" s="8">
        <v>42256</v>
      </c>
      <c r="B728" s="18" t="str">
        <f t="shared" si="155"/>
        <v>Sep-2015</v>
      </c>
      <c r="C728" s="2">
        <v>7818.6</v>
      </c>
      <c r="D728" s="25">
        <f t="shared" si="156"/>
        <v>1.6954443468929909</v>
      </c>
      <c r="E728" s="20">
        <f t="shared" si="157"/>
        <v>-1.6954443468929909</v>
      </c>
      <c r="F728" s="3">
        <f>VLOOKUP(A728,'Scheme data2'!$A$2:$B$5538,2,FALSE)</f>
        <v>18.29</v>
      </c>
      <c r="G728" s="20">
        <f t="shared" si="158"/>
        <v>0.7713498622589563</v>
      </c>
      <c r="H728" s="3">
        <f t="shared" si="159"/>
        <v>0</v>
      </c>
      <c r="I728" s="3">
        <f t="shared" si="160"/>
        <v>4</v>
      </c>
      <c r="J728" s="3">
        <f t="shared" si="161"/>
        <v>0</v>
      </c>
      <c r="K728" s="3">
        <f t="shared" si="162"/>
        <v>30488.826369939005</v>
      </c>
      <c r="L728" s="3">
        <f t="shared" si="163"/>
        <v>66.923060791821939</v>
      </c>
      <c r="M728" s="3">
        <f t="shared" si="164"/>
        <v>557640.63430618437</v>
      </c>
      <c r="N728" s="3">
        <f t="shared" si="165"/>
        <v>523244.64310693904</v>
      </c>
      <c r="O728" s="20">
        <f t="shared" si="166"/>
        <v>144.2429022082018</v>
      </c>
      <c r="P728" s="20">
        <f t="shared" si="167"/>
        <v>135.09226622434184</v>
      </c>
      <c r="Q728" s="3">
        <f>(O728-MAX(O$8:O728))/MAX(O$8:O728)</f>
        <v>-6.1570035915853832E-2</v>
      </c>
      <c r="R728" s="3">
        <f>(P728-MAX(P$8:P728))/MAX(P$8:P728)</f>
        <v>-0.1309045435598164</v>
      </c>
    </row>
    <row r="729" spans="1:18" hidden="1" x14ac:dyDescent="0.2">
      <c r="A729" s="8">
        <v>42257</v>
      </c>
      <c r="B729" s="18" t="str">
        <f t="shared" si="155"/>
        <v>Sep-2015</v>
      </c>
      <c r="C729" s="2">
        <v>7788.1</v>
      </c>
      <c r="D729" s="25">
        <f t="shared" si="156"/>
        <v>-0.3900954135011383</v>
      </c>
      <c r="E729" s="20">
        <f t="shared" si="157"/>
        <v>0.3900954135011383</v>
      </c>
      <c r="F729" s="3">
        <f>VLOOKUP(A729,'Scheme data2'!$A$2:$B$5538,2,FALSE)</f>
        <v>18.239999999999998</v>
      </c>
      <c r="G729" s="20">
        <f t="shared" si="158"/>
        <v>-0.2733734281027923</v>
      </c>
      <c r="H729" s="3">
        <f t="shared" si="159"/>
        <v>0</v>
      </c>
      <c r="I729" s="3">
        <f t="shared" si="160"/>
        <v>4</v>
      </c>
      <c r="J729" s="3">
        <f t="shared" si="161"/>
        <v>0</v>
      </c>
      <c r="K729" s="3">
        <f t="shared" si="162"/>
        <v>30488.826369939005</v>
      </c>
      <c r="L729" s="3">
        <f t="shared" si="163"/>
        <v>66.923060791821939</v>
      </c>
      <c r="M729" s="3">
        <f t="shared" si="164"/>
        <v>556116.19298768742</v>
      </c>
      <c r="N729" s="3">
        <f t="shared" si="165"/>
        <v>521203.48975278845</v>
      </c>
      <c r="O729" s="20">
        <f t="shared" si="166"/>
        <v>143.84858044164028</v>
      </c>
      <c r="P729" s="20">
        <f t="shared" si="167"/>
        <v>134.56527748980594</v>
      </c>
      <c r="Q729" s="3">
        <f>(O729-MAX(O$8:O729))/MAX(O$8:O729)</f>
        <v>-6.4135454079014456E-2</v>
      </c>
      <c r="R729" s="3">
        <f>(P729-MAX(P$8:P729))/MAX(P$8:P729)</f>
        <v>-0.13429484507433634</v>
      </c>
    </row>
    <row r="730" spans="1:18" hidden="1" x14ac:dyDescent="0.2">
      <c r="A730" s="8">
        <v>42258</v>
      </c>
      <c r="B730" s="18" t="str">
        <f t="shared" si="155"/>
        <v>Sep-2015</v>
      </c>
      <c r="C730" s="2">
        <v>7789.3</v>
      </c>
      <c r="D730" s="25">
        <f t="shared" si="156"/>
        <v>1.5408122648653946E-2</v>
      </c>
      <c r="E730" s="20">
        <f t="shared" si="157"/>
        <v>-1.5408122648653946E-2</v>
      </c>
      <c r="F730" s="3">
        <f>VLOOKUP(A730,'Scheme data2'!$A$2:$B$5538,2,FALSE)</f>
        <v>18.28</v>
      </c>
      <c r="G730" s="20">
        <f t="shared" si="158"/>
        <v>0.2192982456140499</v>
      </c>
      <c r="H730" s="3">
        <f t="shared" si="159"/>
        <v>0</v>
      </c>
      <c r="I730" s="3">
        <f t="shared" si="160"/>
        <v>4</v>
      </c>
      <c r="J730" s="3">
        <f t="shared" si="161"/>
        <v>0</v>
      </c>
      <c r="K730" s="3">
        <f t="shared" si="162"/>
        <v>30488.826369939005</v>
      </c>
      <c r="L730" s="3">
        <f t="shared" si="163"/>
        <v>66.923060791821939</v>
      </c>
      <c r="M730" s="3">
        <f t="shared" si="164"/>
        <v>557335.746042485</v>
      </c>
      <c r="N730" s="3">
        <f t="shared" si="165"/>
        <v>521283.79742573865</v>
      </c>
      <c r="O730" s="20">
        <f t="shared" si="166"/>
        <v>144.1640378548895</v>
      </c>
      <c r="P730" s="20">
        <f t="shared" si="167"/>
        <v>134.58601147280407</v>
      </c>
      <c r="Q730" s="3">
        <f>(O730-MAX(O$8:O730))/MAX(O$8:O730)</f>
        <v>-6.2083119548485922E-2</v>
      </c>
      <c r="R730" s="3">
        <f>(P730-MAX(P$8:P730))/MAX(P$8:P730)</f>
        <v>-0.13416145616228964</v>
      </c>
    </row>
    <row r="731" spans="1:18" hidden="1" x14ac:dyDescent="0.2">
      <c r="A731" s="8">
        <v>42261</v>
      </c>
      <c r="B731" s="18" t="str">
        <f t="shared" si="155"/>
        <v>Sep-2015</v>
      </c>
      <c r="C731" s="2">
        <v>7872.25</v>
      </c>
      <c r="D731" s="25">
        <f t="shared" si="156"/>
        <v>1.0649223935398535</v>
      </c>
      <c r="E731" s="20">
        <f t="shared" si="157"/>
        <v>-1.0649223935398535</v>
      </c>
      <c r="F731" s="3">
        <f>VLOOKUP(A731,'Scheme data2'!$A$2:$B$5538,2,FALSE)</f>
        <v>18.350000000000001</v>
      </c>
      <c r="G731" s="20">
        <f t="shared" si="158"/>
        <v>0.38293216630197091</v>
      </c>
      <c r="H731" s="3">
        <f t="shared" si="159"/>
        <v>0</v>
      </c>
      <c r="I731" s="3">
        <f t="shared" si="160"/>
        <v>4</v>
      </c>
      <c r="J731" s="3">
        <f t="shared" si="161"/>
        <v>0</v>
      </c>
      <c r="K731" s="3">
        <f t="shared" si="162"/>
        <v>30488.826369939005</v>
      </c>
      <c r="L731" s="3">
        <f t="shared" si="163"/>
        <v>66.923060791821939</v>
      </c>
      <c r="M731" s="3">
        <f t="shared" si="164"/>
        <v>559469.96388838079</v>
      </c>
      <c r="N731" s="3">
        <f t="shared" si="165"/>
        <v>526835.0653184203</v>
      </c>
      <c r="O731" s="20">
        <f t="shared" si="166"/>
        <v>144.71608832807561</v>
      </c>
      <c r="P731" s="20">
        <f t="shared" si="167"/>
        <v>136.01924804755009</v>
      </c>
      <c r="Q731" s="3">
        <f>(O731-MAX(O$8:O731))/MAX(O$8:O731)</f>
        <v>-5.8491534120061126E-2</v>
      </c>
      <c r="R731" s="3">
        <f>(P731-MAX(P$8:P731))/MAX(P$8:P731)</f>
        <v>-0.1249409476170624</v>
      </c>
    </row>
    <row r="732" spans="1:18" x14ac:dyDescent="0.2">
      <c r="A732" s="8">
        <v>42262</v>
      </c>
      <c r="B732" s="18" t="str">
        <f t="shared" si="155"/>
        <v>Sep-2015</v>
      </c>
      <c r="C732" s="2">
        <v>7829.1</v>
      </c>
      <c r="D732" s="25">
        <f t="shared" si="156"/>
        <v>-0.54812791768553637</v>
      </c>
      <c r="E732" s="20">
        <f t="shared" si="157"/>
        <v>0.54812791768553637</v>
      </c>
      <c r="F732" s="3">
        <f>VLOOKUP(A732,'Scheme data2'!$A$2:$B$5538,2,FALSE)</f>
        <v>18.329999999999998</v>
      </c>
      <c r="G732" s="20">
        <f t="shared" si="158"/>
        <v>-0.10899182561309605</v>
      </c>
      <c r="H732" s="3">
        <f t="shared" si="159"/>
        <v>2000</v>
      </c>
      <c r="I732" s="3">
        <f t="shared" si="160"/>
        <v>5</v>
      </c>
      <c r="J732" s="3">
        <f t="shared" si="161"/>
        <v>2000</v>
      </c>
      <c r="K732" s="3">
        <f t="shared" si="162"/>
        <v>30597.937117347625</v>
      </c>
      <c r="L732" s="3">
        <f t="shared" si="163"/>
        <v>67.178517996353747</v>
      </c>
      <c r="M732" s="3">
        <f t="shared" si="164"/>
        <v>560860.18736098194</v>
      </c>
      <c r="N732" s="3">
        <f t="shared" si="165"/>
        <v>525947.33524525317</v>
      </c>
      <c r="O732" s="20">
        <f t="shared" si="166"/>
        <v>144.55835962145099</v>
      </c>
      <c r="P732" s="20">
        <f t="shared" si="167"/>
        <v>135.27368857557553</v>
      </c>
      <c r="Q732" s="3">
        <f>(O732-MAX(O$8:O732))/MAX(O$8:O732)</f>
        <v>-5.9517701385325486E-2</v>
      </c>
      <c r="R732" s="3">
        <f>(P732-MAX(P$8:P732))/MAX(P$8:P732)</f>
        <v>-0.12973739057940778</v>
      </c>
    </row>
    <row r="733" spans="1:18" hidden="1" x14ac:dyDescent="0.2">
      <c r="A733" s="8">
        <v>42263</v>
      </c>
      <c r="B733" s="18" t="str">
        <f t="shared" si="155"/>
        <v>Sep-2015</v>
      </c>
      <c r="C733" s="2">
        <v>7899.15</v>
      </c>
      <c r="D733" s="25">
        <f t="shared" si="156"/>
        <v>0.89473885887265803</v>
      </c>
      <c r="E733" s="20">
        <f t="shared" si="157"/>
        <v>-0.89473885887265803</v>
      </c>
      <c r="F733" s="3">
        <f>VLOOKUP(A733,'Scheme data2'!$A$2:$B$5538,2,FALSE)</f>
        <v>18.34</v>
      </c>
      <c r="G733" s="20">
        <f t="shared" si="158"/>
        <v>5.4555373704318399E-2</v>
      </c>
      <c r="H733" s="3">
        <f t="shared" si="159"/>
        <v>0</v>
      </c>
      <c r="I733" s="3">
        <f t="shared" si="160"/>
        <v>5</v>
      </c>
      <c r="J733" s="3">
        <f t="shared" si="161"/>
        <v>0</v>
      </c>
      <c r="K733" s="3">
        <f t="shared" si="162"/>
        <v>30597.937117347625</v>
      </c>
      <c r="L733" s="3">
        <f t="shared" si="163"/>
        <v>67.178517996353747</v>
      </c>
      <c r="M733" s="3">
        <f t="shared" si="164"/>
        <v>561166.16673215549</v>
      </c>
      <c r="N733" s="3">
        <f t="shared" si="165"/>
        <v>530653.19043089764</v>
      </c>
      <c r="O733" s="20">
        <f t="shared" si="166"/>
        <v>144.63722397476329</v>
      </c>
      <c r="P733" s="20">
        <f t="shared" si="167"/>
        <v>136.48403483309158</v>
      </c>
      <c r="Q733" s="3">
        <f>(O733-MAX(O$8:O733))/MAX(O$8:O733)</f>
        <v>-5.9004617752693396E-2</v>
      </c>
      <c r="R733" s="3">
        <f>(P733-MAX(P$8:P733))/MAX(P$8:P733)</f>
        <v>-0.12195081283868259</v>
      </c>
    </row>
    <row r="734" spans="1:18" hidden="1" x14ac:dyDescent="0.2">
      <c r="A734" s="8">
        <v>42265</v>
      </c>
      <c r="B734" s="18" t="str">
        <f t="shared" si="155"/>
        <v>Sep-2015</v>
      </c>
      <c r="C734" s="2">
        <v>7981.9</v>
      </c>
      <c r="D734" s="25">
        <f t="shared" si="156"/>
        <v>1.04758106884918</v>
      </c>
      <c r="E734" s="20">
        <f t="shared" si="157"/>
        <v>-1.04758106884918</v>
      </c>
      <c r="F734" s="3">
        <f>VLOOKUP(A734,'Scheme data2'!$A$2:$B$5538,2,FALSE)</f>
        <v>18.43</v>
      </c>
      <c r="G734" s="20">
        <f t="shared" si="158"/>
        <v>0.49073064340239836</v>
      </c>
      <c r="H734" s="3">
        <f t="shared" si="159"/>
        <v>0</v>
      </c>
      <c r="I734" s="3">
        <f t="shared" si="160"/>
        <v>5</v>
      </c>
      <c r="J734" s="3">
        <f t="shared" si="161"/>
        <v>0</v>
      </c>
      <c r="K734" s="3">
        <f t="shared" si="162"/>
        <v>30597.937117347625</v>
      </c>
      <c r="L734" s="3">
        <f t="shared" si="163"/>
        <v>67.178517996353747</v>
      </c>
      <c r="M734" s="3">
        <f t="shared" si="164"/>
        <v>563919.98107271676</v>
      </c>
      <c r="N734" s="3">
        <f t="shared" si="165"/>
        <v>536212.21279509598</v>
      </c>
      <c r="O734" s="20">
        <f t="shared" si="166"/>
        <v>145.347003154574</v>
      </c>
      <c r="P734" s="20">
        <f t="shared" si="167"/>
        <v>137.91381574400458</v>
      </c>
      <c r="Q734" s="3">
        <f>(O734-MAX(O$8:O734))/MAX(O$8:O734)</f>
        <v>-5.4386865059004426E-2</v>
      </c>
      <c r="R734" s="3">
        <f>(P734-MAX(P$8:P734))/MAX(P$8:P734)</f>
        <v>-0.11275253577879647</v>
      </c>
    </row>
    <row r="735" spans="1:18" hidden="1" x14ac:dyDescent="0.2">
      <c r="A735" s="8">
        <v>42268</v>
      </c>
      <c r="B735" s="18" t="str">
        <f t="shared" si="155"/>
        <v>Sep-2015</v>
      </c>
      <c r="C735" s="2">
        <v>7977.1</v>
      </c>
      <c r="D735" s="25">
        <f t="shared" si="156"/>
        <v>-6.0136057830833166E-2</v>
      </c>
      <c r="E735" s="20">
        <f t="shared" si="157"/>
        <v>6.0136057830833166E-2</v>
      </c>
      <c r="F735" s="3">
        <f>VLOOKUP(A735,'Scheme data2'!$A$2:$B$5538,2,FALSE)</f>
        <v>18.48</v>
      </c>
      <c r="G735" s="20">
        <f t="shared" si="158"/>
        <v>0.27129679869777923</v>
      </c>
      <c r="H735" s="3">
        <f t="shared" si="159"/>
        <v>0</v>
      </c>
      <c r="I735" s="3">
        <f t="shared" si="160"/>
        <v>5</v>
      </c>
      <c r="J735" s="3">
        <f t="shared" si="161"/>
        <v>0</v>
      </c>
      <c r="K735" s="3">
        <f t="shared" si="162"/>
        <v>30597.937117347625</v>
      </c>
      <c r="L735" s="3">
        <f t="shared" si="163"/>
        <v>67.178517996353747</v>
      </c>
      <c r="M735" s="3">
        <f t="shared" si="164"/>
        <v>565449.87792858412</v>
      </c>
      <c r="N735" s="3">
        <f t="shared" si="165"/>
        <v>535889.75590871356</v>
      </c>
      <c r="O735" s="20">
        <f t="shared" si="166"/>
        <v>145.74132492113552</v>
      </c>
      <c r="P735" s="20">
        <f t="shared" si="167"/>
        <v>137.83087981201206</v>
      </c>
      <c r="Q735" s="3">
        <f>(O735-MAX(O$8:O735))/MAX(O$8:O735)</f>
        <v>-5.1821446895843802E-2</v>
      </c>
      <c r="R735" s="3">
        <f>(P735-MAX(P$8:P735))/MAX(P$8:P735)</f>
        <v>-0.11328609142698313</v>
      </c>
    </row>
    <row r="736" spans="1:18" hidden="1" x14ac:dyDescent="0.2">
      <c r="A736" s="8">
        <v>42269</v>
      </c>
      <c r="B736" s="18" t="str">
        <f t="shared" si="155"/>
        <v>Sep-2015</v>
      </c>
      <c r="C736" s="2">
        <v>7812</v>
      </c>
      <c r="D736" s="25">
        <f t="shared" si="156"/>
        <v>-2.0696744430933589</v>
      </c>
      <c r="E736" s="20">
        <f t="shared" si="157"/>
        <v>2.0696744430933589</v>
      </c>
      <c r="F736" s="3">
        <f>VLOOKUP(A736,'Scheme data2'!$A$2:$B$5538,2,FALSE)</f>
        <v>18.38</v>
      </c>
      <c r="G736" s="20">
        <f t="shared" si="158"/>
        <v>-0.54112554112554878</v>
      </c>
      <c r="H736" s="3">
        <f t="shared" si="159"/>
        <v>5000</v>
      </c>
      <c r="I736" s="3">
        <f t="shared" si="160"/>
        <v>6</v>
      </c>
      <c r="J736" s="3">
        <f t="shared" si="161"/>
        <v>0</v>
      </c>
      <c r="K736" s="3">
        <f t="shared" si="162"/>
        <v>30597.937117347625</v>
      </c>
      <c r="L736" s="3">
        <f t="shared" si="163"/>
        <v>67.178517996353747</v>
      </c>
      <c r="M736" s="3">
        <f t="shared" si="164"/>
        <v>562390.0842168493</v>
      </c>
      <c r="N736" s="3">
        <f t="shared" si="165"/>
        <v>524798.58258751547</v>
      </c>
      <c r="O736" s="20">
        <f t="shared" si="166"/>
        <v>144.95268138801248</v>
      </c>
      <c r="P736" s="20">
        <f t="shared" si="167"/>
        <v>134.97822931785211</v>
      </c>
      <c r="Q736" s="3">
        <f>(O736-MAX(O$8:O736))/MAX(O$8:O736)</f>
        <v>-5.6952283222165043E-2</v>
      </c>
      <c r="R736" s="3">
        <f>(P736-MAX(P$8:P736))/MAX(P$8:P736)</f>
        <v>-0.13163818257607313</v>
      </c>
    </row>
    <row r="737" spans="1:18" hidden="1" x14ac:dyDescent="0.2">
      <c r="A737" s="8">
        <v>42270</v>
      </c>
      <c r="B737" s="18" t="str">
        <f t="shared" si="155"/>
        <v>Sep-2015</v>
      </c>
      <c r="C737" s="2">
        <v>7845.95</v>
      </c>
      <c r="D737" s="25">
        <f t="shared" si="156"/>
        <v>0.43458781362006932</v>
      </c>
      <c r="E737" s="20">
        <f t="shared" si="157"/>
        <v>-0.43458781362006932</v>
      </c>
      <c r="F737" s="3">
        <f>VLOOKUP(A737,'Scheme data2'!$A$2:$B$5538,2,FALSE)</f>
        <v>18.38</v>
      </c>
      <c r="G737" s="20">
        <f t="shared" si="158"/>
        <v>0</v>
      </c>
      <c r="H737" s="3">
        <f t="shared" si="159"/>
        <v>0</v>
      </c>
      <c r="I737" s="3">
        <f t="shared" si="160"/>
        <v>6</v>
      </c>
      <c r="J737" s="3">
        <f t="shared" si="161"/>
        <v>0</v>
      </c>
      <c r="K737" s="3">
        <f t="shared" si="162"/>
        <v>30597.937117347625</v>
      </c>
      <c r="L737" s="3">
        <f t="shared" si="163"/>
        <v>67.178517996353747</v>
      </c>
      <c r="M737" s="3">
        <f t="shared" si="164"/>
        <v>562390.0842168493</v>
      </c>
      <c r="N737" s="3">
        <f t="shared" si="165"/>
        <v>527079.29327349167</v>
      </c>
      <c r="O737" s="20">
        <f t="shared" si="166"/>
        <v>144.95268138801248</v>
      </c>
      <c r="P737" s="20">
        <f t="shared" si="167"/>
        <v>135.56482825350764</v>
      </c>
      <c r="Q737" s="3">
        <f>(O737-MAX(O$8:O737))/MAX(O$8:O737)</f>
        <v>-5.6952283222165043E-2</v>
      </c>
      <c r="R737" s="3">
        <f>(P737-MAX(P$8:P737))/MAX(P$8:P737)</f>
        <v>-0.12786438793941904</v>
      </c>
    </row>
    <row r="738" spans="1:18" hidden="1" x14ac:dyDescent="0.2">
      <c r="A738" s="8">
        <v>42271</v>
      </c>
      <c r="B738" s="18" t="str">
        <f t="shared" si="155"/>
        <v>Sep-2015</v>
      </c>
      <c r="C738" s="2">
        <v>7868.5</v>
      </c>
      <c r="D738" s="25">
        <f t="shared" si="156"/>
        <v>0.28740942779395973</v>
      </c>
      <c r="E738" s="20">
        <f t="shared" si="157"/>
        <v>-0.28740942779395973</v>
      </c>
      <c r="F738" s="3">
        <f>VLOOKUP(A738,'Scheme data2'!$A$2:$B$5538,2,FALSE)</f>
        <v>18.440000000000001</v>
      </c>
      <c r="G738" s="20">
        <f t="shared" si="158"/>
        <v>0.32644178454843459</v>
      </c>
      <c r="H738" s="3">
        <f t="shared" si="159"/>
        <v>0</v>
      </c>
      <c r="I738" s="3">
        <f t="shared" si="160"/>
        <v>6</v>
      </c>
      <c r="J738" s="3">
        <f t="shared" si="161"/>
        <v>0</v>
      </c>
      <c r="K738" s="3">
        <f t="shared" si="162"/>
        <v>30597.937117347625</v>
      </c>
      <c r="L738" s="3">
        <f t="shared" si="163"/>
        <v>67.178517996353747</v>
      </c>
      <c r="M738" s="3">
        <f t="shared" si="164"/>
        <v>564225.96044389019</v>
      </c>
      <c r="N738" s="3">
        <f t="shared" si="165"/>
        <v>528594.16885430948</v>
      </c>
      <c r="O738" s="20">
        <f t="shared" si="166"/>
        <v>145.42586750788632</v>
      </c>
      <c r="P738" s="20">
        <f t="shared" si="167"/>
        <v>135.95445435068089</v>
      </c>
      <c r="Q738" s="3">
        <f>(O738-MAX(O$8:O738))/MAX(O$8:O738)</f>
        <v>-5.3873781426372148E-2</v>
      </c>
      <c r="R738" s="3">
        <f>(P738-MAX(P$8:P738))/MAX(P$8:P738)</f>
        <v>-0.12535778796720851</v>
      </c>
    </row>
    <row r="739" spans="1:18" hidden="1" x14ac:dyDescent="0.2">
      <c r="A739" s="8">
        <v>42275</v>
      </c>
      <c r="B739" s="18" t="str">
        <f t="shared" si="155"/>
        <v>Sep-2015</v>
      </c>
      <c r="C739" s="2">
        <v>7795.7</v>
      </c>
      <c r="D739" s="25">
        <f t="shared" si="156"/>
        <v>-0.92520810827985234</v>
      </c>
      <c r="E739" s="20">
        <f t="shared" si="157"/>
        <v>0.92520810827985234</v>
      </c>
      <c r="F739" s="3">
        <f>VLOOKUP(A739,'Scheme data2'!$A$2:$B$5538,2,FALSE)</f>
        <v>18.43</v>
      </c>
      <c r="G739" s="20">
        <f t="shared" si="158"/>
        <v>-5.4229934924086558E-2</v>
      </c>
      <c r="H739" s="3">
        <f t="shared" si="159"/>
        <v>2000</v>
      </c>
      <c r="I739" s="3">
        <f t="shared" si="160"/>
        <v>7</v>
      </c>
      <c r="J739" s="3">
        <f t="shared" si="161"/>
        <v>0</v>
      </c>
      <c r="K739" s="3">
        <f t="shared" si="162"/>
        <v>30597.937117347625</v>
      </c>
      <c r="L739" s="3">
        <f t="shared" si="163"/>
        <v>67.178517996353747</v>
      </c>
      <c r="M739" s="3">
        <f t="shared" si="164"/>
        <v>563919.98107271676</v>
      </c>
      <c r="N739" s="3">
        <f t="shared" si="165"/>
        <v>523703.57274417492</v>
      </c>
      <c r="O739" s="20">
        <f t="shared" si="166"/>
        <v>145.347003154574</v>
      </c>
      <c r="P739" s="20">
        <f t="shared" si="167"/>
        <v>134.69659271546075</v>
      </c>
      <c r="Q739" s="3">
        <f>(O739-MAX(O$8:O739))/MAX(O$8:O739)</f>
        <v>-5.4386865059004426E-2</v>
      </c>
      <c r="R739" s="3">
        <f>(P739-MAX(P$8:P739))/MAX(P$8:P739)</f>
        <v>-0.13345004863137419</v>
      </c>
    </row>
    <row r="740" spans="1:18" hidden="1" x14ac:dyDescent="0.2">
      <c r="A740" s="8">
        <v>42276</v>
      </c>
      <c r="B740" s="18" t="str">
        <f t="shared" si="155"/>
        <v>Sep-2015</v>
      </c>
      <c r="C740" s="2">
        <v>7843.3</v>
      </c>
      <c r="D740" s="25">
        <f t="shared" si="156"/>
        <v>0.61059301922855369</v>
      </c>
      <c r="E740" s="20">
        <f t="shared" si="157"/>
        <v>-0.61059301922855369</v>
      </c>
      <c r="F740" s="3">
        <f>VLOOKUP(A740,'Scheme data2'!$A$2:$B$5538,2,FALSE)</f>
        <v>18.46</v>
      </c>
      <c r="G740" s="20">
        <f t="shared" si="158"/>
        <v>0.16277807921867138</v>
      </c>
      <c r="H740" s="3">
        <f t="shared" si="159"/>
        <v>0</v>
      </c>
      <c r="I740" s="3">
        <f t="shared" si="160"/>
        <v>7</v>
      </c>
      <c r="J740" s="3">
        <f t="shared" si="161"/>
        <v>0</v>
      </c>
      <c r="K740" s="3">
        <f t="shared" si="162"/>
        <v>30597.937117347625</v>
      </c>
      <c r="L740" s="3">
        <f t="shared" si="163"/>
        <v>67.178517996353747</v>
      </c>
      <c r="M740" s="3">
        <f t="shared" si="164"/>
        <v>564837.91918623715</v>
      </c>
      <c r="N740" s="3">
        <f t="shared" si="165"/>
        <v>526901.27020080131</v>
      </c>
      <c r="O740" s="20">
        <f t="shared" si="166"/>
        <v>145.58359621451092</v>
      </c>
      <c r="P740" s="20">
        <f t="shared" si="167"/>
        <v>135.51904070772005</v>
      </c>
      <c r="Q740" s="3">
        <f>(O740-MAX(O$8:O740))/MAX(O$8:O740)</f>
        <v>-5.2847614161107975E-2</v>
      </c>
      <c r="R740" s="3">
        <f>(P740-MAX(P$8:P740))/MAX(P$8:P740)</f>
        <v>-0.12815895512018907</v>
      </c>
    </row>
    <row r="741" spans="1:18" hidden="1" x14ac:dyDescent="0.2">
      <c r="A741" s="8">
        <v>42277</v>
      </c>
      <c r="B741" s="18" t="str">
        <f t="shared" si="155"/>
        <v>Sep-2015</v>
      </c>
      <c r="C741" s="2">
        <v>7948.9</v>
      </c>
      <c r="D741" s="25">
        <f t="shared" si="156"/>
        <v>1.3463720627796902</v>
      </c>
      <c r="E741" s="20">
        <f t="shared" si="157"/>
        <v>-1.3463720627796902</v>
      </c>
      <c r="F741" s="3">
        <f>VLOOKUP(A741,'Scheme data2'!$A$2:$B$5538,2,FALSE)</f>
        <v>18.59</v>
      </c>
      <c r="G741" s="20">
        <f t="shared" si="158"/>
        <v>0.70422535211267057</v>
      </c>
      <c r="H741" s="3">
        <f t="shared" si="159"/>
        <v>0</v>
      </c>
      <c r="I741" s="3">
        <f t="shared" si="160"/>
        <v>7</v>
      </c>
      <c r="J741" s="3">
        <f t="shared" si="161"/>
        <v>0</v>
      </c>
      <c r="K741" s="3">
        <f t="shared" si="162"/>
        <v>30597.937117347625</v>
      </c>
      <c r="L741" s="3">
        <f t="shared" si="163"/>
        <v>67.178517996353747</v>
      </c>
      <c r="M741" s="3">
        <f t="shared" si="164"/>
        <v>568815.65101149236</v>
      </c>
      <c r="N741" s="3">
        <f t="shared" si="165"/>
        <v>533995.32170121628</v>
      </c>
      <c r="O741" s="20">
        <f t="shared" si="166"/>
        <v>146.60883280757085</v>
      </c>
      <c r="P741" s="20">
        <f t="shared" si="167"/>
        <v>137.34363121155585</v>
      </c>
      <c r="Q741" s="3">
        <f>(O741-MAX(O$8:O741))/MAX(O$8:O741)</f>
        <v>-4.6177526936890465E-2</v>
      </c>
      <c r="R741" s="3">
        <f>(P741-MAX(P$8:P741))/MAX(P$8:P741)</f>
        <v>-0.11642073086008067</v>
      </c>
    </row>
    <row r="742" spans="1:18" hidden="1" x14ac:dyDescent="0.2">
      <c r="A742" s="8">
        <v>42278</v>
      </c>
      <c r="B742" s="18" t="str">
        <f t="shared" si="155"/>
        <v>Oct-2015</v>
      </c>
      <c r="C742" s="2">
        <v>7950.9</v>
      </c>
      <c r="D742" s="25">
        <f t="shared" si="156"/>
        <v>2.5160714061065056E-2</v>
      </c>
      <c r="E742" s="20">
        <f t="shared" si="157"/>
        <v>-2.5160714061065056E-2</v>
      </c>
      <c r="F742" s="3">
        <f>VLOOKUP(A742,'Scheme data2'!$A$2:$B$5538,2,FALSE)</f>
        <v>18.57</v>
      </c>
      <c r="G742" s="20">
        <f t="shared" si="158"/>
        <v>-0.10758472296933606</v>
      </c>
      <c r="H742" s="3">
        <f t="shared" si="159"/>
        <v>0</v>
      </c>
      <c r="I742" s="3">
        <f t="shared" si="160"/>
        <v>0</v>
      </c>
      <c r="J742" s="3">
        <f t="shared" si="161"/>
        <v>0</v>
      </c>
      <c r="K742" s="3">
        <f t="shared" si="162"/>
        <v>30597.937117347625</v>
      </c>
      <c r="L742" s="3">
        <f t="shared" si="163"/>
        <v>67.178517996353747</v>
      </c>
      <c r="M742" s="3">
        <f t="shared" si="164"/>
        <v>568203.69226914539</v>
      </c>
      <c r="N742" s="3">
        <f t="shared" si="165"/>
        <v>534129.67873720895</v>
      </c>
      <c r="O742" s="20">
        <f t="shared" si="166"/>
        <v>146.45110410094625</v>
      </c>
      <c r="P742" s="20">
        <f t="shared" si="167"/>
        <v>137.37818784988607</v>
      </c>
      <c r="Q742" s="3">
        <f>(O742-MAX(O$8:O742))/MAX(O$8:O742)</f>
        <v>-4.7203694202154645E-2</v>
      </c>
      <c r="R742" s="3">
        <f>(P742-MAX(P$8:P742))/MAX(P$8:P742)</f>
        <v>-0.11619841600666948</v>
      </c>
    </row>
    <row r="743" spans="1:18" hidden="1" x14ac:dyDescent="0.2">
      <c r="A743" s="8">
        <v>42282</v>
      </c>
      <c r="B743" s="18" t="str">
        <f t="shared" si="155"/>
        <v>Oct-2015</v>
      </c>
      <c r="C743" s="2">
        <v>8119.3</v>
      </c>
      <c r="D743" s="25">
        <f t="shared" si="156"/>
        <v>2.1179992202140707</v>
      </c>
      <c r="E743" s="20">
        <f t="shared" si="157"/>
        <v>-2.1179992202140707</v>
      </c>
      <c r="F743" s="3">
        <f>VLOOKUP(A743,'Scheme data2'!$A$2:$B$5538,2,FALSE)</f>
        <v>18.72</v>
      </c>
      <c r="G743" s="20">
        <f t="shared" si="158"/>
        <v>0.80775444264942697</v>
      </c>
      <c r="H743" s="3">
        <f t="shared" si="159"/>
        <v>0</v>
      </c>
      <c r="I743" s="3">
        <f t="shared" si="160"/>
        <v>0</v>
      </c>
      <c r="J743" s="3">
        <f t="shared" si="161"/>
        <v>0</v>
      </c>
      <c r="K743" s="3">
        <f t="shared" si="162"/>
        <v>30597.937117347625</v>
      </c>
      <c r="L743" s="3">
        <f t="shared" si="163"/>
        <v>67.178517996353747</v>
      </c>
      <c r="M743" s="3">
        <f t="shared" si="164"/>
        <v>572793.38283674745</v>
      </c>
      <c r="N743" s="3">
        <f t="shared" si="165"/>
        <v>545442.54116779496</v>
      </c>
      <c r="O743" s="20">
        <f t="shared" si="166"/>
        <v>147.63406940063078</v>
      </c>
      <c r="P743" s="20">
        <f t="shared" si="167"/>
        <v>140.28785679729089</v>
      </c>
      <c r="Q743" s="3">
        <f>(O743-MAX(O$8:O743))/MAX(O$8:O743)</f>
        <v>-3.9507439712672961E-2</v>
      </c>
      <c r="R743" s="3">
        <f>(P743-MAX(P$8:P743))/MAX(P$8:P743)</f>
        <v>-9.7479505349451129E-2</v>
      </c>
    </row>
    <row r="744" spans="1:18" hidden="1" x14ac:dyDescent="0.2">
      <c r="A744" s="8">
        <v>42283</v>
      </c>
      <c r="B744" s="18" t="str">
        <f t="shared" si="155"/>
        <v>Oct-2015</v>
      </c>
      <c r="C744" s="2">
        <v>8152.9</v>
      </c>
      <c r="D744" s="25">
        <f t="shared" si="156"/>
        <v>0.41382877834295384</v>
      </c>
      <c r="E744" s="20">
        <f t="shared" si="157"/>
        <v>-0.41382877834295384</v>
      </c>
      <c r="F744" s="3">
        <f>VLOOKUP(A744,'Scheme data2'!$A$2:$B$5538,2,FALSE)</f>
        <v>18.760000000000002</v>
      </c>
      <c r="G744" s="20">
        <f t="shared" si="158"/>
        <v>0.2136752136752281</v>
      </c>
      <c r="H744" s="3">
        <f t="shared" si="159"/>
        <v>0</v>
      </c>
      <c r="I744" s="3">
        <f t="shared" si="160"/>
        <v>0</v>
      </c>
      <c r="J744" s="3">
        <f t="shared" si="161"/>
        <v>0</v>
      </c>
      <c r="K744" s="3">
        <f t="shared" si="162"/>
        <v>30597.937117347625</v>
      </c>
      <c r="L744" s="3">
        <f t="shared" si="163"/>
        <v>67.178517996353747</v>
      </c>
      <c r="M744" s="3">
        <f t="shared" si="164"/>
        <v>574017.30032144149</v>
      </c>
      <c r="N744" s="3">
        <f t="shared" si="165"/>
        <v>547699.7393724724</v>
      </c>
      <c r="O744" s="20">
        <f t="shared" si="166"/>
        <v>147.94952681388003</v>
      </c>
      <c r="P744" s="20">
        <f t="shared" si="167"/>
        <v>140.86840832123863</v>
      </c>
      <c r="Q744" s="3">
        <f>(O744-MAX(O$8:O744))/MAX(O$8:O744)</f>
        <v>-3.745510518214424E-2</v>
      </c>
      <c r="R744" s="3">
        <f>(P744-MAX(P$8:P744))/MAX(P$8:P744)</f>
        <v>-9.3744615812143939E-2</v>
      </c>
    </row>
    <row r="745" spans="1:18" hidden="1" x14ac:dyDescent="0.2">
      <c r="A745" s="8">
        <v>42284</v>
      </c>
      <c r="B745" s="18" t="str">
        <f t="shared" si="155"/>
        <v>Oct-2015</v>
      </c>
      <c r="C745" s="2">
        <v>8177.4</v>
      </c>
      <c r="D745" s="25">
        <f t="shared" si="156"/>
        <v>0.300506568214991</v>
      </c>
      <c r="E745" s="20">
        <f t="shared" si="157"/>
        <v>-0.300506568214991</v>
      </c>
      <c r="F745" s="3">
        <f>VLOOKUP(A745,'Scheme data2'!$A$2:$B$5538,2,FALSE)</f>
        <v>18.71</v>
      </c>
      <c r="G745" s="20">
        <f t="shared" si="158"/>
        <v>-0.26652452025586731</v>
      </c>
      <c r="H745" s="3">
        <f t="shared" si="159"/>
        <v>0</v>
      </c>
      <c r="I745" s="3">
        <f t="shared" si="160"/>
        <v>0</v>
      </c>
      <c r="J745" s="3">
        <f t="shared" si="161"/>
        <v>0</v>
      </c>
      <c r="K745" s="3">
        <f t="shared" si="162"/>
        <v>30597.937117347625</v>
      </c>
      <c r="L745" s="3">
        <f t="shared" si="163"/>
        <v>67.178517996353747</v>
      </c>
      <c r="M745" s="3">
        <f t="shared" si="164"/>
        <v>572487.40346557414</v>
      </c>
      <c r="N745" s="3">
        <f t="shared" si="165"/>
        <v>549345.61306338315</v>
      </c>
      <c r="O745" s="20">
        <f t="shared" si="166"/>
        <v>147.55520504731851</v>
      </c>
      <c r="P745" s="20">
        <f t="shared" si="167"/>
        <v>141.29172714078385</v>
      </c>
      <c r="Q745" s="3">
        <f>(O745-MAX(O$8:O745))/MAX(O$8:O745)</f>
        <v>-4.0020523345304863E-2</v>
      </c>
      <c r="R745" s="3">
        <f>(P745-MAX(P$8:P745))/MAX(P$8:P745)</f>
        <v>-9.1021258857857557E-2</v>
      </c>
    </row>
    <row r="746" spans="1:18" x14ac:dyDescent="0.2">
      <c r="A746" s="8">
        <v>42285</v>
      </c>
      <c r="B746" s="18" t="str">
        <f t="shared" si="155"/>
        <v>Oct-2015</v>
      </c>
      <c r="C746" s="2">
        <v>8129.35</v>
      </c>
      <c r="D746" s="25">
        <f t="shared" si="156"/>
        <v>-0.58759507912049402</v>
      </c>
      <c r="E746" s="20">
        <f t="shared" si="157"/>
        <v>0.58759507912049402</v>
      </c>
      <c r="F746" s="3">
        <f>VLOOKUP(A746,'Scheme data2'!$A$2:$B$5538,2,FALSE)</f>
        <v>18.61</v>
      </c>
      <c r="G746" s="20">
        <f t="shared" si="158"/>
        <v>-0.53447354355960142</v>
      </c>
      <c r="H746" s="3">
        <f t="shared" si="159"/>
        <v>2000</v>
      </c>
      <c r="I746" s="3">
        <f t="shared" si="160"/>
        <v>1</v>
      </c>
      <c r="J746" s="3">
        <f t="shared" si="161"/>
        <v>2000</v>
      </c>
      <c r="K746" s="3">
        <f t="shared" si="162"/>
        <v>30705.406219980618</v>
      </c>
      <c r="L746" s="3">
        <f t="shared" si="163"/>
        <v>67.424540126044306</v>
      </c>
      <c r="M746" s="3">
        <f t="shared" si="164"/>
        <v>571427.60975383932</v>
      </c>
      <c r="N746" s="3">
        <f t="shared" si="165"/>
        <v>548117.68527365825</v>
      </c>
      <c r="O746" s="20">
        <f t="shared" si="166"/>
        <v>146.76656151419547</v>
      </c>
      <c r="P746" s="20">
        <f t="shared" si="167"/>
        <v>140.46150390490024</v>
      </c>
      <c r="Q746" s="3">
        <f>(O746-MAX(O$8:O746))/MAX(O$8:O746)</f>
        <v>-4.5151359671626104E-2</v>
      </c>
      <c r="R746" s="3">
        <f>(P746-MAX(P$8:P746))/MAX(P$8:P746)</f>
        <v>-9.636237321106024E-2</v>
      </c>
    </row>
    <row r="747" spans="1:18" hidden="1" x14ac:dyDescent="0.2">
      <c r="A747" s="8">
        <v>42286</v>
      </c>
      <c r="B747" s="18" t="str">
        <f t="shared" si="155"/>
        <v>Oct-2015</v>
      </c>
      <c r="C747" s="2">
        <v>8189.7</v>
      </c>
      <c r="D747" s="25">
        <f t="shared" si="156"/>
        <v>0.74237177634127516</v>
      </c>
      <c r="E747" s="20">
        <f t="shared" si="157"/>
        <v>-0.74237177634127516</v>
      </c>
      <c r="F747" s="3">
        <f>VLOOKUP(A747,'Scheme data2'!$A$2:$B$5538,2,FALSE)</f>
        <v>18.61</v>
      </c>
      <c r="G747" s="20">
        <f t="shared" si="158"/>
        <v>0</v>
      </c>
      <c r="H747" s="3">
        <f t="shared" si="159"/>
        <v>0</v>
      </c>
      <c r="I747" s="3">
        <f t="shared" si="160"/>
        <v>1</v>
      </c>
      <c r="J747" s="3">
        <f t="shared" si="161"/>
        <v>0</v>
      </c>
      <c r="K747" s="3">
        <f t="shared" si="162"/>
        <v>30705.406219980618</v>
      </c>
      <c r="L747" s="3">
        <f t="shared" si="163"/>
        <v>67.424540126044306</v>
      </c>
      <c r="M747" s="3">
        <f t="shared" si="164"/>
        <v>571427.60975383932</v>
      </c>
      <c r="N747" s="3">
        <f t="shared" si="165"/>
        <v>552186.75627026509</v>
      </c>
      <c r="O747" s="20">
        <f t="shared" si="166"/>
        <v>146.76656151419547</v>
      </c>
      <c r="P747" s="20">
        <f t="shared" si="167"/>
        <v>141.50425046651472</v>
      </c>
      <c r="Q747" s="3">
        <f>(O747-MAX(O$8:O747))/MAX(O$8:O747)</f>
        <v>-4.5151359671626104E-2</v>
      </c>
      <c r="R747" s="3">
        <f>(P747-MAX(P$8:P747))/MAX(P$8:P747)</f>
        <v>-8.9654022509379039E-2</v>
      </c>
    </row>
    <row r="748" spans="1:18" x14ac:dyDescent="0.2">
      <c r="A748" s="8">
        <v>42289</v>
      </c>
      <c r="B748" s="18" t="str">
        <f t="shared" si="155"/>
        <v>Oct-2015</v>
      </c>
      <c r="C748" s="2">
        <v>8143.6</v>
      </c>
      <c r="D748" s="25">
        <f t="shared" si="156"/>
        <v>-0.56290218200910236</v>
      </c>
      <c r="E748" s="20">
        <f t="shared" si="157"/>
        <v>0.56290218200910236</v>
      </c>
      <c r="F748" s="3">
        <f>VLOOKUP(A748,'Scheme data2'!$A$2:$B$5538,2,FALSE)</f>
        <v>18.55</v>
      </c>
      <c r="G748" s="20">
        <f t="shared" si="158"/>
        <v>-0.32240730789897221</v>
      </c>
      <c r="H748" s="3">
        <f t="shared" si="159"/>
        <v>2000</v>
      </c>
      <c r="I748" s="3">
        <f t="shared" si="160"/>
        <v>2</v>
      </c>
      <c r="J748" s="3">
        <f t="shared" si="161"/>
        <v>2000</v>
      </c>
      <c r="K748" s="3">
        <f t="shared" si="162"/>
        <v>30813.222931570916</v>
      </c>
      <c r="L748" s="3">
        <f t="shared" si="163"/>
        <v>67.670131756281549</v>
      </c>
      <c r="M748" s="3">
        <f t="shared" si="164"/>
        <v>571585.28538064053</v>
      </c>
      <c r="N748" s="3">
        <f t="shared" si="165"/>
        <v>551078.48497045448</v>
      </c>
      <c r="O748" s="20">
        <f t="shared" si="166"/>
        <v>146.29337539432166</v>
      </c>
      <c r="P748" s="20">
        <f t="shared" si="167"/>
        <v>140.70771995300308</v>
      </c>
      <c r="Q748" s="3">
        <f>(O748-MAX(O$8:O748))/MAX(O$8:O748)</f>
        <v>-4.8229861467418818E-2</v>
      </c>
      <c r="R748" s="3">
        <f>(P748-MAX(P$8:P748))/MAX(P$8:P748)</f>
        <v>-9.4778379880505859E-2</v>
      </c>
    </row>
    <row r="749" spans="1:18" hidden="1" x14ac:dyDescent="0.2">
      <c r="A749" s="8">
        <v>42290</v>
      </c>
      <c r="B749" s="18" t="str">
        <f t="shared" si="155"/>
        <v>Oct-2015</v>
      </c>
      <c r="C749" s="2">
        <v>8131.7</v>
      </c>
      <c r="D749" s="25">
        <f t="shared" si="156"/>
        <v>-0.1461270199911654</v>
      </c>
      <c r="E749" s="20">
        <f t="shared" si="157"/>
        <v>0.1461270199911654</v>
      </c>
      <c r="F749" s="3">
        <f>VLOOKUP(A749,'Scheme data2'!$A$2:$B$5538,2,FALSE)</f>
        <v>18.510000000000002</v>
      </c>
      <c r="G749" s="20">
        <f t="shared" si="158"/>
        <v>-0.21563342318058837</v>
      </c>
      <c r="H749" s="3">
        <f t="shared" si="159"/>
        <v>0</v>
      </c>
      <c r="I749" s="3">
        <f t="shared" si="160"/>
        <v>2</v>
      </c>
      <c r="J749" s="3">
        <f t="shared" si="161"/>
        <v>0</v>
      </c>
      <c r="K749" s="3">
        <f t="shared" si="162"/>
        <v>30813.222931570916</v>
      </c>
      <c r="L749" s="3">
        <f t="shared" si="163"/>
        <v>67.670131756281549</v>
      </c>
      <c r="M749" s="3">
        <f t="shared" si="164"/>
        <v>570352.75646337774</v>
      </c>
      <c r="N749" s="3">
        <f t="shared" si="165"/>
        <v>550273.21040255472</v>
      </c>
      <c r="O749" s="20">
        <f t="shared" si="166"/>
        <v>145.97791798107247</v>
      </c>
      <c r="P749" s="20">
        <f t="shared" si="167"/>
        <v>140.50210795493825</v>
      </c>
      <c r="Q749" s="3">
        <f>(O749-MAX(O$8:O749))/MAX(O$8:O749)</f>
        <v>-5.0282195997947164E-2</v>
      </c>
      <c r="R749" s="3">
        <f>(P749-MAX(P$8:P749))/MAX(P$8:P749)</f>
        <v>-9.6101153258302138E-2</v>
      </c>
    </row>
    <row r="750" spans="1:18" hidden="1" x14ac:dyDescent="0.2">
      <c r="A750" s="8">
        <v>42291</v>
      </c>
      <c r="B750" s="18" t="str">
        <f t="shared" si="155"/>
        <v>Oct-2015</v>
      </c>
      <c r="C750" s="2">
        <v>8107.9</v>
      </c>
      <c r="D750" s="25">
        <f t="shared" si="156"/>
        <v>-0.29268172706814299</v>
      </c>
      <c r="E750" s="20">
        <f t="shared" si="157"/>
        <v>0.29268172706814299</v>
      </c>
      <c r="F750" s="3">
        <f>VLOOKUP(A750,'Scheme data2'!$A$2:$B$5538,2,FALSE)</f>
        <v>18.510000000000002</v>
      </c>
      <c r="G750" s="20">
        <f t="shared" si="158"/>
        <v>0</v>
      </c>
      <c r="H750" s="3">
        <f t="shared" si="159"/>
        <v>0</v>
      </c>
      <c r="I750" s="3">
        <f t="shared" si="160"/>
        <v>2</v>
      </c>
      <c r="J750" s="3">
        <f t="shared" si="161"/>
        <v>0</v>
      </c>
      <c r="K750" s="3">
        <f t="shared" si="162"/>
        <v>30813.222931570916</v>
      </c>
      <c r="L750" s="3">
        <f t="shared" si="163"/>
        <v>67.670131756281549</v>
      </c>
      <c r="M750" s="3">
        <f t="shared" si="164"/>
        <v>570352.75646337774</v>
      </c>
      <c r="N750" s="3">
        <f t="shared" si="165"/>
        <v>548662.6612667552</v>
      </c>
      <c r="O750" s="20">
        <f t="shared" si="166"/>
        <v>145.97791798107247</v>
      </c>
      <c r="P750" s="20">
        <f t="shared" si="167"/>
        <v>140.0908839588086</v>
      </c>
      <c r="Q750" s="3">
        <f>(O750-MAX(O$8:O750))/MAX(O$8:O750)</f>
        <v>-5.0282195997947164E-2</v>
      </c>
      <c r="R750" s="3">
        <f>(P750-MAX(P$8:P750))/MAX(P$8:P750)</f>
        <v>-9.8746700013894698E-2</v>
      </c>
    </row>
    <row r="751" spans="1:18" hidden="1" x14ac:dyDescent="0.2">
      <c r="A751" s="8">
        <v>42292</v>
      </c>
      <c r="B751" s="18" t="str">
        <f t="shared" si="155"/>
        <v>Oct-2015</v>
      </c>
      <c r="C751" s="2">
        <v>8179.5</v>
      </c>
      <c r="D751" s="25">
        <f t="shared" si="156"/>
        <v>0.88308933262620859</v>
      </c>
      <c r="E751" s="20">
        <f t="shared" si="157"/>
        <v>-0.88308933262620859</v>
      </c>
      <c r="F751" s="3">
        <f>VLOOKUP(A751,'Scheme data2'!$A$2:$B$5538,2,FALSE)</f>
        <v>18.52</v>
      </c>
      <c r="G751" s="20">
        <f t="shared" si="158"/>
        <v>5.4024851431647807E-2</v>
      </c>
      <c r="H751" s="3">
        <f t="shared" si="159"/>
        <v>0</v>
      </c>
      <c r="I751" s="3">
        <f t="shared" si="160"/>
        <v>2</v>
      </c>
      <c r="J751" s="3">
        <f t="shared" si="161"/>
        <v>0</v>
      </c>
      <c r="K751" s="3">
        <f t="shared" si="162"/>
        <v>30813.222931570916</v>
      </c>
      <c r="L751" s="3">
        <f t="shared" si="163"/>
        <v>67.670131756281549</v>
      </c>
      <c r="M751" s="3">
        <f t="shared" si="164"/>
        <v>570660.88869269332</v>
      </c>
      <c r="N751" s="3">
        <f t="shared" si="165"/>
        <v>553507.84270050493</v>
      </c>
      <c r="O751" s="20">
        <f t="shared" si="166"/>
        <v>146.05678233438474</v>
      </c>
      <c r="P751" s="20">
        <f t="shared" si="167"/>
        <v>141.3280116110306</v>
      </c>
      <c r="Q751" s="3">
        <f>(O751-MAX(O$8:O751))/MAX(O$8:O751)</f>
        <v>-4.9769112365315261E-2</v>
      </c>
      <c r="R751" s="3">
        <f>(P751-MAX(P$8:P751))/MAX(P$8:P751)</f>
        <v>-9.0787828261775713E-2</v>
      </c>
    </row>
    <row r="752" spans="1:18" hidden="1" x14ac:dyDescent="0.2">
      <c r="A752" s="8">
        <v>42293</v>
      </c>
      <c r="B752" s="18" t="str">
        <f t="shared" si="155"/>
        <v>Oct-2015</v>
      </c>
      <c r="C752" s="2">
        <v>8238.15</v>
      </c>
      <c r="D752" s="25">
        <f t="shared" si="156"/>
        <v>0.71703649367320299</v>
      </c>
      <c r="E752" s="20">
        <f t="shared" si="157"/>
        <v>-0.71703649367320299</v>
      </c>
      <c r="F752" s="3">
        <f>VLOOKUP(A752,'Scheme data2'!$A$2:$B$5538,2,FALSE)</f>
        <v>18.559999999999999</v>
      </c>
      <c r="G752" s="20">
        <f t="shared" si="158"/>
        <v>0.21598272138228483</v>
      </c>
      <c r="H752" s="3">
        <f t="shared" si="159"/>
        <v>0</v>
      </c>
      <c r="I752" s="3">
        <f t="shared" si="160"/>
        <v>2</v>
      </c>
      <c r="J752" s="3">
        <f t="shared" si="161"/>
        <v>0</v>
      </c>
      <c r="K752" s="3">
        <f t="shared" si="162"/>
        <v>30813.222931570916</v>
      </c>
      <c r="L752" s="3">
        <f t="shared" si="163"/>
        <v>67.670131756281549</v>
      </c>
      <c r="M752" s="3">
        <f t="shared" si="164"/>
        <v>571893.41760995612</v>
      </c>
      <c r="N752" s="3">
        <f t="shared" si="165"/>
        <v>557476.69592801086</v>
      </c>
      <c r="O752" s="20">
        <f t="shared" si="166"/>
        <v>146.37223974763393</v>
      </c>
      <c r="P752" s="20">
        <f t="shared" si="167"/>
        <v>142.3413850300644</v>
      </c>
      <c r="Q752" s="3">
        <f>(O752-MAX(O$8:O752))/MAX(O$8:O752)</f>
        <v>-4.7716777834786915E-2</v>
      </c>
      <c r="R752" s="3">
        <f>(P752-MAX(P$8:P752))/MAX(P$8:P752)</f>
        <v>-8.4268445185493937E-2</v>
      </c>
    </row>
    <row r="753" spans="1:18" hidden="1" x14ac:dyDescent="0.2">
      <c r="A753" s="8">
        <v>42296</v>
      </c>
      <c r="B753" s="18" t="str">
        <f t="shared" si="155"/>
        <v>Oct-2015</v>
      </c>
      <c r="C753" s="2">
        <v>8275.0499999999993</v>
      </c>
      <c r="D753" s="25">
        <f t="shared" si="156"/>
        <v>0.44791609766755447</v>
      </c>
      <c r="E753" s="20">
        <f t="shared" si="157"/>
        <v>-0.44791609766755447</v>
      </c>
      <c r="F753" s="3">
        <f>VLOOKUP(A753,'Scheme data2'!$A$2:$B$5538,2,FALSE)</f>
        <v>18.68</v>
      </c>
      <c r="G753" s="20">
        <f t="shared" si="158"/>
        <v>0.64655172413793638</v>
      </c>
      <c r="H753" s="3">
        <f t="shared" si="159"/>
        <v>0</v>
      </c>
      <c r="I753" s="3">
        <f t="shared" si="160"/>
        <v>2</v>
      </c>
      <c r="J753" s="3">
        <f t="shared" si="161"/>
        <v>0</v>
      </c>
      <c r="K753" s="3">
        <f t="shared" si="162"/>
        <v>30813.222931570916</v>
      </c>
      <c r="L753" s="3">
        <f t="shared" si="163"/>
        <v>67.670131756281549</v>
      </c>
      <c r="M753" s="3">
        <f t="shared" si="164"/>
        <v>575591.00436174474</v>
      </c>
      <c r="N753" s="3">
        <f t="shared" si="165"/>
        <v>559973.72378981754</v>
      </c>
      <c r="O753" s="20">
        <f t="shared" si="166"/>
        <v>147.31861198738159</v>
      </c>
      <c r="P753" s="20">
        <f t="shared" si="167"/>
        <v>142.97895500725701</v>
      </c>
      <c r="Q753" s="3">
        <f>(O753-MAX(O$8:O753))/MAX(O$8:O753)</f>
        <v>-4.1559774243201307E-2</v>
      </c>
      <c r="R753" s="3">
        <f>(P753-MAX(P$8:P753))/MAX(P$8:P753)</f>
        <v>-8.0166736140058384E-2</v>
      </c>
    </row>
    <row r="754" spans="1:18" hidden="1" x14ac:dyDescent="0.2">
      <c r="A754" s="8">
        <v>42297</v>
      </c>
      <c r="B754" s="18" t="str">
        <f t="shared" si="155"/>
        <v>Oct-2015</v>
      </c>
      <c r="C754" s="2">
        <v>8261.65</v>
      </c>
      <c r="D754" s="25">
        <f t="shared" si="156"/>
        <v>-0.16193255629874911</v>
      </c>
      <c r="E754" s="20">
        <f t="shared" si="157"/>
        <v>0.16193255629874911</v>
      </c>
      <c r="F754" s="3">
        <f>VLOOKUP(A754,'Scheme data2'!$A$2:$B$5538,2,FALSE)</f>
        <v>18.68</v>
      </c>
      <c r="G754" s="20">
        <f t="shared" si="158"/>
        <v>0</v>
      </c>
      <c r="H754" s="3">
        <f t="shared" si="159"/>
        <v>0</v>
      </c>
      <c r="I754" s="3">
        <f t="shared" si="160"/>
        <v>2</v>
      </c>
      <c r="J754" s="3">
        <f t="shared" si="161"/>
        <v>0</v>
      </c>
      <c r="K754" s="3">
        <f t="shared" si="162"/>
        <v>30813.222931570916</v>
      </c>
      <c r="L754" s="3">
        <f t="shared" si="163"/>
        <v>67.670131756281549</v>
      </c>
      <c r="M754" s="3">
        <f t="shared" si="164"/>
        <v>575591.00436174474</v>
      </c>
      <c r="N754" s="3">
        <f t="shared" si="165"/>
        <v>559066.94402428344</v>
      </c>
      <c r="O754" s="20">
        <f t="shared" si="166"/>
        <v>147.31861198738159</v>
      </c>
      <c r="P754" s="20">
        <f t="shared" si="167"/>
        <v>142.74742553044453</v>
      </c>
      <c r="Q754" s="3">
        <f>(O754-MAX(O$8:O754))/MAX(O$8:O754)</f>
        <v>-4.1559774243201307E-2</v>
      </c>
      <c r="R754" s="3">
        <f>(P754-MAX(P$8:P754))/MAX(P$8:P754)</f>
        <v>-8.1656245657912963E-2</v>
      </c>
    </row>
    <row r="755" spans="1:18" hidden="1" x14ac:dyDescent="0.2">
      <c r="A755" s="8">
        <v>42298</v>
      </c>
      <c r="B755" s="18" t="str">
        <f t="shared" si="155"/>
        <v>Oct-2015</v>
      </c>
      <c r="C755" s="2">
        <v>8251.7000000000007</v>
      </c>
      <c r="D755" s="25">
        <f t="shared" si="156"/>
        <v>-0.12043599038931581</v>
      </c>
      <c r="E755" s="20">
        <f t="shared" si="157"/>
        <v>0.12043599038931581</v>
      </c>
      <c r="F755" s="3">
        <f>VLOOKUP(A755,'Scheme data2'!$A$2:$B$5538,2,FALSE)</f>
        <v>18.7</v>
      </c>
      <c r="G755" s="20">
        <f t="shared" si="158"/>
        <v>0.10706638115631464</v>
      </c>
      <c r="H755" s="3">
        <f t="shared" si="159"/>
        <v>0</v>
      </c>
      <c r="I755" s="3">
        <f t="shared" si="160"/>
        <v>2</v>
      </c>
      <c r="J755" s="3">
        <f t="shared" si="161"/>
        <v>0</v>
      </c>
      <c r="K755" s="3">
        <f t="shared" si="162"/>
        <v>30813.222931570916</v>
      </c>
      <c r="L755" s="3">
        <f t="shared" si="163"/>
        <v>67.670131756281549</v>
      </c>
      <c r="M755" s="3">
        <f t="shared" si="164"/>
        <v>576207.26882037614</v>
      </c>
      <c r="N755" s="3">
        <f t="shared" si="165"/>
        <v>558393.62621330854</v>
      </c>
      <c r="O755" s="20">
        <f t="shared" si="166"/>
        <v>147.47634069400618</v>
      </c>
      <c r="P755" s="20">
        <f t="shared" si="167"/>
        <v>142.5755062547517</v>
      </c>
      <c r="Q755" s="3">
        <f>(O755-MAX(O$8:O755))/MAX(O$8:O755)</f>
        <v>-4.0533606977937134E-2</v>
      </c>
      <c r="R755" s="3">
        <f>(P755-MAX(P$8:P755))/MAX(P$8:P755)</f>
        <v>-8.2762262053633198E-2</v>
      </c>
    </row>
    <row r="756" spans="1:18" hidden="1" x14ac:dyDescent="0.2">
      <c r="A756" s="8">
        <v>42300</v>
      </c>
      <c r="B756" s="18" t="str">
        <f t="shared" si="155"/>
        <v>Oct-2015</v>
      </c>
      <c r="C756" s="2">
        <v>8295.4500000000007</v>
      </c>
      <c r="D756" s="25">
        <f t="shared" si="156"/>
        <v>0.53019377825175418</v>
      </c>
      <c r="E756" s="20">
        <f t="shared" si="157"/>
        <v>-0.53019377825175418</v>
      </c>
      <c r="F756" s="3">
        <f>VLOOKUP(A756,'Scheme data2'!$A$2:$B$5538,2,FALSE)</f>
        <v>18.7</v>
      </c>
      <c r="G756" s="20">
        <f t="shared" si="158"/>
        <v>0</v>
      </c>
      <c r="H756" s="3">
        <f t="shared" si="159"/>
        <v>0</v>
      </c>
      <c r="I756" s="3">
        <f t="shared" si="160"/>
        <v>2</v>
      </c>
      <c r="J756" s="3">
        <f t="shared" si="161"/>
        <v>0</v>
      </c>
      <c r="K756" s="3">
        <f t="shared" si="162"/>
        <v>30813.222931570916</v>
      </c>
      <c r="L756" s="3">
        <f t="shared" si="163"/>
        <v>67.670131756281549</v>
      </c>
      <c r="M756" s="3">
        <f t="shared" si="164"/>
        <v>576207.26882037614</v>
      </c>
      <c r="N756" s="3">
        <f t="shared" si="165"/>
        <v>561354.1944776458</v>
      </c>
      <c r="O756" s="20">
        <f t="shared" si="166"/>
        <v>147.47634069400618</v>
      </c>
      <c r="P756" s="20">
        <f t="shared" si="167"/>
        <v>143.33143271822536</v>
      </c>
      <c r="Q756" s="3">
        <f>(O756-MAX(O$8:O756))/MAX(O$8:O756)</f>
        <v>-4.0533606977937134E-2</v>
      </c>
      <c r="R756" s="3">
        <f>(P756-MAX(P$8:P756))/MAX(P$8:P756)</f>
        <v>-7.7899124635264286E-2</v>
      </c>
    </row>
    <row r="757" spans="1:18" hidden="1" x14ac:dyDescent="0.2">
      <c r="A757" s="8">
        <v>42303</v>
      </c>
      <c r="B757" s="18" t="str">
        <f t="shared" si="155"/>
        <v>Oct-2015</v>
      </c>
      <c r="C757" s="2">
        <v>8260.5499999999993</v>
      </c>
      <c r="D757" s="25">
        <f t="shared" si="156"/>
        <v>-0.42071255929457052</v>
      </c>
      <c r="E757" s="20">
        <f t="shared" si="157"/>
        <v>0.42071255929457052</v>
      </c>
      <c r="F757" s="3">
        <f>VLOOKUP(A757,'Scheme data2'!$A$2:$B$5538,2,FALSE)</f>
        <v>18.64</v>
      </c>
      <c r="G757" s="20">
        <f t="shared" si="158"/>
        <v>-0.32085561497325521</v>
      </c>
      <c r="H757" s="3">
        <f t="shared" si="159"/>
        <v>0</v>
      </c>
      <c r="I757" s="3">
        <f t="shared" si="160"/>
        <v>2</v>
      </c>
      <c r="J757" s="3">
        <f t="shared" si="161"/>
        <v>0</v>
      </c>
      <c r="K757" s="3">
        <f t="shared" si="162"/>
        <v>30813.222931570916</v>
      </c>
      <c r="L757" s="3">
        <f t="shared" si="163"/>
        <v>67.670131756281549</v>
      </c>
      <c r="M757" s="3">
        <f t="shared" si="164"/>
        <v>574358.47544448194</v>
      </c>
      <c r="N757" s="3">
        <f t="shared" si="165"/>
        <v>558992.50687935145</v>
      </c>
      <c r="O757" s="20">
        <f t="shared" si="166"/>
        <v>147.00315457413237</v>
      </c>
      <c r="P757" s="20">
        <f t="shared" si="167"/>
        <v>142.72841937936295</v>
      </c>
      <c r="Q757" s="3">
        <f>(O757-MAX(O$8:O757))/MAX(O$8:O757)</f>
        <v>-4.3612108773729848E-2</v>
      </c>
      <c r="R757" s="3">
        <f>(P757-MAX(P$8:P757))/MAX(P$8:P757)</f>
        <v>-8.1778518827288829E-2</v>
      </c>
    </row>
    <row r="758" spans="1:18" hidden="1" x14ac:dyDescent="0.2">
      <c r="A758" s="8">
        <v>42304</v>
      </c>
      <c r="B758" s="18" t="str">
        <f t="shared" si="155"/>
        <v>Oct-2015</v>
      </c>
      <c r="C758" s="2">
        <v>8232.9</v>
      </c>
      <c r="D758" s="25">
        <f t="shared" si="156"/>
        <v>-0.33472347482915349</v>
      </c>
      <c r="E758" s="20">
        <f t="shared" si="157"/>
        <v>0.33472347482915349</v>
      </c>
      <c r="F758" s="3">
        <f>VLOOKUP(A758,'Scheme data2'!$A$2:$B$5538,2,FALSE)</f>
        <v>18.63</v>
      </c>
      <c r="G758" s="20">
        <f t="shared" si="158"/>
        <v>-5.3648068669536281E-2</v>
      </c>
      <c r="H758" s="3">
        <f t="shared" si="159"/>
        <v>0</v>
      </c>
      <c r="I758" s="3">
        <f t="shared" si="160"/>
        <v>2</v>
      </c>
      <c r="J758" s="3">
        <f t="shared" si="161"/>
        <v>0</v>
      </c>
      <c r="K758" s="3">
        <f t="shared" si="162"/>
        <v>30813.222931570916</v>
      </c>
      <c r="L758" s="3">
        <f t="shared" si="163"/>
        <v>67.670131756281549</v>
      </c>
      <c r="M758" s="3">
        <f t="shared" si="164"/>
        <v>574050.34321516613</v>
      </c>
      <c r="N758" s="3">
        <f t="shared" si="165"/>
        <v>557121.42773629038</v>
      </c>
      <c r="O758" s="20">
        <f t="shared" si="166"/>
        <v>146.92429022082007</v>
      </c>
      <c r="P758" s="20">
        <f t="shared" si="167"/>
        <v>142.2506738544476</v>
      </c>
      <c r="Q758" s="3">
        <f>(O758-MAX(O$8:O758))/MAX(O$8:O758)</f>
        <v>-4.4125192406361931E-2</v>
      </c>
      <c r="R758" s="3">
        <f>(P758-MAX(P$8:P758))/MAX(P$8:P758)</f>
        <v>-8.4852021675697969E-2</v>
      </c>
    </row>
    <row r="759" spans="1:18" x14ac:dyDescent="0.2">
      <c r="A759" s="8">
        <v>42305</v>
      </c>
      <c r="B759" s="18" t="str">
        <f t="shared" si="155"/>
        <v>Oct-2015</v>
      </c>
      <c r="C759" s="2">
        <v>8171.2</v>
      </c>
      <c r="D759" s="25">
        <f t="shared" si="156"/>
        <v>-0.74943215634830762</v>
      </c>
      <c r="E759" s="20">
        <f t="shared" si="157"/>
        <v>0.74943215634830762</v>
      </c>
      <c r="F759" s="3">
        <f>VLOOKUP(A759,'Scheme data2'!$A$2:$B$5538,2,FALSE)</f>
        <v>18.559999999999999</v>
      </c>
      <c r="G759" s="20">
        <f t="shared" si="158"/>
        <v>-0.37573805689747874</v>
      </c>
      <c r="H759" s="3">
        <f t="shared" si="159"/>
        <v>2000</v>
      </c>
      <c r="I759" s="3">
        <f t="shared" si="160"/>
        <v>3</v>
      </c>
      <c r="J759" s="3">
        <f t="shared" si="161"/>
        <v>2000</v>
      </c>
      <c r="K759" s="3">
        <f t="shared" si="162"/>
        <v>30920.981552260571</v>
      </c>
      <c r="L759" s="3">
        <f t="shared" si="163"/>
        <v>67.914893847528859</v>
      </c>
      <c r="M759" s="3">
        <f t="shared" si="164"/>
        <v>573893.41760995612</v>
      </c>
      <c r="N759" s="3">
        <f t="shared" si="165"/>
        <v>554946.18060692784</v>
      </c>
      <c r="O759" s="20">
        <f t="shared" si="166"/>
        <v>146.37223974763396</v>
      </c>
      <c r="P759" s="20">
        <f t="shared" si="167"/>
        <v>141.18460156196022</v>
      </c>
      <c r="Q759" s="3">
        <f>(O759-MAX(O$8:O759))/MAX(O$8:O759)</f>
        <v>-4.7716777834786728E-2</v>
      </c>
      <c r="R759" s="3">
        <f>(P759-MAX(P$8:P759))/MAX(P$8:P759)</f>
        <v>-9.1710434903431684E-2</v>
      </c>
    </row>
    <row r="760" spans="1:18" x14ac:dyDescent="0.2">
      <c r="A760" s="8">
        <v>42306</v>
      </c>
      <c r="B760" s="18" t="str">
        <f t="shared" si="155"/>
        <v>Oct-2015</v>
      </c>
      <c r="C760" s="2">
        <v>8111.75</v>
      </c>
      <c r="D760" s="25">
        <f t="shared" si="156"/>
        <v>-0.7275553162326196</v>
      </c>
      <c r="E760" s="20">
        <f t="shared" si="157"/>
        <v>0.7275553162326196</v>
      </c>
      <c r="F760" s="3">
        <f>VLOOKUP(A760,'Scheme data2'!$A$2:$B$5538,2,FALSE)</f>
        <v>18.5</v>
      </c>
      <c r="G760" s="20">
        <f t="shared" si="158"/>
        <v>-0.32327586206895864</v>
      </c>
      <c r="H760" s="3">
        <f t="shared" si="159"/>
        <v>2000</v>
      </c>
      <c r="I760" s="3">
        <f t="shared" si="160"/>
        <v>4</v>
      </c>
      <c r="J760" s="3">
        <f t="shared" si="161"/>
        <v>2000</v>
      </c>
      <c r="K760" s="3">
        <f t="shared" si="162"/>
        <v>31029.089660368678</v>
      </c>
      <c r="L760" s="3">
        <f t="shared" si="163"/>
        <v>68.161449769493913</v>
      </c>
      <c r="M760" s="3">
        <f t="shared" si="164"/>
        <v>574038.15871682053</v>
      </c>
      <c r="N760" s="3">
        <f t="shared" si="165"/>
        <v>552908.64016769221</v>
      </c>
      <c r="O760" s="20">
        <f t="shared" si="166"/>
        <v>145.89905362776014</v>
      </c>
      <c r="P760" s="20">
        <f t="shared" si="167"/>
        <v>140.15740548759433</v>
      </c>
      <c r="Q760" s="3">
        <f>(O760-MAX(O$8:O760))/MAX(O$8:O760)</f>
        <v>-5.0795279630579442E-2</v>
      </c>
      <c r="R760" s="3">
        <f>(P760-MAX(P$8:P760))/MAX(P$8:P760)</f>
        <v>-9.8318743921077936E-2</v>
      </c>
    </row>
    <row r="761" spans="1:18" x14ac:dyDescent="0.2">
      <c r="A761" s="8">
        <v>42307</v>
      </c>
      <c r="B761" s="18" t="str">
        <f t="shared" si="155"/>
        <v>Oct-2015</v>
      </c>
      <c r="C761" s="2">
        <v>8065.8</v>
      </c>
      <c r="D761" s="25">
        <f t="shared" si="156"/>
        <v>-0.5664622307147017</v>
      </c>
      <c r="E761" s="20">
        <f t="shared" si="157"/>
        <v>0.5664622307147017</v>
      </c>
      <c r="F761" s="3">
        <f>VLOOKUP(A761,'Scheme data2'!$A$2:$B$5538,2,FALSE)</f>
        <v>18.489999999999998</v>
      </c>
      <c r="G761" s="20">
        <f t="shared" si="158"/>
        <v>-5.4054054054062502E-2</v>
      </c>
      <c r="H761" s="3">
        <f t="shared" si="159"/>
        <v>2000</v>
      </c>
      <c r="I761" s="3">
        <f t="shared" si="160"/>
        <v>5</v>
      </c>
      <c r="J761" s="3">
        <f t="shared" si="161"/>
        <v>2000</v>
      </c>
      <c r="K761" s="3">
        <f t="shared" si="162"/>
        <v>31137.25623689653</v>
      </c>
      <c r="L761" s="3">
        <f t="shared" si="163"/>
        <v>68.409410294178386</v>
      </c>
      <c r="M761" s="3">
        <f t="shared" si="164"/>
        <v>575727.86782021681</v>
      </c>
      <c r="N761" s="3">
        <f t="shared" si="165"/>
        <v>551776.62155078398</v>
      </c>
      <c r="O761" s="20">
        <f t="shared" si="166"/>
        <v>145.82018927444781</v>
      </c>
      <c r="P761" s="20">
        <f t="shared" si="167"/>
        <v>139.36346672195745</v>
      </c>
      <c r="Q761" s="3">
        <f>(O761-MAX(O$8:O761))/MAX(O$8:O761)</f>
        <v>-5.1308363263211712E-2</v>
      </c>
      <c r="R761" s="3">
        <f>(P761-MAX(P$8:P761))/MAX(P$8:P761)</f>
        <v>-0.10342642767819897</v>
      </c>
    </row>
    <row r="762" spans="1:18" hidden="1" x14ac:dyDescent="0.2">
      <c r="A762" s="8">
        <v>42310</v>
      </c>
      <c r="B762" s="18" t="str">
        <f t="shared" si="155"/>
        <v>Nov-2015</v>
      </c>
      <c r="C762" s="2">
        <v>8050.8</v>
      </c>
      <c r="D762" s="25">
        <f t="shared" si="156"/>
        <v>-0.18597039351335268</v>
      </c>
      <c r="E762" s="20">
        <f t="shared" si="157"/>
        <v>0.18597039351335268</v>
      </c>
      <c r="F762" s="3">
        <f>VLOOKUP(A762,'Scheme data2'!$A$2:$B$5538,2,FALSE)</f>
        <v>18.46</v>
      </c>
      <c r="G762" s="20">
        <f t="shared" si="158"/>
        <v>-0.16224986479176629</v>
      </c>
      <c r="H762" s="3">
        <f t="shared" si="159"/>
        <v>0</v>
      </c>
      <c r="I762" s="3">
        <f t="shared" si="160"/>
        <v>0</v>
      </c>
      <c r="J762" s="3">
        <f t="shared" si="161"/>
        <v>0</v>
      </c>
      <c r="K762" s="3">
        <f t="shared" si="162"/>
        <v>31137.25623689653</v>
      </c>
      <c r="L762" s="3">
        <f t="shared" si="163"/>
        <v>68.409410294178386</v>
      </c>
      <c r="M762" s="3">
        <f t="shared" si="164"/>
        <v>574793.75013310998</v>
      </c>
      <c r="N762" s="3">
        <f t="shared" si="165"/>
        <v>550750.48039637133</v>
      </c>
      <c r="O762" s="20">
        <f t="shared" si="166"/>
        <v>145.58359621451092</v>
      </c>
      <c r="P762" s="20">
        <f t="shared" si="167"/>
        <v>139.10429193448078</v>
      </c>
      <c r="Q762" s="3">
        <f>(O762-MAX(O$8:O762))/MAX(O$8:O762)</f>
        <v>-5.2847614161107975E-2</v>
      </c>
      <c r="R762" s="3">
        <f>(P762-MAX(P$8:P762))/MAX(P$8:P762)</f>
        <v>-0.1050937890787825</v>
      </c>
    </row>
    <row r="763" spans="1:18" hidden="1" x14ac:dyDescent="0.2">
      <c r="A763" s="8">
        <v>42311</v>
      </c>
      <c r="B763" s="18" t="str">
        <f t="shared" si="155"/>
        <v>Nov-2015</v>
      </c>
      <c r="C763" s="2">
        <v>8060.7</v>
      </c>
      <c r="D763" s="25">
        <f t="shared" si="156"/>
        <v>0.12296914592338198</v>
      </c>
      <c r="E763" s="20">
        <f t="shared" si="157"/>
        <v>-0.12296914592338198</v>
      </c>
      <c r="F763" s="3">
        <f>VLOOKUP(A763,'Scheme data2'!$A$2:$B$5538,2,FALSE)</f>
        <v>18.5</v>
      </c>
      <c r="G763" s="20">
        <f t="shared" si="158"/>
        <v>0.21668472372697264</v>
      </c>
      <c r="H763" s="3">
        <f t="shared" si="159"/>
        <v>0</v>
      </c>
      <c r="I763" s="3">
        <f t="shared" si="160"/>
        <v>0</v>
      </c>
      <c r="J763" s="3">
        <f t="shared" si="161"/>
        <v>0</v>
      </c>
      <c r="K763" s="3">
        <f t="shared" si="162"/>
        <v>31137.25623689653</v>
      </c>
      <c r="L763" s="3">
        <f t="shared" si="163"/>
        <v>68.409410294178386</v>
      </c>
      <c r="M763" s="3">
        <f t="shared" si="164"/>
        <v>576039.24038258579</v>
      </c>
      <c r="N763" s="3">
        <f t="shared" si="165"/>
        <v>551427.73355828365</v>
      </c>
      <c r="O763" s="20">
        <f t="shared" si="166"/>
        <v>145.89905362776014</v>
      </c>
      <c r="P763" s="20">
        <f t="shared" si="167"/>
        <v>139.27534729421538</v>
      </c>
      <c r="Q763" s="3">
        <f>(O763-MAX(O$8:O763))/MAX(O$8:O763)</f>
        <v>-5.0795279630579442E-2</v>
      </c>
      <c r="R763" s="3">
        <f>(P763-MAX(P$8:P763))/MAX(P$8:P763)</f>
        <v>-0.1039933305543974</v>
      </c>
    </row>
    <row r="764" spans="1:18" hidden="1" x14ac:dyDescent="0.2">
      <c r="A764" s="8">
        <v>42312</v>
      </c>
      <c r="B764" s="18" t="str">
        <f t="shared" si="155"/>
        <v>Nov-2015</v>
      </c>
      <c r="C764" s="2">
        <v>8040.2</v>
      </c>
      <c r="D764" s="25">
        <f t="shared" si="156"/>
        <v>-0.25432034438696394</v>
      </c>
      <c r="E764" s="20">
        <f t="shared" si="157"/>
        <v>0.25432034438696394</v>
      </c>
      <c r="F764" s="3">
        <f>VLOOKUP(A764,'Scheme data2'!$A$2:$B$5538,2,FALSE)</f>
        <v>18.48</v>
      </c>
      <c r="G764" s="20">
        <f t="shared" si="158"/>
        <v>-0.10810810810810581</v>
      </c>
      <c r="H764" s="3">
        <f t="shared" si="159"/>
        <v>0</v>
      </c>
      <c r="I764" s="3">
        <f t="shared" si="160"/>
        <v>0</v>
      </c>
      <c r="J764" s="3">
        <f t="shared" si="161"/>
        <v>0</v>
      </c>
      <c r="K764" s="3">
        <f t="shared" si="162"/>
        <v>31137.25623689653</v>
      </c>
      <c r="L764" s="3">
        <f t="shared" si="163"/>
        <v>68.409410294178386</v>
      </c>
      <c r="M764" s="3">
        <f t="shared" si="164"/>
        <v>575416.49525784794</v>
      </c>
      <c r="N764" s="3">
        <f t="shared" si="165"/>
        <v>550025.34064725309</v>
      </c>
      <c r="O764" s="20">
        <f t="shared" si="166"/>
        <v>145.74132492113554</v>
      </c>
      <c r="P764" s="20">
        <f t="shared" si="167"/>
        <v>138.92114175133059</v>
      </c>
      <c r="Q764" s="3">
        <f>(O764-MAX(O$8:O764))/MAX(O$8:O764)</f>
        <v>-5.1821446895843615E-2</v>
      </c>
      <c r="R764" s="3">
        <f>(P764-MAX(P$8:P764))/MAX(P$8:P764)</f>
        <v>-0.10627205780186159</v>
      </c>
    </row>
    <row r="765" spans="1:18" x14ac:dyDescent="0.2">
      <c r="A765" s="8">
        <v>42313</v>
      </c>
      <c r="B765" s="18" t="str">
        <f t="shared" si="155"/>
        <v>Nov-2015</v>
      </c>
      <c r="C765" s="2">
        <v>7955.45</v>
      </c>
      <c r="D765" s="25">
        <f t="shared" si="156"/>
        <v>-1.0540782567597822</v>
      </c>
      <c r="E765" s="20">
        <f t="shared" si="157"/>
        <v>1.0540782567597822</v>
      </c>
      <c r="F765" s="3">
        <f>VLOOKUP(A765,'Scheme data2'!$A$2:$B$5538,2,FALSE)</f>
        <v>18.420000000000002</v>
      </c>
      <c r="G765" s="20">
        <f t="shared" si="158"/>
        <v>-0.32467532467531773</v>
      </c>
      <c r="H765" s="3">
        <f t="shared" si="159"/>
        <v>4000</v>
      </c>
      <c r="I765" s="3">
        <f t="shared" si="160"/>
        <v>1</v>
      </c>
      <c r="J765" s="3">
        <f t="shared" si="161"/>
        <v>4000</v>
      </c>
      <c r="K765" s="3">
        <f t="shared" si="162"/>
        <v>31354.411502911731</v>
      </c>
      <c r="L765" s="3">
        <f t="shared" si="163"/>
        <v>68.912210261496384</v>
      </c>
      <c r="M765" s="3">
        <f t="shared" si="164"/>
        <v>577548.25988363416</v>
      </c>
      <c r="N765" s="3">
        <f t="shared" si="165"/>
        <v>548227.64312482136</v>
      </c>
      <c r="O765" s="20">
        <f t="shared" si="166"/>
        <v>145.26813880126173</v>
      </c>
      <c r="P765" s="20">
        <f t="shared" si="167"/>
        <v>137.45680420208737</v>
      </c>
      <c r="Q765" s="3">
        <f>(O765-MAX(O$8:O765))/MAX(O$8:O765)</f>
        <v>-5.4899948691636322E-2</v>
      </c>
      <c r="R765" s="3">
        <f>(P765-MAX(P$8:P765))/MAX(P$8:P765)</f>
        <v>-0.1156926497151589</v>
      </c>
    </row>
    <row r="766" spans="1:18" hidden="1" x14ac:dyDescent="0.2">
      <c r="A766" s="8">
        <v>42314</v>
      </c>
      <c r="B766" s="18" t="str">
        <f t="shared" si="155"/>
        <v>Nov-2015</v>
      </c>
      <c r="C766" s="2">
        <v>7954.3</v>
      </c>
      <c r="D766" s="25">
        <f t="shared" si="156"/>
        <v>-1.4455499060387988E-2</v>
      </c>
      <c r="E766" s="20">
        <f t="shared" si="157"/>
        <v>1.4455499060387988E-2</v>
      </c>
      <c r="F766" s="3">
        <f>VLOOKUP(A766,'Scheme data2'!$A$2:$B$5538,2,FALSE)</f>
        <v>18.37</v>
      </c>
      <c r="G766" s="20">
        <f t="shared" si="158"/>
        <v>-0.27144408251900493</v>
      </c>
      <c r="H766" s="3">
        <f t="shared" si="159"/>
        <v>0</v>
      </c>
      <c r="I766" s="3">
        <f t="shared" si="160"/>
        <v>1</v>
      </c>
      <c r="J766" s="3">
        <f t="shared" si="161"/>
        <v>0</v>
      </c>
      <c r="K766" s="3">
        <f t="shared" si="162"/>
        <v>31354.411502911731</v>
      </c>
      <c r="L766" s="3">
        <f t="shared" si="163"/>
        <v>68.912210261496384</v>
      </c>
      <c r="M766" s="3">
        <f t="shared" si="164"/>
        <v>575980.53930848849</v>
      </c>
      <c r="N766" s="3">
        <f t="shared" si="165"/>
        <v>548148.39408302074</v>
      </c>
      <c r="O766" s="20">
        <f t="shared" si="166"/>
        <v>144.87381703470021</v>
      </c>
      <c r="P766" s="20">
        <f t="shared" si="167"/>
        <v>137.43693413504749</v>
      </c>
      <c r="Q766" s="3">
        <f>(O766-MAX(O$8:O766))/MAX(O$8:O766)</f>
        <v>-5.7465366854796945E-2</v>
      </c>
      <c r="R766" s="3">
        <f>(P766-MAX(P$8:P766))/MAX(P$8:P766)</f>
        <v>-0.11582048075587029</v>
      </c>
    </row>
    <row r="767" spans="1:18" hidden="1" x14ac:dyDescent="0.2">
      <c r="A767" s="8">
        <v>42317</v>
      </c>
      <c r="B767" s="18" t="str">
        <f t="shared" si="155"/>
        <v>Nov-2015</v>
      </c>
      <c r="C767" s="2">
        <v>7915.2</v>
      </c>
      <c r="D767" s="25">
        <f t="shared" si="156"/>
        <v>-0.49155802521906844</v>
      </c>
      <c r="E767" s="20">
        <f t="shared" si="157"/>
        <v>0.49155802521906844</v>
      </c>
      <c r="F767" s="3">
        <f>VLOOKUP(A767,'Scheme data2'!$A$2:$B$5538,2,FALSE)</f>
        <v>18.34</v>
      </c>
      <c r="G767" s="20">
        <f t="shared" si="158"/>
        <v>-0.16330974414807367</v>
      </c>
      <c r="H767" s="3">
        <f t="shared" si="159"/>
        <v>0</v>
      </c>
      <c r="I767" s="3">
        <f t="shared" si="160"/>
        <v>1</v>
      </c>
      <c r="J767" s="3">
        <f t="shared" si="161"/>
        <v>0</v>
      </c>
      <c r="K767" s="3">
        <f t="shared" si="162"/>
        <v>31354.411502911731</v>
      </c>
      <c r="L767" s="3">
        <f t="shared" si="163"/>
        <v>68.912210261496384</v>
      </c>
      <c r="M767" s="3">
        <f t="shared" si="164"/>
        <v>575039.90696340112</v>
      </c>
      <c r="N767" s="3">
        <f t="shared" si="165"/>
        <v>545453.92666179617</v>
      </c>
      <c r="O767" s="20">
        <f t="shared" si="166"/>
        <v>144.63722397476329</v>
      </c>
      <c r="P767" s="20">
        <f t="shared" si="167"/>
        <v>136.76135185569163</v>
      </c>
      <c r="Q767" s="3">
        <f>(O767-MAX(O$8:O767))/MAX(O$8:O767)</f>
        <v>-5.9004617752693396E-2</v>
      </c>
      <c r="R767" s="3">
        <f>(P767-MAX(P$8:P767))/MAX(P$8:P767)</f>
        <v>-0.12016673614005814</v>
      </c>
    </row>
    <row r="768" spans="1:18" x14ac:dyDescent="0.2">
      <c r="A768" s="8">
        <v>42318</v>
      </c>
      <c r="B768" s="18" t="str">
        <f t="shared" si="155"/>
        <v>Nov-2015</v>
      </c>
      <c r="C768" s="2">
        <v>7783.35</v>
      </c>
      <c r="D768" s="25">
        <f t="shared" si="156"/>
        <v>-1.6657822922983556</v>
      </c>
      <c r="E768" s="20">
        <f t="shared" si="157"/>
        <v>1.6657822922983556</v>
      </c>
      <c r="F768" s="3">
        <f>VLOOKUP(A768,'Scheme data2'!$A$2:$B$5538,2,FALSE)</f>
        <v>18.27</v>
      </c>
      <c r="G768" s="20">
        <f t="shared" si="158"/>
        <v>-0.38167938931297862</v>
      </c>
      <c r="H768" s="3">
        <f t="shared" si="159"/>
        <v>4000</v>
      </c>
      <c r="I768" s="3">
        <f t="shared" si="160"/>
        <v>2</v>
      </c>
      <c r="J768" s="3">
        <f t="shared" si="161"/>
        <v>4000</v>
      </c>
      <c r="K768" s="3">
        <f t="shared" si="162"/>
        <v>31573.349652884364</v>
      </c>
      <c r="L768" s="3">
        <f t="shared" si="163"/>
        <v>69.426127790580907</v>
      </c>
      <c r="M768" s="3">
        <f t="shared" si="164"/>
        <v>576845.09815819736</v>
      </c>
      <c r="N768" s="3">
        <f t="shared" si="165"/>
        <v>540367.85173881787</v>
      </c>
      <c r="O768" s="20">
        <f t="shared" si="166"/>
        <v>144.08517350157715</v>
      </c>
      <c r="P768" s="20">
        <f t="shared" si="167"/>
        <v>134.48320547377168</v>
      </c>
      <c r="Q768" s="3">
        <f>(O768-MAX(O$8:O768))/MAX(O$8:O768)</f>
        <v>-6.2596203181118373E-2</v>
      </c>
      <c r="R768" s="3">
        <f>(P768-MAX(P$8:P768))/MAX(P$8:P768)</f>
        <v>-0.13482284285118767</v>
      </c>
    </row>
    <row r="769" spans="1:18" hidden="1" x14ac:dyDescent="0.2">
      <c r="A769" s="8">
        <v>42321</v>
      </c>
      <c r="B769" s="18" t="str">
        <f t="shared" si="155"/>
        <v>Nov-2015</v>
      </c>
      <c r="C769" s="2">
        <v>7762.25</v>
      </c>
      <c r="D769" s="25">
        <f t="shared" si="156"/>
        <v>-0.27109149659208909</v>
      </c>
      <c r="E769" s="20">
        <f t="shared" si="157"/>
        <v>0.27109149659208909</v>
      </c>
      <c r="F769" s="3">
        <f>VLOOKUP(A769,'Scheme data2'!$A$2:$B$5538,2,FALSE)</f>
        <v>18.260000000000002</v>
      </c>
      <c r="G769" s="20">
        <f t="shared" si="158"/>
        <v>-5.4734537493147301E-2</v>
      </c>
      <c r="H769" s="3">
        <f t="shared" si="159"/>
        <v>0</v>
      </c>
      <c r="I769" s="3">
        <f t="shared" si="160"/>
        <v>2</v>
      </c>
      <c r="J769" s="3">
        <f t="shared" si="161"/>
        <v>0</v>
      </c>
      <c r="K769" s="3">
        <f t="shared" si="162"/>
        <v>31573.349652884364</v>
      </c>
      <c r="L769" s="3">
        <f t="shared" si="163"/>
        <v>69.426127790580907</v>
      </c>
      <c r="M769" s="3">
        <f t="shared" si="164"/>
        <v>576529.36466166854</v>
      </c>
      <c r="N769" s="3">
        <f t="shared" si="165"/>
        <v>538902.96044243663</v>
      </c>
      <c r="O769" s="20">
        <f t="shared" si="166"/>
        <v>144.00630914826485</v>
      </c>
      <c r="P769" s="20">
        <f t="shared" si="167"/>
        <v>134.11863293938782</v>
      </c>
      <c r="Q769" s="3">
        <f>(O769-MAX(O$8:O769))/MAX(O$8:O769)</f>
        <v>-6.310928681375047E-2</v>
      </c>
      <c r="R769" s="3">
        <f>(P769-MAX(P$8:P769))/MAX(P$8:P769)</f>
        <v>-0.13716826455467523</v>
      </c>
    </row>
    <row r="770" spans="1:18" hidden="1" x14ac:dyDescent="0.2">
      <c r="A770" s="8">
        <v>42324</v>
      </c>
      <c r="B770" s="18" t="str">
        <f t="shared" si="155"/>
        <v>Nov-2015</v>
      </c>
      <c r="C770" s="2">
        <v>7806.6</v>
      </c>
      <c r="D770" s="25">
        <f t="shared" si="156"/>
        <v>0.57135495507102141</v>
      </c>
      <c r="E770" s="20">
        <f t="shared" si="157"/>
        <v>-0.57135495507102141</v>
      </c>
      <c r="F770" s="3">
        <f>VLOOKUP(A770,'Scheme data2'!$A$2:$B$5538,2,FALSE)</f>
        <v>18.22</v>
      </c>
      <c r="G770" s="20">
        <f t="shared" si="158"/>
        <v>-0.21905805038336637</v>
      </c>
      <c r="H770" s="3">
        <f t="shared" si="159"/>
        <v>0</v>
      </c>
      <c r="I770" s="3">
        <f t="shared" si="160"/>
        <v>2</v>
      </c>
      <c r="J770" s="3">
        <f t="shared" si="161"/>
        <v>0</v>
      </c>
      <c r="K770" s="3">
        <f t="shared" si="162"/>
        <v>31573.349652884364</v>
      </c>
      <c r="L770" s="3">
        <f t="shared" si="163"/>
        <v>69.426127790580907</v>
      </c>
      <c r="M770" s="3">
        <f t="shared" si="164"/>
        <v>575266.43067555304</v>
      </c>
      <c r="N770" s="3">
        <f t="shared" si="165"/>
        <v>541982.00920994894</v>
      </c>
      <c r="O770" s="20">
        <f t="shared" si="166"/>
        <v>143.6908517350156</v>
      </c>
      <c r="P770" s="20">
        <f t="shared" si="167"/>
        <v>134.88492639436052</v>
      </c>
      <c r="Q770" s="3">
        <f>(O770-MAX(O$8:O770))/MAX(O$8:O770)</f>
        <v>-6.5161621344279191E-2</v>
      </c>
      <c r="R770" s="3">
        <f>(P770-MAX(P$8:P770))/MAX(P$8:P770)</f>
        <v>-0.13223843268028315</v>
      </c>
    </row>
    <row r="771" spans="1:18" hidden="1" x14ac:dyDescent="0.2">
      <c r="A771" s="8">
        <v>42325</v>
      </c>
      <c r="B771" s="18" t="str">
        <f t="shared" ref="B771:B834" si="168">TEXT(A771,"MMM-YYYY")</f>
        <v>Nov-2015</v>
      </c>
      <c r="C771" s="2">
        <v>7837.55</v>
      </c>
      <c r="D771" s="25">
        <f t="shared" si="156"/>
        <v>0.39645940614351721</v>
      </c>
      <c r="E771" s="20">
        <f t="shared" si="157"/>
        <v>-0.39645940614351721</v>
      </c>
      <c r="F771" s="3">
        <f>VLOOKUP(A771,'Scheme data2'!$A$2:$B$5538,2,FALSE)</f>
        <v>18.25</v>
      </c>
      <c r="G771" s="20">
        <f t="shared" si="158"/>
        <v>0.16465422612514347</v>
      </c>
      <c r="H771" s="3">
        <f t="shared" si="159"/>
        <v>0</v>
      </c>
      <c r="I771" s="3">
        <f t="shared" si="160"/>
        <v>2</v>
      </c>
      <c r="J771" s="3">
        <f t="shared" si="161"/>
        <v>0</v>
      </c>
      <c r="K771" s="3">
        <f t="shared" si="162"/>
        <v>31573.349652884364</v>
      </c>
      <c r="L771" s="3">
        <f t="shared" si="163"/>
        <v>69.426127790580907</v>
      </c>
      <c r="M771" s="3">
        <f t="shared" si="164"/>
        <v>576213.63116513961</v>
      </c>
      <c r="N771" s="3">
        <f t="shared" si="165"/>
        <v>544130.74786506745</v>
      </c>
      <c r="O771" s="20">
        <f t="shared" si="166"/>
        <v>143.92744479495252</v>
      </c>
      <c r="P771" s="20">
        <f t="shared" si="167"/>
        <v>135.41969037252073</v>
      </c>
      <c r="Q771" s="3">
        <f>(O771-MAX(O$8:O771))/MAX(O$8:O771)</f>
        <v>-6.3622370446382734E-2</v>
      </c>
      <c r="R771" s="3">
        <f>(P771-MAX(P$8:P771))/MAX(P$8:P771)</f>
        <v>-0.12879811032374563</v>
      </c>
    </row>
    <row r="772" spans="1:18" x14ac:dyDescent="0.2">
      <c r="A772" s="8">
        <v>42326</v>
      </c>
      <c r="B772" s="18" t="str">
        <f t="shared" si="168"/>
        <v>Nov-2015</v>
      </c>
      <c r="C772" s="2">
        <v>7731.8</v>
      </c>
      <c r="D772" s="25">
        <f t="shared" si="156"/>
        <v>-1.3492736888440902</v>
      </c>
      <c r="E772" s="20">
        <f t="shared" si="157"/>
        <v>1.3492736888440902</v>
      </c>
      <c r="F772" s="3">
        <f>VLOOKUP(A772,'Scheme data2'!$A$2:$B$5538,2,FALSE)</f>
        <v>18.190000000000001</v>
      </c>
      <c r="G772" s="20">
        <f t="shared" si="158"/>
        <v>-0.32876712328766422</v>
      </c>
      <c r="H772" s="3">
        <f t="shared" si="159"/>
        <v>4000</v>
      </c>
      <c r="I772" s="3">
        <f t="shared" si="160"/>
        <v>3</v>
      </c>
      <c r="J772" s="3">
        <f t="shared" si="161"/>
        <v>4000</v>
      </c>
      <c r="K772" s="3">
        <f t="shared" si="162"/>
        <v>31793.250697414325</v>
      </c>
      <c r="L772" s="3">
        <f t="shared" si="163"/>
        <v>69.943471746710145</v>
      </c>
      <c r="M772" s="3">
        <f t="shared" si="164"/>
        <v>578319.23018596659</v>
      </c>
      <c r="N772" s="3">
        <f t="shared" si="165"/>
        <v>540788.93485121347</v>
      </c>
      <c r="O772" s="20">
        <f t="shared" si="166"/>
        <v>143.45425867507871</v>
      </c>
      <c r="P772" s="20">
        <f t="shared" si="167"/>
        <v>133.59250812081018</v>
      </c>
      <c r="Q772" s="3">
        <f>(O772-MAX(O$8:O772))/MAX(O$8:O772)</f>
        <v>-6.6700872242175455E-2</v>
      </c>
      <c r="R772" s="3">
        <f>(P772-MAX(P$8:P772))/MAX(P$8:P772)</f>
        <v>-0.14055300819785985</v>
      </c>
    </row>
    <row r="773" spans="1:18" hidden="1" x14ac:dyDescent="0.2">
      <c r="A773" s="8">
        <v>42327</v>
      </c>
      <c r="B773" s="18" t="str">
        <f t="shared" si="168"/>
        <v>Nov-2015</v>
      </c>
      <c r="C773" s="2">
        <v>7842.75</v>
      </c>
      <c r="D773" s="25">
        <f t="shared" si="156"/>
        <v>1.4349827983134562</v>
      </c>
      <c r="E773" s="20">
        <f t="shared" si="157"/>
        <v>-1.4349827983134562</v>
      </c>
      <c r="F773" s="3">
        <f>VLOOKUP(A773,'Scheme data2'!$A$2:$B$5538,2,FALSE)</f>
        <v>18.23</v>
      </c>
      <c r="G773" s="20">
        <f t="shared" si="158"/>
        <v>0.21990104452995679</v>
      </c>
      <c r="H773" s="3">
        <f t="shared" si="159"/>
        <v>0</v>
      </c>
      <c r="I773" s="3">
        <f t="shared" si="160"/>
        <v>3</v>
      </c>
      <c r="J773" s="3">
        <f t="shared" si="161"/>
        <v>0</v>
      </c>
      <c r="K773" s="3">
        <f t="shared" si="162"/>
        <v>31793.250697414325</v>
      </c>
      <c r="L773" s="3">
        <f t="shared" si="163"/>
        <v>69.943471746710145</v>
      </c>
      <c r="M773" s="3">
        <f t="shared" si="164"/>
        <v>579590.96021386317</v>
      </c>
      <c r="N773" s="3">
        <f t="shared" si="165"/>
        <v>548549.16304151097</v>
      </c>
      <c r="O773" s="20">
        <f t="shared" si="166"/>
        <v>143.7697160883279</v>
      </c>
      <c r="P773" s="20">
        <f t="shared" si="167"/>
        <v>135.50953763217933</v>
      </c>
      <c r="Q773" s="3">
        <f>(O773-MAX(O$8:O773))/MAX(O$8:O773)</f>
        <v>-6.4648537711647094E-2</v>
      </c>
      <c r="R773" s="3">
        <f>(P773-MAX(P$8:P773))/MAX(P$8:P773)</f>
        <v>-0.12822009170487655</v>
      </c>
    </row>
    <row r="774" spans="1:18" hidden="1" x14ac:dyDescent="0.2">
      <c r="A774" s="8">
        <v>42328</v>
      </c>
      <c r="B774" s="18" t="str">
        <f t="shared" si="168"/>
        <v>Nov-2015</v>
      </c>
      <c r="C774" s="2">
        <v>7856.55</v>
      </c>
      <c r="D774" s="25">
        <f t="shared" si="156"/>
        <v>0.17595868796022035</v>
      </c>
      <c r="E774" s="20">
        <f t="shared" si="157"/>
        <v>-0.17595868796022035</v>
      </c>
      <c r="F774" s="3">
        <f>VLOOKUP(A774,'Scheme data2'!$A$2:$B$5538,2,FALSE)</f>
        <v>18.29</v>
      </c>
      <c r="G774" s="20">
        <f t="shared" si="158"/>
        <v>0.32912781130004781</v>
      </c>
      <c r="H774" s="3">
        <f t="shared" si="159"/>
        <v>0</v>
      </c>
      <c r="I774" s="3">
        <f t="shared" si="160"/>
        <v>3</v>
      </c>
      <c r="J774" s="3">
        <f t="shared" si="161"/>
        <v>0</v>
      </c>
      <c r="K774" s="3">
        <f t="shared" si="162"/>
        <v>31793.250697414325</v>
      </c>
      <c r="L774" s="3">
        <f t="shared" si="163"/>
        <v>69.943471746710145</v>
      </c>
      <c r="M774" s="3">
        <f t="shared" si="164"/>
        <v>581498.55525570794</v>
      </c>
      <c r="N774" s="3">
        <f t="shared" si="165"/>
        <v>549514.38295161561</v>
      </c>
      <c r="O774" s="20">
        <f t="shared" si="166"/>
        <v>144.24290220820171</v>
      </c>
      <c r="P774" s="20">
        <f t="shared" si="167"/>
        <v>135.74797843665786</v>
      </c>
      <c r="Q774" s="3">
        <f>(O774-MAX(O$8:O774))/MAX(O$8:O774)</f>
        <v>-6.1570035915854388E-2</v>
      </c>
      <c r="R774" s="3">
        <f>(P774-MAX(P$8:P774))/MAX(P$8:P774)</f>
        <v>-0.12668611921633974</v>
      </c>
    </row>
    <row r="775" spans="1:18" hidden="1" x14ac:dyDescent="0.2">
      <c r="A775" s="8">
        <v>42331</v>
      </c>
      <c r="B775" s="18" t="str">
        <f t="shared" si="168"/>
        <v>Nov-2015</v>
      </c>
      <c r="C775" s="2">
        <v>7849.25</v>
      </c>
      <c r="D775" s="25">
        <f t="shared" si="156"/>
        <v>-9.2916101851323818E-2</v>
      </c>
      <c r="E775" s="20">
        <f t="shared" si="157"/>
        <v>9.2916101851323818E-2</v>
      </c>
      <c r="F775" s="3">
        <f>VLOOKUP(A775,'Scheme data2'!$A$2:$B$5538,2,FALSE)</f>
        <v>18.27</v>
      </c>
      <c r="G775" s="20">
        <f t="shared" si="158"/>
        <v>-0.10934937124111303</v>
      </c>
      <c r="H775" s="3">
        <f t="shared" si="159"/>
        <v>0</v>
      </c>
      <c r="I775" s="3">
        <f t="shared" si="160"/>
        <v>3</v>
      </c>
      <c r="J775" s="3">
        <f t="shared" si="161"/>
        <v>0</v>
      </c>
      <c r="K775" s="3">
        <f t="shared" si="162"/>
        <v>31793.250697414325</v>
      </c>
      <c r="L775" s="3">
        <f t="shared" si="163"/>
        <v>69.943471746710145</v>
      </c>
      <c r="M775" s="3">
        <f t="shared" si="164"/>
        <v>580862.69024175976</v>
      </c>
      <c r="N775" s="3">
        <f t="shared" si="165"/>
        <v>549003.79560786462</v>
      </c>
      <c r="O775" s="20">
        <f t="shared" si="166"/>
        <v>144.08517350157712</v>
      </c>
      <c r="P775" s="20">
        <f t="shared" si="167"/>
        <v>135.62184670675254</v>
      </c>
      <c r="Q775" s="3">
        <f>(O775-MAX(O$8:O775))/MAX(O$8:O775)</f>
        <v>-6.2596203181118568E-2</v>
      </c>
      <c r="R775" s="3">
        <f>(P775-MAX(P$8:P775))/MAX(P$8:P775)</f>
        <v>-0.12749756843129048</v>
      </c>
    </row>
    <row r="776" spans="1:18" hidden="1" x14ac:dyDescent="0.2">
      <c r="A776" s="8">
        <v>42332</v>
      </c>
      <c r="B776" s="18" t="str">
        <f t="shared" si="168"/>
        <v>Nov-2015</v>
      </c>
      <c r="C776" s="2">
        <v>7831.6</v>
      </c>
      <c r="D776" s="25">
        <f t="shared" si="156"/>
        <v>-0.22486224798547166</v>
      </c>
      <c r="E776" s="20">
        <f t="shared" si="157"/>
        <v>0.22486224798547166</v>
      </c>
      <c r="F776" s="3">
        <f>VLOOKUP(A776,'Scheme data2'!$A$2:$B$5538,2,FALSE)</f>
        <v>18.239999999999998</v>
      </c>
      <c r="G776" s="20">
        <f t="shared" si="158"/>
        <v>-0.16420361247948076</v>
      </c>
      <c r="H776" s="3">
        <f t="shared" si="159"/>
        <v>0</v>
      </c>
      <c r="I776" s="3">
        <f t="shared" si="160"/>
        <v>3</v>
      </c>
      <c r="J776" s="3">
        <f t="shared" si="161"/>
        <v>0</v>
      </c>
      <c r="K776" s="3">
        <f t="shared" si="162"/>
        <v>31793.250697414325</v>
      </c>
      <c r="L776" s="3">
        <f t="shared" si="163"/>
        <v>69.943471746710145</v>
      </c>
      <c r="M776" s="3">
        <f t="shared" si="164"/>
        <v>579908.89272083726</v>
      </c>
      <c r="N776" s="3">
        <f t="shared" si="165"/>
        <v>547769.29333153518</v>
      </c>
      <c r="O776" s="20">
        <f t="shared" si="166"/>
        <v>143.84858044164019</v>
      </c>
      <c r="P776" s="20">
        <f t="shared" si="167"/>
        <v>135.31688437348834</v>
      </c>
      <c r="Q776" s="3">
        <f>(O776-MAX(O$8:O776))/MAX(O$8:O776)</f>
        <v>-6.4135454079015011E-2</v>
      </c>
      <c r="R776" s="3">
        <f>(P776-MAX(P$8:P776))/MAX(P$8:P776)</f>
        <v>-0.1294594970126437</v>
      </c>
    </row>
    <row r="777" spans="1:18" hidden="1" x14ac:dyDescent="0.2">
      <c r="A777" s="8">
        <v>42334</v>
      </c>
      <c r="B777" s="18" t="str">
        <f t="shared" si="168"/>
        <v>Nov-2015</v>
      </c>
      <c r="C777" s="2">
        <v>7883.8</v>
      </c>
      <c r="D777" s="25">
        <f t="shared" si="156"/>
        <v>0.66653046631594848</v>
      </c>
      <c r="E777" s="20">
        <f t="shared" si="157"/>
        <v>-0.66653046631594848</v>
      </c>
      <c r="F777" s="3">
        <f>VLOOKUP(A777,'Scheme data2'!$A$2:$B$5538,2,FALSE)</f>
        <v>18.260000000000002</v>
      </c>
      <c r="G777" s="20">
        <f t="shared" si="158"/>
        <v>0.10964912280703469</v>
      </c>
      <c r="H777" s="3">
        <f t="shared" si="159"/>
        <v>0</v>
      </c>
      <c r="I777" s="3">
        <f t="shared" si="160"/>
        <v>3</v>
      </c>
      <c r="J777" s="3">
        <f t="shared" si="161"/>
        <v>0</v>
      </c>
      <c r="K777" s="3">
        <f t="shared" si="162"/>
        <v>31793.250697414325</v>
      </c>
      <c r="L777" s="3">
        <f t="shared" si="163"/>
        <v>69.943471746710145</v>
      </c>
      <c r="M777" s="3">
        <f t="shared" si="164"/>
        <v>580544.75773478567</v>
      </c>
      <c r="N777" s="3">
        <f t="shared" si="165"/>
        <v>551420.3425567135</v>
      </c>
      <c r="O777" s="20">
        <f t="shared" si="166"/>
        <v>144.00630914826485</v>
      </c>
      <c r="P777" s="20">
        <f t="shared" si="167"/>
        <v>136.21881263390716</v>
      </c>
      <c r="Q777" s="3">
        <f>(O777-MAX(O$8:O777))/MAX(O$8:O777)</f>
        <v>-6.310928681375047E-2</v>
      </c>
      <c r="R777" s="3">
        <f>(P777-MAX(P$8:P777))/MAX(P$8:P777)</f>
        <v>-0.12365707933861285</v>
      </c>
    </row>
    <row r="778" spans="1:18" hidden="1" x14ac:dyDescent="0.2">
      <c r="A778" s="8">
        <v>42335</v>
      </c>
      <c r="B778" s="18" t="str">
        <f t="shared" si="168"/>
        <v>Nov-2015</v>
      </c>
      <c r="C778" s="2">
        <v>7942.7</v>
      </c>
      <c r="D778" s="25">
        <f t="shared" si="156"/>
        <v>0.74710165148785657</v>
      </c>
      <c r="E778" s="20">
        <f t="shared" si="157"/>
        <v>-0.74710165148785657</v>
      </c>
      <c r="F778" s="3">
        <f>VLOOKUP(A778,'Scheme data2'!$A$2:$B$5538,2,FALSE)</f>
        <v>18.309999999999999</v>
      </c>
      <c r="G778" s="20">
        <f t="shared" si="158"/>
        <v>0.2738225629791739</v>
      </c>
      <c r="H778" s="3">
        <f t="shared" si="159"/>
        <v>0</v>
      </c>
      <c r="I778" s="3">
        <f t="shared" si="160"/>
        <v>3</v>
      </c>
      <c r="J778" s="3">
        <f t="shared" si="161"/>
        <v>0</v>
      </c>
      <c r="K778" s="3">
        <f t="shared" si="162"/>
        <v>31793.250697414325</v>
      </c>
      <c r="L778" s="3">
        <f t="shared" si="163"/>
        <v>69.943471746710145</v>
      </c>
      <c r="M778" s="3">
        <f t="shared" si="164"/>
        <v>582134.42026965623</v>
      </c>
      <c r="N778" s="3">
        <f t="shared" si="165"/>
        <v>555540.01304259466</v>
      </c>
      <c r="O778" s="20">
        <f t="shared" si="166"/>
        <v>144.40063091482634</v>
      </c>
      <c r="P778" s="20">
        <f t="shared" si="167"/>
        <v>137.23650563273225</v>
      </c>
      <c r="Q778" s="3">
        <f>(O778-MAX(O$8:O778))/MAX(O$8:O778)</f>
        <v>-6.0543868650590027E-2</v>
      </c>
      <c r="R778" s="3">
        <f>(P778-MAX(P$8:P778))/MAX(P$8:P778)</f>
        <v>-0.11710990690565462</v>
      </c>
    </row>
    <row r="779" spans="1:18" hidden="1" x14ac:dyDescent="0.2">
      <c r="A779" s="8">
        <v>42338</v>
      </c>
      <c r="B779" s="18" t="str">
        <f t="shared" si="168"/>
        <v>Nov-2015</v>
      </c>
      <c r="C779" s="2">
        <v>7935.25</v>
      </c>
      <c r="D779" s="25">
        <f t="shared" ref="D779:D842" si="169">(C779-C778)/C778*100</f>
        <v>-9.3796819721251187E-2</v>
      </c>
      <c r="E779" s="20">
        <f t="shared" ref="E779:E842" si="170">D779*-1</f>
        <v>9.3796819721251187E-2</v>
      </c>
      <c r="F779" s="3">
        <f>VLOOKUP(A779,'Scheme data2'!$A$2:$B$5538,2,FALSE)</f>
        <v>18.27</v>
      </c>
      <c r="G779" s="20">
        <f t="shared" ref="G779:G842" si="171">(F779-F778)/F778*100</f>
        <v>-0.21845985800108764</v>
      </c>
      <c r="H779" s="3">
        <f t="shared" ref="H779:H842" si="172">IF(E779&gt;=$E$3,IF(E779&lt;$E$4,$F$3,IF(E779&lt;$E$5,$F$4,$F$5)),0)</f>
        <v>0</v>
      </c>
      <c r="I779" s="3">
        <f t="shared" ref="I779:I842" si="173">IF(B778&lt;&gt;B779,IF(H779&gt;0,1,0),IF(H779&gt;0,I778+1,I778))</f>
        <v>3</v>
      </c>
      <c r="J779" s="3">
        <f t="shared" ref="J779:J842" si="174">IF(I779&gt;$D$2,0,IF(A778&gt;$B$3,0,H779))</f>
        <v>0</v>
      </c>
      <c r="K779" s="3">
        <f t="shared" ref="K779:K842" si="175">J779/F779+K778</f>
        <v>31793.250697414325</v>
      </c>
      <c r="L779" s="3">
        <f t="shared" ref="L779:L842" si="176">J779/C779+L778</f>
        <v>69.943471746710145</v>
      </c>
      <c r="M779" s="3">
        <f t="shared" ref="M779:M842" si="177">K779*F779</f>
        <v>580862.69024175976</v>
      </c>
      <c r="N779" s="3">
        <f t="shared" ref="N779:N842" si="178">L779*C779</f>
        <v>555018.93417808169</v>
      </c>
      <c r="O779" s="20">
        <f t="shared" ref="O779:O842" si="179">$O778*(1+$G779/100)</f>
        <v>144.08517350157715</v>
      </c>
      <c r="P779" s="20">
        <f t="shared" ref="P779:P842" si="180">$P778*(1+$D779/100)</f>
        <v>137.10778215495216</v>
      </c>
      <c r="Q779" s="3">
        <f>(O779-MAX(O$8:O779))/MAX(O$8:O779)</f>
        <v>-6.2596203181118373E-2</v>
      </c>
      <c r="R779" s="3">
        <f>(P779-MAX(P$8:P779))/MAX(P$8:P779)</f>
        <v>-0.11793802973461115</v>
      </c>
    </row>
    <row r="780" spans="1:18" hidden="1" x14ac:dyDescent="0.2">
      <c r="A780" s="8">
        <v>42339</v>
      </c>
      <c r="B780" s="18" t="str">
        <f t="shared" si="168"/>
        <v>Dec-2015</v>
      </c>
      <c r="C780" s="2">
        <v>7954.9</v>
      </c>
      <c r="D780" s="25">
        <f t="shared" si="169"/>
        <v>0.24762924923599933</v>
      </c>
      <c r="E780" s="20">
        <f t="shared" si="170"/>
        <v>-0.24762924923599933</v>
      </c>
      <c r="F780" s="3">
        <f>VLOOKUP(A780,'Scheme data2'!$A$2:$B$5538,2,FALSE)</f>
        <v>18.28</v>
      </c>
      <c r="G780" s="20">
        <f t="shared" si="171"/>
        <v>5.4734537493166736E-2</v>
      </c>
      <c r="H780" s="3">
        <f t="shared" si="172"/>
        <v>0</v>
      </c>
      <c r="I780" s="3">
        <f t="shared" si="173"/>
        <v>0</v>
      </c>
      <c r="J780" s="3">
        <f t="shared" si="174"/>
        <v>0</v>
      </c>
      <c r="K780" s="3">
        <f t="shared" si="175"/>
        <v>31793.250697414325</v>
      </c>
      <c r="L780" s="3">
        <f t="shared" si="176"/>
        <v>69.943471746710145</v>
      </c>
      <c r="M780" s="3">
        <f t="shared" si="177"/>
        <v>581180.62274873385</v>
      </c>
      <c r="N780" s="3">
        <f t="shared" si="178"/>
        <v>556393.32339790452</v>
      </c>
      <c r="O780" s="20">
        <f t="shared" si="179"/>
        <v>144.16403785488944</v>
      </c>
      <c r="P780" s="20">
        <f t="shared" si="180"/>
        <v>137.44730112654659</v>
      </c>
      <c r="Q780" s="3">
        <f>(O780-MAX(O$8:O780))/MAX(O$8:O780)</f>
        <v>-6.208311954848629E-2</v>
      </c>
      <c r="R780" s="3">
        <f>(P780-MAX(P$8:P780))/MAX(P$8:P780)</f>
        <v>-0.11575378629984674</v>
      </c>
    </row>
    <row r="781" spans="1:18" hidden="1" x14ac:dyDescent="0.2">
      <c r="A781" s="8">
        <v>42340</v>
      </c>
      <c r="B781" s="18" t="str">
        <f t="shared" si="168"/>
        <v>Dec-2015</v>
      </c>
      <c r="C781" s="2">
        <v>7931.35</v>
      </c>
      <c r="D781" s="25">
        <f t="shared" si="169"/>
        <v>-0.29604394775546233</v>
      </c>
      <c r="E781" s="20">
        <f t="shared" si="170"/>
        <v>0.29604394775546233</v>
      </c>
      <c r="F781" s="3">
        <f>VLOOKUP(A781,'Scheme data2'!$A$2:$B$5538,2,FALSE)</f>
        <v>18.260000000000002</v>
      </c>
      <c r="G781" s="20">
        <f t="shared" si="171"/>
        <v>-0.1094091903719889</v>
      </c>
      <c r="H781" s="3">
        <f t="shared" si="172"/>
        <v>0</v>
      </c>
      <c r="I781" s="3">
        <f t="shared" si="173"/>
        <v>0</v>
      </c>
      <c r="J781" s="3">
        <f t="shared" si="174"/>
        <v>0</v>
      </c>
      <c r="K781" s="3">
        <f t="shared" si="175"/>
        <v>31793.250697414325</v>
      </c>
      <c r="L781" s="3">
        <f t="shared" si="176"/>
        <v>69.943471746710145</v>
      </c>
      <c r="M781" s="3">
        <f t="shared" si="177"/>
        <v>580544.75773478567</v>
      </c>
      <c r="N781" s="3">
        <f t="shared" si="178"/>
        <v>554746.15463826957</v>
      </c>
      <c r="O781" s="20">
        <f t="shared" si="179"/>
        <v>144.00630914826485</v>
      </c>
      <c r="P781" s="20">
        <f t="shared" si="180"/>
        <v>137.04039671020823</v>
      </c>
      <c r="Q781" s="3">
        <f>(O781-MAX(O$8:O781))/MAX(O$8:O781)</f>
        <v>-6.310928681375047E-2</v>
      </c>
      <c r="R781" s="3">
        <f>(P781-MAX(P$8:P781))/MAX(P$8:P781)</f>
        <v>-0.11837154369876286</v>
      </c>
    </row>
    <row r="782" spans="1:18" x14ac:dyDescent="0.2">
      <c r="A782" s="8">
        <v>42341</v>
      </c>
      <c r="B782" s="18" t="str">
        <f t="shared" si="168"/>
        <v>Dec-2015</v>
      </c>
      <c r="C782" s="2">
        <v>7864.15</v>
      </c>
      <c r="D782" s="25">
        <f t="shared" si="169"/>
        <v>-0.84727064118971829</v>
      </c>
      <c r="E782" s="20">
        <f t="shared" si="170"/>
        <v>0.84727064118971829</v>
      </c>
      <c r="F782" s="3">
        <f>VLOOKUP(A782,'Scheme data2'!$A$2:$B$5538,2,FALSE)</f>
        <v>18.2</v>
      </c>
      <c r="G782" s="20">
        <f t="shared" si="171"/>
        <v>-0.3285870755750398</v>
      </c>
      <c r="H782" s="3">
        <f t="shared" si="172"/>
        <v>2000</v>
      </c>
      <c r="I782" s="3">
        <f t="shared" si="173"/>
        <v>1</v>
      </c>
      <c r="J782" s="3">
        <f t="shared" si="174"/>
        <v>2000</v>
      </c>
      <c r="K782" s="3">
        <f t="shared" si="175"/>
        <v>31903.140807304437</v>
      </c>
      <c r="L782" s="3">
        <f t="shared" si="176"/>
        <v>70.197790395260853</v>
      </c>
      <c r="M782" s="3">
        <f t="shared" si="177"/>
        <v>580637.16269294068</v>
      </c>
      <c r="N782" s="3">
        <f t="shared" si="178"/>
        <v>552045.95333689055</v>
      </c>
      <c r="O782" s="20">
        <f t="shared" si="179"/>
        <v>143.533123028391</v>
      </c>
      <c r="P782" s="20">
        <f t="shared" si="180"/>
        <v>135.8792936623127</v>
      </c>
      <c r="Q782" s="3">
        <f>(O782-MAX(O$8:O782))/MAX(O$8:O782)</f>
        <v>-6.6187788609543358E-2</v>
      </c>
      <c r="R782" s="3">
        <f>(P782-MAX(P$8:P782))/MAX(P$8:P782)</f>
        <v>-0.12584132277337742</v>
      </c>
    </row>
    <row r="783" spans="1:18" x14ac:dyDescent="0.2">
      <c r="A783" s="8">
        <v>42342</v>
      </c>
      <c r="B783" s="18" t="str">
        <f t="shared" si="168"/>
        <v>Dec-2015</v>
      </c>
      <c r="C783" s="2">
        <v>7781.9</v>
      </c>
      <c r="D783" s="25">
        <f t="shared" si="169"/>
        <v>-1.0458854421647603</v>
      </c>
      <c r="E783" s="20">
        <f t="shared" si="170"/>
        <v>1.0458854421647603</v>
      </c>
      <c r="F783" s="3">
        <f>VLOOKUP(A783,'Scheme data2'!$A$2:$B$5538,2,FALSE)</f>
        <v>18.13</v>
      </c>
      <c r="G783" s="20">
        <f t="shared" si="171"/>
        <v>-0.38461538461538619</v>
      </c>
      <c r="H783" s="3">
        <f t="shared" si="172"/>
        <v>4000</v>
      </c>
      <c r="I783" s="3">
        <f t="shared" si="173"/>
        <v>2</v>
      </c>
      <c r="J783" s="3">
        <f t="shared" si="174"/>
        <v>4000</v>
      </c>
      <c r="K783" s="3">
        <f t="shared" si="175"/>
        <v>32123.7695993618</v>
      </c>
      <c r="L783" s="3">
        <f t="shared" si="176"/>
        <v>70.711803682504325</v>
      </c>
      <c r="M783" s="3">
        <f t="shared" si="177"/>
        <v>582403.94283642946</v>
      </c>
      <c r="N783" s="3">
        <f t="shared" si="178"/>
        <v>550272.18507688039</v>
      </c>
      <c r="O783" s="20">
        <f t="shared" si="179"/>
        <v>142.98107255520489</v>
      </c>
      <c r="P783" s="20">
        <f t="shared" si="180"/>
        <v>134.45815191098228</v>
      </c>
      <c r="Q783" s="3">
        <f>(O783-MAX(O$8:O783))/MAX(O$8:O783)</f>
        <v>-6.9779374037968162E-2</v>
      </c>
      <c r="R783" s="3">
        <f>(P783-MAX(P$8:P783))/MAX(P$8:P783)</f>
        <v>-0.13498402111991065</v>
      </c>
    </row>
    <row r="784" spans="1:18" hidden="1" x14ac:dyDescent="0.2">
      <c r="A784" s="8">
        <v>42345</v>
      </c>
      <c r="B784" s="18" t="str">
        <f t="shared" si="168"/>
        <v>Dec-2015</v>
      </c>
      <c r="C784" s="2">
        <v>7765.4</v>
      </c>
      <c r="D784" s="25">
        <f t="shared" si="169"/>
        <v>-0.21203048098793353</v>
      </c>
      <c r="E784" s="20">
        <f t="shared" si="170"/>
        <v>0.21203048098793353</v>
      </c>
      <c r="F784" s="3">
        <f>VLOOKUP(A784,'Scheme data2'!$A$2:$B$5538,2,FALSE)</f>
        <v>18.14</v>
      </c>
      <c r="G784" s="20">
        <f t="shared" si="171"/>
        <v>5.5157198014349498E-2</v>
      </c>
      <c r="H784" s="3">
        <f t="shared" si="172"/>
        <v>0</v>
      </c>
      <c r="I784" s="3">
        <f t="shared" si="173"/>
        <v>2</v>
      </c>
      <c r="J784" s="3">
        <f t="shared" si="174"/>
        <v>0</v>
      </c>
      <c r="K784" s="3">
        <f t="shared" si="175"/>
        <v>32123.7695993618</v>
      </c>
      <c r="L784" s="3">
        <f t="shared" si="176"/>
        <v>70.711803682504325</v>
      </c>
      <c r="M784" s="3">
        <f t="shared" si="177"/>
        <v>582725.18053242308</v>
      </c>
      <c r="N784" s="3">
        <f t="shared" si="178"/>
        <v>549105.44031611911</v>
      </c>
      <c r="O784" s="20">
        <f t="shared" si="179"/>
        <v>143.05993690851719</v>
      </c>
      <c r="P784" s="20">
        <f t="shared" si="180"/>
        <v>134.17305964475793</v>
      </c>
      <c r="Q784" s="3">
        <f>(O784-MAX(O$8:O784))/MAX(O$8:O784)</f>
        <v>-6.9266290405336065E-2</v>
      </c>
      <c r="R784" s="3">
        <f>(P784-MAX(P$8:P784))/MAX(P$8:P784)</f>
        <v>-0.13681811866055266</v>
      </c>
    </row>
    <row r="785" spans="1:18" x14ac:dyDescent="0.2">
      <c r="A785" s="8">
        <v>42346</v>
      </c>
      <c r="B785" s="18" t="str">
        <f t="shared" si="168"/>
        <v>Dec-2015</v>
      </c>
      <c r="C785" s="2">
        <v>7701.7</v>
      </c>
      <c r="D785" s="25">
        <f t="shared" si="169"/>
        <v>-0.82030545754242945</v>
      </c>
      <c r="E785" s="20">
        <f t="shared" si="170"/>
        <v>0.82030545754242945</v>
      </c>
      <c r="F785" s="3">
        <f>VLOOKUP(A785,'Scheme data2'!$A$2:$B$5538,2,FALSE)</f>
        <v>18.100000000000001</v>
      </c>
      <c r="G785" s="20">
        <f t="shared" si="171"/>
        <v>-0.22050716648290597</v>
      </c>
      <c r="H785" s="3">
        <f t="shared" si="172"/>
        <v>2000</v>
      </c>
      <c r="I785" s="3">
        <f t="shared" si="173"/>
        <v>3</v>
      </c>
      <c r="J785" s="3">
        <f t="shared" si="174"/>
        <v>2000</v>
      </c>
      <c r="K785" s="3">
        <f t="shared" si="175"/>
        <v>32234.266836930859</v>
      </c>
      <c r="L785" s="3">
        <f t="shared" si="176"/>
        <v>70.971486609650285</v>
      </c>
      <c r="M785" s="3">
        <f t="shared" si="177"/>
        <v>583440.22974844859</v>
      </c>
      <c r="N785" s="3">
        <f t="shared" si="178"/>
        <v>546601.0984215436</v>
      </c>
      <c r="O785" s="20">
        <f t="shared" si="179"/>
        <v>142.74447949526797</v>
      </c>
      <c r="P785" s="20">
        <f t="shared" si="180"/>
        <v>133.07243071394032</v>
      </c>
      <c r="Q785" s="3">
        <f>(O785-MAX(O$8:O785))/MAX(O$8:O785)</f>
        <v>-7.1318624935864605E-2</v>
      </c>
      <c r="R785" s="3">
        <f>(P785-MAX(P$8:P785))/MAX(P$8:P785)</f>
        <v>-0.14389884674169756</v>
      </c>
    </row>
    <row r="786" spans="1:18" x14ac:dyDescent="0.2">
      <c r="A786" s="8">
        <v>42347</v>
      </c>
      <c r="B786" s="18" t="str">
        <f t="shared" si="168"/>
        <v>Dec-2015</v>
      </c>
      <c r="C786" s="2">
        <v>7612.5</v>
      </c>
      <c r="D786" s="25">
        <f t="shared" si="169"/>
        <v>-1.1581858550709561</v>
      </c>
      <c r="E786" s="20">
        <f t="shared" si="170"/>
        <v>1.1581858550709561</v>
      </c>
      <c r="F786" s="3">
        <f>VLOOKUP(A786,'Scheme data2'!$A$2:$B$5538,2,FALSE)</f>
        <v>18.02</v>
      </c>
      <c r="G786" s="20">
        <f t="shared" si="171"/>
        <v>-0.44198895027625329</v>
      </c>
      <c r="H786" s="3">
        <f t="shared" si="172"/>
        <v>4000</v>
      </c>
      <c r="I786" s="3">
        <f t="shared" si="173"/>
        <v>4</v>
      </c>
      <c r="J786" s="3">
        <f t="shared" si="174"/>
        <v>4000</v>
      </c>
      <c r="K786" s="3">
        <f t="shared" si="175"/>
        <v>32456.242419616763</v>
      </c>
      <c r="L786" s="3">
        <f t="shared" si="176"/>
        <v>71.49693816958461</v>
      </c>
      <c r="M786" s="3">
        <f t="shared" si="177"/>
        <v>584861.48840149411</v>
      </c>
      <c r="N786" s="3">
        <f t="shared" si="178"/>
        <v>544270.44181596278</v>
      </c>
      <c r="O786" s="20">
        <f t="shared" si="179"/>
        <v>142.11356466876953</v>
      </c>
      <c r="P786" s="20">
        <f t="shared" si="180"/>
        <v>131.53120464441236</v>
      </c>
      <c r="Q786" s="3">
        <f>(O786-MAX(O$8:O786))/MAX(O$8:O786)</f>
        <v>-7.5423293996921673E-2</v>
      </c>
      <c r="R786" s="3">
        <f>(P786-MAX(P$8:P786))/MAX(P$8:P786)</f>
        <v>-0.1538140892038346</v>
      </c>
    </row>
    <row r="787" spans="1:18" hidden="1" x14ac:dyDescent="0.2">
      <c r="A787" s="8">
        <v>42348</v>
      </c>
      <c r="B787" s="18" t="str">
        <f t="shared" si="168"/>
        <v>Dec-2015</v>
      </c>
      <c r="C787" s="2">
        <v>7683.3</v>
      </c>
      <c r="D787" s="25">
        <f t="shared" si="169"/>
        <v>0.9300492610837463</v>
      </c>
      <c r="E787" s="20">
        <f t="shared" si="170"/>
        <v>-0.9300492610837463</v>
      </c>
      <c r="F787" s="3">
        <f>VLOOKUP(A787,'Scheme data2'!$A$2:$B$5538,2,FALSE)</f>
        <v>18.059999999999999</v>
      </c>
      <c r="G787" s="20">
        <f t="shared" si="171"/>
        <v>0.22197558268589984</v>
      </c>
      <c r="H787" s="3">
        <f t="shared" si="172"/>
        <v>0</v>
      </c>
      <c r="I787" s="3">
        <f t="shared" si="173"/>
        <v>4</v>
      </c>
      <c r="J787" s="3">
        <f t="shared" si="174"/>
        <v>0</v>
      </c>
      <c r="K787" s="3">
        <f t="shared" si="175"/>
        <v>32456.242419616763</v>
      </c>
      <c r="L787" s="3">
        <f t="shared" si="176"/>
        <v>71.49693816958461</v>
      </c>
      <c r="M787" s="3">
        <f t="shared" si="177"/>
        <v>586159.73809827864</v>
      </c>
      <c r="N787" s="3">
        <f t="shared" si="178"/>
        <v>549332.42503836949</v>
      </c>
      <c r="O787" s="20">
        <f t="shared" si="179"/>
        <v>142.42902208201875</v>
      </c>
      <c r="P787" s="20">
        <f t="shared" si="180"/>
        <v>132.75450964130226</v>
      </c>
      <c r="Q787" s="3">
        <f>(O787-MAX(O$8:O787))/MAX(O$8:O787)</f>
        <v>-7.3370959466393146E-2</v>
      </c>
      <c r="R787" s="3">
        <f>(P787-MAX(P$8:P787))/MAX(P$8:P787)</f>
        <v>-0.14594414339308009</v>
      </c>
    </row>
    <row r="788" spans="1:18" x14ac:dyDescent="0.2">
      <c r="A788" s="8">
        <v>42349</v>
      </c>
      <c r="B788" s="18" t="str">
        <f t="shared" si="168"/>
        <v>Dec-2015</v>
      </c>
      <c r="C788" s="2">
        <v>7610.45</v>
      </c>
      <c r="D788" s="25">
        <f t="shared" si="169"/>
        <v>-0.9481602957062768</v>
      </c>
      <c r="E788" s="20">
        <f t="shared" si="170"/>
        <v>0.9481602957062768</v>
      </c>
      <c r="F788" s="3">
        <f>VLOOKUP(A788,'Scheme data2'!$A$2:$B$5538,2,FALSE)</f>
        <v>17.989999999999998</v>
      </c>
      <c r="G788" s="20">
        <f t="shared" si="171"/>
        <v>-0.38759689922480778</v>
      </c>
      <c r="H788" s="3">
        <f t="shared" si="172"/>
        <v>2000</v>
      </c>
      <c r="I788" s="3">
        <f t="shared" si="173"/>
        <v>5</v>
      </c>
      <c r="J788" s="3">
        <f t="shared" si="174"/>
        <v>2000</v>
      </c>
      <c r="K788" s="3">
        <f t="shared" si="175"/>
        <v>32567.415293435552</v>
      </c>
      <c r="L788" s="3">
        <f t="shared" si="176"/>
        <v>71.759734719065918</v>
      </c>
      <c r="M788" s="3">
        <f t="shared" si="177"/>
        <v>585887.8011289055</v>
      </c>
      <c r="N788" s="3">
        <f t="shared" si="178"/>
        <v>546123.87309271516</v>
      </c>
      <c r="O788" s="20">
        <f t="shared" si="179"/>
        <v>141.87697160883263</v>
      </c>
      <c r="P788" s="20">
        <f t="shared" si="180"/>
        <v>131.49578409012386</v>
      </c>
      <c r="Q788" s="3">
        <f>(O788-MAX(O$8:O788))/MAX(O$8:O788)</f>
        <v>-7.6962544894817936E-2</v>
      </c>
      <c r="R788" s="3">
        <f>(P788-MAX(P$8:P788))/MAX(P$8:P788)</f>
        <v>-0.15404196192858111</v>
      </c>
    </row>
    <row r="789" spans="1:18" hidden="1" x14ac:dyDescent="0.2">
      <c r="A789" s="8">
        <v>42352</v>
      </c>
      <c r="B789" s="18" t="str">
        <f t="shared" si="168"/>
        <v>Dec-2015</v>
      </c>
      <c r="C789" s="2">
        <v>7650.05</v>
      </c>
      <c r="D789" s="25">
        <f t="shared" si="169"/>
        <v>0.52033716797298935</v>
      </c>
      <c r="E789" s="20">
        <f t="shared" si="170"/>
        <v>-0.52033716797298935</v>
      </c>
      <c r="F789" s="3">
        <f>VLOOKUP(A789,'Scheme data2'!$A$2:$B$5538,2,FALSE)</f>
        <v>18.010000000000002</v>
      </c>
      <c r="G789" s="20">
        <f t="shared" si="171"/>
        <v>0.1111728738188056</v>
      </c>
      <c r="H789" s="3">
        <f t="shared" si="172"/>
        <v>0</v>
      </c>
      <c r="I789" s="3">
        <f t="shared" si="173"/>
        <v>5</v>
      </c>
      <c r="J789" s="3">
        <f t="shared" si="174"/>
        <v>0</v>
      </c>
      <c r="K789" s="3">
        <f t="shared" si="175"/>
        <v>32567.415293435552</v>
      </c>
      <c r="L789" s="3">
        <f t="shared" si="176"/>
        <v>71.759734719065918</v>
      </c>
      <c r="M789" s="3">
        <f t="shared" si="177"/>
        <v>586539.1494347743</v>
      </c>
      <c r="N789" s="3">
        <f t="shared" si="178"/>
        <v>548965.55858759023</v>
      </c>
      <c r="O789" s="20">
        <f t="shared" si="179"/>
        <v>142.03470031545726</v>
      </c>
      <c r="P789" s="20">
        <f t="shared" si="180"/>
        <v>132.1800055290623</v>
      </c>
      <c r="Q789" s="3">
        <f>(O789-MAX(O$8:O789))/MAX(O$8:O789)</f>
        <v>-7.5936377629553575E-2</v>
      </c>
      <c r="R789" s="3">
        <f>(P789-MAX(P$8:P789))/MAX(P$8:P789)</f>
        <v>-0.14964012783104036</v>
      </c>
    </row>
    <row r="790" spans="1:18" hidden="1" x14ac:dyDescent="0.2">
      <c r="A790" s="8">
        <v>42353</v>
      </c>
      <c r="B790" s="18" t="str">
        <f t="shared" si="168"/>
        <v>Dec-2015</v>
      </c>
      <c r="C790" s="2">
        <v>7700.9</v>
      </c>
      <c r="D790" s="25">
        <f t="shared" si="169"/>
        <v>0.664701537898438</v>
      </c>
      <c r="E790" s="20">
        <f t="shared" si="170"/>
        <v>-0.664701537898438</v>
      </c>
      <c r="F790" s="3">
        <f>VLOOKUP(A790,'Scheme data2'!$A$2:$B$5538,2,FALSE)</f>
        <v>18.059999999999999</v>
      </c>
      <c r="G790" s="20">
        <f t="shared" si="171"/>
        <v>0.27762354247638621</v>
      </c>
      <c r="H790" s="3">
        <f t="shared" si="172"/>
        <v>0</v>
      </c>
      <c r="I790" s="3">
        <f t="shared" si="173"/>
        <v>5</v>
      </c>
      <c r="J790" s="3">
        <f t="shared" si="174"/>
        <v>0</v>
      </c>
      <c r="K790" s="3">
        <f t="shared" si="175"/>
        <v>32567.415293435552</v>
      </c>
      <c r="L790" s="3">
        <f t="shared" si="176"/>
        <v>71.759734719065918</v>
      </c>
      <c r="M790" s="3">
        <f t="shared" si="177"/>
        <v>588167.52019944601</v>
      </c>
      <c r="N790" s="3">
        <f t="shared" si="178"/>
        <v>552614.54109805473</v>
      </c>
      <c r="O790" s="20">
        <f t="shared" si="179"/>
        <v>142.42902208201875</v>
      </c>
      <c r="P790" s="20">
        <f t="shared" si="180"/>
        <v>133.05860805860823</v>
      </c>
      <c r="Q790" s="3">
        <f>(O790-MAX(O$8:O790))/MAX(O$8:O790)</f>
        <v>-7.3370959466393146E-2</v>
      </c>
      <c r="R790" s="3">
        <f>(P790-MAX(P$8:P790))/MAX(P$8:P790)</f>
        <v>-0.14398777268306204</v>
      </c>
    </row>
    <row r="791" spans="1:18" hidden="1" x14ac:dyDescent="0.2">
      <c r="A791" s="8">
        <v>42354</v>
      </c>
      <c r="B791" s="18" t="str">
        <f t="shared" si="168"/>
        <v>Dec-2015</v>
      </c>
      <c r="C791" s="2">
        <v>7750.9</v>
      </c>
      <c r="D791" s="25">
        <f t="shared" si="169"/>
        <v>0.64927476009297613</v>
      </c>
      <c r="E791" s="20">
        <f t="shared" si="170"/>
        <v>-0.64927476009297613</v>
      </c>
      <c r="F791" s="3">
        <f>VLOOKUP(A791,'Scheme data2'!$A$2:$B$5538,2,FALSE)</f>
        <v>18.11</v>
      </c>
      <c r="G791" s="20">
        <f t="shared" si="171"/>
        <v>0.27685492801772266</v>
      </c>
      <c r="H791" s="3">
        <f t="shared" si="172"/>
        <v>0</v>
      </c>
      <c r="I791" s="3">
        <f t="shared" si="173"/>
        <v>5</v>
      </c>
      <c r="J791" s="3">
        <f t="shared" si="174"/>
        <v>0</v>
      </c>
      <c r="K791" s="3">
        <f t="shared" si="175"/>
        <v>32567.415293435552</v>
      </c>
      <c r="L791" s="3">
        <f t="shared" si="176"/>
        <v>71.759734719065918</v>
      </c>
      <c r="M791" s="3">
        <f t="shared" si="177"/>
        <v>589795.89096411783</v>
      </c>
      <c r="N791" s="3">
        <f t="shared" si="178"/>
        <v>556202.52783400798</v>
      </c>
      <c r="O791" s="20">
        <f t="shared" si="179"/>
        <v>142.82334384858027</v>
      </c>
      <c r="P791" s="20">
        <f t="shared" si="180"/>
        <v>133.9225240168638</v>
      </c>
      <c r="Q791" s="3">
        <f>(O791-MAX(O$8:O791))/MAX(O$8:O791)</f>
        <v>-7.0805541303232522E-2</v>
      </c>
      <c r="R791" s="3">
        <f>(P791-MAX(P$8:P791))/MAX(P$8:P791)</f>
        <v>-0.13842990134778349</v>
      </c>
    </row>
    <row r="792" spans="1:18" hidden="1" x14ac:dyDescent="0.2">
      <c r="A792" s="8">
        <v>42355</v>
      </c>
      <c r="B792" s="18" t="str">
        <f t="shared" si="168"/>
        <v>Dec-2015</v>
      </c>
      <c r="C792" s="2">
        <v>7844.35</v>
      </c>
      <c r="D792" s="25">
        <f t="shared" si="169"/>
        <v>1.2056664387361562</v>
      </c>
      <c r="E792" s="20">
        <f t="shared" si="170"/>
        <v>-1.2056664387361562</v>
      </c>
      <c r="F792" s="3">
        <f>VLOOKUP(A792,'Scheme data2'!$A$2:$B$5538,2,FALSE)</f>
        <v>18.23</v>
      </c>
      <c r="G792" s="20">
        <f t="shared" si="171"/>
        <v>0.66261733848702931</v>
      </c>
      <c r="H792" s="3">
        <f t="shared" si="172"/>
        <v>0</v>
      </c>
      <c r="I792" s="3">
        <f t="shared" si="173"/>
        <v>5</v>
      </c>
      <c r="J792" s="3">
        <f t="shared" si="174"/>
        <v>0</v>
      </c>
      <c r="K792" s="3">
        <f t="shared" si="175"/>
        <v>32567.415293435552</v>
      </c>
      <c r="L792" s="3">
        <f t="shared" si="176"/>
        <v>71.759734719065918</v>
      </c>
      <c r="M792" s="3">
        <f t="shared" si="177"/>
        <v>593703.98079933017</v>
      </c>
      <c r="N792" s="3">
        <f t="shared" si="178"/>
        <v>562908.47504350473</v>
      </c>
      <c r="O792" s="20">
        <f t="shared" si="179"/>
        <v>143.7697160883279</v>
      </c>
      <c r="P792" s="20">
        <f t="shared" si="180"/>
        <v>135.53718294284351</v>
      </c>
      <c r="Q792" s="3">
        <f>(O792-MAX(O$8:O792))/MAX(O$8:O792)</f>
        <v>-6.4648537711647094E-2</v>
      </c>
      <c r="R792" s="3">
        <f>(P792-MAX(P$8:P792))/MAX(P$8:P792)</f>
        <v>-0.1280422398221476</v>
      </c>
    </row>
    <row r="793" spans="1:18" hidden="1" x14ac:dyDescent="0.2">
      <c r="A793" s="8">
        <v>42356</v>
      </c>
      <c r="B793" s="18" t="str">
        <f t="shared" si="168"/>
        <v>Dec-2015</v>
      </c>
      <c r="C793" s="2">
        <v>7761.95</v>
      </c>
      <c r="D793" s="25">
        <f t="shared" si="169"/>
        <v>-1.0504375760898041</v>
      </c>
      <c r="E793" s="20">
        <f t="shared" si="170"/>
        <v>1.0504375760898041</v>
      </c>
      <c r="F793" s="3">
        <f>VLOOKUP(A793,'Scheme data2'!$A$2:$B$5538,2,FALSE)</f>
        <v>18.149999999999999</v>
      </c>
      <c r="G793" s="20">
        <f t="shared" si="171"/>
        <v>-0.43883708173341657</v>
      </c>
      <c r="H793" s="3">
        <f t="shared" si="172"/>
        <v>4000</v>
      </c>
      <c r="I793" s="3">
        <f t="shared" si="173"/>
        <v>6</v>
      </c>
      <c r="J793" s="3">
        <f t="shared" si="174"/>
        <v>0</v>
      </c>
      <c r="K793" s="3">
        <f t="shared" si="175"/>
        <v>32567.415293435552</v>
      </c>
      <c r="L793" s="3">
        <f t="shared" si="176"/>
        <v>71.759734719065918</v>
      </c>
      <c r="M793" s="3">
        <f t="shared" si="177"/>
        <v>591098.5875758552</v>
      </c>
      <c r="N793" s="3">
        <f t="shared" si="178"/>
        <v>556995.47290265374</v>
      </c>
      <c r="O793" s="20">
        <f t="shared" si="179"/>
        <v>143.13880126182946</v>
      </c>
      <c r="P793" s="20">
        <f t="shared" si="180"/>
        <v>134.1134494436383</v>
      </c>
      <c r="Q793" s="3">
        <f>(O793-MAX(O$8:O793))/MAX(O$8:O793)</f>
        <v>-6.8753206772704162E-2</v>
      </c>
      <c r="R793" s="3">
        <f>(P793-MAX(P$8:P793))/MAX(P$8:P793)</f>
        <v>-0.13720161178268681</v>
      </c>
    </row>
    <row r="794" spans="1:18" hidden="1" x14ac:dyDescent="0.2">
      <c r="A794" s="8">
        <v>42359</v>
      </c>
      <c r="B794" s="18" t="str">
        <f t="shared" si="168"/>
        <v>Dec-2015</v>
      </c>
      <c r="C794" s="2">
        <v>7834.45</v>
      </c>
      <c r="D794" s="25">
        <f t="shared" si="169"/>
        <v>0.93404363594199913</v>
      </c>
      <c r="E794" s="20">
        <f t="shared" si="170"/>
        <v>-0.93404363594199913</v>
      </c>
      <c r="F794" s="3">
        <f>VLOOKUP(A794,'Scheme data2'!$A$2:$B$5538,2,FALSE)</f>
        <v>18.260000000000002</v>
      </c>
      <c r="G794" s="20">
        <f t="shared" si="171"/>
        <v>0.60606060606062251</v>
      </c>
      <c r="H794" s="3">
        <f t="shared" si="172"/>
        <v>0</v>
      </c>
      <c r="I794" s="3">
        <f t="shared" si="173"/>
        <v>6</v>
      </c>
      <c r="J794" s="3">
        <f t="shared" si="174"/>
        <v>0</v>
      </c>
      <c r="K794" s="3">
        <f t="shared" si="175"/>
        <v>32567.415293435552</v>
      </c>
      <c r="L794" s="3">
        <f t="shared" si="176"/>
        <v>71.759734719065918</v>
      </c>
      <c r="M794" s="3">
        <f t="shared" si="177"/>
        <v>594681.00325813319</v>
      </c>
      <c r="N794" s="3">
        <f t="shared" si="178"/>
        <v>562198.05366978596</v>
      </c>
      <c r="O794" s="20">
        <f t="shared" si="179"/>
        <v>144.00630914826482</v>
      </c>
      <c r="P794" s="20">
        <f t="shared" si="180"/>
        <v>135.36612758310889</v>
      </c>
      <c r="Q794" s="3">
        <f>(O794-MAX(O$8:O794))/MAX(O$8:O794)</f>
        <v>-6.3109286813750651E-2</v>
      </c>
      <c r="R794" s="3">
        <f>(P794-MAX(P$8:P794))/MAX(P$8:P794)</f>
        <v>-0.12914269834653289</v>
      </c>
    </row>
    <row r="795" spans="1:18" hidden="1" x14ac:dyDescent="0.2">
      <c r="A795" s="8">
        <v>42360</v>
      </c>
      <c r="B795" s="18" t="str">
        <f t="shared" si="168"/>
        <v>Dec-2015</v>
      </c>
      <c r="C795" s="2">
        <v>7786.1</v>
      </c>
      <c r="D795" s="25">
        <f t="shared" si="169"/>
        <v>-0.61714606641180247</v>
      </c>
      <c r="E795" s="20">
        <f t="shared" si="170"/>
        <v>0.61714606641180247</v>
      </c>
      <c r="F795" s="3">
        <f>VLOOKUP(A795,'Scheme data2'!$A$2:$B$5538,2,FALSE)</f>
        <v>18.190000000000001</v>
      </c>
      <c r="G795" s="20">
        <f t="shared" si="171"/>
        <v>-0.38335158817086679</v>
      </c>
      <c r="H795" s="3">
        <f t="shared" si="172"/>
        <v>2000</v>
      </c>
      <c r="I795" s="3">
        <f t="shared" si="173"/>
        <v>7</v>
      </c>
      <c r="J795" s="3">
        <f t="shared" si="174"/>
        <v>0</v>
      </c>
      <c r="K795" s="3">
        <f t="shared" si="175"/>
        <v>32567.415293435552</v>
      </c>
      <c r="L795" s="3">
        <f t="shared" si="176"/>
        <v>71.759734719065918</v>
      </c>
      <c r="M795" s="3">
        <f t="shared" si="177"/>
        <v>592401.28418759268</v>
      </c>
      <c r="N795" s="3">
        <f t="shared" si="178"/>
        <v>558728.47049611912</v>
      </c>
      <c r="O795" s="20">
        <f t="shared" si="179"/>
        <v>143.45425867507871</v>
      </c>
      <c r="P795" s="20">
        <f t="shared" si="180"/>
        <v>134.53072085147576</v>
      </c>
      <c r="Q795" s="3">
        <f>(O795-MAX(O$8:O795))/MAX(O$8:O795)</f>
        <v>-6.6700872242175455E-2</v>
      </c>
      <c r="R795" s="3">
        <f>(P795-MAX(P$8:P795))/MAX(P$8:P795)</f>
        <v>-0.13451715992774715</v>
      </c>
    </row>
    <row r="796" spans="1:18" hidden="1" x14ac:dyDescent="0.2">
      <c r="A796" s="8">
        <v>42361</v>
      </c>
      <c r="B796" s="18" t="str">
        <f t="shared" si="168"/>
        <v>Dec-2015</v>
      </c>
      <c r="C796" s="2">
        <v>7865.95</v>
      </c>
      <c r="D796" s="25">
        <f t="shared" si="169"/>
        <v>1.0255455234327771</v>
      </c>
      <c r="E796" s="20">
        <f t="shared" si="170"/>
        <v>-1.0255455234327771</v>
      </c>
      <c r="F796" s="3">
        <f>VLOOKUP(A796,'Scheme data2'!$A$2:$B$5538,2,FALSE)</f>
        <v>18.3</v>
      </c>
      <c r="G796" s="20">
        <f t="shared" si="171"/>
        <v>0.60472787245739101</v>
      </c>
      <c r="H796" s="3">
        <f t="shared" si="172"/>
        <v>0</v>
      </c>
      <c r="I796" s="3">
        <f t="shared" si="173"/>
        <v>7</v>
      </c>
      <c r="J796" s="3">
        <f t="shared" si="174"/>
        <v>0</v>
      </c>
      <c r="K796" s="3">
        <f t="shared" si="175"/>
        <v>32567.415293435552</v>
      </c>
      <c r="L796" s="3">
        <f t="shared" si="176"/>
        <v>71.759734719065918</v>
      </c>
      <c r="M796" s="3">
        <f t="shared" si="177"/>
        <v>595983.69986987067</v>
      </c>
      <c r="N796" s="3">
        <f t="shared" si="178"/>
        <v>564458.4853134366</v>
      </c>
      <c r="O796" s="20">
        <f t="shared" si="179"/>
        <v>144.32176656151404</v>
      </c>
      <c r="P796" s="20">
        <f t="shared" si="180"/>
        <v>135.91039463680991</v>
      </c>
      <c r="Q796" s="3">
        <f>(O796-MAX(O$8:O796))/MAX(O$8:O796)</f>
        <v>-6.1056952283222117E-2</v>
      </c>
      <c r="R796" s="3">
        <f>(P796-MAX(P$8:P796))/MAX(P$8:P796)</f>
        <v>-0.12564123940530736</v>
      </c>
    </row>
    <row r="797" spans="1:18" hidden="1" x14ac:dyDescent="0.2">
      <c r="A797" s="8">
        <v>42362</v>
      </c>
      <c r="B797" s="18" t="str">
        <f t="shared" si="168"/>
        <v>Dec-2015</v>
      </c>
      <c r="C797" s="2">
        <v>7861.05</v>
      </c>
      <c r="D797" s="25">
        <f t="shared" si="169"/>
        <v>-6.2293810664950017E-2</v>
      </c>
      <c r="E797" s="20">
        <f t="shared" si="170"/>
        <v>6.2293810664950017E-2</v>
      </c>
      <c r="F797" s="3">
        <f>VLOOKUP(A797,'Scheme data2'!$A$2:$B$5538,2,FALSE)</f>
        <v>18.3</v>
      </c>
      <c r="G797" s="20">
        <f t="shared" si="171"/>
        <v>0</v>
      </c>
      <c r="H797" s="3">
        <f t="shared" si="172"/>
        <v>0</v>
      </c>
      <c r="I797" s="3">
        <f t="shared" si="173"/>
        <v>7</v>
      </c>
      <c r="J797" s="3">
        <f t="shared" si="174"/>
        <v>0</v>
      </c>
      <c r="K797" s="3">
        <f t="shared" si="175"/>
        <v>32567.415293435552</v>
      </c>
      <c r="L797" s="3">
        <f t="shared" si="176"/>
        <v>71.759734719065918</v>
      </c>
      <c r="M797" s="3">
        <f t="shared" si="177"/>
        <v>595983.69986987067</v>
      </c>
      <c r="N797" s="3">
        <f t="shared" si="178"/>
        <v>564106.86261331313</v>
      </c>
      <c r="O797" s="20">
        <f t="shared" si="179"/>
        <v>144.32176656151404</v>
      </c>
      <c r="P797" s="20">
        <f t="shared" si="180"/>
        <v>135.82573087290086</v>
      </c>
      <c r="Q797" s="3">
        <f>(O797-MAX(O$8:O797))/MAX(O$8:O797)</f>
        <v>-6.1056952283222117E-2</v>
      </c>
      <c r="R797" s="3">
        <f>(P797-MAX(P$8:P797))/MAX(P$8:P797)</f>
        <v>-0.12618591079616467</v>
      </c>
    </row>
    <row r="798" spans="1:18" hidden="1" x14ac:dyDescent="0.2">
      <c r="A798" s="8">
        <v>42366</v>
      </c>
      <c r="B798" s="18" t="str">
        <f t="shared" si="168"/>
        <v>Dec-2015</v>
      </c>
      <c r="C798" s="2">
        <v>7925.15</v>
      </c>
      <c r="D798" s="25">
        <f t="shared" si="169"/>
        <v>0.81541269932133043</v>
      </c>
      <c r="E798" s="20">
        <f t="shared" si="170"/>
        <v>-0.81541269932133043</v>
      </c>
      <c r="F798" s="3">
        <f>VLOOKUP(A798,'Scheme data2'!$A$2:$B$5538,2,FALSE)</f>
        <v>18.37</v>
      </c>
      <c r="G798" s="20">
        <f t="shared" si="171"/>
        <v>0.38251366120218733</v>
      </c>
      <c r="H798" s="3">
        <f t="shared" si="172"/>
        <v>0</v>
      </c>
      <c r="I798" s="3">
        <f t="shared" si="173"/>
        <v>7</v>
      </c>
      <c r="J798" s="3">
        <f t="shared" si="174"/>
        <v>0</v>
      </c>
      <c r="K798" s="3">
        <f t="shared" si="175"/>
        <v>32567.415293435552</v>
      </c>
      <c r="L798" s="3">
        <f t="shared" si="176"/>
        <v>71.759734719065918</v>
      </c>
      <c r="M798" s="3">
        <f t="shared" si="177"/>
        <v>598263.41894041107</v>
      </c>
      <c r="N798" s="3">
        <f t="shared" si="178"/>
        <v>568706.66160880518</v>
      </c>
      <c r="O798" s="20">
        <f t="shared" si="179"/>
        <v>144.87381703470015</v>
      </c>
      <c r="P798" s="20">
        <f t="shared" si="180"/>
        <v>136.93327113138452</v>
      </c>
      <c r="Q798" s="3">
        <f>(O798-MAX(O$8:O798))/MAX(O$8:O798)</f>
        <v>-5.746536685479732E-2</v>
      </c>
      <c r="R798" s="3">
        <f>(P798-MAX(P$8:P798))/MAX(P$8:P798)</f>
        <v>-0.11906071974433755</v>
      </c>
    </row>
    <row r="799" spans="1:18" hidden="1" x14ac:dyDescent="0.2">
      <c r="A799" s="8">
        <v>42367</v>
      </c>
      <c r="B799" s="18" t="str">
        <f t="shared" si="168"/>
        <v>Dec-2015</v>
      </c>
      <c r="C799" s="2">
        <v>7928.95</v>
      </c>
      <c r="D799" s="25">
        <f t="shared" si="169"/>
        <v>4.7948619269038213E-2</v>
      </c>
      <c r="E799" s="20">
        <f t="shared" si="170"/>
        <v>-4.7948619269038213E-2</v>
      </c>
      <c r="F799" s="3">
        <f>VLOOKUP(A799,'Scheme data2'!$A$2:$B$5538,2,FALSE)</f>
        <v>18.36</v>
      </c>
      <c r="G799" s="20">
        <f t="shared" si="171"/>
        <v>-5.443658138269767E-2</v>
      </c>
      <c r="H799" s="3">
        <f t="shared" si="172"/>
        <v>0</v>
      </c>
      <c r="I799" s="3">
        <f t="shared" si="173"/>
        <v>7</v>
      </c>
      <c r="J799" s="3">
        <f t="shared" si="174"/>
        <v>0</v>
      </c>
      <c r="K799" s="3">
        <f t="shared" si="175"/>
        <v>32567.415293435552</v>
      </c>
      <c r="L799" s="3">
        <f t="shared" si="176"/>
        <v>71.759734719065918</v>
      </c>
      <c r="M799" s="3">
        <f t="shared" si="177"/>
        <v>597937.74478747672</v>
      </c>
      <c r="N799" s="3">
        <f t="shared" si="178"/>
        <v>568979.34860073775</v>
      </c>
      <c r="O799" s="20">
        <f t="shared" si="179"/>
        <v>144.79495268138783</v>
      </c>
      <c r="P799" s="20">
        <f t="shared" si="180"/>
        <v>136.99892874421195</v>
      </c>
      <c r="Q799" s="3">
        <f>(O799-MAX(O$8:O799))/MAX(O$8:O799)</f>
        <v>-5.7978450487429591E-2</v>
      </c>
      <c r="R799" s="3">
        <f>(P799-MAX(P$8:P799))/MAX(P$8:P799)</f>
        <v>-0.11863832152285629</v>
      </c>
    </row>
    <row r="800" spans="1:18" hidden="1" x14ac:dyDescent="0.2">
      <c r="A800" s="8">
        <v>42368</v>
      </c>
      <c r="B800" s="18" t="str">
        <f t="shared" si="168"/>
        <v>Dec-2015</v>
      </c>
      <c r="C800" s="2">
        <v>7896.25</v>
      </c>
      <c r="D800" s="25">
        <f t="shared" si="169"/>
        <v>-0.41241274065292149</v>
      </c>
      <c r="E800" s="20">
        <f t="shared" si="170"/>
        <v>0.41241274065292149</v>
      </c>
      <c r="F800" s="3">
        <f>VLOOKUP(A800,'Scheme data2'!$A$2:$B$5538,2,FALSE)</f>
        <v>18.329999999999998</v>
      </c>
      <c r="G800" s="20">
        <f t="shared" si="171"/>
        <v>-0.16339869281046374</v>
      </c>
      <c r="H800" s="3">
        <f t="shared" si="172"/>
        <v>0</v>
      </c>
      <c r="I800" s="3">
        <f t="shared" si="173"/>
        <v>7</v>
      </c>
      <c r="J800" s="3">
        <f t="shared" si="174"/>
        <v>0</v>
      </c>
      <c r="K800" s="3">
        <f t="shared" si="175"/>
        <v>32567.415293435552</v>
      </c>
      <c r="L800" s="3">
        <f t="shared" si="176"/>
        <v>71.759734719065918</v>
      </c>
      <c r="M800" s="3">
        <f t="shared" si="177"/>
        <v>596960.72232867358</v>
      </c>
      <c r="N800" s="3">
        <f t="shared" si="178"/>
        <v>566632.80527542427</v>
      </c>
      <c r="O800" s="20">
        <f t="shared" si="179"/>
        <v>144.5583596214509</v>
      </c>
      <c r="P800" s="20">
        <f t="shared" si="180"/>
        <v>136.43392770751279</v>
      </c>
      <c r="Q800" s="3">
        <f>(O800-MAX(O$8:O800))/MAX(O$8:O800)</f>
        <v>-5.9517701385326034E-2</v>
      </c>
      <c r="R800" s="3">
        <f>(P800-MAX(P$8:P800))/MAX(P$8:P800)</f>
        <v>-0.12227316937612853</v>
      </c>
    </row>
    <row r="801" spans="1:18" hidden="1" x14ac:dyDescent="0.2">
      <c r="A801" s="8">
        <v>42369</v>
      </c>
      <c r="B801" s="18" t="str">
        <f t="shared" si="168"/>
        <v>Dec-2015</v>
      </c>
      <c r="C801" s="2">
        <v>7946.35</v>
      </c>
      <c r="D801" s="25">
        <f t="shared" si="169"/>
        <v>0.63447839164160658</v>
      </c>
      <c r="E801" s="20">
        <f t="shared" si="170"/>
        <v>-0.63447839164160658</v>
      </c>
      <c r="F801" s="3">
        <f>VLOOKUP(A801,'Scheme data2'!$A$2:$B$5538,2,FALSE)</f>
        <v>18.399999999999999</v>
      </c>
      <c r="G801" s="20">
        <f t="shared" si="171"/>
        <v>0.38188761593017068</v>
      </c>
      <c r="H801" s="3">
        <f t="shared" si="172"/>
        <v>0</v>
      </c>
      <c r="I801" s="3">
        <f t="shared" si="173"/>
        <v>7</v>
      </c>
      <c r="J801" s="3">
        <f t="shared" si="174"/>
        <v>0</v>
      </c>
      <c r="K801" s="3">
        <f t="shared" si="175"/>
        <v>32567.415293435552</v>
      </c>
      <c r="L801" s="3">
        <f t="shared" si="176"/>
        <v>71.759734719065918</v>
      </c>
      <c r="M801" s="3">
        <f t="shared" si="177"/>
        <v>599240.44139921409</v>
      </c>
      <c r="N801" s="3">
        <f t="shared" si="178"/>
        <v>570227.96798484947</v>
      </c>
      <c r="O801" s="20">
        <f t="shared" si="179"/>
        <v>145.11041009463702</v>
      </c>
      <c r="P801" s="20">
        <f t="shared" si="180"/>
        <v>137.29957149768489</v>
      </c>
      <c r="Q801" s="3">
        <f>(O801-MAX(O$8:O801))/MAX(O$8:O801)</f>
        <v>-5.5926115956901237E-2</v>
      </c>
      <c r="R801" s="3">
        <f>(P801-MAX(P$8:P801))/MAX(P$8:P801)</f>
        <v>-0.11670418229817933</v>
      </c>
    </row>
    <row r="802" spans="1:18" hidden="1" x14ac:dyDescent="0.2">
      <c r="A802" s="8">
        <v>42370</v>
      </c>
      <c r="B802" s="18" t="str">
        <f t="shared" si="168"/>
        <v>Jan-2016</v>
      </c>
      <c r="C802" s="2">
        <v>7963.2</v>
      </c>
      <c r="D802" s="25">
        <f t="shared" si="169"/>
        <v>0.2120470404651123</v>
      </c>
      <c r="E802" s="20">
        <f t="shared" si="170"/>
        <v>-0.2120470404651123</v>
      </c>
      <c r="F802" s="3">
        <f>VLOOKUP(A802,'Scheme data2'!$A$2:$B$5538,2,FALSE)</f>
        <v>18.43</v>
      </c>
      <c r="G802" s="20">
        <f t="shared" si="171"/>
        <v>0.16304347826087576</v>
      </c>
      <c r="H802" s="3">
        <f t="shared" si="172"/>
        <v>0</v>
      </c>
      <c r="I802" s="3">
        <f t="shared" si="173"/>
        <v>0</v>
      </c>
      <c r="J802" s="3">
        <f t="shared" si="174"/>
        <v>0</v>
      </c>
      <c r="K802" s="3">
        <f t="shared" si="175"/>
        <v>32567.415293435552</v>
      </c>
      <c r="L802" s="3">
        <f t="shared" si="176"/>
        <v>71.759734719065918</v>
      </c>
      <c r="M802" s="3">
        <f t="shared" si="177"/>
        <v>600217.46385801723</v>
      </c>
      <c r="N802" s="3">
        <f t="shared" si="178"/>
        <v>571437.11951486568</v>
      </c>
      <c r="O802" s="20">
        <f t="shared" si="179"/>
        <v>145.34700315457394</v>
      </c>
      <c r="P802" s="20">
        <f t="shared" si="180"/>
        <v>137.59071117561703</v>
      </c>
      <c r="Q802" s="3">
        <f>(O802-MAX(O$8:O802))/MAX(O$8:O802)</f>
        <v>-5.4386865059004794E-2</v>
      </c>
      <c r="R802" s="3">
        <f>(P802-MAX(P$8:P802))/MAX(P$8:P802)</f>
        <v>-0.11483117965819042</v>
      </c>
    </row>
    <row r="803" spans="1:18" x14ac:dyDescent="0.2">
      <c r="A803" s="8">
        <v>42373</v>
      </c>
      <c r="B803" s="18" t="str">
        <f t="shared" si="168"/>
        <v>Jan-2016</v>
      </c>
      <c r="C803" s="2">
        <v>7791.3</v>
      </c>
      <c r="D803" s="25">
        <f t="shared" si="169"/>
        <v>-2.158679927667265</v>
      </c>
      <c r="E803" s="20">
        <f t="shared" si="170"/>
        <v>2.158679927667265</v>
      </c>
      <c r="F803" s="3">
        <f>VLOOKUP(A803,'Scheme data2'!$A$2:$B$5538,2,FALSE)</f>
        <v>18.28</v>
      </c>
      <c r="G803" s="20">
        <f t="shared" si="171"/>
        <v>-0.81389039609331848</v>
      </c>
      <c r="H803" s="3">
        <f t="shared" si="172"/>
        <v>5000</v>
      </c>
      <c r="I803" s="3">
        <f t="shared" si="173"/>
        <v>1</v>
      </c>
      <c r="J803" s="3">
        <f t="shared" si="174"/>
        <v>5000</v>
      </c>
      <c r="K803" s="3">
        <f t="shared" si="175"/>
        <v>32840.938269365528</v>
      </c>
      <c r="L803" s="3">
        <f t="shared" si="176"/>
        <v>72.40147614860912</v>
      </c>
      <c r="M803" s="3">
        <f t="shared" si="177"/>
        <v>600332.35156400187</v>
      </c>
      <c r="N803" s="3">
        <f t="shared" si="178"/>
        <v>564101.62111665821</v>
      </c>
      <c r="O803" s="20">
        <f t="shared" si="179"/>
        <v>144.16403785488941</v>
      </c>
      <c r="P803" s="20">
        <f t="shared" si="180"/>
        <v>134.62056811113436</v>
      </c>
      <c r="Q803" s="3">
        <f>(O803-MAX(O$8:O803))/MAX(O$8:O803)</f>
        <v>-6.2083119548486478E-2</v>
      </c>
      <c r="R803" s="3">
        <f>(P803-MAX(P$8:P803))/MAX(P$8:P803)</f>
        <v>-0.13393914130887807</v>
      </c>
    </row>
    <row r="804" spans="1:18" hidden="1" x14ac:dyDescent="0.2">
      <c r="A804" s="8">
        <v>42374</v>
      </c>
      <c r="B804" s="18" t="str">
        <f t="shared" si="168"/>
        <v>Jan-2016</v>
      </c>
      <c r="C804" s="2">
        <v>7784.65</v>
      </c>
      <c r="D804" s="25">
        <f t="shared" si="169"/>
        <v>-8.5351610129253727E-2</v>
      </c>
      <c r="E804" s="20">
        <f t="shared" si="170"/>
        <v>8.5351610129253727E-2</v>
      </c>
      <c r="F804" s="3">
        <f>VLOOKUP(A804,'Scheme data2'!$A$2:$B$5538,2,FALSE)</f>
        <v>18.29</v>
      </c>
      <c r="G804" s="20">
        <f t="shared" si="171"/>
        <v>5.4704595185984736E-2</v>
      </c>
      <c r="H804" s="3">
        <f t="shared" si="172"/>
        <v>0</v>
      </c>
      <c r="I804" s="3">
        <f t="shared" si="173"/>
        <v>1</v>
      </c>
      <c r="J804" s="3">
        <f t="shared" si="174"/>
        <v>0</v>
      </c>
      <c r="K804" s="3">
        <f t="shared" si="175"/>
        <v>32840.938269365528</v>
      </c>
      <c r="L804" s="3">
        <f t="shared" si="176"/>
        <v>72.40147614860912</v>
      </c>
      <c r="M804" s="3">
        <f t="shared" si="177"/>
        <v>600660.76094669546</v>
      </c>
      <c r="N804" s="3">
        <f t="shared" si="178"/>
        <v>563620.15130026999</v>
      </c>
      <c r="O804" s="20">
        <f t="shared" si="179"/>
        <v>144.24290220820171</v>
      </c>
      <c r="P804" s="20">
        <f t="shared" si="180"/>
        <v>134.50566728868634</v>
      </c>
      <c r="Q804" s="3">
        <f>(O804-MAX(O$8:O804))/MAX(O$8:O804)</f>
        <v>-6.1570035915854388E-2</v>
      </c>
      <c r="R804" s="3">
        <f>(P804-MAX(P$8:P804))/MAX(P$8:P804)</f>
        <v>-0.13467833819647032</v>
      </c>
    </row>
    <row r="805" spans="1:18" x14ac:dyDescent="0.2">
      <c r="A805" s="8">
        <v>42375</v>
      </c>
      <c r="B805" s="18" t="str">
        <f t="shared" si="168"/>
        <v>Jan-2016</v>
      </c>
      <c r="C805" s="2">
        <v>7741</v>
      </c>
      <c r="D805" s="25">
        <f t="shared" si="169"/>
        <v>-0.56071885055846615</v>
      </c>
      <c r="E805" s="20">
        <f t="shared" si="170"/>
        <v>0.56071885055846615</v>
      </c>
      <c r="F805" s="3">
        <f>VLOOKUP(A805,'Scheme data2'!$A$2:$B$5538,2,FALSE)</f>
        <v>18.27</v>
      </c>
      <c r="G805" s="20">
        <f t="shared" si="171"/>
        <v>-0.10934937124111303</v>
      </c>
      <c r="H805" s="3">
        <f t="shared" si="172"/>
        <v>2000</v>
      </c>
      <c r="I805" s="3">
        <f t="shared" si="173"/>
        <v>2</v>
      </c>
      <c r="J805" s="3">
        <f t="shared" si="174"/>
        <v>2000</v>
      </c>
      <c r="K805" s="3">
        <f t="shared" si="175"/>
        <v>32950.407344351843</v>
      </c>
      <c r="L805" s="3">
        <f t="shared" si="176"/>
        <v>72.659840700992532</v>
      </c>
      <c r="M805" s="3">
        <f t="shared" si="177"/>
        <v>602003.94218130817</v>
      </c>
      <c r="N805" s="3">
        <f t="shared" si="178"/>
        <v>562459.8268663832</v>
      </c>
      <c r="O805" s="20">
        <f t="shared" si="179"/>
        <v>144.08517350157712</v>
      </c>
      <c r="P805" s="20">
        <f t="shared" si="180"/>
        <v>133.75146865712924</v>
      </c>
      <c r="Q805" s="3">
        <f>(O805-MAX(O$8:O805))/MAX(O$8:O805)</f>
        <v>-6.2596203181118568E-2</v>
      </c>
      <c r="R805" s="3">
        <f>(P805-MAX(P$8:P805))/MAX(P$8:P805)</f>
        <v>-0.13953035987216839</v>
      </c>
    </row>
    <row r="806" spans="1:18" x14ac:dyDescent="0.2">
      <c r="A806" s="8">
        <v>42376</v>
      </c>
      <c r="B806" s="18" t="str">
        <f t="shared" si="168"/>
        <v>Jan-2016</v>
      </c>
      <c r="C806" s="2">
        <v>7568.3</v>
      </c>
      <c r="D806" s="25">
        <f t="shared" si="169"/>
        <v>-2.2309779098307692</v>
      </c>
      <c r="E806" s="20">
        <f t="shared" si="170"/>
        <v>2.2309779098307692</v>
      </c>
      <c r="F806" s="3">
        <f>VLOOKUP(A806,'Scheme data2'!$A$2:$B$5538,2,FALSE)</f>
        <v>18.07</v>
      </c>
      <c r="G806" s="20">
        <f t="shared" si="171"/>
        <v>-1.0946907498631597</v>
      </c>
      <c r="H806" s="3">
        <f t="shared" si="172"/>
        <v>5000</v>
      </c>
      <c r="I806" s="3">
        <f t="shared" si="173"/>
        <v>3</v>
      </c>
      <c r="J806" s="3">
        <f t="shared" si="174"/>
        <v>5000</v>
      </c>
      <c r="K806" s="3">
        <f t="shared" si="175"/>
        <v>33227.109059902476</v>
      </c>
      <c r="L806" s="3">
        <f t="shared" si="176"/>
        <v>73.320491045191361</v>
      </c>
      <c r="M806" s="3">
        <f t="shared" si="177"/>
        <v>600413.86071243777</v>
      </c>
      <c r="N806" s="3">
        <f t="shared" si="178"/>
        <v>554911.4723773218</v>
      </c>
      <c r="O806" s="20">
        <f t="shared" si="179"/>
        <v>142.50788643533107</v>
      </c>
      <c r="P806" s="20">
        <f t="shared" si="180"/>
        <v>130.76750293731448</v>
      </c>
      <c r="Q806" s="3">
        <f>(O806-MAX(O$8:O806))/MAX(O$8:O806)</f>
        <v>-7.2857875833760868E-2</v>
      </c>
      <c r="R806" s="3">
        <f>(P806-MAX(P$8:P806))/MAX(P$8:P806)</f>
        <v>-0.15872724746422054</v>
      </c>
    </row>
    <row r="807" spans="1:18" hidden="1" x14ac:dyDescent="0.2">
      <c r="A807" s="8">
        <v>42377</v>
      </c>
      <c r="B807" s="18" t="str">
        <f t="shared" si="168"/>
        <v>Jan-2016</v>
      </c>
      <c r="C807" s="2">
        <v>7601.35</v>
      </c>
      <c r="D807" s="25">
        <f t="shared" si="169"/>
        <v>0.43668987751542854</v>
      </c>
      <c r="E807" s="20">
        <f t="shared" si="170"/>
        <v>-0.43668987751542854</v>
      </c>
      <c r="F807" s="3">
        <f>VLOOKUP(A807,'Scheme data2'!$A$2:$B$5538,2,FALSE)</f>
        <v>18.149999999999999</v>
      </c>
      <c r="G807" s="20">
        <f t="shared" si="171"/>
        <v>0.44272274488100877</v>
      </c>
      <c r="H807" s="3">
        <f t="shared" si="172"/>
        <v>0</v>
      </c>
      <c r="I807" s="3">
        <f t="shared" si="173"/>
        <v>3</v>
      </c>
      <c r="J807" s="3">
        <f t="shared" si="174"/>
        <v>0</v>
      </c>
      <c r="K807" s="3">
        <f t="shared" si="175"/>
        <v>33227.109059902476</v>
      </c>
      <c r="L807" s="3">
        <f t="shared" si="176"/>
        <v>73.320491045191361</v>
      </c>
      <c r="M807" s="3">
        <f t="shared" si="177"/>
        <v>603072.02943722985</v>
      </c>
      <c r="N807" s="3">
        <f t="shared" si="178"/>
        <v>557334.71460636542</v>
      </c>
      <c r="O807" s="20">
        <f t="shared" si="179"/>
        <v>143.13880126182949</v>
      </c>
      <c r="P807" s="20">
        <f t="shared" si="180"/>
        <v>131.33855138572144</v>
      </c>
      <c r="Q807" s="3">
        <f>(O807-MAX(O$8:O807))/MAX(O$8:O807)</f>
        <v>-6.8753206772703981E-2</v>
      </c>
      <c r="R807" s="3">
        <f>(P807-MAX(P$8:P807))/MAX(P$8:P807)</f>
        <v>-0.15505349451160119</v>
      </c>
    </row>
    <row r="808" spans="1:18" hidden="1" x14ac:dyDescent="0.2">
      <c r="A808" s="8">
        <v>42380</v>
      </c>
      <c r="B808" s="18" t="str">
        <f t="shared" si="168"/>
        <v>Jan-2016</v>
      </c>
      <c r="C808" s="2">
        <v>7563.85</v>
      </c>
      <c r="D808" s="25">
        <f t="shared" si="169"/>
        <v>-0.49333342103705258</v>
      </c>
      <c r="E808" s="20">
        <f t="shared" si="170"/>
        <v>0.49333342103705258</v>
      </c>
      <c r="F808" s="3">
        <f>VLOOKUP(A808,'Scheme data2'!$A$2:$B$5538,2,FALSE)</f>
        <v>18.079999999999998</v>
      </c>
      <c r="G808" s="20">
        <f t="shared" si="171"/>
        <v>-0.38567493112947815</v>
      </c>
      <c r="H808" s="3">
        <f t="shared" si="172"/>
        <v>0</v>
      </c>
      <c r="I808" s="3">
        <f t="shared" si="173"/>
        <v>3</v>
      </c>
      <c r="J808" s="3">
        <f t="shared" si="174"/>
        <v>0</v>
      </c>
      <c r="K808" s="3">
        <f t="shared" si="175"/>
        <v>33227.109059902476</v>
      </c>
      <c r="L808" s="3">
        <f t="shared" si="176"/>
        <v>73.320491045191361</v>
      </c>
      <c r="M808" s="3">
        <f t="shared" si="177"/>
        <v>600746.13180303667</v>
      </c>
      <c r="N808" s="3">
        <f t="shared" si="178"/>
        <v>554585.19619217073</v>
      </c>
      <c r="O808" s="20">
        <f t="shared" si="179"/>
        <v>142.58675078864337</v>
      </c>
      <c r="P808" s="20">
        <f t="shared" si="180"/>
        <v>130.69061441702976</v>
      </c>
      <c r="Q808" s="3">
        <f>(O808-MAX(O$8:O808))/MAX(O$8:O808)</f>
        <v>-7.2344792201128785E-2</v>
      </c>
      <c r="R808" s="3">
        <f>(P808-MAX(P$8:P808))/MAX(P$8:P808)</f>
        <v>-0.15922189801306011</v>
      </c>
    </row>
    <row r="809" spans="1:18" x14ac:dyDescent="0.2">
      <c r="A809" s="8">
        <v>42381</v>
      </c>
      <c r="B809" s="18" t="str">
        <f t="shared" si="168"/>
        <v>Jan-2016</v>
      </c>
      <c r="C809" s="2">
        <v>7510.3</v>
      </c>
      <c r="D809" s="25">
        <f t="shared" si="169"/>
        <v>-0.70797279163389248</v>
      </c>
      <c r="E809" s="20">
        <f t="shared" si="170"/>
        <v>0.70797279163389248</v>
      </c>
      <c r="F809" s="3">
        <f>VLOOKUP(A809,'Scheme data2'!$A$2:$B$5538,2,FALSE)</f>
        <v>18.010000000000002</v>
      </c>
      <c r="G809" s="20">
        <f t="shared" si="171"/>
        <v>-0.3871681415929023</v>
      </c>
      <c r="H809" s="3">
        <f t="shared" si="172"/>
        <v>2000</v>
      </c>
      <c r="I809" s="3">
        <f t="shared" si="173"/>
        <v>4</v>
      </c>
      <c r="J809" s="3">
        <f t="shared" si="174"/>
        <v>2000</v>
      </c>
      <c r="K809" s="3">
        <f t="shared" si="175"/>
        <v>33338.158476893033</v>
      </c>
      <c r="L809" s="3">
        <f t="shared" si="176"/>
        <v>73.586791991891232</v>
      </c>
      <c r="M809" s="3">
        <f t="shared" si="177"/>
        <v>600420.2341688436</v>
      </c>
      <c r="N809" s="3">
        <f t="shared" si="178"/>
        <v>552658.88389670069</v>
      </c>
      <c r="O809" s="20">
        <f t="shared" si="179"/>
        <v>142.03470031545729</v>
      </c>
      <c r="P809" s="20">
        <f t="shared" si="180"/>
        <v>129.76536042573804</v>
      </c>
      <c r="Q809" s="3">
        <f>(O809-MAX(O$8:O809))/MAX(O$8:O809)</f>
        <v>-7.5936377629553395E-2</v>
      </c>
      <c r="R809" s="3">
        <f>(P809-MAX(P$8:P809))/MAX(P$8:P809)</f>
        <v>-0.16517437821314346</v>
      </c>
    </row>
    <row r="810" spans="1:18" hidden="1" x14ac:dyDescent="0.2">
      <c r="A810" s="8">
        <v>42382</v>
      </c>
      <c r="B810" s="18" t="str">
        <f t="shared" si="168"/>
        <v>Jan-2016</v>
      </c>
      <c r="C810" s="2">
        <v>7562.4</v>
      </c>
      <c r="D810" s="25">
        <f t="shared" si="169"/>
        <v>0.6937139661531424</v>
      </c>
      <c r="E810" s="20">
        <f t="shared" si="170"/>
        <v>-0.6937139661531424</v>
      </c>
      <c r="F810" s="3">
        <f>VLOOKUP(A810,'Scheme data2'!$A$2:$B$5538,2,FALSE)</f>
        <v>18.04</v>
      </c>
      <c r="G810" s="20">
        <f t="shared" si="171"/>
        <v>0.16657412548582778</v>
      </c>
      <c r="H810" s="3">
        <f t="shared" si="172"/>
        <v>0</v>
      </c>
      <c r="I810" s="3">
        <f t="shared" si="173"/>
        <v>4</v>
      </c>
      <c r="J810" s="3">
        <f t="shared" si="174"/>
        <v>0</v>
      </c>
      <c r="K810" s="3">
        <f t="shared" si="175"/>
        <v>33338.158476893033</v>
      </c>
      <c r="L810" s="3">
        <f t="shared" si="176"/>
        <v>73.586791991891232</v>
      </c>
      <c r="M810" s="3">
        <f t="shared" si="177"/>
        <v>601420.37892315025</v>
      </c>
      <c r="N810" s="3">
        <f t="shared" si="178"/>
        <v>556492.7557594782</v>
      </c>
      <c r="O810" s="20">
        <f t="shared" si="179"/>
        <v>142.27129337539415</v>
      </c>
      <c r="P810" s="20">
        <f t="shared" si="180"/>
        <v>130.66556085424034</v>
      </c>
      <c r="Q810" s="3">
        <f>(O810-MAX(O$8:O810))/MAX(O$8:O810)</f>
        <v>-7.4397126731657312E-2</v>
      </c>
      <c r="R810" s="3">
        <f>(P810-MAX(P$8:P810))/MAX(P$8:P810)</f>
        <v>-0.15938307628178325</v>
      </c>
    </row>
    <row r="811" spans="1:18" hidden="1" x14ac:dyDescent="0.2">
      <c r="A811" s="8">
        <v>42383</v>
      </c>
      <c r="B811" s="18" t="str">
        <f t="shared" si="168"/>
        <v>Jan-2016</v>
      </c>
      <c r="C811" s="2">
        <v>7536.8</v>
      </c>
      <c r="D811" s="25">
        <f t="shared" si="169"/>
        <v>-0.33851687295037891</v>
      </c>
      <c r="E811" s="20">
        <f t="shared" si="170"/>
        <v>0.33851687295037891</v>
      </c>
      <c r="F811" s="3">
        <f>VLOOKUP(A811,'Scheme data2'!$A$2:$B$5538,2,FALSE)</f>
        <v>17.98</v>
      </c>
      <c r="G811" s="20">
        <f t="shared" si="171"/>
        <v>-0.33259423503325236</v>
      </c>
      <c r="H811" s="3">
        <f t="shared" si="172"/>
        <v>0</v>
      </c>
      <c r="I811" s="3">
        <f t="shared" si="173"/>
        <v>4</v>
      </c>
      <c r="J811" s="3">
        <f t="shared" si="174"/>
        <v>0</v>
      </c>
      <c r="K811" s="3">
        <f t="shared" si="175"/>
        <v>33338.158476893033</v>
      </c>
      <c r="L811" s="3">
        <f t="shared" si="176"/>
        <v>73.586791991891232</v>
      </c>
      <c r="M811" s="3">
        <f t="shared" si="177"/>
        <v>599420.08941453672</v>
      </c>
      <c r="N811" s="3">
        <f t="shared" si="178"/>
        <v>554608.93388448586</v>
      </c>
      <c r="O811" s="20">
        <f t="shared" si="179"/>
        <v>141.79810725552034</v>
      </c>
      <c r="P811" s="20">
        <f t="shared" si="180"/>
        <v>130.22323588361348</v>
      </c>
      <c r="Q811" s="3">
        <f>(O811-MAX(O$8:O811))/MAX(O$8:O811)</f>
        <v>-7.7475628527450019E-2</v>
      </c>
      <c r="R811" s="3">
        <f>(P811-MAX(P$8:P811))/MAX(P$8:P811)</f>
        <v>-0.16222870640544587</v>
      </c>
    </row>
    <row r="812" spans="1:18" x14ac:dyDescent="0.2">
      <c r="A812" s="8">
        <v>42384</v>
      </c>
      <c r="B812" s="18" t="str">
        <f t="shared" si="168"/>
        <v>Jan-2016</v>
      </c>
      <c r="C812" s="2">
        <v>7437.8</v>
      </c>
      <c r="D812" s="25">
        <f t="shared" si="169"/>
        <v>-1.3135548243286275</v>
      </c>
      <c r="E812" s="20">
        <f t="shared" si="170"/>
        <v>1.3135548243286275</v>
      </c>
      <c r="F812" s="3">
        <f>VLOOKUP(A812,'Scheme data2'!$A$2:$B$5538,2,FALSE)</f>
        <v>17.850000000000001</v>
      </c>
      <c r="G812" s="20">
        <f t="shared" si="171"/>
        <v>-0.72302558398219685</v>
      </c>
      <c r="H812" s="3">
        <f t="shared" si="172"/>
        <v>4000</v>
      </c>
      <c r="I812" s="3">
        <f t="shared" si="173"/>
        <v>5</v>
      </c>
      <c r="J812" s="3">
        <f t="shared" si="174"/>
        <v>4000</v>
      </c>
      <c r="K812" s="3">
        <f t="shared" si="175"/>
        <v>33562.248112747373</v>
      </c>
      <c r="L812" s="3">
        <f t="shared" si="176"/>
        <v>74.124585425433409</v>
      </c>
      <c r="M812" s="3">
        <f t="shared" si="177"/>
        <v>599086.12881254067</v>
      </c>
      <c r="N812" s="3">
        <f t="shared" si="178"/>
        <v>551323.84147728863</v>
      </c>
      <c r="O812" s="20">
        <f t="shared" si="179"/>
        <v>140.77287066246041</v>
      </c>
      <c r="P812" s="20">
        <f t="shared" si="180"/>
        <v>128.51268228626745</v>
      </c>
      <c r="Q812" s="3">
        <f>(O812-MAX(O$8:O812))/MAX(O$8:O812)</f>
        <v>-8.414571575166753E-2</v>
      </c>
      <c r="R812" s="3">
        <f>(P812-MAX(P$8:P812))/MAX(P$8:P812)</f>
        <v>-0.17323329164929738</v>
      </c>
    </row>
    <row r="813" spans="1:18" hidden="1" x14ac:dyDescent="0.2">
      <c r="A813" s="8">
        <v>42387</v>
      </c>
      <c r="B813" s="18" t="str">
        <f t="shared" si="168"/>
        <v>Jan-2016</v>
      </c>
      <c r="C813" s="2">
        <v>7351</v>
      </c>
      <c r="D813" s="25">
        <f t="shared" si="169"/>
        <v>-1.1670117507865252</v>
      </c>
      <c r="E813" s="20">
        <f t="shared" si="170"/>
        <v>1.1670117507865252</v>
      </c>
      <c r="F813" s="3">
        <f>VLOOKUP(A813,'Scheme data2'!$A$2:$B$5538,2,FALSE)</f>
        <v>17.690000000000001</v>
      </c>
      <c r="G813" s="20">
        <f t="shared" si="171"/>
        <v>-0.89635854341736776</v>
      </c>
      <c r="H813" s="3">
        <f t="shared" si="172"/>
        <v>4000</v>
      </c>
      <c r="I813" s="3">
        <f t="shared" si="173"/>
        <v>6</v>
      </c>
      <c r="J813" s="3">
        <f t="shared" si="174"/>
        <v>0</v>
      </c>
      <c r="K813" s="3">
        <f t="shared" si="175"/>
        <v>33562.248112747373</v>
      </c>
      <c r="L813" s="3">
        <f t="shared" si="176"/>
        <v>74.124585425433409</v>
      </c>
      <c r="M813" s="3">
        <f t="shared" si="177"/>
        <v>593716.1691145011</v>
      </c>
      <c r="N813" s="3">
        <f t="shared" si="178"/>
        <v>544889.82746236096</v>
      </c>
      <c r="O813" s="20">
        <f t="shared" si="179"/>
        <v>139.51104100946355</v>
      </c>
      <c r="P813" s="20">
        <f t="shared" si="180"/>
        <v>127.01292418273574</v>
      </c>
      <c r="Q813" s="3">
        <f>(O813-MAX(O$8:O813))/MAX(O$8:O813)</f>
        <v>-9.2355053873781484E-2</v>
      </c>
      <c r="R813" s="3">
        <f>(P813-MAX(P$8:P813))/MAX(P$8:P813)</f>
        <v>-0.1828817562873411</v>
      </c>
    </row>
    <row r="814" spans="1:18" hidden="1" x14ac:dyDescent="0.2">
      <c r="A814" s="8">
        <v>42388</v>
      </c>
      <c r="B814" s="18" t="str">
        <f t="shared" si="168"/>
        <v>Jan-2016</v>
      </c>
      <c r="C814" s="2">
        <v>7435.1</v>
      </c>
      <c r="D814" s="25">
        <f t="shared" si="169"/>
        <v>1.1440620323765522</v>
      </c>
      <c r="E814" s="20">
        <f t="shared" si="170"/>
        <v>-1.1440620323765522</v>
      </c>
      <c r="F814" s="3">
        <f>VLOOKUP(A814,'Scheme data2'!$A$2:$B$5538,2,FALSE)</f>
        <v>17.760000000000002</v>
      </c>
      <c r="G814" s="20">
        <f t="shared" si="171"/>
        <v>0.39570378745053858</v>
      </c>
      <c r="H814" s="3">
        <f t="shared" si="172"/>
        <v>0</v>
      </c>
      <c r="I814" s="3">
        <f t="shared" si="173"/>
        <v>6</v>
      </c>
      <c r="J814" s="3">
        <f t="shared" si="174"/>
        <v>0</v>
      </c>
      <c r="K814" s="3">
        <f t="shared" si="175"/>
        <v>33562.248112747373</v>
      </c>
      <c r="L814" s="3">
        <f t="shared" si="176"/>
        <v>74.124585425433409</v>
      </c>
      <c r="M814" s="3">
        <f t="shared" si="177"/>
        <v>596065.52648239338</v>
      </c>
      <c r="N814" s="3">
        <f t="shared" si="178"/>
        <v>551123.70509663993</v>
      </c>
      <c r="O814" s="20">
        <f t="shared" si="179"/>
        <v>140.06309148264967</v>
      </c>
      <c r="P814" s="20">
        <f t="shared" si="180"/>
        <v>128.46603082452165</v>
      </c>
      <c r="Q814" s="3">
        <f>(O814-MAX(O$8:O814))/MAX(O$8:O814)</f>
        <v>-8.8763468445356694E-2</v>
      </c>
      <c r="R814" s="3">
        <f>(P814-MAX(P$8:P814))/MAX(P$8:P814)</f>
        <v>-0.17353341670140238</v>
      </c>
    </row>
    <row r="815" spans="1:18" hidden="1" x14ac:dyDescent="0.2">
      <c r="A815" s="8">
        <v>42389</v>
      </c>
      <c r="B815" s="18" t="str">
        <f t="shared" si="168"/>
        <v>Jan-2016</v>
      </c>
      <c r="C815" s="2">
        <v>7309.3</v>
      </c>
      <c r="D815" s="25">
        <f t="shared" si="169"/>
        <v>-1.6919745531331143</v>
      </c>
      <c r="E815" s="20">
        <f t="shared" si="170"/>
        <v>1.6919745531331143</v>
      </c>
      <c r="F815" s="3">
        <f>VLOOKUP(A815,'Scheme data2'!$A$2:$B$5538,2,FALSE)</f>
        <v>17.670000000000002</v>
      </c>
      <c r="G815" s="20">
        <f t="shared" si="171"/>
        <v>-0.50675675675675591</v>
      </c>
      <c r="H815" s="3">
        <f t="shared" si="172"/>
        <v>4000</v>
      </c>
      <c r="I815" s="3">
        <f t="shared" si="173"/>
        <v>7</v>
      </c>
      <c r="J815" s="3">
        <f t="shared" si="174"/>
        <v>0</v>
      </c>
      <c r="K815" s="3">
        <f t="shared" si="175"/>
        <v>33562.248112747373</v>
      </c>
      <c r="L815" s="3">
        <f t="shared" si="176"/>
        <v>74.124585425433409</v>
      </c>
      <c r="M815" s="3">
        <f t="shared" si="177"/>
        <v>593044.92415224609</v>
      </c>
      <c r="N815" s="3">
        <f t="shared" si="178"/>
        <v>541798.83225012047</v>
      </c>
      <c r="O815" s="20">
        <f t="shared" si="179"/>
        <v>139.35331230283896</v>
      </c>
      <c r="P815" s="20">
        <f t="shared" si="180"/>
        <v>126.29241827355061</v>
      </c>
      <c r="Q815" s="3">
        <f>(O815-MAX(O$8:O815))/MAX(O$8:O815)</f>
        <v>-9.3381221139045664E-2</v>
      </c>
      <c r="R815" s="3">
        <f>(P815-MAX(P$8:P815))/MAX(P$8:P815)</f>
        <v>-0.18751702098096332</v>
      </c>
    </row>
    <row r="816" spans="1:18" hidden="1" x14ac:dyDescent="0.2">
      <c r="A816" s="8">
        <v>42390</v>
      </c>
      <c r="B816" s="18" t="str">
        <f t="shared" si="168"/>
        <v>Jan-2016</v>
      </c>
      <c r="C816" s="2">
        <v>7276.8</v>
      </c>
      <c r="D816" s="25">
        <f t="shared" si="169"/>
        <v>-0.44463902152052864</v>
      </c>
      <c r="E816" s="20">
        <f t="shared" si="170"/>
        <v>0.44463902152052864</v>
      </c>
      <c r="F816" s="3">
        <f>VLOOKUP(A816,'Scheme data2'!$A$2:$B$5538,2,FALSE)</f>
        <v>17.64</v>
      </c>
      <c r="G816" s="20">
        <f t="shared" si="171"/>
        <v>-0.16977928692700131</v>
      </c>
      <c r="H816" s="3">
        <f t="shared" si="172"/>
        <v>0</v>
      </c>
      <c r="I816" s="3">
        <f t="shared" si="173"/>
        <v>7</v>
      </c>
      <c r="J816" s="3">
        <f t="shared" si="174"/>
        <v>0</v>
      </c>
      <c r="K816" s="3">
        <f t="shared" si="175"/>
        <v>33562.248112747373</v>
      </c>
      <c r="L816" s="3">
        <f t="shared" si="176"/>
        <v>74.124585425433409</v>
      </c>
      <c r="M816" s="3">
        <f t="shared" si="177"/>
        <v>592038.0567088637</v>
      </c>
      <c r="N816" s="3">
        <f t="shared" si="178"/>
        <v>539389.78322379384</v>
      </c>
      <c r="O816" s="20">
        <f t="shared" si="179"/>
        <v>139.11671924290204</v>
      </c>
      <c r="P816" s="20">
        <f t="shared" si="180"/>
        <v>125.73087290068447</v>
      </c>
      <c r="Q816" s="3">
        <f>(O816-MAX(O$8:O816))/MAX(O$8:O816)</f>
        <v>-9.4920472036942108E-2</v>
      </c>
      <c r="R816" s="3">
        <f>(P816-MAX(P$8:P816))/MAX(P$8:P816)</f>
        <v>-0.19112963734889443</v>
      </c>
    </row>
    <row r="817" spans="1:18" hidden="1" x14ac:dyDescent="0.2">
      <c r="A817" s="8">
        <v>42391</v>
      </c>
      <c r="B817" s="18" t="str">
        <f t="shared" si="168"/>
        <v>Jan-2016</v>
      </c>
      <c r="C817" s="2">
        <v>7422.45</v>
      </c>
      <c r="D817" s="25">
        <f t="shared" si="169"/>
        <v>2.0015666226912878</v>
      </c>
      <c r="E817" s="20">
        <f t="shared" si="170"/>
        <v>-2.0015666226912878</v>
      </c>
      <c r="F817" s="3">
        <f>VLOOKUP(A817,'Scheme data2'!$A$2:$B$5538,2,FALSE)</f>
        <v>17.739999999999998</v>
      </c>
      <c r="G817" s="20">
        <f t="shared" si="171"/>
        <v>0.56689342403626908</v>
      </c>
      <c r="H817" s="3">
        <f t="shared" si="172"/>
        <v>0</v>
      </c>
      <c r="I817" s="3">
        <f t="shared" si="173"/>
        <v>7</v>
      </c>
      <c r="J817" s="3">
        <f t="shared" si="174"/>
        <v>0</v>
      </c>
      <c r="K817" s="3">
        <f t="shared" si="175"/>
        <v>33562.248112747373</v>
      </c>
      <c r="L817" s="3">
        <f t="shared" si="176"/>
        <v>74.124585425433409</v>
      </c>
      <c r="M817" s="3">
        <f t="shared" si="177"/>
        <v>595394.28152013838</v>
      </c>
      <c r="N817" s="3">
        <f t="shared" si="178"/>
        <v>550186.02909100824</v>
      </c>
      <c r="O817" s="20">
        <f t="shared" si="179"/>
        <v>139.90536277602504</v>
      </c>
      <c r="P817" s="20">
        <f t="shared" si="180"/>
        <v>128.24746008708297</v>
      </c>
      <c r="Q817" s="3">
        <f>(O817-MAX(O$8:O817))/MAX(O$8:O817)</f>
        <v>-8.9789635710621055E-2</v>
      </c>
      <c r="R817" s="3">
        <f>(P817-MAX(P$8:P817))/MAX(P$8:P817)</f>
        <v>-0.17493955814922799</v>
      </c>
    </row>
    <row r="818" spans="1:18" hidden="1" x14ac:dyDescent="0.2">
      <c r="A818" s="8">
        <v>42394</v>
      </c>
      <c r="B818" s="18" t="str">
        <f t="shared" si="168"/>
        <v>Jan-2016</v>
      </c>
      <c r="C818" s="2">
        <v>7436.15</v>
      </c>
      <c r="D818" s="25">
        <f t="shared" si="169"/>
        <v>0.18457517396546719</v>
      </c>
      <c r="E818" s="20">
        <f t="shared" si="170"/>
        <v>-0.18457517396546719</v>
      </c>
      <c r="F818" s="3">
        <f>VLOOKUP(A818,'Scheme data2'!$A$2:$B$5538,2,FALSE)</f>
        <v>17.77</v>
      </c>
      <c r="G818" s="20">
        <f t="shared" si="171"/>
        <v>0.16910935738444838</v>
      </c>
      <c r="H818" s="3">
        <f t="shared" si="172"/>
        <v>0</v>
      </c>
      <c r="I818" s="3">
        <f t="shared" si="173"/>
        <v>7</v>
      </c>
      <c r="J818" s="3">
        <f t="shared" si="174"/>
        <v>0</v>
      </c>
      <c r="K818" s="3">
        <f t="shared" si="175"/>
        <v>33562.248112747373</v>
      </c>
      <c r="L818" s="3">
        <f t="shared" si="176"/>
        <v>74.124585425433409</v>
      </c>
      <c r="M818" s="3">
        <f t="shared" si="177"/>
        <v>596401.14896352077</v>
      </c>
      <c r="N818" s="3">
        <f t="shared" si="178"/>
        <v>551201.53591133666</v>
      </c>
      <c r="O818" s="20">
        <f t="shared" si="179"/>
        <v>140.14195583596197</v>
      </c>
      <c r="P818" s="20">
        <f t="shared" si="180"/>
        <v>128.484173059645</v>
      </c>
      <c r="Q818" s="3">
        <f>(O818-MAX(O$8:O818))/MAX(O$8:O818)</f>
        <v>-8.8250384812724597E-2</v>
      </c>
      <c r="R818" s="3">
        <f>(P818-MAX(P$8:P818))/MAX(P$8:P818)</f>
        <v>-0.17341670140336166</v>
      </c>
    </row>
    <row r="819" spans="1:18" hidden="1" x14ac:dyDescent="0.2">
      <c r="A819" s="8">
        <v>42396</v>
      </c>
      <c r="B819" s="18" t="str">
        <f t="shared" si="168"/>
        <v>Jan-2016</v>
      </c>
      <c r="C819" s="2">
        <v>7437.75</v>
      </c>
      <c r="D819" s="25">
        <f t="shared" si="169"/>
        <v>2.151651055990484E-2</v>
      </c>
      <c r="E819" s="20">
        <f t="shared" si="170"/>
        <v>-2.151651055990484E-2</v>
      </c>
      <c r="F819" s="3">
        <f>VLOOKUP(A819,'Scheme data2'!$A$2:$B$5538,2,FALSE)</f>
        <v>17.82</v>
      </c>
      <c r="G819" s="20">
        <f t="shared" si="171"/>
        <v>0.28137310073157407</v>
      </c>
      <c r="H819" s="3">
        <f t="shared" si="172"/>
        <v>0</v>
      </c>
      <c r="I819" s="3">
        <f t="shared" si="173"/>
        <v>7</v>
      </c>
      <c r="J819" s="3">
        <f t="shared" si="174"/>
        <v>0</v>
      </c>
      <c r="K819" s="3">
        <f t="shared" si="175"/>
        <v>33562.248112747373</v>
      </c>
      <c r="L819" s="3">
        <f t="shared" si="176"/>
        <v>74.124585425433409</v>
      </c>
      <c r="M819" s="3">
        <f t="shared" si="177"/>
        <v>598079.26136915816</v>
      </c>
      <c r="N819" s="3">
        <f t="shared" si="178"/>
        <v>551320.13524801738</v>
      </c>
      <c r="O819" s="20">
        <f t="shared" si="179"/>
        <v>140.53627760252348</v>
      </c>
      <c r="P819" s="20">
        <f t="shared" si="180"/>
        <v>128.51181837030919</v>
      </c>
      <c r="Q819" s="3">
        <f>(O819-MAX(O$8:O819))/MAX(O$8:O819)</f>
        <v>-8.5684966649563987E-2</v>
      </c>
      <c r="R819" s="3">
        <f>(P819-MAX(P$8:P819))/MAX(P$8:P819)</f>
        <v>-0.1732388495206327</v>
      </c>
    </row>
    <row r="820" spans="1:18" hidden="1" x14ac:dyDescent="0.2">
      <c r="A820" s="8">
        <v>42397</v>
      </c>
      <c r="B820" s="18" t="str">
        <f t="shared" si="168"/>
        <v>Jan-2016</v>
      </c>
      <c r="C820" s="2">
        <v>7424.65</v>
      </c>
      <c r="D820" s="25">
        <f t="shared" si="169"/>
        <v>-0.17612853349467736</v>
      </c>
      <c r="E820" s="20">
        <f t="shared" si="170"/>
        <v>0.17612853349467736</v>
      </c>
      <c r="F820" s="3">
        <f>VLOOKUP(A820,'Scheme data2'!$A$2:$B$5538,2,FALSE)</f>
        <v>17.78</v>
      </c>
      <c r="G820" s="20">
        <f t="shared" si="171"/>
        <v>-0.224466891133553</v>
      </c>
      <c r="H820" s="3">
        <f t="shared" si="172"/>
        <v>0</v>
      </c>
      <c r="I820" s="3">
        <f t="shared" si="173"/>
        <v>7</v>
      </c>
      <c r="J820" s="3">
        <f t="shared" si="174"/>
        <v>0</v>
      </c>
      <c r="K820" s="3">
        <f t="shared" si="175"/>
        <v>33562.248112747373</v>
      </c>
      <c r="L820" s="3">
        <f t="shared" si="176"/>
        <v>74.124585425433409</v>
      </c>
      <c r="M820" s="3">
        <f t="shared" si="177"/>
        <v>596736.77144464827</v>
      </c>
      <c r="N820" s="3">
        <f t="shared" si="178"/>
        <v>550349.10317894409</v>
      </c>
      <c r="O820" s="20">
        <f t="shared" si="179"/>
        <v>140.22082018927426</v>
      </c>
      <c r="P820" s="20">
        <f t="shared" si="180"/>
        <v>128.28547238924622</v>
      </c>
      <c r="Q820" s="3">
        <f>(O820-MAX(O$8:O820))/MAX(O$8:O820)</f>
        <v>-8.7737301180092514E-2</v>
      </c>
      <c r="R820" s="3">
        <f>(P820-MAX(P$8:P820))/MAX(P$8:P820)</f>
        <v>-0.1746950118104757</v>
      </c>
    </row>
    <row r="821" spans="1:18" hidden="1" x14ac:dyDescent="0.2">
      <c r="A821" s="8">
        <v>42398</v>
      </c>
      <c r="B821" s="18" t="str">
        <f t="shared" si="168"/>
        <v>Jan-2016</v>
      </c>
      <c r="C821" s="2">
        <v>7563.55</v>
      </c>
      <c r="D821" s="25">
        <f t="shared" si="169"/>
        <v>1.8707952563420573</v>
      </c>
      <c r="E821" s="20">
        <f t="shared" si="170"/>
        <v>-1.8707952563420573</v>
      </c>
      <c r="F821" s="3">
        <f>VLOOKUP(A821,'Scheme data2'!$A$2:$B$5538,2,FALSE)</f>
        <v>17.91</v>
      </c>
      <c r="G821" s="20">
        <f t="shared" si="171"/>
        <v>0.73115860517434761</v>
      </c>
      <c r="H821" s="3">
        <f t="shared" si="172"/>
        <v>0</v>
      </c>
      <c r="I821" s="3">
        <f t="shared" si="173"/>
        <v>7</v>
      </c>
      <c r="J821" s="3">
        <f t="shared" si="174"/>
        <v>0</v>
      </c>
      <c r="K821" s="3">
        <f t="shared" si="175"/>
        <v>33562.248112747373</v>
      </c>
      <c r="L821" s="3">
        <f t="shared" si="176"/>
        <v>74.124585425433409</v>
      </c>
      <c r="M821" s="3">
        <f t="shared" si="177"/>
        <v>601099.86369930545</v>
      </c>
      <c r="N821" s="3">
        <f t="shared" si="178"/>
        <v>560645.00809453684</v>
      </c>
      <c r="O821" s="20">
        <f t="shared" si="179"/>
        <v>141.24605678233419</v>
      </c>
      <c r="P821" s="20">
        <f t="shared" si="180"/>
        <v>130.68543092128024</v>
      </c>
      <c r="Q821" s="3">
        <f>(O821-MAX(O$8:O821))/MAX(O$8:O821)</f>
        <v>-8.1067213955875003E-2</v>
      </c>
      <c r="R821" s="3">
        <f>(P821-MAX(P$8:P821))/MAX(P$8:P821)</f>
        <v>-0.15925524524107168</v>
      </c>
    </row>
    <row r="822" spans="1:18" hidden="1" x14ac:dyDescent="0.2">
      <c r="A822" s="8">
        <v>42401</v>
      </c>
      <c r="B822" s="18" t="str">
        <f t="shared" si="168"/>
        <v>Feb-2016</v>
      </c>
      <c r="C822" s="2">
        <v>7555.95</v>
      </c>
      <c r="D822" s="25">
        <f t="shared" si="169"/>
        <v>-0.10048191656035015</v>
      </c>
      <c r="E822" s="20">
        <f t="shared" si="170"/>
        <v>0.10048191656035015</v>
      </c>
      <c r="F822" s="3">
        <f>VLOOKUP(A822,'Scheme data2'!$A$2:$B$5538,2,FALSE)</f>
        <v>17.899999999999999</v>
      </c>
      <c r="G822" s="20">
        <f t="shared" si="171"/>
        <v>-5.5834729201572099E-2</v>
      </c>
      <c r="H822" s="3">
        <f t="shared" si="172"/>
        <v>0</v>
      </c>
      <c r="I822" s="3">
        <f t="shared" si="173"/>
        <v>0</v>
      </c>
      <c r="J822" s="3">
        <f t="shared" si="174"/>
        <v>0</v>
      </c>
      <c r="K822" s="3">
        <f t="shared" si="175"/>
        <v>33562.248112747373</v>
      </c>
      <c r="L822" s="3">
        <f t="shared" si="176"/>
        <v>74.124585425433409</v>
      </c>
      <c r="M822" s="3">
        <f t="shared" si="177"/>
        <v>600764.24121817795</v>
      </c>
      <c r="N822" s="3">
        <f t="shared" si="178"/>
        <v>560081.66124530358</v>
      </c>
      <c r="O822" s="20">
        <f t="shared" si="179"/>
        <v>141.16719242902187</v>
      </c>
      <c r="P822" s="20">
        <f t="shared" si="180"/>
        <v>130.5541156956254</v>
      </c>
      <c r="Q822" s="3">
        <f>(O822-MAX(O$8:O822))/MAX(O$8:O822)</f>
        <v>-8.1580297588507281E-2</v>
      </c>
      <c r="R822" s="3">
        <f>(P822-MAX(P$8:P822))/MAX(P$8:P822)</f>
        <v>-0.16010004168403399</v>
      </c>
    </row>
    <row r="823" spans="1:18" x14ac:dyDescent="0.2">
      <c r="A823" s="8">
        <v>42402</v>
      </c>
      <c r="B823" s="18" t="str">
        <f t="shared" si="168"/>
        <v>Feb-2016</v>
      </c>
      <c r="C823" s="2">
        <v>7455.55</v>
      </c>
      <c r="D823" s="25">
        <f t="shared" si="169"/>
        <v>-1.3287541606283741</v>
      </c>
      <c r="E823" s="20">
        <f t="shared" si="170"/>
        <v>1.3287541606283741</v>
      </c>
      <c r="F823" s="3">
        <f>VLOOKUP(A823,'Scheme data2'!$A$2:$B$5538,2,FALSE)</f>
        <v>17.760000000000002</v>
      </c>
      <c r="G823" s="20">
        <f t="shared" si="171"/>
        <v>-0.78212290502791637</v>
      </c>
      <c r="H823" s="3">
        <f t="shared" si="172"/>
        <v>4000</v>
      </c>
      <c r="I823" s="3">
        <f t="shared" si="173"/>
        <v>1</v>
      </c>
      <c r="J823" s="3">
        <f t="shared" si="174"/>
        <v>4000</v>
      </c>
      <c r="K823" s="3">
        <f t="shared" si="175"/>
        <v>33787.473337972595</v>
      </c>
      <c r="L823" s="3">
        <f t="shared" si="176"/>
        <v>74.661098492879802</v>
      </c>
      <c r="M823" s="3">
        <f t="shared" si="177"/>
        <v>600065.52648239338</v>
      </c>
      <c r="N823" s="3">
        <f t="shared" si="178"/>
        <v>556639.55286858999</v>
      </c>
      <c r="O823" s="20">
        <f t="shared" si="179"/>
        <v>140.06309148264964</v>
      </c>
      <c r="P823" s="20">
        <f t="shared" si="180"/>
        <v>128.8193724514482</v>
      </c>
      <c r="Q823" s="3">
        <f>(O823-MAX(O$8:O823))/MAX(O$8:O823)</f>
        <v>-8.8763468445356875E-2</v>
      </c>
      <c r="R823" s="3">
        <f>(P823-MAX(P$8:P823))/MAX(P$8:P823)</f>
        <v>-0.17126024732527334</v>
      </c>
    </row>
    <row r="824" spans="1:18" x14ac:dyDescent="0.2">
      <c r="A824" s="8">
        <v>42403</v>
      </c>
      <c r="B824" s="18" t="str">
        <f t="shared" si="168"/>
        <v>Feb-2016</v>
      </c>
      <c r="C824" s="2">
        <v>7361.8</v>
      </c>
      <c r="D824" s="25">
        <f t="shared" si="169"/>
        <v>-1.2574525018274976</v>
      </c>
      <c r="E824" s="20">
        <f t="shared" si="170"/>
        <v>1.2574525018274976</v>
      </c>
      <c r="F824" s="3">
        <f>VLOOKUP(A824,'Scheme data2'!$A$2:$B$5538,2,FALSE)</f>
        <v>17.66</v>
      </c>
      <c r="G824" s="20">
        <f t="shared" si="171"/>
        <v>-0.56306306306307097</v>
      </c>
      <c r="H824" s="3">
        <f t="shared" si="172"/>
        <v>4000</v>
      </c>
      <c r="I824" s="3">
        <f t="shared" si="173"/>
        <v>2</v>
      </c>
      <c r="J824" s="3">
        <f t="shared" si="174"/>
        <v>4000</v>
      </c>
      <c r="K824" s="3">
        <f t="shared" si="175"/>
        <v>34013.973904224011</v>
      </c>
      <c r="L824" s="3">
        <f t="shared" si="176"/>
        <v>75.204443870369005</v>
      </c>
      <c r="M824" s="3">
        <f t="shared" si="177"/>
        <v>600686.77914859599</v>
      </c>
      <c r="N824" s="3">
        <f t="shared" si="178"/>
        <v>553640.07488488255</v>
      </c>
      <c r="O824" s="20">
        <f t="shared" si="179"/>
        <v>139.2744479495266</v>
      </c>
      <c r="P824" s="20">
        <f t="shared" si="180"/>
        <v>127.19953002971899</v>
      </c>
      <c r="Q824" s="3">
        <f>(O824-MAX(O$8:O824))/MAX(O$8:O824)</f>
        <v>-9.3894304771678122E-2</v>
      </c>
      <c r="R824" s="3">
        <f>(P824-MAX(P$8:P824))/MAX(P$8:P824)</f>
        <v>-0.18168125607892069</v>
      </c>
    </row>
    <row r="825" spans="1:18" hidden="1" x14ac:dyDescent="0.2">
      <c r="A825" s="8">
        <v>42404</v>
      </c>
      <c r="B825" s="18" t="str">
        <f t="shared" si="168"/>
        <v>Feb-2016</v>
      </c>
      <c r="C825" s="2">
        <v>7404</v>
      </c>
      <c r="D825" s="25">
        <f t="shared" si="169"/>
        <v>0.57322937325110457</v>
      </c>
      <c r="E825" s="20">
        <f t="shared" si="170"/>
        <v>-0.57322937325110457</v>
      </c>
      <c r="F825" s="3">
        <f>VLOOKUP(A825,'Scheme data2'!$A$2:$B$5538,2,FALSE)</f>
        <v>17.68</v>
      </c>
      <c r="G825" s="20">
        <f t="shared" si="171"/>
        <v>0.1132502831257054</v>
      </c>
      <c r="H825" s="3">
        <f t="shared" si="172"/>
        <v>0</v>
      </c>
      <c r="I825" s="3">
        <f t="shared" si="173"/>
        <v>2</v>
      </c>
      <c r="J825" s="3">
        <f t="shared" si="174"/>
        <v>0</v>
      </c>
      <c r="K825" s="3">
        <f t="shared" si="175"/>
        <v>34013.973904224011</v>
      </c>
      <c r="L825" s="3">
        <f t="shared" si="176"/>
        <v>75.204443870369005</v>
      </c>
      <c r="M825" s="3">
        <f t="shared" si="177"/>
        <v>601367.05862668052</v>
      </c>
      <c r="N825" s="3">
        <f t="shared" si="178"/>
        <v>556813.70241621207</v>
      </c>
      <c r="O825" s="20">
        <f t="shared" si="179"/>
        <v>139.4321766561512</v>
      </c>
      <c r="P825" s="20">
        <f t="shared" si="180"/>
        <v>127.92867509848669</v>
      </c>
      <c r="Q825" s="3">
        <f>(O825-MAX(O$8:O825))/MAX(O$8:O825)</f>
        <v>-9.2868137506413942E-2</v>
      </c>
      <c r="R825" s="3">
        <f>(P825-MAX(P$8:P825))/MAX(P$8:P825)</f>
        <v>-0.1769904126719456</v>
      </c>
    </row>
    <row r="826" spans="1:18" hidden="1" x14ac:dyDescent="0.2">
      <c r="A826" s="8">
        <v>42405</v>
      </c>
      <c r="B826" s="18" t="str">
        <f t="shared" si="168"/>
        <v>Feb-2016</v>
      </c>
      <c r="C826" s="2">
        <v>7489.1</v>
      </c>
      <c r="D826" s="25">
        <f t="shared" si="169"/>
        <v>1.1493787142085408</v>
      </c>
      <c r="E826" s="20">
        <f t="shared" si="170"/>
        <v>-1.1493787142085408</v>
      </c>
      <c r="F826" s="3">
        <f>VLOOKUP(A826,'Scheme data2'!$A$2:$B$5538,2,FALSE)</f>
        <v>17.77</v>
      </c>
      <c r="G826" s="20">
        <f t="shared" si="171"/>
        <v>0.5090497737556553</v>
      </c>
      <c r="H826" s="3">
        <f t="shared" si="172"/>
        <v>0</v>
      </c>
      <c r="I826" s="3">
        <f t="shared" si="173"/>
        <v>2</v>
      </c>
      <c r="J826" s="3">
        <f t="shared" si="174"/>
        <v>0</v>
      </c>
      <c r="K826" s="3">
        <f t="shared" si="175"/>
        <v>34013.973904224011</v>
      </c>
      <c r="L826" s="3">
        <f t="shared" si="176"/>
        <v>75.204443870369005</v>
      </c>
      <c r="M826" s="3">
        <f t="shared" si="177"/>
        <v>604428.31627806067</v>
      </c>
      <c r="N826" s="3">
        <f t="shared" si="178"/>
        <v>563213.60058958048</v>
      </c>
      <c r="O826" s="20">
        <f t="shared" si="179"/>
        <v>140.14195583596191</v>
      </c>
      <c r="P826" s="20">
        <f t="shared" si="180"/>
        <v>129.39906005943772</v>
      </c>
      <c r="Q826" s="3">
        <f>(O826-MAX(O$8:O826))/MAX(O$8:O826)</f>
        <v>-8.8250384812724972E-2</v>
      </c>
      <c r="R826" s="3">
        <f>(P826-MAX(P$8:P826))/MAX(P$8:P826)</f>
        <v>-0.16753091565930128</v>
      </c>
    </row>
    <row r="827" spans="1:18" x14ac:dyDescent="0.2">
      <c r="A827" s="8">
        <v>42408</v>
      </c>
      <c r="B827" s="18" t="str">
        <f t="shared" si="168"/>
        <v>Feb-2016</v>
      </c>
      <c r="C827" s="2">
        <v>7387.25</v>
      </c>
      <c r="D827" s="25">
        <f t="shared" si="169"/>
        <v>-1.3599764991788115</v>
      </c>
      <c r="E827" s="20">
        <f t="shared" si="170"/>
        <v>1.3599764991788115</v>
      </c>
      <c r="F827" s="3">
        <f>VLOOKUP(A827,'Scheme data2'!$A$2:$B$5538,2,FALSE)</f>
        <v>17.72</v>
      </c>
      <c r="G827" s="20">
        <f t="shared" si="171"/>
        <v>-0.28137310073157407</v>
      </c>
      <c r="H827" s="3">
        <f t="shared" si="172"/>
        <v>4000</v>
      </c>
      <c r="I827" s="3">
        <f t="shared" si="173"/>
        <v>3</v>
      </c>
      <c r="J827" s="3">
        <f t="shared" si="174"/>
        <v>4000</v>
      </c>
      <c r="K827" s="3">
        <f t="shared" si="175"/>
        <v>34239.70753853552</v>
      </c>
      <c r="L827" s="3">
        <f t="shared" si="176"/>
        <v>75.745917355089304</v>
      </c>
      <c r="M827" s="3">
        <f t="shared" si="177"/>
        <v>606727.61758284934</v>
      </c>
      <c r="N827" s="3">
        <f t="shared" si="178"/>
        <v>559554.02798138349</v>
      </c>
      <c r="O827" s="20">
        <f t="shared" si="179"/>
        <v>139.74763406940039</v>
      </c>
      <c r="P827" s="20">
        <f t="shared" si="180"/>
        <v>127.63926325247108</v>
      </c>
      <c r="Q827" s="3">
        <f>(O827-MAX(O$8:O827))/MAX(O$8:O827)</f>
        <v>-9.0815802975885596E-2</v>
      </c>
      <c r="R827" s="3">
        <f>(P827-MAX(P$8:P827))/MAX(P$8:P827)</f>
        <v>-0.17885229956926385</v>
      </c>
    </row>
    <row r="828" spans="1:18" x14ac:dyDescent="0.2">
      <c r="A828" s="8">
        <v>42409</v>
      </c>
      <c r="B828" s="18" t="str">
        <f t="shared" si="168"/>
        <v>Feb-2016</v>
      </c>
      <c r="C828" s="2">
        <v>7298.2</v>
      </c>
      <c r="D828" s="25">
        <f t="shared" si="169"/>
        <v>-1.2054553453585592</v>
      </c>
      <c r="E828" s="20">
        <f t="shared" si="170"/>
        <v>1.2054553453585592</v>
      </c>
      <c r="F828" s="3">
        <f>VLOOKUP(A828,'Scheme data2'!$A$2:$B$5538,2,FALSE)</f>
        <v>17.559999999999999</v>
      </c>
      <c r="G828" s="20">
        <f t="shared" si="171"/>
        <v>-0.90293453724605044</v>
      </c>
      <c r="H828" s="3">
        <f t="shared" si="172"/>
        <v>4000</v>
      </c>
      <c r="I828" s="3">
        <f t="shared" si="173"/>
        <v>4</v>
      </c>
      <c r="J828" s="3">
        <f t="shared" si="174"/>
        <v>4000</v>
      </c>
      <c r="K828" s="3">
        <f t="shared" si="175"/>
        <v>34467.49797133734</v>
      </c>
      <c r="L828" s="3">
        <f t="shared" si="176"/>
        <v>76.29399770366841</v>
      </c>
      <c r="M828" s="3">
        <f t="shared" si="177"/>
        <v>605249.26437668363</v>
      </c>
      <c r="N828" s="3">
        <f t="shared" si="178"/>
        <v>556808.85404091282</v>
      </c>
      <c r="O828" s="20">
        <f t="shared" si="179"/>
        <v>138.48580441640354</v>
      </c>
      <c r="P828" s="20">
        <f t="shared" si="180"/>
        <v>126.10062893081788</v>
      </c>
      <c r="Q828" s="3">
        <f>(O828-MAX(O$8:O828))/MAX(O$8:O828)</f>
        <v>-9.902514109799955E-2</v>
      </c>
      <c r="R828" s="3">
        <f>(P828-MAX(P$8:P828))/MAX(P$8:P828)</f>
        <v>-0.18875086841739511</v>
      </c>
    </row>
    <row r="829" spans="1:18" x14ac:dyDescent="0.2">
      <c r="A829" s="8">
        <v>42410</v>
      </c>
      <c r="B829" s="18" t="str">
        <f t="shared" si="168"/>
        <v>Feb-2016</v>
      </c>
      <c r="C829" s="2">
        <v>7215.7</v>
      </c>
      <c r="D829" s="25">
        <f t="shared" si="169"/>
        <v>-1.1304157189443973</v>
      </c>
      <c r="E829" s="20">
        <f t="shared" si="170"/>
        <v>1.1304157189443973</v>
      </c>
      <c r="F829" s="3">
        <f>VLOOKUP(A829,'Scheme data2'!$A$2:$B$5538,2,FALSE)</f>
        <v>17.53</v>
      </c>
      <c r="G829" s="20">
        <f t="shared" si="171"/>
        <v>-0.170842824601353</v>
      </c>
      <c r="H829" s="3">
        <f t="shared" si="172"/>
        <v>4000</v>
      </c>
      <c r="I829" s="3">
        <f t="shared" si="173"/>
        <v>5</v>
      </c>
      <c r="J829" s="3">
        <f t="shared" si="174"/>
        <v>4000</v>
      </c>
      <c r="K829" s="3">
        <f t="shared" si="175"/>
        <v>34695.678233744642</v>
      </c>
      <c r="L829" s="3">
        <f t="shared" si="176"/>
        <v>76.848344475291398</v>
      </c>
      <c r="M829" s="3">
        <f t="shared" si="177"/>
        <v>608215.23943754367</v>
      </c>
      <c r="N829" s="3">
        <f t="shared" si="178"/>
        <v>554514.59923036012</v>
      </c>
      <c r="O829" s="20">
        <f t="shared" si="179"/>
        <v>138.24921135646665</v>
      </c>
      <c r="P829" s="20">
        <f t="shared" si="180"/>
        <v>124.67516759969617</v>
      </c>
      <c r="Q829" s="3">
        <f>(O829-MAX(O$8:O829))/MAX(O$8:O829)</f>
        <v>-0.10056439199589581</v>
      </c>
      <c r="R829" s="3">
        <f>(P829-MAX(P$8:P829))/MAX(P$8:P829)</f>
        <v>-0.1979213561206048</v>
      </c>
    </row>
    <row r="830" spans="1:18" hidden="1" x14ac:dyDescent="0.2">
      <c r="A830" s="8">
        <v>42411</v>
      </c>
      <c r="B830" s="18" t="str">
        <f t="shared" si="168"/>
        <v>Feb-2016</v>
      </c>
      <c r="C830" s="2">
        <v>6976.35</v>
      </c>
      <c r="D830" s="25">
        <f t="shared" si="169"/>
        <v>-3.3170724946990511</v>
      </c>
      <c r="E830" s="20">
        <f t="shared" si="170"/>
        <v>3.3170724946990511</v>
      </c>
      <c r="F830" s="3">
        <f>VLOOKUP(A830,'Scheme data2'!$A$2:$B$5538,2,FALSE)</f>
        <v>17.37</v>
      </c>
      <c r="G830" s="20">
        <f t="shared" si="171"/>
        <v>-0.91272104962920786</v>
      </c>
      <c r="H830" s="3">
        <f t="shared" si="172"/>
        <v>5000</v>
      </c>
      <c r="I830" s="3">
        <f t="shared" si="173"/>
        <v>6</v>
      </c>
      <c r="J830" s="3">
        <f t="shared" si="174"/>
        <v>0</v>
      </c>
      <c r="K830" s="3">
        <f t="shared" si="175"/>
        <v>34695.678233744642</v>
      </c>
      <c r="L830" s="3">
        <f t="shared" si="176"/>
        <v>76.848344475291398</v>
      </c>
      <c r="M830" s="3">
        <f t="shared" si="177"/>
        <v>602663.93092014443</v>
      </c>
      <c r="N830" s="3">
        <f t="shared" si="178"/>
        <v>536120.94798019913</v>
      </c>
      <c r="O830" s="20">
        <f t="shared" si="179"/>
        <v>136.98738170346979</v>
      </c>
      <c r="P830" s="20">
        <f t="shared" si="180"/>
        <v>120.5396019075267</v>
      </c>
      <c r="Q830" s="3">
        <f>(O830-MAX(O$8:O830))/MAX(O$8:O830)</f>
        <v>-0.10877373011800977</v>
      </c>
      <c r="R830" s="3">
        <f>(P830-MAX(P$8:P830))/MAX(P$8:P830)</f>
        <v>-0.22452688620258338</v>
      </c>
    </row>
    <row r="831" spans="1:18" hidden="1" x14ac:dyDescent="0.2">
      <c r="A831" s="8">
        <v>42412</v>
      </c>
      <c r="B831" s="18" t="str">
        <f t="shared" si="168"/>
        <v>Feb-2016</v>
      </c>
      <c r="C831" s="2">
        <v>6980.95</v>
      </c>
      <c r="D831" s="25">
        <f t="shared" si="169"/>
        <v>6.593705877714641E-2</v>
      </c>
      <c r="E831" s="20">
        <f t="shared" si="170"/>
        <v>-6.593705877714641E-2</v>
      </c>
      <c r="F831" s="3">
        <f>VLOOKUP(A831,'Scheme data2'!$A$2:$B$5538,2,FALSE)</f>
        <v>17.399999999999999</v>
      </c>
      <c r="G831" s="20">
        <f t="shared" si="171"/>
        <v>0.17271157167528833</v>
      </c>
      <c r="H831" s="3">
        <f t="shared" si="172"/>
        <v>0</v>
      </c>
      <c r="I831" s="3">
        <f t="shared" si="173"/>
        <v>6</v>
      </c>
      <c r="J831" s="3">
        <f t="shared" si="174"/>
        <v>0</v>
      </c>
      <c r="K831" s="3">
        <f t="shared" si="175"/>
        <v>34695.678233744642</v>
      </c>
      <c r="L831" s="3">
        <f t="shared" si="176"/>
        <v>76.848344475291398</v>
      </c>
      <c r="M831" s="3">
        <f t="shared" si="177"/>
        <v>603704.80126715673</v>
      </c>
      <c r="N831" s="3">
        <f t="shared" si="178"/>
        <v>536474.4503647855</v>
      </c>
      <c r="O831" s="20">
        <f t="shared" si="179"/>
        <v>137.22397476340669</v>
      </c>
      <c r="P831" s="20">
        <f t="shared" si="180"/>
        <v>120.61908217568622</v>
      </c>
      <c r="Q831" s="3">
        <f>(O831-MAX(O$8:O831))/MAX(O$8:O831)</f>
        <v>-0.1072344792201135</v>
      </c>
      <c r="R831" s="3">
        <f>(P831-MAX(P$8:P831))/MAX(P$8:P831)</f>
        <v>-0.22401556203973771</v>
      </c>
    </row>
    <row r="832" spans="1:18" hidden="1" x14ac:dyDescent="0.2">
      <c r="A832" s="8">
        <v>42415</v>
      </c>
      <c r="B832" s="18" t="str">
        <f t="shared" si="168"/>
        <v>Feb-2016</v>
      </c>
      <c r="C832" s="2">
        <v>7162.95</v>
      </c>
      <c r="D832" s="25">
        <f t="shared" si="169"/>
        <v>2.6070950228837049</v>
      </c>
      <c r="E832" s="20">
        <f t="shared" si="170"/>
        <v>-2.6070950228837049</v>
      </c>
      <c r="F832" s="3">
        <f>VLOOKUP(A832,'Scheme data2'!$A$2:$B$5538,2,FALSE)</f>
        <v>17.489999999999998</v>
      </c>
      <c r="G832" s="20">
        <f t="shared" si="171"/>
        <v>0.51724137931034408</v>
      </c>
      <c r="H832" s="3">
        <f t="shared" si="172"/>
        <v>0</v>
      </c>
      <c r="I832" s="3">
        <f t="shared" si="173"/>
        <v>6</v>
      </c>
      <c r="J832" s="3">
        <f t="shared" si="174"/>
        <v>0</v>
      </c>
      <c r="K832" s="3">
        <f t="shared" si="175"/>
        <v>34695.678233744642</v>
      </c>
      <c r="L832" s="3">
        <f t="shared" si="176"/>
        <v>76.848344475291398</v>
      </c>
      <c r="M832" s="3">
        <f t="shared" si="177"/>
        <v>606827.41230819374</v>
      </c>
      <c r="N832" s="3">
        <f t="shared" si="178"/>
        <v>550460.84905928851</v>
      </c>
      <c r="O832" s="20">
        <f t="shared" si="179"/>
        <v>137.93375394321743</v>
      </c>
      <c r="P832" s="20">
        <f t="shared" si="180"/>
        <v>123.76373626373653</v>
      </c>
      <c r="Q832" s="3">
        <f>(O832-MAX(O$8:O832))/MAX(O$8:O832)</f>
        <v>-0.10261672652642435</v>
      </c>
      <c r="R832" s="3">
        <f>(P832-MAX(P$8:P832))/MAX(P$8:P832)</f>
        <v>-0.20378491037932367</v>
      </c>
    </row>
    <row r="833" spans="1:18" hidden="1" x14ac:dyDescent="0.2">
      <c r="A833" s="8">
        <v>42416</v>
      </c>
      <c r="B833" s="18" t="str">
        <f t="shared" si="168"/>
        <v>Feb-2016</v>
      </c>
      <c r="C833" s="2">
        <v>7048.25</v>
      </c>
      <c r="D833" s="25">
        <f t="shared" si="169"/>
        <v>-1.6012955556020887</v>
      </c>
      <c r="E833" s="20">
        <f t="shared" si="170"/>
        <v>1.6012955556020887</v>
      </c>
      <c r="F833" s="3">
        <f>VLOOKUP(A833,'Scheme data2'!$A$2:$B$5538,2,FALSE)</f>
        <v>17.329999999999998</v>
      </c>
      <c r="G833" s="20">
        <f t="shared" si="171"/>
        <v>-0.91480846197827415</v>
      </c>
      <c r="H833" s="3">
        <f t="shared" si="172"/>
        <v>4000</v>
      </c>
      <c r="I833" s="3">
        <f t="shared" si="173"/>
        <v>7</v>
      </c>
      <c r="J833" s="3">
        <f t="shared" si="174"/>
        <v>0</v>
      </c>
      <c r="K833" s="3">
        <f t="shared" si="175"/>
        <v>34695.678233744642</v>
      </c>
      <c r="L833" s="3">
        <f t="shared" si="176"/>
        <v>76.848344475291398</v>
      </c>
      <c r="M833" s="3">
        <f t="shared" si="177"/>
        <v>601276.10379079462</v>
      </c>
      <c r="N833" s="3">
        <f t="shared" si="178"/>
        <v>541646.34394797264</v>
      </c>
      <c r="O833" s="20">
        <f t="shared" si="179"/>
        <v>136.67192429022057</v>
      </c>
      <c r="P833" s="20">
        <f t="shared" si="180"/>
        <v>121.78191305549822</v>
      </c>
      <c r="Q833" s="3">
        <f>(O833-MAX(O$8:O833))/MAX(O$8:O833)</f>
        <v>-0.11082606464853831</v>
      </c>
      <c r="R833" s="3">
        <f>(P833-MAX(P$8:P833))/MAX(P$8:P833)</f>
        <v>-0.21653466722245279</v>
      </c>
    </row>
    <row r="834" spans="1:18" hidden="1" x14ac:dyDescent="0.2">
      <c r="A834" s="8">
        <v>42417</v>
      </c>
      <c r="B834" s="18" t="str">
        <f t="shared" si="168"/>
        <v>Feb-2016</v>
      </c>
      <c r="C834" s="2">
        <v>7108.45</v>
      </c>
      <c r="D834" s="25">
        <f t="shared" si="169"/>
        <v>0.854112723016349</v>
      </c>
      <c r="E834" s="20">
        <f t="shared" si="170"/>
        <v>-0.854112723016349</v>
      </c>
      <c r="F834" s="3">
        <f>VLOOKUP(A834,'Scheme data2'!$A$2:$B$5538,2,FALSE)</f>
        <v>17.329999999999998</v>
      </c>
      <c r="G834" s="20">
        <f t="shared" si="171"/>
        <v>0</v>
      </c>
      <c r="H834" s="3">
        <f t="shared" si="172"/>
        <v>0</v>
      </c>
      <c r="I834" s="3">
        <f t="shared" si="173"/>
        <v>7</v>
      </c>
      <c r="J834" s="3">
        <f t="shared" si="174"/>
        <v>0</v>
      </c>
      <c r="K834" s="3">
        <f t="shared" si="175"/>
        <v>34695.678233744642</v>
      </c>
      <c r="L834" s="3">
        <f t="shared" si="176"/>
        <v>76.848344475291398</v>
      </c>
      <c r="M834" s="3">
        <f t="shared" si="177"/>
        <v>601276.10379079462</v>
      </c>
      <c r="N834" s="3">
        <f t="shared" si="178"/>
        <v>546272.61428538512</v>
      </c>
      <c r="O834" s="20">
        <f t="shared" si="179"/>
        <v>136.67192429022057</v>
      </c>
      <c r="P834" s="20">
        <f t="shared" si="180"/>
        <v>122.82206786923793</v>
      </c>
      <c r="Q834" s="3">
        <f>(O834-MAX(O$8:O834))/MAX(O$8:O834)</f>
        <v>-0.11082606464853831</v>
      </c>
      <c r="R834" s="3">
        <f>(P834-MAX(P$8:P834))/MAX(P$8:P834)</f>
        <v>-0.20984299013477747</v>
      </c>
    </row>
    <row r="835" spans="1:18" hidden="1" x14ac:dyDescent="0.2">
      <c r="A835" s="8">
        <v>42418</v>
      </c>
      <c r="B835" s="18" t="str">
        <f t="shared" ref="B835:B898" si="181">TEXT(A835,"MMM-YYYY")</f>
        <v>Feb-2016</v>
      </c>
      <c r="C835" s="2">
        <v>7191.75</v>
      </c>
      <c r="D835" s="25">
        <f t="shared" si="169"/>
        <v>1.1718447762873789</v>
      </c>
      <c r="E835" s="20">
        <f t="shared" si="170"/>
        <v>-1.1718447762873789</v>
      </c>
      <c r="F835" s="3">
        <f>VLOOKUP(A835,'Scheme data2'!$A$2:$B$5538,2,FALSE)</f>
        <v>17.440000000000001</v>
      </c>
      <c r="G835" s="20">
        <f t="shared" si="171"/>
        <v>0.63473744950953837</v>
      </c>
      <c r="H835" s="3">
        <f t="shared" si="172"/>
        <v>0</v>
      </c>
      <c r="I835" s="3">
        <f t="shared" si="173"/>
        <v>7</v>
      </c>
      <c r="J835" s="3">
        <f t="shared" si="174"/>
        <v>0</v>
      </c>
      <c r="K835" s="3">
        <f t="shared" si="175"/>
        <v>34695.678233744642</v>
      </c>
      <c r="L835" s="3">
        <f t="shared" si="176"/>
        <v>76.848344475291398</v>
      </c>
      <c r="M835" s="3">
        <f t="shared" si="177"/>
        <v>605092.62839650665</v>
      </c>
      <c r="N835" s="3">
        <f t="shared" si="178"/>
        <v>552674.08138017694</v>
      </c>
      <c r="O835" s="20">
        <f t="shared" si="179"/>
        <v>137.53943217665594</v>
      </c>
      <c r="P835" s="20">
        <f t="shared" si="180"/>
        <v>124.26135185569173</v>
      </c>
      <c r="Q835" s="3">
        <f>(O835-MAX(O$8:O835))/MAX(O$8:O835)</f>
        <v>-0.10518214468958478</v>
      </c>
      <c r="R835" s="3">
        <f>(P835-MAX(P$8:P835))/MAX(P$8:P835)</f>
        <v>-0.20058357649020334</v>
      </c>
    </row>
    <row r="836" spans="1:18" hidden="1" x14ac:dyDescent="0.2">
      <c r="A836" s="8">
        <v>42419</v>
      </c>
      <c r="B836" s="18" t="str">
        <f t="shared" si="181"/>
        <v>Feb-2016</v>
      </c>
      <c r="C836" s="2">
        <v>7210.75</v>
      </c>
      <c r="D836" s="25">
        <f t="shared" si="169"/>
        <v>0.26419160844022666</v>
      </c>
      <c r="E836" s="20">
        <f t="shared" si="170"/>
        <v>-0.26419160844022666</v>
      </c>
      <c r="F836" s="3">
        <f>VLOOKUP(A836,'Scheme data2'!$A$2:$B$5538,2,FALSE)</f>
        <v>17.440000000000001</v>
      </c>
      <c r="G836" s="20">
        <f t="shared" si="171"/>
        <v>0</v>
      </c>
      <c r="H836" s="3">
        <f t="shared" si="172"/>
        <v>0</v>
      </c>
      <c r="I836" s="3">
        <f t="shared" si="173"/>
        <v>7</v>
      </c>
      <c r="J836" s="3">
        <f t="shared" si="174"/>
        <v>0</v>
      </c>
      <c r="K836" s="3">
        <f t="shared" si="175"/>
        <v>34695.678233744642</v>
      </c>
      <c r="L836" s="3">
        <f t="shared" si="176"/>
        <v>76.848344475291398</v>
      </c>
      <c r="M836" s="3">
        <f t="shared" si="177"/>
        <v>605092.62839650665</v>
      </c>
      <c r="N836" s="3">
        <f t="shared" si="178"/>
        <v>554134.19992520742</v>
      </c>
      <c r="O836" s="20">
        <f t="shared" si="179"/>
        <v>137.53943217665594</v>
      </c>
      <c r="P836" s="20">
        <f t="shared" si="180"/>
        <v>124.58963991982884</v>
      </c>
      <c r="Q836" s="3">
        <f>(O836-MAX(O$8:O836))/MAX(O$8:O836)</f>
        <v>-0.10518214468958478</v>
      </c>
      <c r="R836" s="3">
        <f>(P836-MAX(P$8:P836))/MAX(P$8:P836)</f>
        <v>-0.19847158538279752</v>
      </c>
    </row>
    <row r="837" spans="1:18" hidden="1" x14ac:dyDescent="0.2">
      <c r="A837" s="8">
        <v>42422</v>
      </c>
      <c r="B837" s="18" t="str">
        <f t="shared" si="181"/>
        <v>Feb-2016</v>
      </c>
      <c r="C837" s="2">
        <v>7234.55</v>
      </c>
      <c r="D837" s="25">
        <f t="shared" si="169"/>
        <v>0.33006275352772152</v>
      </c>
      <c r="E837" s="20">
        <f t="shared" si="170"/>
        <v>-0.33006275352772152</v>
      </c>
      <c r="F837" s="3">
        <f>VLOOKUP(A837,'Scheme data2'!$A$2:$B$5538,2,FALSE)</f>
        <v>17.489999999999998</v>
      </c>
      <c r="G837" s="20">
        <f t="shared" si="171"/>
        <v>0.2866972477064057</v>
      </c>
      <c r="H837" s="3">
        <f t="shared" si="172"/>
        <v>0</v>
      </c>
      <c r="I837" s="3">
        <f t="shared" si="173"/>
        <v>7</v>
      </c>
      <c r="J837" s="3">
        <f t="shared" si="174"/>
        <v>0</v>
      </c>
      <c r="K837" s="3">
        <f t="shared" si="175"/>
        <v>34695.678233744642</v>
      </c>
      <c r="L837" s="3">
        <f t="shared" si="176"/>
        <v>76.848344475291398</v>
      </c>
      <c r="M837" s="3">
        <f t="shared" si="177"/>
        <v>606827.41230819374</v>
      </c>
      <c r="N837" s="3">
        <f t="shared" si="178"/>
        <v>555963.19052371942</v>
      </c>
      <c r="O837" s="20">
        <f t="shared" si="179"/>
        <v>137.93375394321743</v>
      </c>
      <c r="P837" s="20">
        <f t="shared" si="180"/>
        <v>125.00086391595849</v>
      </c>
      <c r="Q837" s="3">
        <f>(O837-MAX(O$8:O837))/MAX(O$8:O837)</f>
        <v>-0.10261672652642435</v>
      </c>
      <c r="R837" s="3">
        <f>(P837-MAX(P$8:P837))/MAX(P$8:P837)</f>
        <v>-0.19582603862720496</v>
      </c>
    </row>
    <row r="838" spans="1:18" hidden="1" x14ac:dyDescent="0.2">
      <c r="A838" s="8">
        <v>42423</v>
      </c>
      <c r="B838" s="18" t="str">
        <f t="shared" si="181"/>
        <v>Feb-2016</v>
      </c>
      <c r="C838" s="2">
        <v>7109.55</v>
      </c>
      <c r="D838" s="25">
        <f t="shared" si="169"/>
        <v>-1.7278199749811669</v>
      </c>
      <c r="E838" s="20">
        <f t="shared" si="170"/>
        <v>1.7278199749811669</v>
      </c>
      <c r="F838" s="3">
        <f>VLOOKUP(A838,'Scheme data2'!$A$2:$B$5538,2,FALSE)</f>
        <v>17.329999999999998</v>
      </c>
      <c r="G838" s="20">
        <f t="shared" si="171"/>
        <v>-0.91480846197827415</v>
      </c>
      <c r="H838" s="3">
        <f t="shared" si="172"/>
        <v>4000</v>
      </c>
      <c r="I838" s="3">
        <f t="shared" si="173"/>
        <v>8</v>
      </c>
      <c r="J838" s="3">
        <f t="shared" si="174"/>
        <v>0</v>
      </c>
      <c r="K838" s="3">
        <f t="shared" si="175"/>
        <v>34695.678233744642</v>
      </c>
      <c r="L838" s="3">
        <f t="shared" si="176"/>
        <v>76.848344475291398</v>
      </c>
      <c r="M838" s="3">
        <f t="shared" si="177"/>
        <v>601276.10379079462</v>
      </c>
      <c r="N838" s="3">
        <f t="shared" si="178"/>
        <v>546357.14746430796</v>
      </c>
      <c r="O838" s="20">
        <f t="shared" si="179"/>
        <v>136.67192429022057</v>
      </c>
      <c r="P838" s="20">
        <f t="shared" si="180"/>
        <v>122.84107402031952</v>
      </c>
      <c r="Q838" s="3">
        <f>(O838-MAX(O$8:O838))/MAX(O$8:O838)</f>
        <v>-0.11082606464853831</v>
      </c>
      <c r="R838" s="3">
        <f>(P838-MAX(P$8:P838))/MAX(P$8:P838)</f>
        <v>-0.20972071696540151</v>
      </c>
    </row>
    <row r="839" spans="1:18" hidden="1" x14ac:dyDescent="0.2">
      <c r="A839" s="8">
        <v>42424</v>
      </c>
      <c r="B839" s="18" t="str">
        <f t="shared" si="181"/>
        <v>Feb-2016</v>
      </c>
      <c r="C839" s="2">
        <v>7018.7</v>
      </c>
      <c r="D839" s="25">
        <f t="shared" si="169"/>
        <v>-1.2778586549078403</v>
      </c>
      <c r="E839" s="20">
        <f t="shared" si="170"/>
        <v>1.2778586549078403</v>
      </c>
      <c r="F839" s="3">
        <f>VLOOKUP(A839,'Scheme data2'!$A$2:$B$5538,2,FALSE)</f>
        <v>17.27</v>
      </c>
      <c r="G839" s="20">
        <f t="shared" si="171"/>
        <v>-0.34622042700518596</v>
      </c>
      <c r="H839" s="3">
        <f t="shared" si="172"/>
        <v>4000</v>
      </c>
      <c r="I839" s="3">
        <f t="shared" si="173"/>
        <v>9</v>
      </c>
      <c r="J839" s="3">
        <f t="shared" si="174"/>
        <v>0</v>
      </c>
      <c r="K839" s="3">
        <f t="shared" si="175"/>
        <v>34695.678233744642</v>
      </c>
      <c r="L839" s="3">
        <f t="shared" si="176"/>
        <v>76.848344475291398</v>
      </c>
      <c r="M839" s="3">
        <f t="shared" si="177"/>
        <v>599194.3630967699</v>
      </c>
      <c r="N839" s="3">
        <f t="shared" si="178"/>
        <v>539375.4753687277</v>
      </c>
      <c r="O839" s="20">
        <f t="shared" si="179"/>
        <v>136.19873817034676</v>
      </c>
      <c r="P839" s="20">
        <f t="shared" si="180"/>
        <v>121.27133872416913</v>
      </c>
      <c r="Q839" s="3">
        <f>(O839-MAX(O$8:O839))/MAX(O$8:O839)</f>
        <v>-0.11390456644433102</v>
      </c>
      <c r="R839" s="3">
        <f>(P839-MAX(P$8:P839))/MAX(P$8:P839)</f>
        <v>-0.21981936918160275</v>
      </c>
    </row>
    <row r="840" spans="1:18" hidden="1" x14ac:dyDescent="0.2">
      <c r="A840" s="8">
        <v>42425</v>
      </c>
      <c r="B840" s="18" t="str">
        <f t="shared" si="181"/>
        <v>Feb-2016</v>
      </c>
      <c r="C840" s="2">
        <v>6970.6</v>
      </c>
      <c r="D840" s="25">
        <f t="shared" si="169"/>
        <v>-0.68531209483236855</v>
      </c>
      <c r="E840" s="20">
        <f t="shared" si="170"/>
        <v>0.68531209483236855</v>
      </c>
      <c r="F840" s="3">
        <f>VLOOKUP(A840,'Scheme data2'!$A$2:$B$5538,2,FALSE)</f>
        <v>17.18</v>
      </c>
      <c r="G840" s="20">
        <f t="shared" si="171"/>
        <v>-0.52113491603937379</v>
      </c>
      <c r="H840" s="3">
        <f t="shared" si="172"/>
        <v>2000</v>
      </c>
      <c r="I840" s="3">
        <f t="shared" si="173"/>
        <v>10</v>
      </c>
      <c r="J840" s="3">
        <f t="shared" si="174"/>
        <v>0</v>
      </c>
      <c r="K840" s="3">
        <f t="shared" si="175"/>
        <v>34695.678233744642</v>
      </c>
      <c r="L840" s="3">
        <f t="shared" si="176"/>
        <v>76.848344475291398</v>
      </c>
      <c r="M840" s="3">
        <f t="shared" si="177"/>
        <v>596071.75205573288</v>
      </c>
      <c r="N840" s="3">
        <f t="shared" si="178"/>
        <v>535679.0699994663</v>
      </c>
      <c r="O840" s="20">
        <f t="shared" si="179"/>
        <v>135.48895899053602</v>
      </c>
      <c r="P840" s="20">
        <f t="shared" si="180"/>
        <v>120.44025157232727</v>
      </c>
      <c r="Q840" s="3">
        <f>(O840-MAX(O$8:O840))/MAX(O$8:O840)</f>
        <v>-0.11852231913802017</v>
      </c>
      <c r="R840" s="3">
        <f>(P840-MAX(P$8:P840))/MAX(P$8:P840)</f>
        <v>-0.22516604140614066</v>
      </c>
    </row>
    <row r="841" spans="1:18" hidden="1" x14ac:dyDescent="0.2">
      <c r="A841" s="8">
        <v>42426</v>
      </c>
      <c r="B841" s="18" t="str">
        <f t="shared" si="181"/>
        <v>Feb-2016</v>
      </c>
      <c r="C841" s="2">
        <v>7029.75</v>
      </c>
      <c r="D841" s="25">
        <f t="shared" si="169"/>
        <v>0.848563968668402</v>
      </c>
      <c r="E841" s="20">
        <f t="shared" si="170"/>
        <v>-0.848563968668402</v>
      </c>
      <c r="F841" s="3">
        <f>VLOOKUP(A841,'Scheme data2'!$A$2:$B$5538,2,FALSE)</f>
        <v>17.239999999999998</v>
      </c>
      <c r="G841" s="20">
        <f t="shared" si="171"/>
        <v>0.34924330616995763</v>
      </c>
      <c r="H841" s="3">
        <f t="shared" si="172"/>
        <v>0</v>
      </c>
      <c r="I841" s="3">
        <f t="shared" si="173"/>
        <v>10</v>
      </c>
      <c r="J841" s="3">
        <f t="shared" si="174"/>
        <v>0</v>
      </c>
      <c r="K841" s="3">
        <f t="shared" si="175"/>
        <v>34695.678233744642</v>
      </c>
      <c r="L841" s="3">
        <f t="shared" si="176"/>
        <v>76.848344475291398</v>
      </c>
      <c r="M841" s="3">
        <f t="shared" si="177"/>
        <v>598153.4927497576</v>
      </c>
      <c r="N841" s="3">
        <f t="shared" si="178"/>
        <v>540224.64957517968</v>
      </c>
      <c r="O841" s="20">
        <f t="shared" si="179"/>
        <v>135.96214511040984</v>
      </c>
      <c r="P841" s="20">
        <f t="shared" si="180"/>
        <v>121.46226415094361</v>
      </c>
      <c r="Q841" s="3">
        <f>(O841-MAX(O$8:O841))/MAX(O$8:O841)</f>
        <v>-0.11544381734222746</v>
      </c>
      <c r="R841" s="3">
        <f>(P841-MAX(P$8:P841))/MAX(P$8:P841)</f>
        <v>-0.21859107961650617</v>
      </c>
    </row>
    <row r="842" spans="1:18" hidden="1" x14ac:dyDescent="0.2">
      <c r="A842" s="8">
        <v>42429</v>
      </c>
      <c r="B842" s="18" t="str">
        <f t="shared" si="181"/>
        <v>Feb-2016</v>
      </c>
      <c r="C842" s="2">
        <v>6987.05</v>
      </c>
      <c r="D842" s="25">
        <f t="shared" si="169"/>
        <v>-0.60741847149613881</v>
      </c>
      <c r="E842" s="20">
        <f t="shared" si="170"/>
        <v>0.60741847149613881</v>
      </c>
      <c r="F842" s="3">
        <f>VLOOKUP(A842,'Scheme data2'!$A$2:$B$5538,2,FALSE)</f>
        <v>17.22</v>
      </c>
      <c r="G842" s="20">
        <f t="shared" si="171"/>
        <v>-0.11600928074245694</v>
      </c>
      <c r="H842" s="3">
        <f t="shared" si="172"/>
        <v>2000</v>
      </c>
      <c r="I842" s="3">
        <f t="shared" si="173"/>
        <v>11</v>
      </c>
      <c r="J842" s="3">
        <f t="shared" si="174"/>
        <v>0</v>
      </c>
      <c r="K842" s="3">
        <f t="shared" si="175"/>
        <v>34695.678233744642</v>
      </c>
      <c r="L842" s="3">
        <f t="shared" si="176"/>
        <v>76.848344475291398</v>
      </c>
      <c r="M842" s="3">
        <f t="shared" si="177"/>
        <v>597459.57918508269</v>
      </c>
      <c r="N842" s="3">
        <f t="shared" si="178"/>
        <v>536943.22526608477</v>
      </c>
      <c r="O842" s="20">
        <f t="shared" si="179"/>
        <v>135.80441640378524</v>
      </c>
      <c r="P842" s="20">
        <f t="shared" si="180"/>
        <v>120.72447992259335</v>
      </c>
      <c r="Q842" s="3">
        <f>(O842-MAX(O$8:O842))/MAX(O$8:O842)</f>
        <v>-0.11646998460749164</v>
      </c>
      <c r="R842" s="3">
        <f>(P842-MAX(P$8:P842))/MAX(P$8:P842)</f>
        <v>-0.22333750173683406</v>
      </c>
    </row>
    <row r="843" spans="1:18" hidden="1" x14ac:dyDescent="0.2">
      <c r="A843" s="8">
        <v>42430</v>
      </c>
      <c r="B843" s="18" t="str">
        <f t="shared" si="181"/>
        <v>Mar-2016</v>
      </c>
      <c r="C843" s="2">
        <v>7222.3</v>
      </c>
      <c r="D843" s="25">
        <f t="shared" ref="D843:D906" si="182">(C843-C842)/C842*100</f>
        <v>3.3669431305057214</v>
      </c>
      <c r="E843" s="20">
        <f t="shared" ref="E843:E906" si="183">D843*-1</f>
        <v>-3.3669431305057214</v>
      </c>
      <c r="F843" s="3">
        <f>VLOOKUP(A843,'Scheme data2'!$A$2:$B$5538,2,FALSE)</f>
        <v>17.38</v>
      </c>
      <c r="G843" s="20">
        <f t="shared" ref="G843:G906" si="184">(F843-F842)/F842*100</f>
        <v>0.9291521486643447</v>
      </c>
      <c r="H843" s="3">
        <f t="shared" ref="H843:H906" si="185">IF(E843&gt;=$E$3,IF(E843&lt;$E$4,$F$3,IF(E843&lt;$E$5,$F$4,$F$5)),0)</f>
        <v>0</v>
      </c>
      <c r="I843" s="3">
        <f t="shared" ref="I843:I906" si="186">IF(B842&lt;&gt;B843,IF(H843&gt;0,1,0),IF(H843&gt;0,I842+1,I842))</f>
        <v>0</v>
      </c>
      <c r="J843" s="3">
        <f t="shared" ref="J843:J906" si="187">IF(I843&gt;$D$2,0,IF(A842&gt;$B$3,0,H843))</f>
        <v>0</v>
      </c>
      <c r="K843" s="3">
        <f t="shared" ref="K843:K906" si="188">J843/F843+K842</f>
        <v>34695.678233744642</v>
      </c>
      <c r="L843" s="3">
        <f t="shared" ref="L843:L906" si="189">J843/C843+L842</f>
        <v>76.848344475291398</v>
      </c>
      <c r="M843" s="3">
        <f t="shared" ref="M843:M906" si="190">K843*F843</f>
        <v>603010.88770248182</v>
      </c>
      <c r="N843" s="3">
        <f t="shared" ref="N843:N906" si="191">L843*C843</f>
        <v>555021.79830389703</v>
      </c>
      <c r="O843" s="20">
        <f t="shared" ref="O843:O906" si="192">$O842*(1+$G843/100)</f>
        <v>137.06624605678206</v>
      </c>
      <c r="P843" s="20">
        <f t="shared" ref="P843:P906" si="193">$P842*(1+$D843/100)</f>
        <v>124.78920450618585</v>
      </c>
      <c r="Q843" s="3">
        <f>(O843-MAX(O$8:O843))/MAX(O$8:O843)</f>
        <v>-0.10826064648537786</v>
      </c>
      <c r="R843" s="3">
        <f>(P843-MAX(P$8:P843))/MAX(P$8:P843)</f>
        <v>-0.19718771710434835</v>
      </c>
    </row>
    <row r="844" spans="1:18" hidden="1" x14ac:dyDescent="0.2">
      <c r="A844" s="8">
        <v>42431</v>
      </c>
      <c r="B844" s="18" t="str">
        <f t="shared" si="181"/>
        <v>Mar-2016</v>
      </c>
      <c r="C844" s="2">
        <v>7368.85</v>
      </c>
      <c r="D844" s="25">
        <f t="shared" si="182"/>
        <v>2.0291319939631443</v>
      </c>
      <c r="E844" s="20">
        <f t="shared" si="183"/>
        <v>-2.0291319939631443</v>
      </c>
      <c r="F844" s="3">
        <f>VLOOKUP(A844,'Scheme data2'!$A$2:$B$5538,2,FALSE)</f>
        <v>17.559999999999999</v>
      </c>
      <c r="G844" s="20">
        <f t="shared" si="184"/>
        <v>1.0356731875719201</v>
      </c>
      <c r="H844" s="3">
        <f t="shared" si="185"/>
        <v>0</v>
      </c>
      <c r="I844" s="3">
        <f t="shared" si="186"/>
        <v>0</v>
      </c>
      <c r="J844" s="3">
        <f t="shared" si="187"/>
        <v>0</v>
      </c>
      <c r="K844" s="3">
        <f t="shared" si="188"/>
        <v>34695.678233744642</v>
      </c>
      <c r="L844" s="3">
        <f t="shared" si="189"/>
        <v>76.848344475291398</v>
      </c>
      <c r="M844" s="3">
        <f t="shared" si="190"/>
        <v>609256.10978455585</v>
      </c>
      <c r="N844" s="3">
        <f t="shared" si="191"/>
        <v>566283.92318675108</v>
      </c>
      <c r="O844" s="20">
        <f t="shared" si="192"/>
        <v>138.48580441640351</v>
      </c>
      <c r="P844" s="20">
        <f t="shared" si="193"/>
        <v>127.32134217983298</v>
      </c>
      <c r="Q844" s="3">
        <f>(O844-MAX(O$8:O844))/MAX(O$8:O844)</f>
        <v>-9.902514109799973E-2</v>
      </c>
      <c r="R844" s="3">
        <f>(P844-MAX(P$8:P844))/MAX(P$8:P844)</f>
        <v>-0.18089759622064669</v>
      </c>
    </row>
    <row r="845" spans="1:18" hidden="1" x14ac:dyDescent="0.2">
      <c r="A845" s="8">
        <v>42432</v>
      </c>
      <c r="B845" s="18" t="str">
        <f t="shared" si="181"/>
        <v>Mar-2016</v>
      </c>
      <c r="C845" s="2">
        <v>7475.6</v>
      </c>
      <c r="D845" s="25">
        <f t="shared" si="182"/>
        <v>1.4486656669629587</v>
      </c>
      <c r="E845" s="20">
        <f t="shared" si="183"/>
        <v>-1.4486656669629587</v>
      </c>
      <c r="F845" s="3">
        <f>VLOOKUP(A845,'Scheme data2'!$A$2:$B$5538,2,FALSE)</f>
        <v>17.690000000000001</v>
      </c>
      <c r="G845" s="20">
        <f t="shared" si="184"/>
        <v>0.74031890660593713</v>
      </c>
      <c r="H845" s="3">
        <f t="shared" si="185"/>
        <v>0</v>
      </c>
      <c r="I845" s="3">
        <f t="shared" si="186"/>
        <v>0</v>
      </c>
      <c r="J845" s="3">
        <f t="shared" si="187"/>
        <v>0</v>
      </c>
      <c r="K845" s="3">
        <f t="shared" si="188"/>
        <v>34695.678233744642</v>
      </c>
      <c r="L845" s="3">
        <f t="shared" si="189"/>
        <v>76.848344475291398</v>
      </c>
      <c r="M845" s="3">
        <f t="shared" si="190"/>
        <v>613766.5479549428</v>
      </c>
      <c r="N845" s="3">
        <f t="shared" si="191"/>
        <v>574487.48395948845</v>
      </c>
      <c r="O845" s="20">
        <f t="shared" si="192"/>
        <v>139.51104100946347</v>
      </c>
      <c r="P845" s="20">
        <f t="shared" si="193"/>
        <v>129.16580275070865</v>
      </c>
      <c r="Q845" s="3">
        <f>(O845-MAX(O$8:O845))/MAX(O$8:O845)</f>
        <v>-9.2355053873782039E-2</v>
      </c>
      <c r="R845" s="3">
        <f>(P845-MAX(P$8:P845))/MAX(P$8:P845)</f>
        <v>-0.16903154091982689</v>
      </c>
    </row>
    <row r="846" spans="1:18" hidden="1" x14ac:dyDescent="0.2">
      <c r="A846" s="8">
        <v>42433</v>
      </c>
      <c r="B846" s="18" t="str">
        <f t="shared" si="181"/>
        <v>Mar-2016</v>
      </c>
      <c r="C846" s="2">
        <v>7485.35</v>
      </c>
      <c r="D846" s="25">
        <f t="shared" si="182"/>
        <v>0.13042431376745678</v>
      </c>
      <c r="E846" s="20">
        <f t="shared" si="183"/>
        <v>-0.13042431376745678</v>
      </c>
      <c r="F846" s="3">
        <f>VLOOKUP(A846,'Scheme data2'!$A$2:$B$5538,2,FALSE)</f>
        <v>17.760000000000002</v>
      </c>
      <c r="G846" s="20">
        <f t="shared" si="184"/>
        <v>0.39570378745053858</v>
      </c>
      <c r="H846" s="3">
        <f t="shared" si="185"/>
        <v>0</v>
      </c>
      <c r="I846" s="3">
        <f t="shared" si="186"/>
        <v>0</v>
      </c>
      <c r="J846" s="3">
        <f t="shared" si="187"/>
        <v>0</v>
      </c>
      <c r="K846" s="3">
        <f t="shared" si="188"/>
        <v>34695.678233744642</v>
      </c>
      <c r="L846" s="3">
        <f t="shared" si="189"/>
        <v>76.848344475291398</v>
      </c>
      <c r="M846" s="3">
        <f t="shared" si="190"/>
        <v>616195.24543130491</v>
      </c>
      <c r="N846" s="3">
        <f t="shared" si="191"/>
        <v>575236.75531812245</v>
      </c>
      <c r="O846" s="20">
        <f t="shared" si="192"/>
        <v>140.06309148264958</v>
      </c>
      <c r="P846" s="20">
        <f t="shared" si="193"/>
        <v>129.33426636256848</v>
      </c>
      <c r="Q846" s="3">
        <f>(O846-MAX(O$8:O846))/MAX(O$8:O846)</f>
        <v>-8.8763468445357249E-2</v>
      </c>
      <c r="R846" s="3">
        <f>(P846-MAX(P$8:P846))/MAX(P$8:P846)</f>
        <v>-0.16794775600944759</v>
      </c>
    </row>
    <row r="847" spans="1:18" hidden="1" x14ac:dyDescent="0.2">
      <c r="A847" s="8">
        <v>42437</v>
      </c>
      <c r="B847" s="18" t="str">
        <f t="shared" si="181"/>
        <v>Mar-2016</v>
      </c>
      <c r="C847" s="2">
        <v>7485.3</v>
      </c>
      <c r="D847" s="25">
        <f t="shared" si="182"/>
        <v>-6.6797143754376072E-4</v>
      </c>
      <c r="E847" s="20">
        <f t="shared" si="183"/>
        <v>6.6797143754376072E-4</v>
      </c>
      <c r="F847" s="3">
        <f>VLOOKUP(A847,'Scheme data2'!$A$2:$B$5538,2,FALSE)</f>
        <v>17.72</v>
      </c>
      <c r="G847" s="20">
        <f t="shared" si="184"/>
        <v>-0.22522522522524041</v>
      </c>
      <c r="H847" s="3">
        <f t="shared" si="185"/>
        <v>0</v>
      </c>
      <c r="I847" s="3">
        <f t="shared" si="186"/>
        <v>0</v>
      </c>
      <c r="J847" s="3">
        <f t="shared" si="187"/>
        <v>0</v>
      </c>
      <c r="K847" s="3">
        <f t="shared" si="188"/>
        <v>34695.678233744642</v>
      </c>
      <c r="L847" s="3">
        <f t="shared" si="189"/>
        <v>76.848344475291398</v>
      </c>
      <c r="M847" s="3">
        <f t="shared" si="190"/>
        <v>614807.41830195498</v>
      </c>
      <c r="N847" s="3">
        <f t="shared" si="191"/>
        <v>575232.91290089872</v>
      </c>
      <c r="O847" s="20">
        <f t="shared" si="192"/>
        <v>139.74763406940033</v>
      </c>
      <c r="P847" s="20">
        <f t="shared" si="193"/>
        <v>129.33340244661022</v>
      </c>
      <c r="Q847" s="3">
        <f>(O847-MAX(O$8:O847))/MAX(O$8:O847)</f>
        <v>-9.081580297588597E-2</v>
      </c>
      <c r="R847" s="3">
        <f>(P847-MAX(P$8:P847))/MAX(P$8:P847)</f>
        <v>-0.16795331388078291</v>
      </c>
    </row>
    <row r="848" spans="1:18" hidden="1" x14ac:dyDescent="0.2">
      <c r="A848" s="8">
        <v>42438</v>
      </c>
      <c r="B848" s="18" t="str">
        <f t="shared" si="181"/>
        <v>Mar-2016</v>
      </c>
      <c r="C848" s="2">
        <v>7531.8</v>
      </c>
      <c r="D848" s="25">
        <f t="shared" si="182"/>
        <v>0.62121758646948011</v>
      </c>
      <c r="E848" s="20">
        <f t="shared" si="183"/>
        <v>-0.62121758646948011</v>
      </c>
      <c r="F848" s="3">
        <f>VLOOKUP(A848,'Scheme data2'!$A$2:$B$5538,2,FALSE)</f>
        <v>17.82</v>
      </c>
      <c r="G848" s="20">
        <f t="shared" si="184"/>
        <v>0.56433408577878907</v>
      </c>
      <c r="H848" s="3">
        <f t="shared" si="185"/>
        <v>0</v>
      </c>
      <c r="I848" s="3">
        <f t="shared" si="186"/>
        <v>0</v>
      </c>
      <c r="J848" s="3">
        <f t="shared" si="187"/>
        <v>0</v>
      </c>
      <c r="K848" s="3">
        <f t="shared" si="188"/>
        <v>34695.678233744642</v>
      </c>
      <c r="L848" s="3">
        <f t="shared" si="189"/>
        <v>76.848344475291398</v>
      </c>
      <c r="M848" s="3">
        <f t="shared" si="190"/>
        <v>618276.98612532951</v>
      </c>
      <c r="N848" s="3">
        <f t="shared" si="191"/>
        <v>578806.36091899977</v>
      </c>
      <c r="O848" s="20">
        <f t="shared" si="192"/>
        <v>140.53627760252337</v>
      </c>
      <c r="P848" s="20">
        <f t="shared" si="193"/>
        <v>130.13684428778791</v>
      </c>
      <c r="Q848" s="3">
        <f>(O848-MAX(O$8:O848))/MAX(O$8:O848)</f>
        <v>-8.5684966649564723E-2</v>
      </c>
      <c r="R848" s="3">
        <f>(P848-MAX(P$8:P848))/MAX(P$8:P848)</f>
        <v>-0.16278449353897384</v>
      </c>
    </row>
    <row r="849" spans="1:18" x14ac:dyDescent="0.2">
      <c r="A849" s="8">
        <v>42439</v>
      </c>
      <c r="B849" s="18" t="str">
        <f t="shared" si="181"/>
        <v>Mar-2016</v>
      </c>
      <c r="C849" s="2">
        <v>7486.15</v>
      </c>
      <c r="D849" s="25">
        <f t="shared" si="182"/>
        <v>-0.60609681616612954</v>
      </c>
      <c r="E849" s="20">
        <f t="shared" si="183"/>
        <v>0.60609681616612954</v>
      </c>
      <c r="F849" s="3">
        <f>VLOOKUP(A849,'Scheme data2'!$A$2:$B$5538,2,FALSE)</f>
        <v>17.760000000000002</v>
      </c>
      <c r="G849" s="20">
        <f t="shared" si="184"/>
        <v>-0.33670033670032951</v>
      </c>
      <c r="H849" s="3">
        <f t="shared" si="185"/>
        <v>2000</v>
      </c>
      <c r="I849" s="3">
        <f t="shared" si="186"/>
        <v>1</v>
      </c>
      <c r="J849" s="3">
        <f t="shared" si="187"/>
        <v>2000</v>
      </c>
      <c r="K849" s="3">
        <f t="shared" si="188"/>
        <v>34808.290846357253</v>
      </c>
      <c r="L849" s="3">
        <f t="shared" si="189"/>
        <v>77.115504497465679</v>
      </c>
      <c r="M849" s="3">
        <f t="shared" si="190"/>
        <v>618195.24543130491</v>
      </c>
      <c r="N849" s="3">
        <f t="shared" si="191"/>
        <v>577298.23399370268</v>
      </c>
      <c r="O849" s="20">
        <f t="shared" si="192"/>
        <v>140.06309148264958</v>
      </c>
      <c r="P849" s="20">
        <f t="shared" si="193"/>
        <v>129.34808901790055</v>
      </c>
      <c r="Q849" s="3">
        <f>(O849-MAX(O$8:O849))/MAX(O$8:O849)</f>
        <v>-8.8763468445357249E-2</v>
      </c>
      <c r="R849" s="3">
        <f>(P849-MAX(P$8:P849))/MAX(P$8:P849)</f>
        <v>-0.16785883006808328</v>
      </c>
    </row>
    <row r="850" spans="1:18" hidden="1" x14ac:dyDescent="0.2">
      <c r="A850" s="8">
        <v>42440</v>
      </c>
      <c r="B850" s="18" t="str">
        <f t="shared" si="181"/>
        <v>Mar-2016</v>
      </c>
      <c r="C850" s="2">
        <v>7510.2</v>
      </c>
      <c r="D850" s="25">
        <f t="shared" si="182"/>
        <v>0.32125992666457637</v>
      </c>
      <c r="E850" s="20">
        <f t="shared" si="183"/>
        <v>-0.32125992666457637</v>
      </c>
      <c r="F850" s="3">
        <f>VLOOKUP(A850,'Scheme data2'!$A$2:$B$5538,2,FALSE)</f>
        <v>17.79</v>
      </c>
      <c r="G850" s="20">
        <f t="shared" si="184"/>
        <v>0.16891891891890531</v>
      </c>
      <c r="H850" s="3">
        <f t="shared" si="185"/>
        <v>0</v>
      </c>
      <c r="I850" s="3">
        <f t="shared" si="186"/>
        <v>1</v>
      </c>
      <c r="J850" s="3">
        <f t="shared" si="187"/>
        <v>0</v>
      </c>
      <c r="K850" s="3">
        <f t="shared" si="188"/>
        <v>34808.290846357253</v>
      </c>
      <c r="L850" s="3">
        <f t="shared" si="189"/>
        <v>77.115504497465679</v>
      </c>
      <c r="M850" s="3">
        <f t="shared" si="190"/>
        <v>619239.49415669555</v>
      </c>
      <c r="N850" s="3">
        <f t="shared" si="191"/>
        <v>579152.86187686678</v>
      </c>
      <c r="O850" s="20">
        <f t="shared" si="192"/>
        <v>140.29968454258648</v>
      </c>
      <c r="P850" s="20">
        <f t="shared" si="193"/>
        <v>129.76363259382151</v>
      </c>
      <c r="Q850" s="3">
        <f>(O850-MAX(O$8:O850))/MAX(O$8:O850)</f>
        <v>-8.7224217547460986E-2</v>
      </c>
      <c r="R850" s="3">
        <f>(P850-MAX(P$8:P850))/MAX(P$8:P850)</f>
        <v>-0.16518549395581411</v>
      </c>
    </row>
    <row r="851" spans="1:18" hidden="1" x14ac:dyDescent="0.2">
      <c r="A851" s="8">
        <v>42443</v>
      </c>
      <c r="B851" s="18" t="str">
        <f t="shared" si="181"/>
        <v>Mar-2016</v>
      </c>
      <c r="C851" s="2">
        <v>7538.75</v>
      </c>
      <c r="D851" s="25">
        <f t="shared" si="182"/>
        <v>0.38014966312481935</v>
      </c>
      <c r="E851" s="20">
        <f t="shared" si="183"/>
        <v>-0.38014966312481935</v>
      </c>
      <c r="F851" s="3">
        <f>VLOOKUP(A851,'Scheme data2'!$A$2:$B$5538,2,FALSE)</f>
        <v>17.84</v>
      </c>
      <c r="G851" s="20">
        <f t="shared" si="184"/>
        <v>0.28105677346824459</v>
      </c>
      <c r="H851" s="3">
        <f t="shared" si="185"/>
        <v>0</v>
      </c>
      <c r="I851" s="3">
        <f t="shared" si="186"/>
        <v>1</v>
      </c>
      <c r="J851" s="3">
        <f t="shared" si="187"/>
        <v>0</v>
      </c>
      <c r="K851" s="3">
        <f t="shared" si="188"/>
        <v>34808.290846357253</v>
      </c>
      <c r="L851" s="3">
        <f t="shared" si="189"/>
        <v>77.115504497465679</v>
      </c>
      <c r="M851" s="3">
        <f t="shared" si="190"/>
        <v>620979.90869901341</v>
      </c>
      <c r="N851" s="3">
        <f t="shared" si="191"/>
        <v>581354.50953026942</v>
      </c>
      <c r="O851" s="20">
        <f t="shared" si="192"/>
        <v>140.69400630914799</v>
      </c>
      <c r="P851" s="20">
        <f t="shared" si="193"/>
        <v>130.25692860598548</v>
      </c>
      <c r="Q851" s="3">
        <f>(O851-MAX(O$8:O851))/MAX(O$8:O851)</f>
        <v>-8.4658799384300362E-2</v>
      </c>
      <c r="R851" s="3">
        <f>(P851-MAX(P$8:P851))/MAX(P$8:P851)</f>
        <v>-0.16201194942336983</v>
      </c>
    </row>
    <row r="852" spans="1:18" x14ac:dyDescent="0.2">
      <c r="A852" s="8">
        <v>42444</v>
      </c>
      <c r="B852" s="18" t="str">
        <f t="shared" si="181"/>
        <v>Mar-2016</v>
      </c>
      <c r="C852" s="2">
        <v>7460.6</v>
      </c>
      <c r="D852" s="25">
        <f t="shared" si="182"/>
        <v>-1.0366440059691544</v>
      </c>
      <c r="E852" s="20">
        <f t="shared" si="183"/>
        <v>1.0366440059691544</v>
      </c>
      <c r="F852" s="3">
        <f>VLOOKUP(A852,'Scheme data2'!$A$2:$B$5538,2,FALSE)</f>
        <v>17.75</v>
      </c>
      <c r="G852" s="20">
        <f t="shared" si="184"/>
        <v>-0.50448430493273466</v>
      </c>
      <c r="H852" s="3">
        <f t="shared" si="185"/>
        <v>4000</v>
      </c>
      <c r="I852" s="3">
        <f t="shared" si="186"/>
        <v>2</v>
      </c>
      <c r="J852" s="3">
        <f t="shared" si="187"/>
        <v>4000</v>
      </c>
      <c r="K852" s="3">
        <f t="shared" si="188"/>
        <v>35033.642959033306</v>
      </c>
      <c r="L852" s="3">
        <f t="shared" si="189"/>
        <v>77.651654404979823</v>
      </c>
      <c r="M852" s="3">
        <f t="shared" si="190"/>
        <v>621847.16252284124</v>
      </c>
      <c r="N852" s="3">
        <f t="shared" si="191"/>
        <v>579327.93285379244</v>
      </c>
      <c r="O852" s="20">
        <f t="shared" si="192"/>
        <v>139.98422712933726</v>
      </c>
      <c r="P852" s="20">
        <f t="shared" si="193"/>
        <v>128.90662796323201</v>
      </c>
      <c r="Q852" s="3">
        <f>(O852-MAX(O$8:O852))/MAX(O$8:O852)</f>
        <v>-8.9276552077989513E-2</v>
      </c>
      <c r="R852" s="3">
        <f>(P852-MAX(P$8:P852))/MAX(P$8:P852)</f>
        <v>-0.17069890232041024</v>
      </c>
    </row>
    <row r="853" spans="1:18" hidden="1" x14ac:dyDescent="0.2">
      <c r="A853" s="8">
        <v>42445</v>
      </c>
      <c r="B853" s="18" t="str">
        <f t="shared" si="181"/>
        <v>Mar-2016</v>
      </c>
      <c r="C853" s="2">
        <v>7498.75</v>
      </c>
      <c r="D853" s="25">
        <f t="shared" si="182"/>
        <v>0.51135297429160698</v>
      </c>
      <c r="E853" s="20">
        <f t="shared" si="183"/>
        <v>-0.51135297429160698</v>
      </c>
      <c r="F853" s="3">
        <f>VLOOKUP(A853,'Scheme data2'!$A$2:$B$5538,2,FALSE)</f>
        <v>17.78</v>
      </c>
      <c r="G853" s="20">
        <f t="shared" si="184"/>
        <v>0.16901408450704866</v>
      </c>
      <c r="H853" s="3">
        <f t="shared" si="185"/>
        <v>0</v>
      </c>
      <c r="I853" s="3">
        <f t="shared" si="186"/>
        <v>2</v>
      </c>
      <c r="J853" s="3">
        <f t="shared" si="187"/>
        <v>0</v>
      </c>
      <c r="K853" s="3">
        <f t="shared" si="188"/>
        <v>35033.642959033306</v>
      </c>
      <c r="L853" s="3">
        <f t="shared" si="189"/>
        <v>77.651654404979823</v>
      </c>
      <c r="M853" s="3">
        <f t="shared" si="190"/>
        <v>622898.17181161221</v>
      </c>
      <c r="N853" s="3">
        <f t="shared" si="191"/>
        <v>582290.34346934245</v>
      </c>
      <c r="O853" s="20">
        <f t="shared" si="192"/>
        <v>140.22082018927418</v>
      </c>
      <c r="P853" s="20">
        <f t="shared" si="193"/>
        <v>129.56579583938102</v>
      </c>
      <c r="Q853" s="3">
        <f>(O853-MAX(O$8:O853))/MAX(O$8:O853)</f>
        <v>-8.7737301180093069E-2</v>
      </c>
      <c r="R853" s="3">
        <f>(P853-MAX(P$8:P853))/MAX(P$8:P853)</f>
        <v>-0.16645824649159263</v>
      </c>
    </row>
    <row r="854" spans="1:18" hidden="1" x14ac:dyDescent="0.2">
      <c r="A854" s="8">
        <v>42446</v>
      </c>
      <c r="B854" s="18" t="str">
        <f t="shared" si="181"/>
        <v>Mar-2016</v>
      </c>
      <c r="C854" s="2">
        <v>7512.55</v>
      </c>
      <c r="D854" s="25">
        <f t="shared" si="182"/>
        <v>0.18403067177863219</v>
      </c>
      <c r="E854" s="20">
        <f t="shared" si="183"/>
        <v>-0.18403067177863219</v>
      </c>
      <c r="F854" s="3">
        <f>VLOOKUP(A854,'Scheme data2'!$A$2:$B$5538,2,FALSE)</f>
        <v>17.829999999999998</v>
      </c>
      <c r="G854" s="20">
        <f t="shared" si="184"/>
        <v>0.28121484814396597</v>
      </c>
      <c r="H854" s="3">
        <f t="shared" si="185"/>
        <v>0</v>
      </c>
      <c r="I854" s="3">
        <f t="shared" si="186"/>
        <v>2</v>
      </c>
      <c r="J854" s="3">
        <f t="shared" si="187"/>
        <v>0</v>
      </c>
      <c r="K854" s="3">
        <f t="shared" si="188"/>
        <v>35033.642959033306</v>
      </c>
      <c r="L854" s="3">
        <f t="shared" si="189"/>
        <v>77.651654404979823</v>
      </c>
      <c r="M854" s="3">
        <f t="shared" si="190"/>
        <v>624649.85395956377</v>
      </c>
      <c r="N854" s="3">
        <f t="shared" si="191"/>
        <v>583361.93630013114</v>
      </c>
      <c r="O854" s="20">
        <f t="shared" si="192"/>
        <v>140.61514195583567</v>
      </c>
      <c r="P854" s="20">
        <f t="shared" si="193"/>
        <v>129.80423664385958</v>
      </c>
      <c r="Q854" s="3">
        <f>(O854-MAX(O$8:O854))/MAX(O$8:O854)</f>
        <v>-8.517188301693264E-2</v>
      </c>
      <c r="R854" s="3">
        <f>(P854-MAX(P$8:P854))/MAX(P$8:P854)</f>
        <v>-0.16492427400305565</v>
      </c>
    </row>
    <row r="855" spans="1:18" hidden="1" x14ac:dyDescent="0.2">
      <c r="A855" s="8">
        <v>42447</v>
      </c>
      <c r="B855" s="18" t="str">
        <f t="shared" si="181"/>
        <v>Mar-2016</v>
      </c>
      <c r="C855" s="2">
        <v>7604.35</v>
      </c>
      <c r="D855" s="25">
        <f t="shared" si="182"/>
        <v>1.2219552615290439</v>
      </c>
      <c r="E855" s="20">
        <f t="shared" si="183"/>
        <v>-1.2219552615290439</v>
      </c>
      <c r="F855" s="3">
        <f>VLOOKUP(A855,'Scheme data2'!$A$2:$B$5538,2,FALSE)</f>
        <v>17.96</v>
      </c>
      <c r="G855" s="20">
        <f t="shared" si="184"/>
        <v>0.72910824453170253</v>
      </c>
      <c r="H855" s="3">
        <f t="shared" si="185"/>
        <v>0</v>
      </c>
      <c r="I855" s="3">
        <f t="shared" si="186"/>
        <v>2</v>
      </c>
      <c r="J855" s="3">
        <f t="shared" si="187"/>
        <v>0</v>
      </c>
      <c r="K855" s="3">
        <f t="shared" si="188"/>
        <v>35033.642959033306</v>
      </c>
      <c r="L855" s="3">
        <f t="shared" si="189"/>
        <v>77.651654404979823</v>
      </c>
      <c r="M855" s="3">
        <f t="shared" si="190"/>
        <v>629204.22754423821</v>
      </c>
      <c r="N855" s="3">
        <f t="shared" si="191"/>
        <v>590490.35817450832</v>
      </c>
      <c r="O855" s="20">
        <f t="shared" si="192"/>
        <v>141.64037854889563</v>
      </c>
      <c r="P855" s="20">
        <f t="shared" si="193"/>
        <v>131.39038634321682</v>
      </c>
      <c r="Q855" s="3">
        <f>(O855-MAX(O$8:O855))/MAX(O$8:O855)</f>
        <v>-7.8501795792714935E-2</v>
      </c>
      <c r="R855" s="3">
        <f>(P855-MAX(P$8:P855))/MAX(P$8:P855)</f>
        <v>-0.15472002223148423</v>
      </c>
    </row>
    <row r="856" spans="1:18" hidden="1" x14ac:dyDescent="0.2">
      <c r="A856" s="8">
        <v>42450</v>
      </c>
      <c r="B856" s="18" t="str">
        <f t="shared" si="181"/>
        <v>Mar-2016</v>
      </c>
      <c r="C856" s="2">
        <v>7704.25</v>
      </c>
      <c r="D856" s="25">
        <f t="shared" si="182"/>
        <v>1.3137217513659896</v>
      </c>
      <c r="E856" s="20">
        <f t="shared" si="183"/>
        <v>-1.3137217513659896</v>
      </c>
      <c r="F856" s="3">
        <f>VLOOKUP(A856,'Scheme data2'!$A$2:$B$5538,2,FALSE)</f>
        <v>18.12</v>
      </c>
      <c r="G856" s="20">
        <f t="shared" si="184"/>
        <v>0.89086859688196074</v>
      </c>
      <c r="H856" s="3">
        <f t="shared" si="185"/>
        <v>0</v>
      </c>
      <c r="I856" s="3">
        <f t="shared" si="186"/>
        <v>2</v>
      </c>
      <c r="J856" s="3">
        <f t="shared" si="187"/>
        <v>0</v>
      </c>
      <c r="K856" s="3">
        <f t="shared" si="188"/>
        <v>35033.642959033306</v>
      </c>
      <c r="L856" s="3">
        <f t="shared" si="189"/>
        <v>77.651654404979823</v>
      </c>
      <c r="M856" s="3">
        <f t="shared" si="190"/>
        <v>634809.61041768349</v>
      </c>
      <c r="N856" s="3">
        <f t="shared" si="191"/>
        <v>598247.75844956585</v>
      </c>
      <c r="O856" s="20">
        <f t="shared" si="192"/>
        <v>142.90220820189248</v>
      </c>
      <c r="P856" s="20">
        <f t="shared" si="193"/>
        <v>133.11649042781147</v>
      </c>
      <c r="Q856" s="3">
        <f>(O856-MAX(O$8:O856))/MAX(O$8:O856)</f>
        <v>-7.029245767060098E-2</v>
      </c>
      <c r="R856" s="3">
        <f>(P856-MAX(P$8:P856))/MAX(P$8:P856)</f>
        <v>-0.1436153953035976</v>
      </c>
    </row>
    <row r="857" spans="1:18" hidden="1" x14ac:dyDescent="0.2">
      <c r="A857" s="8">
        <v>42451</v>
      </c>
      <c r="B857" s="18" t="str">
        <f t="shared" si="181"/>
        <v>Mar-2016</v>
      </c>
      <c r="C857" s="2">
        <v>7714.9</v>
      </c>
      <c r="D857" s="25">
        <f t="shared" si="182"/>
        <v>0.13823538955770692</v>
      </c>
      <c r="E857" s="20">
        <f t="shared" si="183"/>
        <v>-0.13823538955770692</v>
      </c>
      <c r="F857" s="3">
        <f>VLOOKUP(A857,'Scheme data2'!$A$2:$B$5538,2,FALSE)</f>
        <v>18.14</v>
      </c>
      <c r="G857" s="20">
        <f t="shared" si="184"/>
        <v>0.11037527593818748</v>
      </c>
      <c r="H857" s="3">
        <f t="shared" si="185"/>
        <v>0</v>
      </c>
      <c r="I857" s="3">
        <f t="shared" si="186"/>
        <v>2</v>
      </c>
      <c r="J857" s="3">
        <f t="shared" si="187"/>
        <v>0</v>
      </c>
      <c r="K857" s="3">
        <f t="shared" si="188"/>
        <v>35033.642959033306</v>
      </c>
      <c r="L857" s="3">
        <f t="shared" si="189"/>
        <v>77.651654404979823</v>
      </c>
      <c r="M857" s="3">
        <f t="shared" si="190"/>
        <v>635510.28327686421</v>
      </c>
      <c r="N857" s="3">
        <f t="shared" si="191"/>
        <v>599074.74856897886</v>
      </c>
      <c r="O857" s="20">
        <f t="shared" si="192"/>
        <v>143.05993690851707</v>
      </c>
      <c r="P857" s="20">
        <f t="shared" si="193"/>
        <v>133.30050452691989</v>
      </c>
      <c r="Q857" s="3">
        <f>(O857-MAX(O$8:O857))/MAX(O$8:O857)</f>
        <v>-6.9266290405336814E-2</v>
      </c>
      <c r="R857" s="3">
        <f>(P857-MAX(P$8:P857))/MAX(P$8:P857)</f>
        <v>-0.14243156870918336</v>
      </c>
    </row>
    <row r="858" spans="1:18" hidden="1" x14ac:dyDescent="0.2">
      <c r="A858" s="8">
        <v>42452</v>
      </c>
      <c r="B858" s="18" t="str">
        <f t="shared" si="181"/>
        <v>Mar-2016</v>
      </c>
      <c r="C858" s="2">
        <v>7716.5</v>
      </c>
      <c r="D858" s="25">
        <f t="shared" si="182"/>
        <v>2.073908929474606E-2</v>
      </c>
      <c r="E858" s="20">
        <f t="shared" si="183"/>
        <v>-2.073908929474606E-2</v>
      </c>
      <c r="F858" s="3">
        <f>VLOOKUP(A858,'Scheme data2'!$A$2:$B$5538,2,FALSE)</f>
        <v>18.13</v>
      </c>
      <c r="G858" s="20">
        <f t="shared" si="184"/>
        <v>-5.5126791620736297E-2</v>
      </c>
      <c r="H858" s="3">
        <f t="shared" si="185"/>
        <v>0</v>
      </c>
      <c r="I858" s="3">
        <f t="shared" si="186"/>
        <v>2</v>
      </c>
      <c r="J858" s="3">
        <f t="shared" si="187"/>
        <v>0</v>
      </c>
      <c r="K858" s="3">
        <f t="shared" si="188"/>
        <v>35033.642959033306</v>
      </c>
      <c r="L858" s="3">
        <f t="shared" si="189"/>
        <v>77.651654404979823</v>
      </c>
      <c r="M858" s="3">
        <f t="shared" si="190"/>
        <v>635159.94684727385</v>
      </c>
      <c r="N858" s="3">
        <f t="shared" si="191"/>
        <v>599198.99121602683</v>
      </c>
      <c r="O858" s="20">
        <f t="shared" si="192"/>
        <v>142.98107255520475</v>
      </c>
      <c r="P858" s="20">
        <f t="shared" si="193"/>
        <v>133.32814983758408</v>
      </c>
      <c r="Q858" s="3">
        <f>(O858-MAX(O$8:O858))/MAX(O$8:O858)</f>
        <v>-6.9779374037969077E-2</v>
      </c>
      <c r="R858" s="3">
        <f>(P858-MAX(P$8:P858))/MAX(P$8:P858)</f>
        <v>-0.14225371682645441</v>
      </c>
    </row>
    <row r="859" spans="1:18" x14ac:dyDescent="0.2">
      <c r="A859" s="8">
        <v>42457</v>
      </c>
      <c r="B859" s="18" t="str">
        <f t="shared" si="181"/>
        <v>Mar-2016</v>
      </c>
      <c r="C859" s="2">
        <v>7615.1</v>
      </c>
      <c r="D859" s="25">
        <f t="shared" si="182"/>
        <v>-1.3140672584721005</v>
      </c>
      <c r="E859" s="20">
        <f t="shared" si="183"/>
        <v>1.3140672584721005</v>
      </c>
      <c r="F859" s="3">
        <f>VLOOKUP(A859,'Scheme data2'!$A$2:$B$5538,2,FALSE)</f>
        <v>17.940000000000001</v>
      </c>
      <c r="G859" s="20">
        <f t="shared" si="184"/>
        <v>-1.0479867622724641</v>
      </c>
      <c r="H859" s="3">
        <f t="shared" si="185"/>
        <v>4000</v>
      </c>
      <c r="I859" s="3">
        <f t="shared" si="186"/>
        <v>3</v>
      </c>
      <c r="J859" s="3">
        <f t="shared" si="187"/>
        <v>4000</v>
      </c>
      <c r="K859" s="3">
        <f t="shared" si="188"/>
        <v>35256.608399390054</v>
      </c>
      <c r="L859" s="3">
        <f t="shared" si="189"/>
        <v>78.176926561615986</v>
      </c>
      <c r="M859" s="3">
        <f t="shared" si="190"/>
        <v>632503.55468505761</v>
      </c>
      <c r="N859" s="3">
        <f t="shared" si="191"/>
        <v>595325.11345936195</v>
      </c>
      <c r="O859" s="20">
        <f t="shared" si="192"/>
        <v>141.482649842271</v>
      </c>
      <c r="P859" s="20">
        <f t="shared" si="193"/>
        <v>131.57612827424177</v>
      </c>
      <c r="Q859" s="3">
        <f>(O859-MAX(O$8:O859))/MAX(O$8:O859)</f>
        <v>-7.9527963057979295E-2</v>
      </c>
      <c r="R859" s="3">
        <f>(P859-MAX(P$8:P859))/MAX(P$8:P859)</f>
        <v>-0.15352507989439934</v>
      </c>
    </row>
    <row r="860" spans="1:18" hidden="1" x14ac:dyDescent="0.2">
      <c r="A860" s="8">
        <v>42458</v>
      </c>
      <c r="B860" s="18" t="str">
        <f t="shared" si="181"/>
        <v>Mar-2016</v>
      </c>
      <c r="C860" s="2">
        <v>7597</v>
      </c>
      <c r="D860" s="25">
        <f t="shared" si="182"/>
        <v>-0.23768565087786586</v>
      </c>
      <c r="E860" s="20">
        <f t="shared" si="183"/>
        <v>0.23768565087786586</v>
      </c>
      <c r="F860" s="3">
        <f>VLOOKUP(A860,'Scheme data2'!$A$2:$B$5538,2,FALSE)</f>
        <v>17.97</v>
      </c>
      <c r="G860" s="20">
        <f t="shared" si="184"/>
        <v>0.16722408026754507</v>
      </c>
      <c r="H860" s="3">
        <f t="shared" si="185"/>
        <v>0</v>
      </c>
      <c r="I860" s="3">
        <f t="shared" si="186"/>
        <v>3</v>
      </c>
      <c r="J860" s="3">
        <f t="shared" si="187"/>
        <v>0</v>
      </c>
      <c r="K860" s="3">
        <f t="shared" si="188"/>
        <v>35256.608399390054</v>
      </c>
      <c r="L860" s="3">
        <f t="shared" si="189"/>
        <v>78.176926561615986</v>
      </c>
      <c r="M860" s="3">
        <f t="shared" si="190"/>
        <v>633561.25293703924</v>
      </c>
      <c r="N860" s="3">
        <f t="shared" si="191"/>
        <v>593910.11108859663</v>
      </c>
      <c r="O860" s="20">
        <f t="shared" si="192"/>
        <v>141.7192429022079</v>
      </c>
      <c r="P860" s="20">
        <f t="shared" si="193"/>
        <v>131.26339069735326</v>
      </c>
      <c r="Q860" s="3">
        <f>(O860-MAX(O$8:O860))/MAX(O$8:O860)</f>
        <v>-7.7988712160083032E-2</v>
      </c>
      <c r="R860" s="3">
        <f>(P860-MAX(P$8:P860))/MAX(P$8:P860)</f>
        <v>-0.15553702931777011</v>
      </c>
    </row>
    <row r="861" spans="1:18" hidden="1" x14ac:dyDescent="0.2">
      <c r="A861" s="8">
        <v>42459</v>
      </c>
      <c r="B861" s="18" t="str">
        <f t="shared" si="181"/>
        <v>Mar-2016</v>
      </c>
      <c r="C861" s="2">
        <v>7735.2</v>
      </c>
      <c r="D861" s="25">
        <f t="shared" si="182"/>
        <v>1.8191391338686298</v>
      </c>
      <c r="E861" s="20">
        <f t="shared" si="183"/>
        <v>-1.8191391338686298</v>
      </c>
      <c r="F861" s="3">
        <f>VLOOKUP(A861,'Scheme data2'!$A$2:$B$5538,2,FALSE)</f>
        <v>18.14</v>
      </c>
      <c r="G861" s="20">
        <f t="shared" si="184"/>
        <v>0.94602114635504586</v>
      </c>
      <c r="H861" s="3">
        <f t="shared" si="185"/>
        <v>0</v>
      </c>
      <c r="I861" s="3">
        <f t="shared" si="186"/>
        <v>3</v>
      </c>
      <c r="J861" s="3">
        <f t="shared" si="187"/>
        <v>0</v>
      </c>
      <c r="K861" s="3">
        <f t="shared" si="188"/>
        <v>35256.608399390054</v>
      </c>
      <c r="L861" s="3">
        <f t="shared" si="189"/>
        <v>78.176926561615986</v>
      </c>
      <c r="M861" s="3">
        <f t="shared" si="190"/>
        <v>639554.87636493554</v>
      </c>
      <c r="N861" s="3">
        <f t="shared" si="191"/>
        <v>604714.16233941191</v>
      </c>
      <c r="O861" s="20">
        <f t="shared" si="192"/>
        <v>143.05993690851705</v>
      </c>
      <c r="P861" s="20">
        <f t="shared" si="193"/>
        <v>133.65125440597168</v>
      </c>
      <c r="Q861" s="3">
        <f>(O861-MAX(O$8:O861))/MAX(O$8:O861)</f>
        <v>-6.9266290405336994E-2</v>
      </c>
      <c r="R861" s="3">
        <f>(P861-MAX(P$8:P861))/MAX(P$8:P861)</f>
        <v>-0.14017507294706011</v>
      </c>
    </row>
    <row r="862" spans="1:18" hidden="1" x14ac:dyDescent="0.2">
      <c r="A862" s="8">
        <v>42460</v>
      </c>
      <c r="B862" s="18" t="str">
        <f t="shared" si="181"/>
        <v>Mar-2016</v>
      </c>
      <c r="C862" s="2">
        <v>7738.4</v>
      </c>
      <c r="D862" s="25">
        <f t="shared" si="182"/>
        <v>4.1369324645772809E-2</v>
      </c>
      <c r="E862" s="20">
        <f t="shared" si="183"/>
        <v>-4.1369324645772809E-2</v>
      </c>
      <c r="F862" s="3">
        <f>VLOOKUP(A862,'Scheme data2'!$A$2:$B$5538,2,FALSE)</f>
        <v>18.18</v>
      </c>
      <c r="G862" s="20">
        <f t="shared" si="184"/>
        <v>0.22050716648290597</v>
      </c>
      <c r="H862" s="3">
        <f t="shared" si="185"/>
        <v>0</v>
      </c>
      <c r="I862" s="3">
        <f t="shared" si="186"/>
        <v>3</v>
      </c>
      <c r="J862" s="3">
        <f t="shared" si="187"/>
        <v>0</v>
      </c>
      <c r="K862" s="3">
        <f t="shared" si="188"/>
        <v>35256.608399390054</v>
      </c>
      <c r="L862" s="3">
        <f t="shared" si="189"/>
        <v>78.176926561615986</v>
      </c>
      <c r="M862" s="3">
        <f t="shared" si="190"/>
        <v>640965.14070091117</v>
      </c>
      <c r="N862" s="3">
        <f t="shared" si="191"/>
        <v>604964.32850440906</v>
      </c>
      <c r="O862" s="20">
        <f t="shared" si="192"/>
        <v>143.37539432176624</v>
      </c>
      <c r="P862" s="20">
        <f t="shared" si="193"/>
        <v>133.70654502730005</v>
      </c>
      <c r="Q862" s="3">
        <f>(O862-MAX(O$8:O862))/MAX(O$8:O862)</f>
        <v>-6.7213955874808648E-2</v>
      </c>
      <c r="R862" s="3">
        <f>(P862-MAX(P$8:P862))/MAX(P$8:P862)</f>
        <v>-0.1398193691816022</v>
      </c>
    </row>
    <row r="863" spans="1:18" hidden="1" x14ac:dyDescent="0.2">
      <c r="A863" s="8">
        <v>42461</v>
      </c>
      <c r="B863" s="18" t="str">
        <f t="shared" si="181"/>
        <v>Apr-2016</v>
      </c>
      <c r="C863" s="2">
        <v>7713.05</v>
      </c>
      <c r="D863" s="25">
        <f t="shared" si="182"/>
        <v>-0.32758709810812903</v>
      </c>
      <c r="E863" s="20">
        <f t="shared" si="183"/>
        <v>0.32758709810812903</v>
      </c>
      <c r="F863" s="3">
        <f>VLOOKUP(A863,'Scheme data2'!$A$2:$B$5538,2,FALSE)</f>
        <v>18.14</v>
      </c>
      <c r="G863" s="20">
        <f t="shared" si="184"/>
        <v>-0.22002200220021534</v>
      </c>
      <c r="H863" s="3">
        <f t="shared" si="185"/>
        <v>0</v>
      </c>
      <c r="I863" s="3">
        <f t="shared" si="186"/>
        <v>0</v>
      </c>
      <c r="J863" s="3">
        <f t="shared" si="187"/>
        <v>0</v>
      </c>
      <c r="K863" s="3">
        <f t="shared" si="188"/>
        <v>35256.608399390054</v>
      </c>
      <c r="L863" s="3">
        <f t="shared" si="189"/>
        <v>78.176926561615986</v>
      </c>
      <c r="M863" s="3">
        <f t="shared" si="190"/>
        <v>639554.87636493554</v>
      </c>
      <c r="N863" s="3">
        <f t="shared" si="191"/>
        <v>602982.54341607215</v>
      </c>
      <c r="O863" s="20">
        <f t="shared" si="192"/>
        <v>143.05993690851705</v>
      </c>
      <c r="P863" s="20">
        <f t="shared" si="193"/>
        <v>133.26853963646448</v>
      </c>
      <c r="Q863" s="3">
        <f>(O863-MAX(O$8:O863))/MAX(O$8:O863)</f>
        <v>-6.9266290405336994E-2</v>
      </c>
      <c r="R863" s="3">
        <f>(P863-MAX(P$8:P863))/MAX(P$8:P863)</f>
        <v>-0.14263720994858839</v>
      </c>
    </row>
    <row r="864" spans="1:18" hidden="1" x14ac:dyDescent="0.2">
      <c r="A864" s="8">
        <v>42464</v>
      </c>
      <c r="B864" s="18" t="str">
        <f t="shared" si="181"/>
        <v>Apr-2016</v>
      </c>
      <c r="C864" s="2">
        <v>7758.8</v>
      </c>
      <c r="D864" s="25">
        <f t="shared" si="182"/>
        <v>0.59315056948937195</v>
      </c>
      <c r="E864" s="20">
        <f t="shared" si="183"/>
        <v>-0.59315056948937195</v>
      </c>
      <c r="F864" s="3">
        <f>VLOOKUP(A864,'Scheme data2'!$A$2:$B$5538,2,FALSE)</f>
        <v>18.170000000000002</v>
      </c>
      <c r="G864" s="20">
        <f t="shared" si="184"/>
        <v>0.16538037486218929</v>
      </c>
      <c r="H864" s="3">
        <f t="shared" si="185"/>
        <v>0</v>
      </c>
      <c r="I864" s="3">
        <f t="shared" si="186"/>
        <v>0</v>
      </c>
      <c r="J864" s="3">
        <f t="shared" si="187"/>
        <v>0</v>
      </c>
      <c r="K864" s="3">
        <f t="shared" si="188"/>
        <v>35256.608399390054</v>
      </c>
      <c r="L864" s="3">
        <f t="shared" si="189"/>
        <v>78.176926561615986</v>
      </c>
      <c r="M864" s="3">
        <f t="shared" si="190"/>
        <v>640612.57461691729</v>
      </c>
      <c r="N864" s="3">
        <f t="shared" si="191"/>
        <v>606559.13780626608</v>
      </c>
      <c r="O864" s="20">
        <f t="shared" si="192"/>
        <v>143.29652996845394</v>
      </c>
      <c r="P864" s="20">
        <f t="shared" si="193"/>
        <v>134.05902273826834</v>
      </c>
      <c r="Q864" s="3">
        <f>(O864-MAX(O$8:O864))/MAX(O$8:O864)</f>
        <v>-6.7727039507440731E-2</v>
      </c>
      <c r="R864" s="3">
        <f>(P864-MAX(P$8:P864))/MAX(P$8:P864)</f>
        <v>-0.13755175767680847</v>
      </c>
    </row>
    <row r="865" spans="1:18" x14ac:dyDescent="0.2">
      <c r="A865" s="8">
        <v>42465</v>
      </c>
      <c r="B865" s="18" t="str">
        <f t="shared" si="181"/>
        <v>Apr-2016</v>
      </c>
      <c r="C865" s="2">
        <v>7603.2</v>
      </c>
      <c r="D865" s="25">
        <f t="shared" si="182"/>
        <v>-2.0054647625921582</v>
      </c>
      <c r="E865" s="20">
        <f t="shared" si="183"/>
        <v>2.0054647625921582</v>
      </c>
      <c r="F865" s="3">
        <f>VLOOKUP(A865,'Scheme data2'!$A$2:$B$5538,2,FALSE)</f>
        <v>18</v>
      </c>
      <c r="G865" s="20">
        <f t="shared" si="184"/>
        <v>-0.93560814529445069</v>
      </c>
      <c r="H865" s="3">
        <f t="shared" si="185"/>
        <v>5000</v>
      </c>
      <c r="I865" s="3">
        <f t="shared" si="186"/>
        <v>1</v>
      </c>
      <c r="J865" s="3">
        <f t="shared" si="187"/>
        <v>5000</v>
      </c>
      <c r="K865" s="3">
        <f t="shared" si="188"/>
        <v>35534.386177167835</v>
      </c>
      <c r="L865" s="3">
        <f t="shared" si="189"/>
        <v>78.834544406733826</v>
      </c>
      <c r="M865" s="3">
        <f t="shared" si="190"/>
        <v>639618.951189021</v>
      </c>
      <c r="N865" s="3">
        <f t="shared" si="191"/>
        <v>599394.80803327856</v>
      </c>
      <c r="O865" s="20">
        <f t="shared" si="192"/>
        <v>141.95583596214479</v>
      </c>
      <c r="P865" s="20">
        <f t="shared" si="193"/>
        <v>131.37051627617697</v>
      </c>
      <c r="Q865" s="3">
        <f>(O865-MAX(O$8:O865))/MAX(O$8:O865)</f>
        <v>-7.6449461262186769E-2</v>
      </c>
      <c r="R865" s="3">
        <f>(P865-MAX(P$8:P865))/MAX(P$8:P865)</f>
        <v>-0.15484785327219544</v>
      </c>
    </row>
    <row r="866" spans="1:18" hidden="1" x14ac:dyDescent="0.2">
      <c r="A866" s="8">
        <v>42466</v>
      </c>
      <c r="B866" s="18" t="str">
        <f t="shared" si="181"/>
        <v>Apr-2016</v>
      </c>
      <c r="C866" s="2">
        <v>7614.35</v>
      </c>
      <c r="D866" s="25">
        <f t="shared" si="182"/>
        <v>0.14664877946128665</v>
      </c>
      <c r="E866" s="20">
        <f t="shared" si="183"/>
        <v>-0.14664877946128665</v>
      </c>
      <c r="F866" s="3">
        <f>VLOOKUP(A866,'Scheme data2'!$A$2:$B$5538,2,FALSE)</f>
        <v>18.079999999999998</v>
      </c>
      <c r="G866" s="20">
        <f t="shared" si="184"/>
        <v>0.44444444444443498</v>
      </c>
      <c r="H866" s="3">
        <f t="shared" si="185"/>
        <v>0</v>
      </c>
      <c r="I866" s="3">
        <f t="shared" si="186"/>
        <v>1</v>
      </c>
      <c r="J866" s="3">
        <f t="shared" si="187"/>
        <v>0</v>
      </c>
      <c r="K866" s="3">
        <f t="shared" si="188"/>
        <v>35534.386177167835</v>
      </c>
      <c r="L866" s="3">
        <f t="shared" si="189"/>
        <v>78.834544406733826</v>
      </c>
      <c r="M866" s="3">
        <f t="shared" si="190"/>
        <v>642461.7020831944</v>
      </c>
      <c r="N866" s="3">
        <f t="shared" si="191"/>
        <v>600273.81320341374</v>
      </c>
      <c r="O866" s="20">
        <f t="shared" si="192"/>
        <v>142.58675078864317</v>
      </c>
      <c r="P866" s="20">
        <f t="shared" si="193"/>
        <v>131.56316953486797</v>
      </c>
      <c r="Q866" s="3">
        <f>(O866-MAX(O$8:O866))/MAX(O$8:O866)</f>
        <v>-7.2344792201130076E-2</v>
      </c>
      <c r="R866" s="3">
        <f>(P866-MAX(P$8:P866))/MAX(P$8:P866)</f>
        <v>-0.1536084479644283</v>
      </c>
    </row>
    <row r="867" spans="1:18" x14ac:dyDescent="0.2">
      <c r="A867" s="8">
        <v>42467</v>
      </c>
      <c r="B867" s="18" t="str">
        <f t="shared" si="181"/>
        <v>Apr-2016</v>
      </c>
      <c r="C867" s="2">
        <v>7546.45</v>
      </c>
      <c r="D867" s="25">
        <f t="shared" si="182"/>
        <v>-0.89173731178630533</v>
      </c>
      <c r="E867" s="20">
        <f t="shared" si="183"/>
        <v>0.89173731178630533</v>
      </c>
      <c r="F867" s="3">
        <f>VLOOKUP(A867,'Scheme data2'!$A$2:$B$5538,2,FALSE)</f>
        <v>18.03</v>
      </c>
      <c r="G867" s="20">
        <f t="shared" si="184"/>
        <v>-0.27654867256635596</v>
      </c>
      <c r="H867" s="3">
        <f t="shared" si="185"/>
        <v>2000</v>
      </c>
      <c r="I867" s="3">
        <f t="shared" si="186"/>
        <v>2</v>
      </c>
      <c r="J867" s="3">
        <f t="shared" si="187"/>
        <v>2000</v>
      </c>
      <c r="K867" s="3">
        <f t="shared" si="188"/>
        <v>35645.312411222192</v>
      </c>
      <c r="L867" s="3">
        <f t="shared" si="189"/>
        <v>79.099569683519604</v>
      </c>
      <c r="M867" s="3">
        <f t="shared" si="190"/>
        <v>642684.98277433612</v>
      </c>
      <c r="N867" s="3">
        <f t="shared" si="191"/>
        <v>596920.94763819652</v>
      </c>
      <c r="O867" s="20">
        <f t="shared" si="192"/>
        <v>142.19242902208168</v>
      </c>
      <c r="P867" s="20">
        <f t="shared" si="193"/>
        <v>130.38997166355688</v>
      </c>
      <c r="Q867" s="3">
        <f>(O867-MAX(O$8:O867))/MAX(O$8:O867)</f>
        <v>-7.4910210364290519E-2</v>
      </c>
      <c r="R867" s="3">
        <f>(P867-MAX(P$8:P867))/MAX(P$8:P867)</f>
        <v>-0.16115603723773669</v>
      </c>
    </row>
    <row r="868" spans="1:18" hidden="1" x14ac:dyDescent="0.2">
      <c r="A868" s="8">
        <v>42468</v>
      </c>
      <c r="B868" s="18" t="str">
        <f t="shared" si="181"/>
        <v>Apr-2016</v>
      </c>
      <c r="C868" s="2">
        <v>7555.2</v>
      </c>
      <c r="D868" s="25">
        <f t="shared" si="182"/>
        <v>0.11594855859377588</v>
      </c>
      <c r="E868" s="20">
        <f t="shared" si="183"/>
        <v>-0.11594855859377588</v>
      </c>
      <c r="F868" s="3">
        <f>VLOOKUP(A868,'Scheme data2'!$A$2:$B$5538,2,FALSE)</f>
        <v>18.03</v>
      </c>
      <c r="G868" s="20">
        <f t="shared" si="184"/>
        <v>0</v>
      </c>
      <c r="H868" s="3">
        <f t="shared" si="185"/>
        <v>0</v>
      </c>
      <c r="I868" s="3">
        <f t="shared" si="186"/>
        <v>2</v>
      </c>
      <c r="J868" s="3">
        <f t="shared" si="187"/>
        <v>0</v>
      </c>
      <c r="K868" s="3">
        <f t="shared" si="188"/>
        <v>35645.312411222192</v>
      </c>
      <c r="L868" s="3">
        <f t="shared" si="189"/>
        <v>79.099569683519604</v>
      </c>
      <c r="M868" s="3">
        <f t="shared" si="190"/>
        <v>642684.98277433612</v>
      </c>
      <c r="N868" s="3">
        <f t="shared" si="191"/>
        <v>597613.06887292734</v>
      </c>
      <c r="O868" s="20">
        <f t="shared" si="192"/>
        <v>142.19242902208168</v>
      </c>
      <c r="P868" s="20">
        <f t="shared" si="193"/>
        <v>130.54115695625163</v>
      </c>
      <c r="Q868" s="3">
        <f>(O868-MAX(O$8:O868))/MAX(O$8:O868)</f>
        <v>-7.4910210364290519E-2</v>
      </c>
      <c r="R868" s="3">
        <f>(P868-MAX(P$8:P868))/MAX(P$8:P868)</f>
        <v>-0.16018340975406278</v>
      </c>
    </row>
    <row r="869" spans="1:18" hidden="1" x14ac:dyDescent="0.2">
      <c r="A869" s="8">
        <v>42471</v>
      </c>
      <c r="B869" s="18" t="str">
        <f t="shared" si="181"/>
        <v>Apr-2016</v>
      </c>
      <c r="C869" s="2">
        <v>7671.4</v>
      </c>
      <c r="D869" s="25">
        <f t="shared" si="182"/>
        <v>1.5380135535789896</v>
      </c>
      <c r="E869" s="20">
        <f t="shared" si="183"/>
        <v>-1.5380135535789896</v>
      </c>
      <c r="F869" s="3">
        <f>VLOOKUP(A869,'Scheme data2'!$A$2:$B$5538,2,FALSE)</f>
        <v>18.100000000000001</v>
      </c>
      <c r="G869" s="20">
        <f t="shared" si="184"/>
        <v>0.38824181919024003</v>
      </c>
      <c r="H869" s="3">
        <f t="shared" si="185"/>
        <v>0</v>
      </c>
      <c r="I869" s="3">
        <f t="shared" si="186"/>
        <v>2</v>
      </c>
      <c r="J869" s="3">
        <f t="shared" si="187"/>
        <v>0</v>
      </c>
      <c r="K869" s="3">
        <f t="shared" si="188"/>
        <v>35645.312411222192</v>
      </c>
      <c r="L869" s="3">
        <f t="shared" si="189"/>
        <v>79.099569683519604</v>
      </c>
      <c r="M869" s="3">
        <f t="shared" si="190"/>
        <v>645180.15464312176</v>
      </c>
      <c r="N869" s="3">
        <f t="shared" si="191"/>
        <v>606804.43887015223</v>
      </c>
      <c r="O869" s="20">
        <f t="shared" si="192"/>
        <v>142.7444794952678</v>
      </c>
      <c r="P869" s="20">
        <f t="shared" si="193"/>
        <v>132.54889764323761</v>
      </c>
      <c r="Q869" s="3">
        <f>(O869-MAX(O$8:O869))/MAX(O$8:O869)</f>
        <v>-7.1318624935865715E-2</v>
      </c>
      <c r="R869" s="3">
        <f>(P869-MAX(P$8:P869))/MAX(P$8:P869)</f>
        <v>-0.14726691677087528</v>
      </c>
    </row>
    <row r="870" spans="1:18" hidden="1" x14ac:dyDescent="0.2">
      <c r="A870" s="8">
        <v>42472</v>
      </c>
      <c r="B870" s="18" t="str">
        <f t="shared" si="181"/>
        <v>Apr-2016</v>
      </c>
      <c r="C870" s="2">
        <v>7708.95</v>
      </c>
      <c r="D870" s="25">
        <f t="shared" si="182"/>
        <v>0.48948040774826218</v>
      </c>
      <c r="E870" s="20">
        <f t="shared" si="183"/>
        <v>-0.48948040774826218</v>
      </c>
      <c r="F870" s="3">
        <f>VLOOKUP(A870,'Scheme data2'!$A$2:$B$5538,2,FALSE)</f>
        <v>18.16</v>
      </c>
      <c r="G870" s="20">
        <f t="shared" si="184"/>
        <v>0.3314917127071752</v>
      </c>
      <c r="H870" s="3">
        <f t="shared" si="185"/>
        <v>0</v>
      </c>
      <c r="I870" s="3">
        <f t="shared" si="186"/>
        <v>2</v>
      </c>
      <c r="J870" s="3">
        <f t="shared" si="187"/>
        <v>0</v>
      </c>
      <c r="K870" s="3">
        <f t="shared" si="188"/>
        <v>35645.312411222192</v>
      </c>
      <c r="L870" s="3">
        <f t="shared" si="189"/>
        <v>79.099569683519604</v>
      </c>
      <c r="M870" s="3">
        <f t="shared" si="190"/>
        <v>647318.87338779506</v>
      </c>
      <c r="N870" s="3">
        <f t="shared" si="191"/>
        <v>609774.62771176849</v>
      </c>
      <c r="O870" s="20">
        <f t="shared" si="192"/>
        <v>143.21766561514158</v>
      </c>
      <c r="P870" s="20">
        <f t="shared" si="193"/>
        <v>133.19769852788755</v>
      </c>
      <c r="Q870" s="3">
        <f>(O870-MAX(O$8:O870))/MAX(O$8:O870)</f>
        <v>-6.8240123140073189E-2</v>
      </c>
      <c r="R870" s="3">
        <f>(P870-MAX(P$8:P870))/MAX(P$8:P870)</f>
        <v>-0.14309295539808103</v>
      </c>
    </row>
    <row r="871" spans="1:18" hidden="1" x14ac:dyDescent="0.2">
      <c r="A871" s="8">
        <v>42473</v>
      </c>
      <c r="B871" s="18" t="str">
        <f t="shared" si="181"/>
        <v>Apr-2016</v>
      </c>
      <c r="C871" s="2">
        <v>7850.45</v>
      </c>
      <c r="D871" s="25">
        <f t="shared" si="182"/>
        <v>1.8355288333690063</v>
      </c>
      <c r="E871" s="20">
        <f t="shared" si="183"/>
        <v>-1.8355288333690063</v>
      </c>
      <c r="F871" s="3">
        <f>VLOOKUP(A871,'Scheme data2'!$A$2:$B$5538,2,FALSE)</f>
        <v>18.29</v>
      </c>
      <c r="G871" s="20">
        <f t="shared" si="184"/>
        <v>0.71585903083699898</v>
      </c>
      <c r="H871" s="3">
        <f t="shared" si="185"/>
        <v>0</v>
      </c>
      <c r="I871" s="3">
        <f t="shared" si="186"/>
        <v>2</v>
      </c>
      <c r="J871" s="3">
        <f t="shared" si="187"/>
        <v>0</v>
      </c>
      <c r="K871" s="3">
        <f t="shared" si="188"/>
        <v>35645.312411222192</v>
      </c>
      <c r="L871" s="3">
        <f t="shared" si="189"/>
        <v>79.099569683519604</v>
      </c>
      <c r="M871" s="3">
        <f t="shared" si="190"/>
        <v>651952.76400125388</v>
      </c>
      <c r="N871" s="3">
        <f t="shared" si="191"/>
        <v>620967.21682198648</v>
      </c>
      <c r="O871" s="20">
        <f t="shared" si="192"/>
        <v>144.24290220820151</v>
      </c>
      <c r="P871" s="20">
        <f t="shared" si="193"/>
        <v>135.64258068975087</v>
      </c>
      <c r="Q871" s="3">
        <f>(O871-MAX(O$8:O871))/MAX(O$8:O871)</f>
        <v>-6.1570035915855685E-2</v>
      </c>
      <c r="R871" s="3">
        <f>(P871-MAX(P$8:P871))/MAX(P$8:P871)</f>
        <v>-0.1273641795192425</v>
      </c>
    </row>
    <row r="872" spans="1:18" hidden="1" x14ac:dyDescent="0.2">
      <c r="A872" s="8">
        <v>42478</v>
      </c>
      <c r="B872" s="18" t="str">
        <f t="shared" si="181"/>
        <v>Apr-2016</v>
      </c>
      <c r="C872" s="2">
        <v>7914.7</v>
      </c>
      <c r="D872" s="25">
        <f t="shared" si="182"/>
        <v>0.81842442152997608</v>
      </c>
      <c r="E872" s="20">
        <f t="shared" si="183"/>
        <v>-0.81842442152997608</v>
      </c>
      <c r="F872" s="3">
        <f>VLOOKUP(A872,'Scheme data2'!$A$2:$B$5538,2,FALSE)</f>
        <v>18.420000000000002</v>
      </c>
      <c r="G872" s="20">
        <f t="shared" si="184"/>
        <v>0.71077091306726392</v>
      </c>
      <c r="H872" s="3">
        <f t="shared" si="185"/>
        <v>0</v>
      </c>
      <c r="I872" s="3">
        <f t="shared" si="186"/>
        <v>2</v>
      </c>
      <c r="J872" s="3">
        <f t="shared" si="187"/>
        <v>0</v>
      </c>
      <c r="K872" s="3">
        <f t="shared" si="188"/>
        <v>35645.312411222192</v>
      </c>
      <c r="L872" s="3">
        <f t="shared" si="189"/>
        <v>79.099569683519604</v>
      </c>
      <c r="M872" s="3">
        <f t="shared" si="190"/>
        <v>656586.65461471281</v>
      </c>
      <c r="N872" s="3">
        <f t="shared" si="191"/>
        <v>626049.36417415261</v>
      </c>
      <c r="O872" s="20">
        <f t="shared" si="192"/>
        <v>145.26813880126147</v>
      </c>
      <c r="P872" s="20">
        <f t="shared" si="193"/>
        <v>136.75271269610928</v>
      </c>
      <c r="Q872" s="3">
        <f>(O872-MAX(O$8:O872))/MAX(O$8:O872)</f>
        <v>-5.4899948691637987E-2</v>
      </c>
      <c r="R872" s="3">
        <f>(P872-MAX(P$8:P872))/MAX(P$8:P872)</f>
        <v>-0.12022231485340958</v>
      </c>
    </row>
    <row r="873" spans="1:18" hidden="1" x14ac:dyDescent="0.2">
      <c r="A873" s="8">
        <v>42480</v>
      </c>
      <c r="B873" s="18" t="str">
        <f t="shared" si="181"/>
        <v>Apr-2016</v>
      </c>
      <c r="C873" s="2">
        <v>7914.75</v>
      </c>
      <c r="D873" s="25">
        <f t="shared" si="182"/>
        <v>6.3173588386397335E-4</v>
      </c>
      <c r="E873" s="20">
        <f t="shared" si="183"/>
        <v>-6.3173588386397335E-4</v>
      </c>
      <c r="F873" s="3">
        <f>VLOOKUP(A873,'Scheme data2'!$A$2:$B$5538,2,FALSE)</f>
        <v>18.38</v>
      </c>
      <c r="G873" s="20">
        <f t="shared" si="184"/>
        <v>-0.21715526601521548</v>
      </c>
      <c r="H873" s="3">
        <f t="shared" si="185"/>
        <v>0</v>
      </c>
      <c r="I873" s="3">
        <f t="shared" si="186"/>
        <v>2</v>
      </c>
      <c r="J873" s="3">
        <f t="shared" si="187"/>
        <v>0</v>
      </c>
      <c r="K873" s="3">
        <f t="shared" si="188"/>
        <v>35645.312411222192</v>
      </c>
      <c r="L873" s="3">
        <f t="shared" si="189"/>
        <v>79.099569683519604</v>
      </c>
      <c r="M873" s="3">
        <f t="shared" si="190"/>
        <v>655160.84211826383</v>
      </c>
      <c r="N873" s="3">
        <f t="shared" si="191"/>
        <v>626053.3191526368</v>
      </c>
      <c r="O873" s="20">
        <f t="shared" si="192"/>
        <v>144.95268138801225</v>
      </c>
      <c r="P873" s="20">
        <f t="shared" si="193"/>
        <v>136.75357661206755</v>
      </c>
      <c r="Q873" s="3">
        <f>(O873-MAX(O$8:O873))/MAX(O$8:O873)</f>
        <v>-5.6952283222166528E-2</v>
      </c>
      <c r="R873" s="3">
        <f>(P873-MAX(P$8:P873))/MAX(P$8:P873)</f>
        <v>-0.12021675698207425</v>
      </c>
    </row>
    <row r="874" spans="1:18" hidden="1" x14ac:dyDescent="0.2">
      <c r="A874" s="8">
        <v>42481</v>
      </c>
      <c r="B874" s="18" t="str">
        <f t="shared" si="181"/>
        <v>Apr-2016</v>
      </c>
      <c r="C874" s="2">
        <v>7912.05</v>
      </c>
      <c r="D874" s="25">
        <f t="shared" si="182"/>
        <v>-3.4113522221167036E-2</v>
      </c>
      <c r="E874" s="20">
        <f t="shared" si="183"/>
        <v>3.4113522221167036E-2</v>
      </c>
      <c r="F874" s="3">
        <f>VLOOKUP(A874,'Scheme data2'!$A$2:$B$5538,2,FALSE)</f>
        <v>18.37</v>
      </c>
      <c r="G874" s="20">
        <f t="shared" si="184"/>
        <v>-5.4406964091392881E-2</v>
      </c>
      <c r="H874" s="3">
        <f t="shared" si="185"/>
        <v>0</v>
      </c>
      <c r="I874" s="3">
        <f t="shared" si="186"/>
        <v>2</v>
      </c>
      <c r="J874" s="3">
        <f t="shared" si="187"/>
        <v>0</v>
      </c>
      <c r="K874" s="3">
        <f t="shared" si="188"/>
        <v>35645.312411222192</v>
      </c>
      <c r="L874" s="3">
        <f t="shared" si="189"/>
        <v>79.099569683519604</v>
      </c>
      <c r="M874" s="3">
        <f t="shared" si="190"/>
        <v>654804.38899415173</v>
      </c>
      <c r="N874" s="3">
        <f t="shared" si="191"/>
        <v>625839.75031449134</v>
      </c>
      <c r="O874" s="20">
        <f t="shared" si="192"/>
        <v>144.87381703469995</v>
      </c>
      <c r="P874" s="20">
        <f t="shared" si="193"/>
        <v>136.70692515032175</v>
      </c>
      <c r="Q874" s="3">
        <f>(O874-MAX(O$8:O874))/MAX(O$8:O874)</f>
        <v>-5.7465366854798611E-2</v>
      </c>
      <c r="R874" s="3">
        <f>(P874-MAX(P$8:P874))/MAX(P$8:P874)</f>
        <v>-0.12051688203417925</v>
      </c>
    </row>
    <row r="875" spans="1:18" hidden="1" x14ac:dyDescent="0.2">
      <c r="A875" s="8">
        <v>42482</v>
      </c>
      <c r="B875" s="18" t="str">
        <f t="shared" si="181"/>
        <v>Apr-2016</v>
      </c>
      <c r="C875" s="2">
        <v>7899.3</v>
      </c>
      <c r="D875" s="25">
        <f t="shared" si="182"/>
        <v>-0.1611466054941513</v>
      </c>
      <c r="E875" s="20">
        <f t="shared" si="183"/>
        <v>0.1611466054941513</v>
      </c>
      <c r="F875" s="3">
        <f>VLOOKUP(A875,'Scheme data2'!$A$2:$B$5538,2,FALSE)</f>
        <v>18.36</v>
      </c>
      <c r="G875" s="20">
        <f t="shared" si="184"/>
        <v>-5.443658138269767E-2</v>
      </c>
      <c r="H875" s="3">
        <f t="shared" si="185"/>
        <v>0</v>
      </c>
      <c r="I875" s="3">
        <f t="shared" si="186"/>
        <v>2</v>
      </c>
      <c r="J875" s="3">
        <f t="shared" si="187"/>
        <v>0</v>
      </c>
      <c r="K875" s="3">
        <f t="shared" si="188"/>
        <v>35645.312411222192</v>
      </c>
      <c r="L875" s="3">
        <f t="shared" si="189"/>
        <v>79.099569683519604</v>
      </c>
      <c r="M875" s="3">
        <f t="shared" si="190"/>
        <v>654447.93587003939</v>
      </c>
      <c r="N875" s="3">
        <f t="shared" si="191"/>
        <v>624831.23080102645</v>
      </c>
      <c r="O875" s="20">
        <f t="shared" si="192"/>
        <v>144.79495268138763</v>
      </c>
      <c r="P875" s="20">
        <f t="shared" si="193"/>
        <v>136.48662658096657</v>
      </c>
      <c r="Q875" s="3">
        <f>(O875-MAX(O$8:O875))/MAX(O$8:O875)</f>
        <v>-5.7978450487430881E-2</v>
      </c>
      <c r="R875" s="3">
        <f>(P875-MAX(P$8:P875))/MAX(P$8:P875)</f>
        <v>-0.12193413922467533</v>
      </c>
    </row>
    <row r="876" spans="1:18" x14ac:dyDescent="0.2">
      <c r="A876" s="8">
        <v>42485</v>
      </c>
      <c r="B876" s="18" t="str">
        <f t="shared" si="181"/>
        <v>Apr-2016</v>
      </c>
      <c r="C876" s="2">
        <v>7855.05</v>
      </c>
      <c r="D876" s="25">
        <f t="shared" si="182"/>
        <v>-0.56017621814591168</v>
      </c>
      <c r="E876" s="20">
        <f t="shared" si="183"/>
        <v>0.56017621814591168</v>
      </c>
      <c r="F876" s="3">
        <f>VLOOKUP(A876,'Scheme data2'!$A$2:$B$5538,2,FALSE)</f>
        <v>18.3</v>
      </c>
      <c r="G876" s="20">
        <f t="shared" si="184"/>
        <v>-0.32679738562090804</v>
      </c>
      <c r="H876" s="3">
        <f t="shared" si="185"/>
        <v>2000</v>
      </c>
      <c r="I876" s="3">
        <f t="shared" si="186"/>
        <v>3</v>
      </c>
      <c r="J876" s="3">
        <f t="shared" si="187"/>
        <v>2000</v>
      </c>
      <c r="K876" s="3">
        <f t="shared" si="188"/>
        <v>35754.602028708534</v>
      </c>
      <c r="L876" s="3">
        <f t="shared" si="189"/>
        <v>79.354182957782655</v>
      </c>
      <c r="M876" s="3">
        <f t="shared" si="190"/>
        <v>654309.21712536621</v>
      </c>
      <c r="N876" s="3">
        <f t="shared" si="191"/>
        <v>623331.07484253065</v>
      </c>
      <c r="O876" s="20">
        <f t="shared" si="192"/>
        <v>144.32176656151384</v>
      </c>
      <c r="P876" s="20">
        <f t="shared" si="193"/>
        <v>135.72206095791037</v>
      </c>
      <c r="Q876" s="3">
        <f>(O876-MAX(O$8:O876))/MAX(O$8:O876)</f>
        <v>-6.1056952283223408E-2</v>
      </c>
      <c r="R876" s="3">
        <f>(P876-MAX(P$8:P876))/MAX(P$8:P876)</f>
        <v>-0.12685285535639695</v>
      </c>
    </row>
    <row r="877" spans="1:18" hidden="1" x14ac:dyDescent="0.2">
      <c r="A877" s="8">
        <v>42486</v>
      </c>
      <c r="B877" s="18" t="str">
        <f t="shared" si="181"/>
        <v>Apr-2016</v>
      </c>
      <c r="C877" s="2">
        <v>7962.65</v>
      </c>
      <c r="D877" s="25">
        <f t="shared" si="182"/>
        <v>1.3698194155352219</v>
      </c>
      <c r="E877" s="20">
        <f t="shared" si="183"/>
        <v>-1.3698194155352219</v>
      </c>
      <c r="F877" s="3">
        <f>VLOOKUP(A877,'Scheme data2'!$A$2:$B$5538,2,FALSE)</f>
        <v>18.43</v>
      </c>
      <c r="G877" s="20">
        <f t="shared" si="184"/>
        <v>0.71038251366119676</v>
      </c>
      <c r="H877" s="3">
        <f t="shared" si="185"/>
        <v>0</v>
      </c>
      <c r="I877" s="3">
        <f t="shared" si="186"/>
        <v>3</v>
      </c>
      <c r="J877" s="3">
        <f t="shared" si="187"/>
        <v>0</v>
      </c>
      <c r="K877" s="3">
        <f t="shared" si="188"/>
        <v>35754.602028708534</v>
      </c>
      <c r="L877" s="3">
        <f t="shared" si="189"/>
        <v>79.354182957782655</v>
      </c>
      <c r="M877" s="3">
        <f t="shared" si="190"/>
        <v>658957.31538909825</v>
      </c>
      <c r="N877" s="3">
        <f t="shared" si="191"/>
        <v>631869.58492878801</v>
      </c>
      <c r="O877" s="20">
        <f t="shared" si="192"/>
        <v>145.34700315457377</v>
      </c>
      <c r="P877" s="20">
        <f t="shared" si="193"/>
        <v>137.58120810007637</v>
      </c>
      <c r="Q877" s="3">
        <f>(O877-MAX(O$8:O877))/MAX(O$8:O877)</f>
        <v>-5.4386865059005904E-2</v>
      </c>
      <c r="R877" s="3">
        <f>(P877-MAX(P$8:P877))/MAX(P$8:P877)</f>
        <v>-0.11489231624287753</v>
      </c>
    </row>
    <row r="878" spans="1:18" hidden="1" x14ac:dyDescent="0.2">
      <c r="A878" s="8">
        <v>42487</v>
      </c>
      <c r="B878" s="18" t="str">
        <f t="shared" si="181"/>
        <v>Apr-2016</v>
      </c>
      <c r="C878" s="2">
        <v>7979.9</v>
      </c>
      <c r="D878" s="25">
        <f t="shared" si="182"/>
        <v>0.21663642129190661</v>
      </c>
      <c r="E878" s="20">
        <f t="shared" si="183"/>
        <v>-0.21663642129190661</v>
      </c>
      <c r="F878" s="3">
        <f>VLOOKUP(A878,'Scheme data2'!$A$2:$B$5538,2,FALSE)</f>
        <v>18.45</v>
      </c>
      <c r="G878" s="20">
        <f t="shared" si="184"/>
        <v>0.10851871947910782</v>
      </c>
      <c r="H878" s="3">
        <f t="shared" si="185"/>
        <v>0</v>
      </c>
      <c r="I878" s="3">
        <f t="shared" si="186"/>
        <v>3</v>
      </c>
      <c r="J878" s="3">
        <f t="shared" si="187"/>
        <v>0</v>
      </c>
      <c r="K878" s="3">
        <f t="shared" si="188"/>
        <v>35754.602028708534</v>
      </c>
      <c r="L878" s="3">
        <f t="shared" si="189"/>
        <v>79.354182957782655</v>
      </c>
      <c r="M878" s="3">
        <f t="shared" si="190"/>
        <v>659672.40742967243</v>
      </c>
      <c r="N878" s="3">
        <f t="shared" si="191"/>
        <v>633238.44458480983</v>
      </c>
      <c r="O878" s="20">
        <f t="shared" si="192"/>
        <v>145.50473186119837</v>
      </c>
      <c r="P878" s="20">
        <f t="shared" si="193"/>
        <v>137.87925910567455</v>
      </c>
      <c r="Q878" s="3">
        <f>(O878-MAX(O$8:O878))/MAX(O$8:O878)</f>
        <v>-5.3360697793741724E-2</v>
      </c>
      <c r="R878" s="3">
        <f>(P878-MAX(P$8:P878))/MAX(P$8:P878)</f>
        <v>-0.11297485063220637</v>
      </c>
    </row>
    <row r="879" spans="1:18" x14ac:dyDescent="0.2">
      <c r="A879" s="8">
        <v>42488</v>
      </c>
      <c r="B879" s="18" t="str">
        <f t="shared" si="181"/>
        <v>Apr-2016</v>
      </c>
      <c r="C879" s="2">
        <v>7847.25</v>
      </c>
      <c r="D879" s="25">
        <f t="shared" si="182"/>
        <v>-1.6623015326006545</v>
      </c>
      <c r="E879" s="20">
        <f t="shared" si="183"/>
        <v>1.6623015326006545</v>
      </c>
      <c r="F879" s="3">
        <f>VLOOKUP(A879,'Scheme data2'!$A$2:$B$5538,2,FALSE)</f>
        <v>18.3</v>
      </c>
      <c r="G879" s="20">
        <f t="shared" si="184"/>
        <v>-0.81300813008129313</v>
      </c>
      <c r="H879" s="3">
        <f t="shared" si="185"/>
        <v>4000</v>
      </c>
      <c r="I879" s="3">
        <f t="shared" si="186"/>
        <v>4</v>
      </c>
      <c r="J879" s="3">
        <f t="shared" si="187"/>
        <v>4000</v>
      </c>
      <c r="K879" s="3">
        <f t="shared" si="188"/>
        <v>35973.18126368121</v>
      </c>
      <c r="L879" s="3">
        <f t="shared" si="189"/>
        <v>79.863915666693416</v>
      </c>
      <c r="M879" s="3">
        <f t="shared" si="190"/>
        <v>658309.21712536621</v>
      </c>
      <c r="N879" s="3">
        <f t="shared" si="191"/>
        <v>626712.11221545993</v>
      </c>
      <c r="O879" s="20">
        <f t="shared" si="192"/>
        <v>144.32176656151384</v>
      </c>
      <c r="P879" s="20">
        <f t="shared" si="193"/>
        <v>135.5872900684225</v>
      </c>
      <c r="Q879" s="3">
        <f>(O879-MAX(O$8:O879))/MAX(O$8:O879)</f>
        <v>-6.1056952283223408E-2</v>
      </c>
      <c r="R879" s="3">
        <f>(P879-MAX(P$8:P879))/MAX(P$8:P879)</f>
        <v>-0.12771988328470038</v>
      </c>
    </row>
    <row r="880" spans="1:18" hidden="1" x14ac:dyDescent="0.2">
      <c r="A880" s="8">
        <v>42489</v>
      </c>
      <c r="B880" s="18" t="str">
        <f t="shared" si="181"/>
        <v>Apr-2016</v>
      </c>
      <c r="C880" s="2">
        <v>7849.8</v>
      </c>
      <c r="D880" s="25">
        <f t="shared" si="182"/>
        <v>3.2495460193063583E-2</v>
      </c>
      <c r="E880" s="20">
        <f t="shared" si="183"/>
        <v>-3.2495460193063583E-2</v>
      </c>
      <c r="F880" s="3">
        <f>VLOOKUP(A880,'Scheme data2'!$A$2:$B$5538,2,FALSE)</f>
        <v>18.28</v>
      </c>
      <c r="G880" s="20">
        <f t="shared" si="184"/>
        <v>-0.10928961748633645</v>
      </c>
      <c r="H880" s="3">
        <f t="shared" si="185"/>
        <v>0</v>
      </c>
      <c r="I880" s="3">
        <f t="shared" si="186"/>
        <v>4</v>
      </c>
      <c r="J880" s="3">
        <f t="shared" si="187"/>
        <v>0</v>
      </c>
      <c r="K880" s="3">
        <f t="shared" si="188"/>
        <v>35973.18126368121</v>
      </c>
      <c r="L880" s="3">
        <f t="shared" si="189"/>
        <v>79.863915666693416</v>
      </c>
      <c r="M880" s="3">
        <f t="shared" si="190"/>
        <v>657589.75350009254</v>
      </c>
      <c r="N880" s="3">
        <f t="shared" si="191"/>
        <v>626915.76520041004</v>
      </c>
      <c r="O880" s="20">
        <f t="shared" si="192"/>
        <v>144.16403785488924</v>
      </c>
      <c r="P880" s="20">
        <f t="shared" si="193"/>
        <v>135.63134978229354</v>
      </c>
      <c r="Q880" s="3">
        <f>(O880-MAX(O$8:O880))/MAX(O$8:O880)</f>
        <v>-6.2083119548487588E-2</v>
      </c>
      <c r="R880" s="3">
        <f>(P880-MAX(P$8:P880))/MAX(P$8:P880)</f>
        <v>-0.12743643184660117</v>
      </c>
    </row>
    <row r="881" spans="1:18" x14ac:dyDescent="0.2">
      <c r="A881" s="8">
        <v>42492</v>
      </c>
      <c r="B881" s="18" t="str">
        <f t="shared" si="181"/>
        <v>May-2016</v>
      </c>
      <c r="C881" s="2">
        <v>7805.9</v>
      </c>
      <c r="D881" s="25">
        <f t="shared" si="182"/>
        <v>-0.55924991719534944</v>
      </c>
      <c r="E881" s="20">
        <f t="shared" si="183"/>
        <v>0.55924991719534944</v>
      </c>
      <c r="F881" s="3">
        <f>VLOOKUP(A881,'Scheme data2'!$A$2:$B$5538,2,FALSE)</f>
        <v>18.28</v>
      </c>
      <c r="G881" s="20">
        <f t="shared" si="184"/>
        <v>0</v>
      </c>
      <c r="H881" s="3">
        <f t="shared" si="185"/>
        <v>2000</v>
      </c>
      <c r="I881" s="3">
        <f t="shared" si="186"/>
        <v>1</v>
      </c>
      <c r="J881" s="3">
        <f t="shared" si="187"/>
        <v>2000</v>
      </c>
      <c r="K881" s="3">
        <f t="shared" si="188"/>
        <v>36082.590454053199</v>
      </c>
      <c r="L881" s="3">
        <f t="shared" si="189"/>
        <v>80.120132118351776</v>
      </c>
      <c r="M881" s="3">
        <f t="shared" si="190"/>
        <v>659589.75350009254</v>
      </c>
      <c r="N881" s="3">
        <f t="shared" si="191"/>
        <v>625409.73930264206</v>
      </c>
      <c r="O881" s="20">
        <f t="shared" si="192"/>
        <v>144.16403785488924</v>
      </c>
      <c r="P881" s="20">
        <f t="shared" si="193"/>
        <v>134.87283157094512</v>
      </c>
      <c r="Q881" s="3">
        <f>(O881-MAX(O$8:O881))/MAX(O$8:O881)</f>
        <v>-6.2083119548487588E-2</v>
      </c>
      <c r="R881" s="3">
        <f>(P881-MAX(P$8:P881))/MAX(P$8:P881)</f>
        <v>-0.13231624287897586</v>
      </c>
    </row>
    <row r="882" spans="1:18" x14ac:dyDescent="0.2">
      <c r="A882" s="8">
        <v>42493</v>
      </c>
      <c r="B882" s="18" t="str">
        <f t="shared" si="181"/>
        <v>May-2016</v>
      </c>
      <c r="C882" s="2">
        <v>7747</v>
      </c>
      <c r="D882" s="25">
        <f t="shared" si="182"/>
        <v>-0.75455745013386843</v>
      </c>
      <c r="E882" s="20">
        <f t="shared" si="183"/>
        <v>0.75455745013386843</v>
      </c>
      <c r="F882" s="3">
        <f>VLOOKUP(A882,'Scheme data2'!$A$2:$B$5538,2,FALSE)</f>
        <v>18.18</v>
      </c>
      <c r="G882" s="20">
        <f t="shared" si="184"/>
        <v>-0.54704595185996396</v>
      </c>
      <c r="H882" s="3">
        <f t="shared" si="185"/>
        <v>2000</v>
      </c>
      <c r="I882" s="3">
        <f t="shared" si="186"/>
        <v>2</v>
      </c>
      <c r="J882" s="3">
        <f t="shared" si="187"/>
        <v>2000</v>
      </c>
      <c r="K882" s="3">
        <f t="shared" si="188"/>
        <v>36192.601455153308</v>
      </c>
      <c r="L882" s="3">
        <f t="shared" si="189"/>
        <v>80.378296569106908</v>
      </c>
      <c r="M882" s="3">
        <f t="shared" si="190"/>
        <v>657981.49445468711</v>
      </c>
      <c r="N882" s="3">
        <f t="shared" si="191"/>
        <v>622690.6635208712</v>
      </c>
      <c r="O882" s="20">
        <f t="shared" si="192"/>
        <v>143.37539432176621</v>
      </c>
      <c r="P882" s="20">
        <f t="shared" si="193"/>
        <v>133.85513857212007</v>
      </c>
      <c r="Q882" s="3">
        <f>(O882-MAX(O$8:O882))/MAX(O$8:O882)</f>
        <v>-6.7213955874808828E-2</v>
      </c>
      <c r="R882" s="3">
        <f>(P882-MAX(P$8:P882))/MAX(P$8:P882)</f>
        <v>-0.13886341531193391</v>
      </c>
    </row>
    <row r="883" spans="1:18" x14ac:dyDescent="0.2">
      <c r="A883" s="8">
        <v>42494</v>
      </c>
      <c r="B883" s="18" t="str">
        <f t="shared" si="181"/>
        <v>May-2016</v>
      </c>
      <c r="C883" s="2">
        <v>7706.55</v>
      </c>
      <c r="D883" s="25">
        <f t="shared" si="182"/>
        <v>-0.52213760165225009</v>
      </c>
      <c r="E883" s="20">
        <f t="shared" si="183"/>
        <v>0.52213760165225009</v>
      </c>
      <c r="F883" s="3">
        <f>VLOOKUP(A883,'Scheme data2'!$A$2:$B$5538,2,FALSE)</f>
        <v>18.13</v>
      </c>
      <c r="G883" s="20">
        <f t="shared" si="184"/>
        <v>-0.27502750275027893</v>
      </c>
      <c r="H883" s="3">
        <f t="shared" si="185"/>
        <v>2000</v>
      </c>
      <c r="I883" s="3">
        <f t="shared" si="186"/>
        <v>3</v>
      </c>
      <c r="J883" s="3">
        <f t="shared" si="187"/>
        <v>2000</v>
      </c>
      <c r="K883" s="3">
        <f t="shared" si="188"/>
        <v>36302.915851181991</v>
      </c>
      <c r="L883" s="3">
        <f t="shared" si="189"/>
        <v>80.63781606875331</v>
      </c>
      <c r="M883" s="3">
        <f t="shared" si="190"/>
        <v>658171.86438192951</v>
      </c>
      <c r="N883" s="3">
        <f t="shared" si="191"/>
        <v>621439.36142465088</v>
      </c>
      <c r="O883" s="20">
        <f t="shared" si="192"/>
        <v>142.98107255520469</v>
      </c>
      <c r="P883" s="20">
        <f t="shared" si="193"/>
        <v>133.15623056189131</v>
      </c>
      <c r="Q883" s="3">
        <f>(O883-MAX(O$8:O883))/MAX(O$8:O883)</f>
        <v>-6.9779374037969452E-2</v>
      </c>
      <c r="R883" s="3">
        <f>(P883-MAX(P$8:P883))/MAX(P$8:P883)</f>
        <v>-0.1433597332221743</v>
      </c>
    </row>
    <row r="884" spans="1:18" hidden="1" x14ac:dyDescent="0.2">
      <c r="A884" s="8">
        <v>42495</v>
      </c>
      <c r="B884" s="18" t="str">
        <f t="shared" si="181"/>
        <v>May-2016</v>
      </c>
      <c r="C884" s="2">
        <v>7735.5</v>
      </c>
      <c r="D884" s="25">
        <f t="shared" si="182"/>
        <v>0.3756544757381684</v>
      </c>
      <c r="E884" s="20">
        <f t="shared" si="183"/>
        <v>-0.3756544757381684</v>
      </c>
      <c r="F884" s="3">
        <f>VLOOKUP(A884,'Scheme data2'!$A$2:$B$5538,2,FALSE)</f>
        <v>18.100000000000001</v>
      </c>
      <c r="G884" s="20">
        <f t="shared" si="184"/>
        <v>-0.16547159404300929</v>
      </c>
      <c r="H884" s="3">
        <f t="shared" si="185"/>
        <v>0</v>
      </c>
      <c r="I884" s="3">
        <f t="shared" si="186"/>
        <v>3</v>
      </c>
      <c r="J884" s="3">
        <f t="shared" si="187"/>
        <v>0</v>
      </c>
      <c r="K884" s="3">
        <f t="shared" si="188"/>
        <v>36302.915851181991</v>
      </c>
      <c r="L884" s="3">
        <f t="shared" si="189"/>
        <v>80.63781606875331</v>
      </c>
      <c r="M884" s="3">
        <f t="shared" si="190"/>
        <v>657082.77690639405</v>
      </c>
      <c r="N884" s="3">
        <f t="shared" si="191"/>
        <v>623773.82619984122</v>
      </c>
      <c r="O884" s="20">
        <f t="shared" si="192"/>
        <v>142.7444794952678</v>
      </c>
      <c r="P884" s="20">
        <f t="shared" si="193"/>
        <v>133.65643790172129</v>
      </c>
      <c r="Q884" s="3">
        <f>(O884-MAX(O$8:O884))/MAX(O$8:O884)</f>
        <v>-7.1318624935865715E-2</v>
      </c>
      <c r="R884" s="3">
        <f>(P884-MAX(P$8:P884))/MAX(P$8:P884)</f>
        <v>-0.14014172571904795</v>
      </c>
    </row>
    <row r="885" spans="1:18" hidden="1" x14ac:dyDescent="0.2">
      <c r="A885" s="8">
        <v>42496</v>
      </c>
      <c r="B885" s="18" t="str">
        <f t="shared" si="181"/>
        <v>May-2016</v>
      </c>
      <c r="C885" s="2">
        <v>7733.45</v>
      </c>
      <c r="D885" s="25">
        <f t="shared" si="182"/>
        <v>-2.6501195785665854E-2</v>
      </c>
      <c r="E885" s="20">
        <f t="shared" si="183"/>
        <v>2.6501195785665854E-2</v>
      </c>
      <c r="F885" s="3">
        <f>VLOOKUP(A885,'Scheme data2'!$A$2:$B$5538,2,FALSE)</f>
        <v>18.09</v>
      </c>
      <c r="G885" s="20">
        <f t="shared" si="184"/>
        <v>-5.5248618784539023E-2</v>
      </c>
      <c r="H885" s="3">
        <f t="shared" si="185"/>
        <v>0</v>
      </c>
      <c r="I885" s="3">
        <f t="shared" si="186"/>
        <v>3</v>
      </c>
      <c r="J885" s="3">
        <f t="shared" si="187"/>
        <v>0</v>
      </c>
      <c r="K885" s="3">
        <f t="shared" si="188"/>
        <v>36302.915851181991</v>
      </c>
      <c r="L885" s="3">
        <f t="shared" si="189"/>
        <v>80.63781606875331</v>
      </c>
      <c r="M885" s="3">
        <f t="shared" si="190"/>
        <v>656719.74774788227</v>
      </c>
      <c r="N885" s="3">
        <f t="shared" si="191"/>
        <v>623608.5186769003</v>
      </c>
      <c r="O885" s="20">
        <f t="shared" si="192"/>
        <v>142.66561514195547</v>
      </c>
      <c r="P885" s="20">
        <f t="shared" si="193"/>
        <v>133.6210173474328</v>
      </c>
      <c r="Q885" s="3">
        <f>(O885-MAX(O$8:O885))/MAX(O$8:O885)</f>
        <v>-7.1831708568497993E-2</v>
      </c>
      <c r="R885" s="3">
        <f>(P885-MAX(P$8:P885))/MAX(P$8:P885)</f>
        <v>-0.14036959844379449</v>
      </c>
    </row>
    <row r="886" spans="1:18" hidden="1" x14ac:dyDescent="0.2">
      <c r="A886" s="8">
        <v>42499</v>
      </c>
      <c r="B886" s="18" t="str">
        <f t="shared" si="181"/>
        <v>May-2016</v>
      </c>
      <c r="C886" s="2">
        <v>7866.05</v>
      </c>
      <c r="D886" s="25">
        <f t="shared" si="182"/>
        <v>1.714629305161349</v>
      </c>
      <c r="E886" s="20">
        <f t="shared" si="183"/>
        <v>-1.714629305161349</v>
      </c>
      <c r="F886" s="3">
        <f>VLOOKUP(A886,'Scheme data2'!$A$2:$B$5538,2,FALSE)</f>
        <v>18.18</v>
      </c>
      <c r="G886" s="20">
        <f t="shared" si="184"/>
        <v>0.49751243781094451</v>
      </c>
      <c r="H886" s="3">
        <f t="shared" si="185"/>
        <v>0</v>
      </c>
      <c r="I886" s="3">
        <f t="shared" si="186"/>
        <v>3</v>
      </c>
      <c r="J886" s="3">
        <f t="shared" si="187"/>
        <v>0</v>
      </c>
      <c r="K886" s="3">
        <f t="shared" si="188"/>
        <v>36302.915851181991</v>
      </c>
      <c r="L886" s="3">
        <f t="shared" si="189"/>
        <v>80.63781606875331</v>
      </c>
      <c r="M886" s="3">
        <f t="shared" si="190"/>
        <v>659987.01017448865</v>
      </c>
      <c r="N886" s="3">
        <f t="shared" si="191"/>
        <v>634301.09308761696</v>
      </c>
      <c r="O886" s="20">
        <f t="shared" si="192"/>
        <v>143.37539432176621</v>
      </c>
      <c r="P886" s="20">
        <f t="shared" si="193"/>
        <v>135.91212246872661</v>
      </c>
      <c r="Q886" s="3">
        <f>(O886-MAX(O$8:O886))/MAX(O$8:O886)</f>
        <v>-6.7213955874808828E-2</v>
      </c>
      <c r="R886" s="3">
        <f>(P886-MAX(P$8:P886))/MAX(P$8:P886)</f>
        <v>-0.12563012366263562</v>
      </c>
    </row>
    <row r="887" spans="1:18" hidden="1" x14ac:dyDescent="0.2">
      <c r="A887" s="8">
        <v>42500</v>
      </c>
      <c r="B887" s="18" t="str">
        <f t="shared" si="181"/>
        <v>May-2016</v>
      </c>
      <c r="C887" s="2">
        <v>7887.8</v>
      </c>
      <c r="D887" s="25">
        <f t="shared" si="182"/>
        <v>0.27650472600606402</v>
      </c>
      <c r="E887" s="20">
        <f t="shared" si="183"/>
        <v>-0.27650472600606402</v>
      </c>
      <c r="F887" s="3">
        <f>VLOOKUP(A887,'Scheme data2'!$A$2:$B$5538,2,FALSE)</f>
        <v>18.23</v>
      </c>
      <c r="G887" s="20">
        <f t="shared" si="184"/>
        <v>0.27502750275027893</v>
      </c>
      <c r="H887" s="3">
        <f t="shared" si="185"/>
        <v>0</v>
      </c>
      <c r="I887" s="3">
        <f t="shared" si="186"/>
        <v>3</v>
      </c>
      <c r="J887" s="3">
        <f t="shared" si="187"/>
        <v>0</v>
      </c>
      <c r="K887" s="3">
        <f t="shared" si="188"/>
        <v>36302.915851181991</v>
      </c>
      <c r="L887" s="3">
        <f t="shared" si="189"/>
        <v>80.63781606875331</v>
      </c>
      <c r="M887" s="3">
        <f t="shared" si="190"/>
        <v>661802.15596704767</v>
      </c>
      <c r="N887" s="3">
        <f t="shared" si="191"/>
        <v>636054.96558711235</v>
      </c>
      <c r="O887" s="20">
        <f t="shared" si="192"/>
        <v>143.76971608832773</v>
      </c>
      <c r="P887" s="20">
        <f t="shared" si="193"/>
        <v>136.28792591056779</v>
      </c>
      <c r="Q887" s="3">
        <f>(O887-MAX(O$8:O887))/MAX(O$8:O887)</f>
        <v>-6.4648537711648205E-2</v>
      </c>
      <c r="R887" s="3">
        <f>(P887-MAX(P$8:P887))/MAX(P$8:P887)</f>
        <v>-0.12321244963178937</v>
      </c>
    </row>
    <row r="888" spans="1:18" hidden="1" x14ac:dyDescent="0.2">
      <c r="A888" s="8">
        <v>42501</v>
      </c>
      <c r="B888" s="18" t="str">
        <f t="shared" si="181"/>
        <v>May-2016</v>
      </c>
      <c r="C888" s="2">
        <v>7848.85</v>
      </c>
      <c r="D888" s="25">
        <f t="shared" si="182"/>
        <v>-0.49380055275234941</v>
      </c>
      <c r="E888" s="20">
        <f t="shared" si="183"/>
        <v>0.49380055275234941</v>
      </c>
      <c r="F888" s="3">
        <f>VLOOKUP(A888,'Scheme data2'!$A$2:$B$5538,2,FALSE)</f>
        <v>18.23</v>
      </c>
      <c r="G888" s="20">
        <f t="shared" si="184"/>
        <v>0</v>
      </c>
      <c r="H888" s="3">
        <f t="shared" si="185"/>
        <v>0</v>
      </c>
      <c r="I888" s="3">
        <f t="shared" si="186"/>
        <v>3</v>
      </c>
      <c r="J888" s="3">
        <f t="shared" si="187"/>
        <v>0</v>
      </c>
      <c r="K888" s="3">
        <f t="shared" si="188"/>
        <v>36302.915851181991</v>
      </c>
      <c r="L888" s="3">
        <f t="shared" si="189"/>
        <v>80.63781606875331</v>
      </c>
      <c r="M888" s="3">
        <f t="shared" si="190"/>
        <v>661802.15596704767</v>
      </c>
      <c r="N888" s="3">
        <f t="shared" si="191"/>
        <v>632914.1226512345</v>
      </c>
      <c r="O888" s="20">
        <f t="shared" si="192"/>
        <v>143.76971608832773</v>
      </c>
      <c r="P888" s="20">
        <f t="shared" si="193"/>
        <v>135.61493537908669</v>
      </c>
      <c r="Q888" s="3">
        <f>(O888-MAX(O$8:O888))/MAX(O$8:O888)</f>
        <v>-6.4648537711648205E-2</v>
      </c>
      <c r="R888" s="3">
        <f>(P888-MAX(P$8:P888))/MAX(P$8:P888)</f>
        <v>-0.12754203140197143</v>
      </c>
    </row>
    <row r="889" spans="1:18" hidden="1" x14ac:dyDescent="0.2">
      <c r="A889" s="8">
        <v>42502</v>
      </c>
      <c r="B889" s="18" t="str">
        <f t="shared" si="181"/>
        <v>May-2016</v>
      </c>
      <c r="C889" s="2">
        <v>7900.4</v>
      </c>
      <c r="D889" s="25">
        <f t="shared" si="182"/>
        <v>0.65678411487032207</v>
      </c>
      <c r="E889" s="20">
        <f t="shared" si="183"/>
        <v>-0.65678411487032207</v>
      </c>
      <c r="F889" s="3">
        <f>VLOOKUP(A889,'Scheme data2'!$A$2:$B$5538,2,FALSE)</f>
        <v>18.28</v>
      </c>
      <c r="G889" s="20">
        <f t="shared" si="184"/>
        <v>0.27427317608338297</v>
      </c>
      <c r="H889" s="3">
        <f t="shared" si="185"/>
        <v>0</v>
      </c>
      <c r="I889" s="3">
        <f t="shared" si="186"/>
        <v>3</v>
      </c>
      <c r="J889" s="3">
        <f t="shared" si="187"/>
        <v>0</v>
      </c>
      <c r="K889" s="3">
        <f t="shared" si="188"/>
        <v>36302.915851181991</v>
      </c>
      <c r="L889" s="3">
        <f t="shared" si="189"/>
        <v>80.63781606875331</v>
      </c>
      <c r="M889" s="3">
        <f t="shared" si="190"/>
        <v>663617.30175960681</v>
      </c>
      <c r="N889" s="3">
        <f t="shared" si="191"/>
        <v>637071.00206957862</v>
      </c>
      <c r="O889" s="20">
        <f t="shared" si="192"/>
        <v>144.16403785488924</v>
      </c>
      <c r="P889" s="20">
        <f t="shared" si="193"/>
        <v>136.50563273204816</v>
      </c>
      <c r="Q889" s="3">
        <f>(O889-MAX(O$8:O889))/MAX(O$8:O889)</f>
        <v>-6.2083119548487588E-2</v>
      </c>
      <c r="R889" s="3">
        <f>(P889-MAX(P$8:P889))/MAX(P$8:P889)</f>
        <v>-0.12181186605529945</v>
      </c>
    </row>
    <row r="890" spans="1:18" x14ac:dyDescent="0.2">
      <c r="A890" s="8">
        <v>42503</v>
      </c>
      <c r="B890" s="18" t="str">
        <f t="shared" si="181"/>
        <v>May-2016</v>
      </c>
      <c r="C890" s="2">
        <v>7814.9</v>
      </c>
      <c r="D890" s="25">
        <f t="shared" si="182"/>
        <v>-1.0822236848767151</v>
      </c>
      <c r="E890" s="20">
        <f t="shared" si="183"/>
        <v>1.0822236848767151</v>
      </c>
      <c r="F890" s="3">
        <f>VLOOKUP(A890,'Scheme data2'!$A$2:$B$5538,2,FALSE)</f>
        <v>18.21</v>
      </c>
      <c r="G890" s="20">
        <f t="shared" si="184"/>
        <v>-0.38293216630197091</v>
      </c>
      <c r="H890" s="3">
        <f t="shared" si="185"/>
        <v>4000</v>
      </c>
      <c r="I890" s="3">
        <f t="shared" si="186"/>
        <v>4</v>
      </c>
      <c r="J890" s="3">
        <f t="shared" si="187"/>
        <v>4000</v>
      </c>
      <c r="K890" s="3">
        <f t="shared" si="188"/>
        <v>36522.575378914007</v>
      </c>
      <c r="L890" s="3">
        <f t="shared" si="189"/>
        <v>81.149658830656847</v>
      </c>
      <c r="M890" s="3">
        <f t="shared" si="190"/>
        <v>665076.09765002411</v>
      </c>
      <c r="N890" s="3">
        <f t="shared" si="191"/>
        <v>634176.46879570012</v>
      </c>
      <c r="O890" s="20">
        <f t="shared" si="192"/>
        <v>143.61198738170313</v>
      </c>
      <c r="P890" s="20">
        <f t="shared" si="193"/>
        <v>135.0283364434311</v>
      </c>
      <c r="Q890" s="3">
        <f>(O890-MAX(O$8:O890))/MAX(O$8:O890)</f>
        <v>-6.5674704976912385E-2</v>
      </c>
      <c r="R890" s="3">
        <f>(P890-MAX(P$8:P890))/MAX(P$8:P890)</f>
        <v>-0.1313158260386259</v>
      </c>
    </row>
    <row r="891" spans="1:18" hidden="1" x14ac:dyDescent="0.2">
      <c r="A891" s="8">
        <v>42506</v>
      </c>
      <c r="B891" s="18" t="str">
        <f t="shared" si="181"/>
        <v>May-2016</v>
      </c>
      <c r="C891" s="2">
        <v>7860.75</v>
      </c>
      <c r="D891" s="25">
        <f t="shared" si="182"/>
        <v>0.58669976583194106</v>
      </c>
      <c r="E891" s="20">
        <f t="shared" si="183"/>
        <v>-0.58669976583194106</v>
      </c>
      <c r="F891" s="3">
        <f>VLOOKUP(A891,'Scheme data2'!$A$2:$B$5538,2,FALSE)</f>
        <v>18.239999999999998</v>
      </c>
      <c r="G891" s="20">
        <f t="shared" si="184"/>
        <v>0.16474464579899825</v>
      </c>
      <c r="H891" s="3">
        <f t="shared" si="185"/>
        <v>0</v>
      </c>
      <c r="I891" s="3">
        <f t="shared" si="186"/>
        <v>4</v>
      </c>
      <c r="J891" s="3">
        <f t="shared" si="187"/>
        <v>0</v>
      </c>
      <c r="K891" s="3">
        <f t="shared" si="188"/>
        <v>36522.575378914007</v>
      </c>
      <c r="L891" s="3">
        <f t="shared" si="189"/>
        <v>81.149658830656847</v>
      </c>
      <c r="M891" s="3">
        <f t="shared" si="190"/>
        <v>666171.77491139143</v>
      </c>
      <c r="N891" s="3">
        <f t="shared" si="191"/>
        <v>637897.18065308582</v>
      </c>
      <c r="O891" s="20">
        <f t="shared" si="192"/>
        <v>143.84858044164002</v>
      </c>
      <c r="P891" s="20">
        <f t="shared" si="193"/>
        <v>135.82054737715148</v>
      </c>
      <c r="Q891" s="3">
        <f>(O891-MAX(O$8:O891))/MAX(O$8:O891)</f>
        <v>-6.4135454079016121E-2</v>
      </c>
      <c r="R891" s="3">
        <f>(P891-MAX(P$8:P891))/MAX(P$8:P891)</f>
        <v>-0.12621925802417533</v>
      </c>
    </row>
    <row r="892" spans="1:18" hidden="1" x14ac:dyDescent="0.2">
      <c r="A892" s="8">
        <v>42507</v>
      </c>
      <c r="B892" s="18" t="str">
        <f t="shared" si="181"/>
        <v>May-2016</v>
      </c>
      <c r="C892" s="2">
        <v>7890.75</v>
      </c>
      <c r="D892" s="25">
        <f t="shared" si="182"/>
        <v>0.38164297299875966</v>
      </c>
      <c r="E892" s="20">
        <f t="shared" si="183"/>
        <v>-0.38164297299875966</v>
      </c>
      <c r="F892" s="3">
        <f>VLOOKUP(A892,'Scheme data2'!$A$2:$B$5538,2,FALSE)</f>
        <v>18.25</v>
      </c>
      <c r="G892" s="20">
        <f t="shared" si="184"/>
        <v>5.4824561403517345E-2</v>
      </c>
      <c r="H892" s="3">
        <f t="shared" si="185"/>
        <v>0</v>
      </c>
      <c r="I892" s="3">
        <f t="shared" si="186"/>
        <v>4</v>
      </c>
      <c r="J892" s="3">
        <f t="shared" si="187"/>
        <v>0</v>
      </c>
      <c r="K892" s="3">
        <f t="shared" si="188"/>
        <v>36522.575378914007</v>
      </c>
      <c r="L892" s="3">
        <f t="shared" si="189"/>
        <v>81.149658830656847</v>
      </c>
      <c r="M892" s="3">
        <f t="shared" si="190"/>
        <v>666537.00066518062</v>
      </c>
      <c r="N892" s="3">
        <f t="shared" si="191"/>
        <v>640331.67041800555</v>
      </c>
      <c r="O892" s="20">
        <f t="shared" si="192"/>
        <v>143.92744479495232</v>
      </c>
      <c r="P892" s="20">
        <f t="shared" si="193"/>
        <v>136.33889695210485</v>
      </c>
      <c r="Q892" s="3">
        <f>(O892-MAX(O$8:O892))/MAX(O$8:O892)</f>
        <v>-6.3622370446384038E-2</v>
      </c>
      <c r="R892" s="3">
        <f>(P892-MAX(P$8:P892))/MAX(P$8:P892)</f>
        <v>-0.1228845352230081</v>
      </c>
    </row>
    <row r="893" spans="1:18" hidden="1" x14ac:dyDescent="0.2">
      <c r="A893" s="8">
        <v>42508</v>
      </c>
      <c r="B893" s="18" t="str">
        <f t="shared" si="181"/>
        <v>May-2016</v>
      </c>
      <c r="C893" s="2">
        <v>7870.15</v>
      </c>
      <c r="D893" s="25">
        <f t="shared" si="182"/>
        <v>-0.2610651712448166</v>
      </c>
      <c r="E893" s="20">
        <f t="shared" si="183"/>
        <v>0.2610651712448166</v>
      </c>
      <c r="F893" s="3">
        <f>VLOOKUP(A893,'Scheme data2'!$A$2:$B$5538,2,FALSE)</f>
        <v>18.25</v>
      </c>
      <c r="G893" s="20">
        <f t="shared" si="184"/>
        <v>0</v>
      </c>
      <c r="H893" s="3">
        <f t="shared" si="185"/>
        <v>0</v>
      </c>
      <c r="I893" s="3">
        <f t="shared" si="186"/>
        <v>4</v>
      </c>
      <c r="J893" s="3">
        <f t="shared" si="187"/>
        <v>0</v>
      </c>
      <c r="K893" s="3">
        <f t="shared" si="188"/>
        <v>36522.575378914007</v>
      </c>
      <c r="L893" s="3">
        <f t="shared" si="189"/>
        <v>81.149658830656847</v>
      </c>
      <c r="M893" s="3">
        <f t="shared" si="190"/>
        <v>666537.00066518062</v>
      </c>
      <c r="N893" s="3">
        <f t="shared" si="191"/>
        <v>638659.98744609393</v>
      </c>
      <c r="O893" s="20">
        <f t="shared" si="192"/>
        <v>143.92744479495232</v>
      </c>
      <c r="P893" s="20">
        <f t="shared" si="193"/>
        <v>135.98296357730354</v>
      </c>
      <c r="Q893" s="3">
        <f>(O893-MAX(O$8:O893))/MAX(O$8:O893)</f>
        <v>-6.3622370446384038E-2</v>
      </c>
      <c r="R893" s="3">
        <f>(P893-MAX(P$8:P893))/MAX(P$8:P893)</f>
        <v>-0.12517437821314295</v>
      </c>
    </row>
    <row r="894" spans="1:18" x14ac:dyDescent="0.2">
      <c r="A894" s="8">
        <v>42509</v>
      </c>
      <c r="B894" s="18" t="str">
        <f t="shared" si="181"/>
        <v>May-2016</v>
      </c>
      <c r="C894" s="2">
        <v>7783.4</v>
      </c>
      <c r="D894" s="25">
        <f t="shared" si="182"/>
        <v>-1.1022661575700592</v>
      </c>
      <c r="E894" s="20">
        <f t="shared" si="183"/>
        <v>1.1022661575700592</v>
      </c>
      <c r="F894" s="3">
        <f>VLOOKUP(A894,'Scheme data2'!$A$2:$B$5538,2,FALSE)</f>
        <v>18.170000000000002</v>
      </c>
      <c r="G894" s="20">
        <f t="shared" si="184"/>
        <v>-0.43835616438355235</v>
      </c>
      <c r="H894" s="3">
        <f t="shared" si="185"/>
        <v>4000</v>
      </c>
      <c r="I894" s="3">
        <f t="shared" si="186"/>
        <v>5</v>
      </c>
      <c r="J894" s="3">
        <f t="shared" si="187"/>
        <v>4000</v>
      </c>
      <c r="K894" s="3">
        <f t="shared" si="188"/>
        <v>36742.718471924461</v>
      </c>
      <c r="L894" s="3">
        <f t="shared" si="189"/>
        <v>81.663573058372236</v>
      </c>
      <c r="M894" s="3">
        <f t="shared" si="190"/>
        <v>667615.19463486748</v>
      </c>
      <c r="N894" s="3">
        <f t="shared" si="191"/>
        <v>635620.25454253447</v>
      </c>
      <c r="O894" s="20">
        <f t="shared" si="192"/>
        <v>143.29652996845391</v>
      </c>
      <c r="P894" s="20">
        <f t="shared" si="193"/>
        <v>134.48406938973008</v>
      </c>
      <c r="Q894" s="3">
        <f>(O894-MAX(O$8:O894))/MAX(O$8:O894)</f>
        <v>-6.7727039507440912E-2</v>
      </c>
      <c r="R894" s="3">
        <f>(P894-MAX(P$8:P894))/MAX(P$8:P894)</f>
        <v>-0.13481728497985143</v>
      </c>
    </row>
    <row r="895" spans="1:18" hidden="1" x14ac:dyDescent="0.2">
      <c r="A895" s="8">
        <v>42510</v>
      </c>
      <c r="B895" s="18" t="str">
        <f t="shared" si="181"/>
        <v>May-2016</v>
      </c>
      <c r="C895" s="2">
        <v>7749.7</v>
      </c>
      <c r="D895" s="25">
        <f t="shared" si="182"/>
        <v>-0.43297273685021737</v>
      </c>
      <c r="E895" s="20">
        <f t="shared" si="183"/>
        <v>0.43297273685021737</v>
      </c>
      <c r="F895" s="3">
        <f>VLOOKUP(A895,'Scheme data2'!$A$2:$B$5538,2,FALSE)</f>
        <v>18.14</v>
      </c>
      <c r="G895" s="20">
        <f t="shared" si="184"/>
        <v>-0.16510731975784884</v>
      </c>
      <c r="H895" s="3">
        <f t="shared" si="185"/>
        <v>0</v>
      </c>
      <c r="I895" s="3">
        <f t="shared" si="186"/>
        <v>5</v>
      </c>
      <c r="J895" s="3">
        <f t="shared" si="187"/>
        <v>0</v>
      </c>
      <c r="K895" s="3">
        <f t="shared" si="188"/>
        <v>36742.718471924461</v>
      </c>
      <c r="L895" s="3">
        <f t="shared" si="189"/>
        <v>81.663573058372236</v>
      </c>
      <c r="M895" s="3">
        <f t="shared" si="190"/>
        <v>666512.91308070975</v>
      </c>
      <c r="N895" s="3">
        <f t="shared" si="191"/>
        <v>632868.19213046727</v>
      </c>
      <c r="O895" s="20">
        <f t="shared" si="192"/>
        <v>143.05993690851699</v>
      </c>
      <c r="P895" s="20">
        <f t="shared" si="193"/>
        <v>133.90179003386584</v>
      </c>
      <c r="Q895" s="3">
        <f>(O895-MAX(O$8:O895))/MAX(O$8:O895)</f>
        <v>-6.9266290405337369E-2</v>
      </c>
      <c r="R895" s="3">
        <f>(P895-MAX(P$8:P895))/MAX(P$8:P895)</f>
        <v>-0.13856329025982911</v>
      </c>
    </row>
    <row r="896" spans="1:18" hidden="1" x14ac:dyDescent="0.2">
      <c r="A896" s="8">
        <v>42513</v>
      </c>
      <c r="B896" s="18" t="str">
        <f t="shared" si="181"/>
        <v>May-2016</v>
      </c>
      <c r="C896" s="2">
        <v>7731.05</v>
      </c>
      <c r="D896" s="25">
        <f t="shared" si="182"/>
        <v>-0.24065447694749004</v>
      </c>
      <c r="E896" s="20">
        <f t="shared" si="183"/>
        <v>0.24065447694749004</v>
      </c>
      <c r="F896" s="3">
        <f>VLOOKUP(A896,'Scheme data2'!$A$2:$B$5538,2,FALSE)</f>
        <v>18.12</v>
      </c>
      <c r="G896" s="20">
        <f t="shared" si="184"/>
        <v>-0.11025358324145298</v>
      </c>
      <c r="H896" s="3">
        <f t="shared" si="185"/>
        <v>0</v>
      </c>
      <c r="I896" s="3">
        <f t="shared" si="186"/>
        <v>5</v>
      </c>
      <c r="J896" s="3">
        <f t="shared" si="187"/>
        <v>0</v>
      </c>
      <c r="K896" s="3">
        <f t="shared" si="188"/>
        <v>36742.718471924461</v>
      </c>
      <c r="L896" s="3">
        <f t="shared" si="189"/>
        <v>81.663573058372236</v>
      </c>
      <c r="M896" s="3">
        <f t="shared" si="190"/>
        <v>665778.05871127127</v>
      </c>
      <c r="N896" s="3">
        <f t="shared" si="191"/>
        <v>631345.16649292875</v>
      </c>
      <c r="O896" s="20">
        <f t="shared" si="192"/>
        <v>142.90220820189239</v>
      </c>
      <c r="P896" s="20">
        <f t="shared" si="193"/>
        <v>133.57954938143652</v>
      </c>
      <c r="Q896" s="3">
        <f>(O896-MAX(O$8:O896))/MAX(O$8:O896)</f>
        <v>-7.0292457670601535E-2</v>
      </c>
      <c r="R896" s="3">
        <f>(P896-MAX(P$8:P896))/MAX(P$8:P896)</f>
        <v>-0.14063637626788791</v>
      </c>
    </row>
    <row r="897" spans="1:18" hidden="1" x14ac:dyDescent="0.2">
      <c r="A897" s="8">
        <v>42514</v>
      </c>
      <c r="B897" s="18" t="str">
        <f t="shared" si="181"/>
        <v>May-2016</v>
      </c>
      <c r="C897" s="2">
        <v>7748.85</v>
      </c>
      <c r="D897" s="25">
        <f t="shared" si="182"/>
        <v>0.23024039425434037</v>
      </c>
      <c r="E897" s="20">
        <f t="shared" si="183"/>
        <v>-0.23024039425434037</v>
      </c>
      <c r="F897" s="3">
        <f>VLOOKUP(A897,'Scheme data2'!$A$2:$B$5538,2,FALSE)</f>
        <v>18.100000000000001</v>
      </c>
      <c r="G897" s="20">
        <f t="shared" si="184"/>
        <v>-0.11037527593818748</v>
      </c>
      <c r="H897" s="3">
        <f t="shared" si="185"/>
        <v>0</v>
      </c>
      <c r="I897" s="3">
        <f t="shared" si="186"/>
        <v>5</v>
      </c>
      <c r="J897" s="3">
        <f t="shared" si="187"/>
        <v>0</v>
      </c>
      <c r="K897" s="3">
        <f t="shared" si="188"/>
        <v>36742.718471924461</v>
      </c>
      <c r="L897" s="3">
        <f t="shared" si="189"/>
        <v>81.663573058372236</v>
      </c>
      <c r="M897" s="3">
        <f t="shared" si="190"/>
        <v>665043.20434183278</v>
      </c>
      <c r="N897" s="3">
        <f t="shared" si="191"/>
        <v>632798.7780933677</v>
      </c>
      <c r="O897" s="20">
        <f t="shared" si="192"/>
        <v>142.7444794952678</v>
      </c>
      <c r="P897" s="20">
        <f t="shared" si="193"/>
        <v>133.88710346257551</v>
      </c>
      <c r="Q897" s="3">
        <f>(O897-MAX(O$8:O897))/MAX(O$8:O897)</f>
        <v>-7.1318624935865715E-2</v>
      </c>
      <c r="R897" s="3">
        <f>(P897-MAX(P$8:P897))/MAX(P$8:P897)</f>
        <v>-0.13865777407252872</v>
      </c>
    </row>
    <row r="898" spans="1:18" hidden="1" x14ac:dyDescent="0.2">
      <c r="A898" s="8">
        <v>42515</v>
      </c>
      <c r="B898" s="18" t="str">
        <f t="shared" si="181"/>
        <v>May-2016</v>
      </c>
      <c r="C898" s="2">
        <v>7934.9</v>
      </c>
      <c r="D898" s="25">
        <f t="shared" si="182"/>
        <v>2.4010014389231853</v>
      </c>
      <c r="E898" s="20">
        <f t="shared" si="183"/>
        <v>-2.4010014389231853</v>
      </c>
      <c r="F898" s="3">
        <f>VLOOKUP(A898,'Scheme data2'!$A$2:$B$5538,2,FALSE)</f>
        <v>18.2</v>
      </c>
      <c r="G898" s="20">
        <f t="shared" si="184"/>
        <v>0.55248618784529202</v>
      </c>
      <c r="H898" s="3">
        <f t="shared" si="185"/>
        <v>0</v>
      </c>
      <c r="I898" s="3">
        <f t="shared" si="186"/>
        <v>5</v>
      </c>
      <c r="J898" s="3">
        <f t="shared" si="187"/>
        <v>0</v>
      </c>
      <c r="K898" s="3">
        <f t="shared" si="188"/>
        <v>36742.718471924461</v>
      </c>
      <c r="L898" s="3">
        <f t="shared" si="189"/>
        <v>81.663573058372236</v>
      </c>
      <c r="M898" s="3">
        <f t="shared" si="190"/>
        <v>668717.47618902521</v>
      </c>
      <c r="N898" s="3">
        <f t="shared" si="191"/>
        <v>647992.28586087783</v>
      </c>
      <c r="O898" s="20">
        <f t="shared" si="192"/>
        <v>143.5331230283908</v>
      </c>
      <c r="P898" s="20">
        <f t="shared" si="193"/>
        <v>137.10173474324452</v>
      </c>
      <c r="Q898" s="3">
        <f>(O898-MAX(O$8:O898))/MAX(O$8:O898)</f>
        <v>-6.6187788609544648E-2</v>
      </c>
      <c r="R898" s="3">
        <f>(P898-MAX(P$8:P898))/MAX(P$8:P898)</f>
        <v>-0.11797693483395714</v>
      </c>
    </row>
    <row r="899" spans="1:18" hidden="1" x14ac:dyDescent="0.2">
      <c r="A899" s="8">
        <v>42516</v>
      </c>
      <c r="B899" s="18" t="str">
        <f t="shared" ref="B899:B962" si="194">TEXT(A899,"MMM-YYYY")</f>
        <v>May-2016</v>
      </c>
      <c r="C899" s="2">
        <v>8069.65</v>
      </c>
      <c r="D899" s="25">
        <f t="shared" si="182"/>
        <v>1.6981940541153639</v>
      </c>
      <c r="E899" s="20">
        <f t="shared" si="183"/>
        <v>-1.6981940541153639</v>
      </c>
      <c r="F899" s="3">
        <f>VLOOKUP(A899,'Scheme data2'!$A$2:$B$5538,2,FALSE)</f>
        <v>18.329999999999998</v>
      </c>
      <c r="G899" s="20">
        <f t="shared" si="184"/>
        <v>0.71428571428570886</v>
      </c>
      <c r="H899" s="3">
        <f t="shared" si="185"/>
        <v>0</v>
      </c>
      <c r="I899" s="3">
        <f t="shared" si="186"/>
        <v>5</v>
      </c>
      <c r="J899" s="3">
        <f t="shared" si="187"/>
        <v>0</v>
      </c>
      <c r="K899" s="3">
        <f t="shared" si="188"/>
        <v>36742.718471924461</v>
      </c>
      <c r="L899" s="3">
        <f t="shared" si="189"/>
        <v>81.663573058372236</v>
      </c>
      <c r="M899" s="3">
        <f t="shared" si="190"/>
        <v>673494.02959037537</v>
      </c>
      <c r="N899" s="3">
        <f t="shared" si="191"/>
        <v>658996.45233049348</v>
      </c>
      <c r="O899" s="20">
        <f t="shared" si="192"/>
        <v>144.55835962145073</v>
      </c>
      <c r="P899" s="20">
        <f t="shared" si="193"/>
        <v>139.42998825074329</v>
      </c>
      <c r="Q899" s="3">
        <f>(O899-MAX(O$8:O899))/MAX(O$8:O899)</f>
        <v>-5.9517701385327144E-2</v>
      </c>
      <c r="R899" s="3">
        <f>(P899-MAX(P$8:P899))/MAX(P$8:P899)</f>
        <v>-0.10299847158538147</v>
      </c>
    </row>
    <row r="900" spans="1:18" hidden="1" x14ac:dyDescent="0.2">
      <c r="A900" s="8">
        <v>42517</v>
      </c>
      <c r="B900" s="18" t="str">
        <f t="shared" si="194"/>
        <v>May-2016</v>
      </c>
      <c r="C900" s="2">
        <v>8156.65</v>
      </c>
      <c r="D900" s="25">
        <f t="shared" si="182"/>
        <v>1.0781136728358727</v>
      </c>
      <c r="E900" s="20">
        <f t="shared" si="183"/>
        <v>-1.0781136728358727</v>
      </c>
      <c r="F900" s="3">
        <f>VLOOKUP(A900,'Scheme data2'!$A$2:$B$5538,2,FALSE)</f>
        <v>18.46</v>
      </c>
      <c r="G900" s="20">
        <f t="shared" si="184"/>
        <v>0.70921985815604238</v>
      </c>
      <c r="H900" s="3">
        <f t="shared" si="185"/>
        <v>0</v>
      </c>
      <c r="I900" s="3">
        <f t="shared" si="186"/>
        <v>5</v>
      </c>
      <c r="J900" s="3">
        <f t="shared" si="187"/>
        <v>0</v>
      </c>
      <c r="K900" s="3">
        <f t="shared" si="188"/>
        <v>36742.718471924461</v>
      </c>
      <c r="L900" s="3">
        <f t="shared" si="189"/>
        <v>81.663573058372236</v>
      </c>
      <c r="M900" s="3">
        <f t="shared" si="190"/>
        <v>678270.58299172553</v>
      </c>
      <c r="N900" s="3">
        <f t="shared" si="191"/>
        <v>666101.18318657193</v>
      </c>
      <c r="O900" s="20">
        <f t="shared" si="192"/>
        <v>145.58359621451069</v>
      </c>
      <c r="P900" s="20">
        <f t="shared" si="193"/>
        <v>140.93320201810801</v>
      </c>
      <c r="Q900" s="3">
        <f>(O900-MAX(O$8:O900))/MAX(O$8:O900)</f>
        <v>-5.2847614161109453E-2</v>
      </c>
      <c r="R900" s="3">
        <f>(P900-MAX(P$8:P900))/MAX(P$8:P900)</f>
        <v>-9.3327775461996734E-2</v>
      </c>
    </row>
    <row r="901" spans="1:18" hidden="1" x14ac:dyDescent="0.2">
      <c r="A901" s="8">
        <v>42520</v>
      </c>
      <c r="B901" s="18" t="str">
        <f t="shared" si="194"/>
        <v>May-2016</v>
      </c>
      <c r="C901" s="2">
        <v>8178.5</v>
      </c>
      <c r="D901" s="25">
        <f t="shared" si="182"/>
        <v>0.26787958291701081</v>
      </c>
      <c r="E901" s="20">
        <f t="shared" si="183"/>
        <v>-0.26787958291701081</v>
      </c>
      <c r="F901" s="3">
        <f>VLOOKUP(A901,'Scheme data2'!$A$2:$B$5538,2,FALSE)</f>
        <v>18.510000000000002</v>
      </c>
      <c r="G901" s="20">
        <f t="shared" si="184"/>
        <v>0.27085590465872544</v>
      </c>
      <c r="H901" s="3">
        <f t="shared" si="185"/>
        <v>0</v>
      </c>
      <c r="I901" s="3">
        <f t="shared" si="186"/>
        <v>5</v>
      </c>
      <c r="J901" s="3">
        <f t="shared" si="187"/>
        <v>0</v>
      </c>
      <c r="K901" s="3">
        <f t="shared" si="188"/>
        <v>36742.718471924461</v>
      </c>
      <c r="L901" s="3">
        <f t="shared" si="189"/>
        <v>81.663573058372236</v>
      </c>
      <c r="M901" s="3">
        <f t="shared" si="190"/>
        <v>680107.71891532186</v>
      </c>
      <c r="N901" s="3">
        <f t="shared" si="191"/>
        <v>667885.53225789731</v>
      </c>
      <c r="O901" s="20">
        <f t="shared" si="192"/>
        <v>145.97791798107221</v>
      </c>
      <c r="P901" s="20">
        <f t="shared" si="193"/>
        <v>141.31073329186569</v>
      </c>
      <c r="Q901" s="3">
        <f>(O901-MAX(O$8:O901))/MAX(O$8:O901)</f>
        <v>-5.0282195997948829E-2</v>
      </c>
      <c r="R901" s="3">
        <f>(P901-MAX(P$8:P901))/MAX(P$8:P901)</f>
        <v>-9.0898985688480025E-2</v>
      </c>
    </row>
    <row r="902" spans="1:18" hidden="1" x14ac:dyDescent="0.2">
      <c r="A902" s="8">
        <v>42521</v>
      </c>
      <c r="B902" s="18" t="str">
        <f t="shared" si="194"/>
        <v>May-2016</v>
      </c>
      <c r="C902" s="2">
        <v>8160.1</v>
      </c>
      <c r="D902" s="25">
        <f t="shared" si="182"/>
        <v>-0.22498013083083251</v>
      </c>
      <c r="E902" s="20">
        <f t="shared" si="183"/>
        <v>0.22498013083083251</v>
      </c>
      <c r="F902" s="3">
        <f>VLOOKUP(A902,'Scheme data2'!$A$2:$B$5538,2,FALSE)</f>
        <v>18.47</v>
      </c>
      <c r="G902" s="20">
        <f t="shared" si="184"/>
        <v>-0.21609940572664882</v>
      </c>
      <c r="H902" s="3">
        <f t="shared" si="185"/>
        <v>0</v>
      </c>
      <c r="I902" s="3">
        <f t="shared" si="186"/>
        <v>5</v>
      </c>
      <c r="J902" s="3">
        <f t="shared" si="187"/>
        <v>0</v>
      </c>
      <c r="K902" s="3">
        <f t="shared" si="188"/>
        <v>36742.718471924461</v>
      </c>
      <c r="L902" s="3">
        <f t="shared" si="189"/>
        <v>81.663573058372236</v>
      </c>
      <c r="M902" s="3">
        <f t="shared" si="190"/>
        <v>678638.01017644478</v>
      </c>
      <c r="N902" s="3">
        <f t="shared" si="191"/>
        <v>666382.92251362337</v>
      </c>
      <c r="O902" s="20">
        <f t="shared" si="192"/>
        <v>145.66246056782299</v>
      </c>
      <c r="P902" s="20">
        <f t="shared" si="193"/>
        <v>140.99281221922763</v>
      </c>
      <c r="Q902" s="3">
        <f>(O902-MAX(O$8:O902))/MAX(O$8:O902)</f>
        <v>-5.2334530528477363E-2</v>
      </c>
      <c r="R902" s="3">
        <f>(P902-MAX(P$8:P902))/MAX(P$8:P902)</f>
        <v>-9.2944282339862572E-2</v>
      </c>
    </row>
    <row r="903" spans="1:18" hidden="1" x14ac:dyDescent="0.2">
      <c r="A903" s="8">
        <v>42522</v>
      </c>
      <c r="B903" s="18" t="str">
        <f t="shared" si="194"/>
        <v>Jun-2016</v>
      </c>
      <c r="C903" s="2">
        <v>8179.95</v>
      </c>
      <c r="D903" s="25">
        <f t="shared" si="182"/>
        <v>0.24325682283304681</v>
      </c>
      <c r="E903" s="20">
        <f t="shared" si="183"/>
        <v>-0.24325682283304681</v>
      </c>
      <c r="F903" s="3">
        <f>VLOOKUP(A903,'Scheme data2'!$A$2:$B$5538,2,FALSE)</f>
        <v>18.489999999999998</v>
      </c>
      <c r="G903" s="20">
        <f t="shared" si="184"/>
        <v>0.10828370330265066</v>
      </c>
      <c r="H903" s="3">
        <f t="shared" si="185"/>
        <v>0</v>
      </c>
      <c r="I903" s="3">
        <f t="shared" si="186"/>
        <v>0</v>
      </c>
      <c r="J903" s="3">
        <f t="shared" si="187"/>
        <v>0</v>
      </c>
      <c r="K903" s="3">
        <f t="shared" si="188"/>
        <v>36742.718471924461</v>
      </c>
      <c r="L903" s="3">
        <f t="shared" si="189"/>
        <v>81.663573058372236</v>
      </c>
      <c r="M903" s="3">
        <f t="shared" si="190"/>
        <v>679372.86454588326</v>
      </c>
      <c r="N903" s="3">
        <f t="shared" si="191"/>
        <v>668003.944438832</v>
      </c>
      <c r="O903" s="20">
        <f t="shared" si="192"/>
        <v>145.82018927444759</v>
      </c>
      <c r="P903" s="20">
        <f t="shared" si="193"/>
        <v>141.33578685465508</v>
      </c>
      <c r="Q903" s="3">
        <f>(O903-MAX(O$8:O903))/MAX(O$8:O903)</f>
        <v>-5.130836326321319E-2</v>
      </c>
      <c r="R903" s="3">
        <f>(P903-MAX(P$8:P903))/MAX(P$8:P903)</f>
        <v>-9.0737807419757052E-2</v>
      </c>
    </row>
    <row r="904" spans="1:18" hidden="1" x14ac:dyDescent="0.2">
      <c r="A904" s="8">
        <v>42523</v>
      </c>
      <c r="B904" s="18" t="str">
        <f t="shared" si="194"/>
        <v>Jun-2016</v>
      </c>
      <c r="C904" s="2">
        <v>8218.9500000000007</v>
      </c>
      <c r="D904" s="25">
        <f t="shared" si="182"/>
        <v>0.4767755304127887</v>
      </c>
      <c r="E904" s="20">
        <f t="shared" si="183"/>
        <v>-0.4767755304127887</v>
      </c>
      <c r="F904" s="3">
        <f>VLOOKUP(A904,'Scheme data2'!$A$2:$B$5538,2,FALSE)</f>
        <v>18.53</v>
      </c>
      <c r="G904" s="20">
        <f t="shared" si="184"/>
        <v>0.21633315305572043</v>
      </c>
      <c r="H904" s="3">
        <f t="shared" si="185"/>
        <v>0</v>
      </c>
      <c r="I904" s="3">
        <f t="shared" si="186"/>
        <v>0</v>
      </c>
      <c r="J904" s="3">
        <f t="shared" si="187"/>
        <v>0</v>
      </c>
      <c r="K904" s="3">
        <f t="shared" si="188"/>
        <v>36742.718471924461</v>
      </c>
      <c r="L904" s="3">
        <f t="shared" si="189"/>
        <v>81.663573058372236</v>
      </c>
      <c r="M904" s="3">
        <f t="shared" si="190"/>
        <v>680842.57328476035</v>
      </c>
      <c r="N904" s="3">
        <f t="shared" si="191"/>
        <v>671188.82378810854</v>
      </c>
      <c r="O904" s="20">
        <f t="shared" si="192"/>
        <v>146.13564668769681</v>
      </c>
      <c r="P904" s="20">
        <f t="shared" si="193"/>
        <v>142.00964130209445</v>
      </c>
      <c r="Q904" s="3">
        <f>(O904-MAX(O$8:O904))/MAX(O$8:O904)</f>
        <v>-4.9256028732684656E-2</v>
      </c>
      <c r="R904" s="3">
        <f>(P904-MAX(P$8:P904))/MAX(P$8:P904)</f>
        <v>-8.640266777823967E-2</v>
      </c>
    </row>
    <row r="905" spans="1:18" hidden="1" x14ac:dyDescent="0.2">
      <c r="A905" s="8">
        <v>42524</v>
      </c>
      <c r="B905" s="18" t="str">
        <f t="shared" si="194"/>
        <v>Jun-2016</v>
      </c>
      <c r="C905" s="2">
        <v>8220.7999999999993</v>
      </c>
      <c r="D905" s="25">
        <f t="shared" si="182"/>
        <v>2.2508957956898931E-2</v>
      </c>
      <c r="E905" s="20">
        <f t="shared" si="183"/>
        <v>-2.2508957956898931E-2</v>
      </c>
      <c r="F905" s="3">
        <f>VLOOKUP(A905,'Scheme data2'!$A$2:$B$5538,2,FALSE)</f>
        <v>18.55</v>
      </c>
      <c r="G905" s="20">
        <f t="shared" si="184"/>
        <v>0.10793308148947423</v>
      </c>
      <c r="H905" s="3">
        <f t="shared" si="185"/>
        <v>0</v>
      </c>
      <c r="I905" s="3">
        <f t="shared" si="186"/>
        <v>0</v>
      </c>
      <c r="J905" s="3">
        <f t="shared" si="187"/>
        <v>0</v>
      </c>
      <c r="K905" s="3">
        <f t="shared" si="188"/>
        <v>36742.718471924461</v>
      </c>
      <c r="L905" s="3">
        <f t="shared" si="189"/>
        <v>81.663573058372236</v>
      </c>
      <c r="M905" s="3">
        <f t="shared" si="190"/>
        <v>681577.42765419884</v>
      </c>
      <c r="N905" s="3">
        <f t="shared" si="191"/>
        <v>671339.90139826643</v>
      </c>
      <c r="O905" s="20">
        <f t="shared" si="192"/>
        <v>146.2933753943214</v>
      </c>
      <c r="P905" s="20">
        <f t="shared" si="193"/>
        <v>142.04160619254989</v>
      </c>
      <c r="Q905" s="3">
        <f>(O905-MAX(O$8:O905))/MAX(O$8:O905)</f>
        <v>-4.8229861467420483E-2</v>
      </c>
      <c r="R905" s="3">
        <f>(P905-MAX(P$8:P905))/MAX(P$8:P905)</f>
        <v>-8.6197026538834459E-2</v>
      </c>
    </row>
    <row r="906" spans="1:18" hidden="1" x14ac:dyDescent="0.2">
      <c r="A906" s="8">
        <v>42527</v>
      </c>
      <c r="B906" s="18" t="str">
        <f t="shared" si="194"/>
        <v>Jun-2016</v>
      </c>
      <c r="C906" s="2">
        <v>8201.0499999999993</v>
      </c>
      <c r="D906" s="25">
        <f t="shared" si="182"/>
        <v>-0.24024425846632932</v>
      </c>
      <c r="E906" s="20">
        <f t="shared" si="183"/>
        <v>0.24024425846632932</v>
      </c>
      <c r="F906" s="3">
        <f>VLOOKUP(A906,'Scheme data2'!$A$2:$B$5538,2,FALSE)</f>
        <v>18.52</v>
      </c>
      <c r="G906" s="20">
        <f t="shared" si="184"/>
        <v>-0.16172506738545087</v>
      </c>
      <c r="H906" s="3">
        <f t="shared" si="185"/>
        <v>0</v>
      </c>
      <c r="I906" s="3">
        <f t="shared" si="186"/>
        <v>0</v>
      </c>
      <c r="J906" s="3">
        <f t="shared" si="187"/>
        <v>0</v>
      </c>
      <c r="K906" s="3">
        <f t="shared" si="188"/>
        <v>36742.718471924461</v>
      </c>
      <c r="L906" s="3">
        <f t="shared" si="189"/>
        <v>81.663573058372236</v>
      </c>
      <c r="M906" s="3">
        <f t="shared" si="190"/>
        <v>680475.14610004099</v>
      </c>
      <c r="N906" s="3">
        <f t="shared" si="191"/>
        <v>669727.04583036352</v>
      </c>
      <c r="O906" s="20">
        <f t="shared" si="192"/>
        <v>146.05678233438448</v>
      </c>
      <c r="P906" s="20">
        <f t="shared" si="193"/>
        <v>141.70035938903894</v>
      </c>
      <c r="Q906" s="3">
        <f>(O906-MAX(O$8:O906))/MAX(O$8:O906)</f>
        <v>-4.9769112365316927E-2</v>
      </c>
      <c r="R906" s="3">
        <f>(P906-MAX(P$8:P906))/MAX(P$8:P906)</f>
        <v>-8.8392385716269506E-2</v>
      </c>
    </row>
    <row r="907" spans="1:18" hidden="1" x14ac:dyDescent="0.2">
      <c r="A907" s="8">
        <v>42528</v>
      </c>
      <c r="B907" s="18" t="str">
        <f t="shared" si="194"/>
        <v>Jun-2016</v>
      </c>
      <c r="C907" s="2">
        <v>8266.4500000000007</v>
      </c>
      <c r="D907" s="25">
        <f t="shared" ref="D907:D970" si="195">(C907-C906)/C906*100</f>
        <v>0.7974588619750087</v>
      </c>
      <c r="E907" s="20">
        <f t="shared" ref="E907:E970" si="196">D907*-1</f>
        <v>-0.7974588619750087</v>
      </c>
      <c r="F907" s="3">
        <f>VLOOKUP(A907,'Scheme data2'!$A$2:$B$5538,2,FALSE)</f>
        <v>18.59</v>
      </c>
      <c r="G907" s="20">
        <f t="shared" ref="G907:G970" si="197">(F907-F906)/F906*100</f>
        <v>0.37796976241900804</v>
      </c>
      <c r="H907" s="3">
        <f t="shared" ref="H907:H970" si="198">IF(E907&gt;=$E$3,IF(E907&lt;$E$4,$F$3,IF(E907&lt;$E$5,$F$4,$F$5)),0)</f>
        <v>0</v>
      </c>
      <c r="I907" s="3">
        <f t="shared" ref="I907:I970" si="199">IF(B906&lt;&gt;B907,IF(H907&gt;0,1,0),IF(H907&gt;0,I906+1,I906))</f>
        <v>0</v>
      </c>
      <c r="J907" s="3">
        <f t="shared" ref="J907:J970" si="200">IF(I907&gt;$D$2,0,IF(A906&gt;$B$3,0,H907))</f>
        <v>0</v>
      </c>
      <c r="K907" s="3">
        <f t="shared" ref="K907:K970" si="201">J907/F907+K906</f>
        <v>36742.718471924461</v>
      </c>
      <c r="L907" s="3">
        <f t="shared" ref="L907:L970" si="202">J907/C907+L906</f>
        <v>81.663573058372236</v>
      </c>
      <c r="M907" s="3">
        <f t="shared" ref="M907:M970" si="203">K907*F907</f>
        <v>683047.13639307569</v>
      </c>
      <c r="N907" s="3">
        <f t="shared" ref="N907:N970" si="204">L907*C907</f>
        <v>675067.84350838128</v>
      </c>
      <c r="O907" s="20">
        <f t="shared" ref="O907:O970" si="205">$O906*(1+$G907/100)</f>
        <v>146.60883280757062</v>
      </c>
      <c r="P907" s="20">
        <f t="shared" ref="P907:P970" si="206">$P906*(1+$D907/100)</f>
        <v>142.83036146243725</v>
      </c>
      <c r="Q907" s="3">
        <f>(O907-MAX(O$8:O907))/MAX(O$8:O907)</f>
        <v>-4.6177526936891949E-2</v>
      </c>
      <c r="R907" s="3">
        <f>(P907-MAX(P$8:P907))/MAX(P$8:P907)</f>
        <v>-8.112269000972501E-2</v>
      </c>
    </row>
    <row r="908" spans="1:18" hidden="1" x14ac:dyDescent="0.2">
      <c r="A908" s="8">
        <v>42529</v>
      </c>
      <c r="B908" s="18" t="str">
        <f t="shared" si="194"/>
        <v>Jun-2016</v>
      </c>
      <c r="C908" s="2">
        <v>8273.0499999999993</v>
      </c>
      <c r="D908" s="25">
        <f t="shared" si="195"/>
        <v>7.9840802279074377E-2</v>
      </c>
      <c r="E908" s="20">
        <f t="shared" si="196"/>
        <v>-7.9840802279074377E-2</v>
      </c>
      <c r="F908" s="3">
        <f>VLOOKUP(A908,'Scheme data2'!$A$2:$B$5538,2,FALSE)</f>
        <v>18.57</v>
      </c>
      <c r="G908" s="20">
        <f t="shared" si="197"/>
        <v>-0.10758472296933606</v>
      </c>
      <c r="H908" s="3">
        <f t="shared" si="198"/>
        <v>0</v>
      </c>
      <c r="I908" s="3">
        <f t="shared" si="199"/>
        <v>0</v>
      </c>
      <c r="J908" s="3">
        <f t="shared" si="200"/>
        <v>0</v>
      </c>
      <c r="K908" s="3">
        <f t="shared" si="201"/>
        <v>36742.718471924461</v>
      </c>
      <c r="L908" s="3">
        <f t="shared" si="202"/>
        <v>81.663573058372236</v>
      </c>
      <c r="M908" s="3">
        <f t="shared" si="203"/>
        <v>682312.28202363721</v>
      </c>
      <c r="N908" s="3">
        <f t="shared" si="204"/>
        <v>675606.82309056632</v>
      </c>
      <c r="O908" s="20">
        <f t="shared" si="205"/>
        <v>146.45110410094603</v>
      </c>
      <c r="P908" s="20">
        <f t="shared" si="206"/>
        <v>142.94439836892695</v>
      </c>
      <c r="Q908" s="3">
        <f>(O908-MAX(O$8:O908))/MAX(O$8:O908)</f>
        <v>-4.7203694202156123E-2</v>
      </c>
      <c r="R908" s="3">
        <f>(P908-MAX(P$8:P908))/MAX(P$8:P908)</f>
        <v>-8.0389050993468464E-2</v>
      </c>
    </row>
    <row r="909" spans="1:18" x14ac:dyDescent="0.2">
      <c r="A909" s="8">
        <v>42530</v>
      </c>
      <c r="B909" s="18" t="str">
        <f t="shared" si="194"/>
        <v>Jun-2016</v>
      </c>
      <c r="C909" s="2">
        <v>8203.6</v>
      </c>
      <c r="D909" s="25">
        <f t="shared" si="195"/>
        <v>-0.83947274584341824</v>
      </c>
      <c r="E909" s="20">
        <f t="shared" si="196"/>
        <v>0.83947274584341824</v>
      </c>
      <c r="F909" s="3">
        <f>VLOOKUP(A909,'Scheme data2'!$A$2:$B$5538,2,FALSE)</f>
        <v>18.47</v>
      </c>
      <c r="G909" s="20">
        <f t="shared" si="197"/>
        <v>-0.53850296176629731</v>
      </c>
      <c r="H909" s="3">
        <f t="shared" si="198"/>
        <v>2000</v>
      </c>
      <c r="I909" s="3">
        <f t="shared" si="199"/>
        <v>1</v>
      </c>
      <c r="J909" s="3">
        <f t="shared" si="200"/>
        <v>2000</v>
      </c>
      <c r="K909" s="3">
        <f t="shared" si="201"/>
        <v>36851.002175227113</v>
      </c>
      <c r="L909" s="3">
        <f t="shared" si="202"/>
        <v>81.907368465266771</v>
      </c>
      <c r="M909" s="3">
        <f t="shared" si="203"/>
        <v>680638.01017644478</v>
      </c>
      <c r="N909" s="3">
        <f t="shared" si="204"/>
        <v>671935.28794166248</v>
      </c>
      <c r="O909" s="20">
        <f t="shared" si="205"/>
        <v>145.66246056782299</v>
      </c>
      <c r="P909" s="20">
        <f t="shared" si="206"/>
        <v>141.74441910290997</v>
      </c>
      <c r="Q909" s="3">
        <f>(O909-MAX(O$8:O909))/MAX(O$8:O909)</f>
        <v>-5.2334530528477363E-2</v>
      </c>
      <c r="R909" s="3">
        <f>(P909-MAX(P$8:P909))/MAX(P$8:P909)</f>
        <v>-8.8108934278170292E-2</v>
      </c>
    </row>
    <row r="910" spans="1:18" hidden="1" x14ac:dyDescent="0.2">
      <c r="A910" s="8">
        <v>42531</v>
      </c>
      <c r="B910" s="18" t="str">
        <f t="shared" si="194"/>
        <v>Jun-2016</v>
      </c>
      <c r="C910" s="2">
        <v>8170.05</v>
      </c>
      <c r="D910" s="25">
        <f t="shared" si="195"/>
        <v>-0.4089667950655832</v>
      </c>
      <c r="E910" s="20">
        <f t="shared" si="196"/>
        <v>0.4089667950655832</v>
      </c>
      <c r="F910" s="3">
        <f>VLOOKUP(A910,'Scheme data2'!$A$2:$B$5538,2,FALSE)</f>
        <v>18.43</v>
      </c>
      <c r="G910" s="20">
        <f t="shared" si="197"/>
        <v>-0.21656740660530133</v>
      </c>
      <c r="H910" s="3">
        <f t="shared" si="198"/>
        <v>0</v>
      </c>
      <c r="I910" s="3">
        <f t="shared" si="199"/>
        <v>1</v>
      </c>
      <c r="J910" s="3">
        <f t="shared" si="200"/>
        <v>0</v>
      </c>
      <c r="K910" s="3">
        <f t="shared" si="201"/>
        <v>36851.002175227113</v>
      </c>
      <c r="L910" s="3">
        <f t="shared" si="202"/>
        <v>81.907368465266771</v>
      </c>
      <c r="M910" s="3">
        <f t="shared" si="203"/>
        <v>679163.97008943569</v>
      </c>
      <c r="N910" s="3">
        <f t="shared" si="204"/>
        <v>669187.29572965275</v>
      </c>
      <c r="O910" s="20">
        <f t="shared" si="205"/>
        <v>145.34700315457377</v>
      </c>
      <c r="P910" s="20">
        <f t="shared" si="206"/>
        <v>141.16473149492049</v>
      </c>
      <c r="Q910" s="3">
        <f>(O910-MAX(O$8:O910))/MAX(O$8:O910)</f>
        <v>-5.4386865059005904E-2</v>
      </c>
      <c r="R910" s="3">
        <f>(P910-MAX(P$8:P910))/MAX(P$8:P910)</f>
        <v>-9.1838265944142156E-2</v>
      </c>
    </row>
    <row r="911" spans="1:18" x14ac:dyDescent="0.2">
      <c r="A911" s="8">
        <v>42534</v>
      </c>
      <c r="B911" s="18" t="str">
        <f t="shared" si="194"/>
        <v>Jun-2016</v>
      </c>
      <c r="C911" s="2">
        <v>8110.6</v>
      </c>
      <c r="D911" s="25">
        <f t="shared" si="195"/>
        <v>-0.72765772547291407</v>
      </c>
      <c r="E911" s="20">
        <f t="shared" si="196"/>
        <v>0.72765772547291407</v>
      </c>
      <c r="F911" s="3">
        <f>VLOOKUP(A911,'Scheme data2'!$A$2:$B$5538,2,FALSE)</f>
        <v>18.399999999999999</v>
      </c>
      <c r="G911" s="20">
        <f t="shared" si="197"/>
        <v>-0.16277807921867138</v>
      </c>
      <c r="H911" s="3">
        <f t="shared" si="198"/>
        <v>2000</v>
      </c>
      <c r="I911" s="3">
        <f t="shared" si="199"/>
        <v>2</v>
      </c>
      <c r="J911" s="3">
        <f t="shared" si="200"/>
        <v>2000</v>
      </c>
      <c r="K911" s="3">
        <f t="shared" si="201"/>
        <v>36959.697827401025</v>
      </c>
      <c r="L911" s="3">
        <f t="shared" si="202"/>
        <v>82.153959346335995</v>
      </c>
      <c r="M911" s="3">
        <f t="shared" si="203"/>
        <v>680058.44002417882</v>
      </c>
      <c r="N911" s="3">
        <f t="shared" si="204"/>
        <v>666317.9026743928</v>
      </c>
      <c r="O911" s="20">
        <f t="shared" si="205"/>
        <v>145.11041009463685</v>
      </c>
      <c r="P911" s="20">
        <f t="shared" si="206"/>
        <v>140.1375354205546</v>
      </c>
      <c r="Q911" s="3">
        <f>(O911-MAX(O$8:O911))/MAX(O$8:O911)</f>
        <v>-5.5926115956902347E-2</v>
      </c>
      <c r="R911" s="3">
        <f>(P911-MAX(P$8:P911))/MAX(P$8:P911)</f>
        <v>-9.8446574961788408E-2</v>
      </c>
    </row>
    <row r="912" spans="1:18" hidden="1" x14ac:dyDescent="0.2">
      <c r="A912" s="8">
        <v>42535</v>
      </c>
      <c r="B912" s="18" t="str">
        <f t="shared" si="194"/>
        <v>Jun-2016</v>
      </c>
      <c r="C912" s="2">
        <v>8108.85</v>
      </c>
      <c r="D912" s="25">
        <f t="shared" si="195"/>
        <v>-2.1576702093556579E-2</v>
      </c>
      <c r="E912" s="20">
        <f t="shared" si="196"/>
        <v>2.1576702093556579E-2</v>
      </c>
      <c r="F912" s="3">
        <f>VLOOKUP(A912,'Scheme data2'!$A$2:$B$5538,2,FALSE)</f>
        <v>18.41</v>
      </c>
      <c r="G912" s="20">
        <f t="shared" si="197"/>
        <v>5.434782608696502E-2</v>
      </c>
      <c r="H912" s="3">
        <f t="shared" si="198"/>
        <v>0</v>
      </c>
      <c r="I912" s="3">
        <f t="shared" si="199"/>
        <v>2</v>
      </c>
      <c r="J912" s="3">
        <f t="shared" si="200"/>
        <v>0</v>
      </c>
      <c r="K912" s="3">
        <f t="shared" si="201"/>
        <v>36959.697827401025</v>
      </c>
      <c r="L912" s="3">
        <f t="shared" si="202"/>
        <v>82.153959346335995</v>
      </c>
      <c r="M912" s="3">
        <f t="shared" si="203"/>
        <v>680428.03700245288</v>
      </c>
      <c r="N912" s="3">
        <f t="shared" si="204"/>
        <v>666174.13324553671</v>
      </c>
      <c r="O912" s="20">
        <f t="shared" si="205"/>
        <v>145.18927444794917</v>
      </c>
      <c r="P912" s="20">
        <f t="shared" si="206"/>
        <v>140.10729836201565</v>
      </c>
      <c r="Q912" s="3">
        <f>(O912-MAX(O$8:O912))/MAX(O$8:O912)</f>
        <v>-5.5413032324270077E-2</v>
      </c>
      <c r="R912" s="3">
        <f>(P912-MAX(P$8:P912))/MAX(P$8:P912)</f>
        <v>-9.8641100458523159E-2</v>
      </c>
    </row>
    <row r="913" spans="1:18" hidden="1" x14ac:dyDescent="0.2">
      <c r="A913" s="8">
        <v>42536</v>
      </c>
      <c r="B913" s="18" t="str">
        <f t="shared" si="194"/>
        <v>Jun-2016</v>
      </c>
      <c r="C913" s="2">
        <v>8206.6</v>
      </c>
      <c r="D913" s="25">
        <f t="shared" si="195"/>
        <v>1.2054730325508549</v>
      </c>
      <c r="E913" s="20">
        <f t="shared" si="196"/>
        <v>-1.2054730325508549</v>
      </c>
      <c r="F913" s="3">
        <f>VLOOKUP(A913,'Scheme data2'!$A$2:$B$5538,2,FALSE)</f>
        <v>18.47</v>
      </c>
      <c r="G913" s="20">
        <f t="shared" si="197"/>
        <v>0.32590983161324671</v>
      </c>
      <c r="H913" s="3">
        <f t="shared" si="198"/>
        <v>0</v>
      </c>
      <c r="I913" s="3">
        <f t="shared" si="199"/>
        <v>2</v>
      </c>
      <c r="J913" s="3">
        <f t="shared" si="200"/>
        <v>0</v>
      </c>
      <c r="K913" s="3">
        <f t="shared" si="201"/>
        <v>36959.697827401025</v>
      </c>
      <c r="L913" s="3">
        <f t="shared" si="202"/>
        <v>82.153959346335995</v>
      </c>
      <c r="M913" s="3">
        <f t="shared" si="203"/>
        <v>682645.61887209688</v>
      </c>
      <c r="N913" s="3">
        <f t="shared" si="204"/>
        <v>674204.68277164106</v>
      </c>
      <c r="O913" s="20">
        <f t="shared" si="205"/>
        <v>145.66246056782299</v>
      </c>
      <c r="P913" s="20">
        <f t="shared" si="206"/>
        <v>141.79625406040532</v>
      </c>
      <c r="Q913" s="3">
        <f>(O913-MAX(O$8:O913))/MAX(O$8:O913)</f>
        <v>-5.2334530528477363E-2</v>
      </c>
      <c r="R913" s="3">
        <f>(P913-MAX(P$8:P913))/MAX(P$8:P913)</f>
        <v>-8.7775461998053514E-2</v>
      </c>
    </row>
    <row r="914" spans="1:18" x14ac:dyDescent="0.2">
      <c r="A914" s="8">
        <v>42537</v>
      </c>
      <c r="B914" s="18" t="str">
        <f t="shared" si="194"/>
        <v>Jun-2016</v>
      </c>
      <c r="C914" s="2">
        <v>8140.75</v>
      </c>
      <c r="D914" s="25">
        <f t="shared" si="195"/>
        <v>-0.80240294397192946</v>
      </c>
      <c r="E914" s="20">
        <f t="shared" si="196"/>
        <v>0.80240294397192946</v>
      </c>
      <c r="F914" s="3">
        <f>VLOOKUP(A914,'Scheme data2'!$A$2:$B$5538,2,FALSE)</f>
        <v>18.399999999999999</v>
      </c>
      <c r="G914" s="20">
        <f t="shared" si="197"/>
        <v>-0.37899296155928686</v>
      </c>
      <c r="H914" s="3">
        <f t="shared" si="198"/>
        <v>2000</v>
      </c>
      <c r="I914" s="3">
        <f t="shared" si="199"/>
        <v>3</v>
      </c>
      <c r="J914" s="3">
        <f t="shared" si="200"/>
        <v>2000</v>
      </c>
      <c r="K914" s="3">
        <f t="shared" si="201"/>
        <v>37068.393479574937</v>
      </c>
      <c r="L914" s="3">
        <f t="shared" si="202"/>
        <v>82.399636955892859</v>
      </c>
      <c r="M914" s="3">
        <f t="shared" si="203"/>
        <v>682058.44002417882</v>
      </c>
      <c r="N914" s="3">
        <f t="shared" si="204"/>
        <v>670794.84454868478</v>
      </c>
      <c r="O914" s="20">
        <f t="shared" si="205"/>
        <v>145.11041009463688</v>
      </c>
      <c r="P914" s="20">
        <f t="shared" si="206"/>
        <v>140.65847674338272</v>
      </c>
      <c r="Q914" s="3">
        <f>(O914-MAX(O$8:O914))/MAX(O$8:O914)</f>
        <v>-5.5926115956902167E-2</v>
      </c>
      <c r="R914" s="3">
        <f>(P914-MAX(P$8:P914))/MAX(P$8:P914)</f>
        <v>-9.509517854661538E-2</v>
      </c>
    </row>
    <row r="915" spans="1:18" hidden="1" x14ac:dyDescent="0.2">
      <c r="A915" s="8">
        <v>42538</v>
      </c>
      <c r="B915" s="18" t="str">
        <f t="shared" si="194"/>
        <v>Jun-2016</v>
      </c>
      <c r="C915" s="2">
        <v>8170.2</v>
      </c>
      <c r="D915" s="25">
        <f t="shared" si="195"/>
        <v>0.36176028007247268</v>
      </c>
      <c r="E915" s="20">
        <f t="shared" si="196"/>
        <v>-0.36176028007247268</v>
      </c>
      <c r="F915" s="3">
        <f>VLOOKUP(A915,'Scheme data2'!$A$2:$B$5538,2,FALSE)</f>
        <v>18.440000000000001</v>
      </c>
      <c r="G915" s="20">
        <f t="shared" si="197"/>
        <v>0.21739130434784079</v>
      </c>
      <c r="H915" s="3">
        <f t="shared" si="198"/>
        <v>0</v>
      </c>
      <c r="I915" s="3">
        <f t="shared" si="199"/>
        <v>3</v>
      </c>
      <c r="J915" s="3">
        <f t="shared" si="200"/>
        <v>0</v>
      </c>
      <c r="K915" s="3">
        <f t="shared" si="201"/>
        <v>37068.393479574937</v>
      </c>
      <c r="L915" s="3">
        <f t="shared" si="202"/>
        <v>82.399636955892859</v>
      </c>
      <c r="M915" s="3">
        <f t="shared" si="203"/>
        <v>683541.17576336185</v>
      </c>
      <c r="N915" s="3">
        <f t="shared" si="204"/>
        <v>673221.51385703578</v>
      </c>
      <c r="O915" s="20">
        <f t="shared" si="205"/>
        <v>145.4258675078861</v>
      </c>
      <c r="P915" s="20">
        <f t="shared" si="206"/>
        <v>141.16732324279525</v>
      </c>
      <c r="Q915" s="3">
        <f>(O915-MAX(O$8:O915))/MAX(O$8:O915)</f>
        <v>-5.3873781426373626E-2</v>
      </c>
      <c r="R915" s="3">
        <f>(P915-MAX(P$8:P915))/MAX(P$8:P915)</f>
        <v>-9.1821592330136356E-2</v>
      </c>
    </row>
    <row r="916" spans="1:18" hidden="1" x14ac:dyDescent="0.2">
      <c r="A916" s="8">
        <v>42541</v>
      </c>
      <c r="B916" s="18" t="str">
        <f t="shared" si="194"/>
        <v>Jun-2016</v>
      </c>
      <c r="C916" s="2">
        <v>8238.5</v>
      </c>
      <c r="D916" s="25">
        <f t="shared" si="195"/>
        <v>0.83596484786174363</v>
      </c>
      <c r="E916" s="20">
        <f t="shared" si="196"/>
        <v>-0.83596484786174363</v>
      </c>
      <c r="F916" s="3">
        <f>VLOOKUP(A916,'Scheme data2'!$A$2:$B$5538,2,FALSE)</f>
        <v>18.48</v>
      </c>
      <c r="G916" s="20">
        <f t="shared" si="197"/>
        <v>0.21691973969630773</v>
      </c>
      <c r="H916" s="3">
        <f t="shared" si="198"/>
        <v>0</v>
      </c>
      <c r="I916" s="3">
        <f t="shared" si="199"/>
        <v>3</v>
      </c>
      <c r="J916" s="3">
        <f t="shared" si="200"/>
        <v>0</v>
      </c>
      <c r="K916" s="3">
        <f t="shared" si="201"/>
        <v>37068.393479574937</v>
      </c>
      <c r="L916" s="3">
        <f t="shared" si="202"/>
        <v>82.399636955892859</v>
      </c>
      <c r="M916" s="3">
        <f t="shared" si="203"/>
        <v>685023.91150254488</v>
      </c>
      <c r="N916" s="3">
        <f t="shared" si="204"/>
        <v>678849.40906112327</v>
      </c>
      <c r="O916" s="20">
        <f t="shared" si="205"/>
        <v>145.74132492113529</v>
      </c>
      <c r="P916" s="20">
        <f t="shared" si="206"/>
        <v>142.34743244177238</v>
      </c>
      <c r="Q916" s="3">
        <f>(O916-MAX(O$8:O916))/MAX(O$8:O916)</f>
        <v>-5.182144689584528E-2</v>
      </c>
      <c r="R916" s="3">
        <f>(P916-MAX(P$8:P916))/MAX(P$8:P916)</f>
        <v>-8.4229540086145735E-2</v>
      </c>
    </row>
    <row r="917" spans="1:18" hidden="1" x14ac:dyDescent="0.2">
      <c r="A917" s="8">
        <v>42542</v>
      </c>
      <c r="B917" s="18" t="str">
        <f t="shared" si="194"/>
        <v>Jun-2016</v>
      </c>
      <c r="C917" s="2">
        <v>8219.9</v>
      </c>
      <c r="D917" s="25">
        <f t="shared" si="195"/>
        <v>-0.2257692541117966</v>
      </c>
      <c r="E917" s="20">
        <f t="shared" si="196"/>
        <v>0.2257692541117966</v>
      </c>
      <c r="F917" s="3">
        <f>VLOOKUP(A917,'Scheme data2'!$A$2:$B$5538,2,FALSE)</f>
        <v>18.45</v>
      </c>
      <c r="G917" s="20">
        <f t="shared" si="197"/>
        <v>-0.1623376623376685</v>
      </c>
      <c r="H917" s="3">
        <f t="shared" si="198"/>
        <v>0</v>
      </c>
      <c r="I917" s="3">
        <f t="shared" si="199"/>
        <v>3</v>
      </c>
      <c r="J917" s="3">
        <f t="shared" si="200"/>
        <v>0</v>
      </c>
      <c r="K917" s="3">
        <f t="shared" si="201"/>
        <v>37068.393479574937</v>
      </c>
      <c r="L917" s="3">
        <f t="shared" si="202"/>
        <v>82.399636955892859</v>
      </c>
      <c r="M917" s="3">
        <f t="shared" si="203"/>
        <v>683911.85969815752</v>
      </c>
      <c r="N917" s="3">
        <f t="shared" si="204"/>
        <v>677316.7758137437</v>
      </c>
      <c r="O917" s="20">
        <f t="shared" si="205"/>
        <v>145.50473186119837</v>
      </c>
      <c r="P917" s="20">
        <f t="shared" si="206"/>
        <v>142.0260557053013</v>
      </c>
      <c r="Q917" s="3">
        <f>(O917-MAX(O$8:O917))/MAX(O$8:O917)</f>
        <v>-5.3360697793741724E-2</v>
      </c>
      <c r="R917" s="3">
        <f>(P917-MAX(P$8:P917))/MAX(P$8:P917)</f>
        <v>-8.6297068222869394E-2</v>
      </c>
    </row>
    <row r="918" spans="1:18" hidden="1" x14ac:dyDescent="0.2">
      <c r="A918" s="8">
        <v>42543</v>
      </c>
      <c r="B918" s="18" t="str">
        <f t="shared" si="194"/>
        <v>Jun-2016</v>
      </c>
      <c r="C918" s="2">
        <v>8203.7000000000007</v>
      </c>
      <c r="D918" s="25">
        <f t="shared" si="195"/>
        <v>-0.19708268957041947</v>
      </c>
      <c r="E918" s="20">
        <f t="shared" si="196"/>
        <v>0.19708268957041947</v>
      </c>
      <c r="F918" s="3">
        <f>VLOOKUP(A918,'Scheme data2'!$A$2:$B$5538,2,FALSE)</f>
        <v>18.43</v>
      </c>
      <c r="G918" s="20">
        <f t="shared" si="197"/>
        <v>-0.10840108401083781</v>
      </c>
      <c r="H918" s="3">
        <f t="shared" si="198"/>
        <v>0</v>
      </c>
      <c r="I918" s="3">
        <f t="shared" si="199"/>
        <v>3</v>
      </c>
      <c r="J918" s="3">
        <f t="shared" si="200"/>
        <v>0</v>
      </c>
      <c r="K918" s="3">
        <f t="shared" si="201"/>
        <v>37068.393479574937</v>
      </c>
      <c r="L918" s="3">
        <f t="shared" si="202"/>
        <v>82.399636955892859</v>
      </c>
      <c r="M918" s="3">
        <f t="shared" si="203"/>
        <v>683170.49182856607</v>
      </c>
      <c r="N918" s="3">
        <f t="shared" si="204"/>
        <v>675981.90169505833</v>
      </c>
      <c r="O918" s="20">
        <f t="shared" si="205"/>
        <v>145.34700315457377</v>
      </c>
      <c r="P918" s="20">
        <f t="shared" si="206"/>
        <v>141.74614693482653</v>
      </c>
      <c r="Q918" s="3">
        <f>(O918-MAX(O$8:O918))/MAX(O$8:O918)</f>
        <v>-5.4386865059005904E-2</v>
      </c>
      <c r="R918" s="3">
        <f>(P918-MAX(P$8:P918))/MAX(P$8:P918)</f>
        <v>-8.8097818535499459E-2</v>
      </c>
    </row>
    <row r="919" spans="1:18" hidden="1" x14ac:dyDescent="0.2">
      <c r="A919" s="8">
        <v>42544</v>
      </c>
      <c r="B919" s="18" t="str">
        <f t="shared" si="194"/>
        <v>Jun-2016</v>
      </c>
      <c r="C919" s="2">
        <v>8270.4500000000007</v>
      </c>
      <c r="D919" s="25">
        <f t="shared" si="195"/>
        <v>0.8136572522154637</v>
      </c>
      <c r="E919" s="20">
        <f t="shared" si="196"/>
        <v>-0.8136572522154637</v>
      </c>
      <c r="F919" s="3">
        <f>VLOOKUP(A919,'Scheme data2'!$A$2:$B$5538,2,FALSE)</f>
        <v>18.47</v>
      </c>
      <c r="G919" s="20">
        <f t="shared" si="197"/>
        <v>0.21703743895821564</v>
      </c>
      <c r="H919" s="3">
        <f t="shared" si="198"/>
        <v>0</v>
      </c>
      <c r="I919" s="3">
        <f t="shared" si="199"/>
        <v>3</v>
      </c>
      <c r="J919" s="3">
        <f t="shared" si="200"/>
        <v>0</v>
      </c>
      <c r="K919" s="3">
        <f t="shared" si="201"/>
        <v>37068.393479574937</v>
      </c>
      <c r="L919" s="3">
        <f t="shared" si="202"/>
        <v>82.399636955892859</v>
      </c>
      <c r="M919" s="3">
        <f t="shared" si="203"/>
        <v>684653.2275677491</v>
      </c>
      <c r="N919" s="3">
        <f t="shared" si="204"/>
        <v>681482.0774618641</v>
      </c>
      <c r="O919" s="20">
        <f t="shared" si="205"/>
        <v>145.66246056782299</v>
      </c>
      <c r="P919" s="20">
        <f t="shared" si="206"/>
        <v>142.89947473909774</v>
      </c>
      <c r="Q919" s="3">
        <f>(O919-MAX(O$8:O919))/MAX(O$8:O919)</f>
        <v>-5.2334530528477363E-2</v>
      </c>
      <c r="R919" s="3">
        <f>(P919-MAX(P$8:P919))/MAX(P$8:P919)</f>
        <v>-8.0678060302902463E-2</v>
      </c>
    </row>
    <row r="920" spans="1:18" x14ac:dyDescent="0.2">
      <c r="A920" s="8">
        <v>42545</v>
      </c>
      <c r="B920" s="18" t="str">
        <f t="shared" si="194"/>
        <v>Jun-2016</v>
      </c>
      <c r="C920" s="2">
        <v>8088.6</v>
      </c>
      <c r="D920" s="25">
        <f t="shared" si="195"/>
        <v>-2.1987920850739724</v>
      </c>
      <c r="E920" s="20">
        <f t="shared" si="196"/>
        <v>2.1987920850739724</v>
      </c>
      <c r="F920" s="3">
        <f>VLOOKUP(A920,'Scheme data2'!$A$2:$B$5538,2,FALSE)</f>
        <v>18.27</v>
      </c>
      <c r="G920" s="20">
        <f t="shared" si="197"/>
        <v>-1.0828370330265256</v>
      </c>
      <c r="H920" s="3">
        <f t="shared" si="198"/>
        <v>5000</v>
      </c>
      <c r="I920" s="3">
        <f t="shared" si="199"/>
        <v>4</v>
      </c>
      <c r="J920" s="3">
        <f t="shared" si="200"/>
        <v>5000</v>
      </c>
      <c r="K920" s="3">
        <f t="shared" si="201"/>
        <v>37342.066167040728</v>
      </c>
      <c r="L920" s="3">
        <f t="shared" si="202"/>
        <v>83.01779090095134</v>
      </c>
      <c r="M920" s="3">
        <f t="shared" si="203"/>
        <v>682239.54887183406</v>
      </c>
      <c r="N920" s="3">
        <f t="shared" si="204"/>
        <v>671497.70348143508</v>
      </c>
      <c r="O920" s="20">
        <f t="shared" si="205"/>
        <v>144.08517350157695</v>
      </c>
      <c r="P920" s="20">
        <f t="shared" si="206"/>
        <v>139.75741239892218</v>
      </c>
      <c r="Q920" s="3">
        <f>(O920-MAX(O$8:O920))/MAX(O$8:O920)</f>
        <v>-6.2596203181119678E-2</v>
      </c>
      <c r="R920" s="3">
        <f>(P920-MAX(P$8:P920))/MAX(P$8:P920)</f>
        <v>-0.10089203834931072</v>
      </c>
    </row>
    <row r="921" spans="1:18" hidden="1" x14ac:dyDescent="0.2">
      <c r="A921" s="8">
        <v>42548</v>
      </c>
      <c r="B921" s="18" t="str">
        <f t="shared" si="194"/>
        <v>Jun-2016</v>
      </c>
      <c r="C921" s="2">
        <v>8094.7</v>
      </c>
      <c r="D921" s="25">
        <f t="shared" si="195"/>
        <v>7.5414781297127489E-2</v>
      </c>
      <c r="E921" s="20">
        <f t="shared" si="196"/>
        <v>-7.5414781297127489E-2</v>
      </c>
      <c r="F921" s="3">
        <f>VLOOKUP(A921,'Scheme data2'!$A$2:$B$5538,2,FALSE)</f>
        <v>18.260000000000002</v>
      </c>
      <c r="G921" s="20">
        <f t="shared" si="197"/>
        <v>-5.4734537493147301E-2</v>
      </c>
      <c r="H921" s="3">
        <f t="shared" si="198"/>
        <v>0</v>
      </c>
      <c r="I921" s="3">
        <f t="shared" si="199"/>
        <v>4</v>
      </c>
      <c r="J921" s="3">
        <f t="shared" si="200"/>
        <v>0</v>
      </c>
      <c r="K921" s="3">
        <f t="shared" si="201"/>
        <v>37342.066167040728</v>
      </c>
      <c r="L921" s="3">
        <f t="shared" si="202"/>
        <v>83.01779090095134</v>
      </c>
      <c r="M921" s="3">
        <f t="shared" si="203"/>
        <v>681866.12821016379</v>
      </c>
      <c r="N921" s="3">
        <f t="shared" si="204"/>
        <v>672004.11200593074</v>
      </c>
      <c r="O921" s="20">
        <f t="shared" si="205"/>
        <v>144.00630914826465</v>
      </c>
      <c r="P921" s="20">
        <f t="shared" si="206"/>
        <v>139.86281014582937</v>
      </c>
      <c r="Q921" s="3">
        <f>(O921-MAX(O$8:O921))/MAX(O$8:O921)</f>
        <v>-6.3109286813751761E-2</v>
      </c>
      <c r="R921" s="3">
        <f>(P921-MAX(P$8:P921))/MAX(P$8:P921)</f>
        <v>-0.10021397804640669</v>
      </c>
    </row>
    <row r="922" spans="1:18" hidden="1" x14ac:dyDescent="0.2">
      <c r="A922" s="8">
        <v>42549</v>
      </c>
      <c r="B922" s="18" t="str">
        <f t="shared" si="194"/>
        <v>Jun-2016</v>
      </c>
      <c r="C922" s="2">
        <v>8127.85</v>
      </c>
      <c r="D922" s="25">
        <f t="shared" si="195"/>
        <v>0.40952722151531928</v>
      </c>
      <c r="E922" s="20">
        <f t="shared" si="196"/>
        <v>-0.40952722151531928</v>
      </c>
      <c r="F922" s="3">
        <f>VLOOKUP(A922,'Scheme data2'!$A$2:$B$5538,2,FALSE)</f>
        <v>18.3</v>
      </c>
      <c r="G922" s="20">
        <f t="shared" si="197"/>
        <v>0.21905805038334691</v>
      </c>
      <c r="H922" s="3">
        <f t="shared" si="198"/>
        <v>0</v>
      </c>
      <c r="I922" s="3">
        <f t="shared" si="199"/>
        <v>4</v>
      </c>
      <c r="J922" s="3">
        <f t="shared" si="200"/>
        <v>0</v>
      </c>
      <c r="K922" s="3">
        <f t="shared" si="201"/>
        <v>37342.066167040728</v>
      </c>
      <c r="L922" s="3">
        <f t="shared" si="202"/>
        <v>83.01779090095134</v>
      </c>
      <c r="M922" s="3">
        <f t="shared" si="203"/>
        <v>683359.81085684535</v>
      </c>
      <c r="N922" s="3">
        <f t="shared" si="204"/>
        <v>674756.15177429735</v>
      </c>
      <c r="O922" s="20">
        <f t="shared" si="205"/>
        <v>144.32176656151384</v>
      </c>
      <c r="P922" s="20">
        <f t="shared" si="206"/>
        <v>140.43558642615284</v>
      </c>
      <c r="Q922" s="3">
        <f>(O922-MAX(O$8:O922))/MAX(O$8:O922)</f>
        <v>-6.1056952283223408E-2</v>
      </c>
      <c r="R922" s="3">
        <f>(P922-MAX(P$8:P922))/MAX(P$8:P922)</f>
        <v>-9.6529109351116887E-2</v>
      </c>
    </row>
    <row r="923" spans="1:18" hidden="1" x14ac:dyDescent="0.2">
      <c r="A923" s="8">
        <v>42550</v>
      </c>
      <c r="B923" s="18" t="str">
        <f t="shared" si="194"/>
        <v>Jun-2016</v>
      </c>
      <c r="C923" s="2">
        <v>8204</v>
      </c>
      <c r="D923" s="25">
        <f t="shared" si="195"/>
        <v>0.93690213279033974</v>
      </c>
      <c r="E923" s="20">
        <f t="shared" si="196"/>
        <v>-0.93690213279033974</v>
      </c>
      <c r="F923" s="3">
        <f>VLOOKUP(A923,'Scheme data2'!$A$2:$B$5538,2,FALSE)</f>
        <v>18.37</v>
      </c>
      <c r="G923" s="20">
        <f t="shared" si="197"/>
        <v>0.38251366120218733</v>
      </c>
      <c r="H923" s="3">
        <f t="shared" si="198"/>
        <v>0</v>
      </c>
      <c r="I923" s="3">
        <f t="shared" si="199"/>
        <v>4</v>
      </c>
      <c r="J923" s="3">
        <f t="shared" si="200"/>
        <v>0</v>
      </c>
      <c r="K923" s="3">
        <f t="shared" si="201"/>
        <v>37342.066167040728</v>
      </c>
      <c r="L923" s="3">
        <f t="shared" si="202"/>
        <v>83.01779090095134</v>
      </c>
      <c r="M923" s="3">
        <f t="shared" si="203"/>
        <v>685973.75548853818</v>
      </c>
      <c r="N923" s="3">
        <f t="shared" si="204"/>
        <v>681077.95655140479</v>
      </c>
      <c r="O923" s="20">
        <f t="shared" si="205"/>
        <v>144.87381703469995</v>
      </c>
      <c r="P923" s="20">
        <f t="shared" si="206"/>
        <v>141.75133043057608</v>
      </c>
      <c r="Q923" s="3">
        <f>(O923-MAX(O$8:O923))/MAX(O$8:O923)</f>
        <v>-5.7465366854798611E-2</v>
      </c>
      <c r="R923" s="3">
        <f>(P923-MAX(P$8:P923))/MAX(P$8:P923)</f>
        <v>-8.8064471307487693E-2</v>
      </c>
    </row>
    <row r="924" spans="1:18" hidden="1" x14ac:dyDescent="0.2">
      <c r="A924" s="8">
        <v>42551</v>
      </c>
      <c r="B924" s="18" t="str">
        <f t="shared" si="194"/>
        <v>Jun-2016</v>
      </c>
      <c r="C924" s="2">
        <v>8287.75</v>
      </c>
      <c r="D924" s="25">
        <f t="shared" si="195"/>
        <v>1.0208434909800097</v>
      </c>
      <c r="E924" s="20">
        <f t="shared" si="196"/>
        <v>-1.0208434909800097</v>
      </c>
      <c r="F924" s="3">
        <f>VLOOKUP(A924,'Scheme data2'!$A$2:$B$5538,2,FALSE)</f>
        <v>18.48</v>
      </c>
      <c r="G924" s="20">
        <f t="shared" si="197"/>
        <v>0.59880239520957779</v>
      </c>
      <c r="H924" s="3">
        <f t="shared" si="198"/>
        <v>0</v>
      </c>
      <c r="I924" s="3">
        <f t="shared" si="199"/>
        <v>4</v>
      </c>
      <c r="J924" s="3">
        <f t="shared" si="200"/>
        <v>0</v>
      </c>
      <c r="K924" s="3">
        <f t="shared" si="201"/>
        <v>37342.066167040728</v>
      </c>
      <c r="L924" s="3">
        <f t="shared" si="202"/>
        <v>83.01779090095134</v>
      </c>
      <c r="M924" s="3">
        <f t="shared" si="203"/>
        <v>690081.38276691269</v>
      </c>
      <c r="N924" s="3">
        <f t="shared" si="204"/>
        <v>688030.69653935952</v>
      </c>
      <c r="O924" s="20">
        <f t="shared" si="205"/>
        <v>145.74132492113529</v>
      </c>
      <c r="P924" s="20">
        <f t="shared" si="206"/>
        <v>143.19838966065419</v>
      </c>
      <c r="Q924" s="3">
        <f>(O924-MAX(O$8:O924))/MAX(O$8:O924)</f>
        <v>-5.182144689584528E-2</v>
      </c>
      <c r="R924" s="3">
        <f>(P924-MAX(P$8:P924))/MAX(P$8:P924)</f>
        <v>-7.8755036820895977E-2</v>
      </c>
    </row>
    <row r="925" spans="1:18" hidden="1" x14ac:dyDescent="0.2">
      <c r="A925" s="8">
        <v>42552</v>
      </c>
      <c r="B925" s="18" t="str">
        <f t="shared" si="194"/>
        <v>Jul-2016</v>
      </c>
      <c r="C925" s="2">
        <v>8328.35</v>
      </c>
      <c r="D925" s="25">
        <f t="shared" si="195"/>
        <v>0.48987964163977393</v>
      </c>
      <c r="E925" s="20">
        <f t="shared" si="196"/>
        <v>-0.48987964163977393</v>
      </c>
      <c r="F925" s="3">
        <f>VLOOKUP(A925,'Scheme data2'!$A$2:$B$5538,2,FALSE)</f>
        <v>18.54</v>
      </c>
      <c r="G925" s="20">
        <f t="shared" si="197"/>
        <v>0.32467532467531773</v>
      </c>
      <c r="H925" s="3">
        <f t="shared" si="198"/>
        <v>0</v>
      </c>
      <c r="I925" s="3">
        <f t="shared" si="199"/>
        <v>0</v>
      </c>
      <c r="J925" s="3">
        <f t="shared" si="200"/>
        <v>0</v>
      </c>
      <c r="K925" s="3">
        <f t="shared" si="201"/>
        <v>37342.066167040728</v>
      </c>
      <c r="L925" s="3">
        <f t="shared" si="202"/>
        <v>83.01779090095134</v>
      </c>
      <c r="M925" s="3">
        <f t="shared" si="203"/>
        <v>692321.90673693502</v>
      </c>
      <c r="N925" s="3">
        <f t="shared" si="204"/>
        <v>691401.21884993813</v>
      </c>
      <c r="O925" s="20">
        <f t="shared" si="205"/>
        <v>146.2145110410091</v>
      </c>
      <c r="P925" s="20">
        <f t="shared" si="206"/>
        <v>143.89988941875774</v>
      </c>
      <c r="Q925" s="3">
        <f>(O925-MAX(O$8:O925))/MAX(O$8:O925)</f>
        <v>-4.8742945100052566E-2</v>
      </c>
      <c r="R925" s="3">
        <f>(P925-MAX(P$8:P925))/MAX(P$8:P925)</f>
        <v>-7.4242045296649642E-2</v>
      </c>
    </row>
    <row r="926" spans="1:18" hidden="1" x14ac:dyDescent="0.2">
      <c r="A926" s="8">
        <v>42555</v>
      </c>
      <c r="B926" s="18" t="str">
        <f t="shared" si="194"/>
        <v>Jul-2016</v>
      </c>
      <c r="C926" s="2">
        <v>8370.7000000000007</v>
      </c>
      <c r="D926" s="25">
        <f t="shared" si="195"/>
        <v>0.50850408544309933</v>
      </c>
      <c r="E926" s="20">
        <f t="shared" si="196"/>
        <v>-0.50850408544309933</v>
      </c>
      <c r="F926" s="3">
        <f>VLOOKUP(A926,'Scheme data2'!$A$2:$B$5538,2,FALSE)</f>
        <v>18.579999999999998</v>
      </c>
      <c r="G926" s="20">
        <f t="shared" si="197"/>
        <v>0.21574973031283254</v>
      </c>
      <c r="H926" s="3">
        <f t="shared" si="198"/>
        <v>0</v>
      </c>
      <c r="I926" s="3">
        <f t="shared" si="199"/>
        <v>0</v>
      </c>
      <c r="J926" s="3">
        <f t="shared" si="200"/>
        <v>0</v>
      </c>
      <c r="K926" s="3">
        <f t="shared" si="201"/>
        <v>37342.066167040728</v>
      </c>
      <c r="L926" s="3">
        <f t="shared" si="202"/>
        <v>83.01779090095134</v>
      </c>
      <c r="M926" s="3">
        <f t="shared" si="203"/>
        <v>693815.58938361669</v>
      </c>
      <c r="N926" s="3">
        <f t="shared" si="204"/>
        <v>694917.02229459339</v>
      </c>
      <c r="O926" s="20">
        <f t="shared" si="205"/>
        <v>146.52996845425832</v>
      </c>
      <c r="P926" s="20">
        <f t="shared" si="206"/>
        <v>144.6316262354002</v>
      </c>
      <c r="Q926" s="3">
        <f>(O926-MAX(O$8:O926))/MAX(O$8:O926)</f>
        <v>-4.6690610569524033E-2</v>
      </c>
      <c r="R926" s="3">
        <f>(P926-MAX(P$8:P926))/MAX(P$8:P926)</f>
        <v>-6.953452827566875E-2</v>
      </c>
    </row>
    <row r="927" spans="1:18" hidden="1" x14ac:dyDescent="0.2">
      <c r="A927" s="8">
        <v>42556</v>
      </c>
      <c r="B927" s="18" t="str">
        <f t="shared" si="194"/>
        <v>Jul-2016</v>
      </c>
      <c r="C927" s="2">
        <v>8335.9500000000007</v>
      </c>
      <c r="D927" s="25">
        <f t="shared" si="195"/>
        <v>-0.41513851888133602</v>
      </c>
      <c r="E927" s="20">
        <f t="shared" si="196"/>
        <v>0.41513851888133602</v>
      </c>
      <c r="F927" s="3">
        <f>VLOOKUP(A927,'Scheme data2'!$A$2:$B$5538,2,FALSE)</f>
        <v>18.55</v>
      </c>
      <c r="G927" s="20">
        <f t="shared" si="197"/>
        <v>-0.16146393972011619</v>
      </c>
      <c r="H927" s="3">
        <f t="shared" si="198"/>
        <v>0</v>
      </c>
      <c r="I927" s="3">
        <f t="shared" si="199"/>
        <v>0</v>
      </c>
      <c r="J927" s="3">
        <f t="shared" si="200"/>
        <v>0</v>
      </c>
      <c r="K927" s="3">
        <f t="shared" si="201"/>
        <v>37342.066167040728</v>
      </c>
      <c r="L927" s="3">
        <f t="shared" si="202"/>
        <v>83.01779090095134</v>
      </c>
      <c r="M927" s="3">
        <f t="shared" si="203"/>
        <v>692695.32739860553</v>
      </c>
      <c r="N927" s="3">
        <f t="shared" si="204"/>
        <v>692032.15406078543</v>
      </c>
      <c r="O927" s="20">
        <f t="shared" si="205"/>
        <v>146.29337539432143</v>
      </c>
      <c r="P927" s="20">
        <f t="shared" si="206"/>
        <v>144.03120464441258</v>
      </c>
      <c r="Q927" s="3">
        <f>(O927-MAX(O$8:O927))/MAX(O$8:O927)</f>
        <v>-4.8229861467420296E-2</v>
      </c>
      <c r="R927" s="3">
        <f>(P927-MAX(P$8:P927))/MAX(P$8:P927)</f>
        <v>-7.3397248853687314E-2</v>
      </c>
    </row>
    <row r="928" spans="1:18" hidden="1" x14ac:dyDescent="0.2">
      <c r="A928" s="8">
        <v>42558</v>
      </c>
      <c r="B928" s="18" t="str">
        <f t="shared" si="194"/>
        <v>Jul-2016</v>
      </c>
      <c r="C928" s="2">
        <v>8337.9</v>
      </c>
      <c r="D928" s="25">
        <f t="shared" si="195"/>
        <v>2.339265470640909E-2</v>
      </c>
      <c r="E928" s="20">
        <f t="shared" si="196"/>
        <v>-2.339265470640909E-2</v>
      </c>
      <c r="F928" s="3">
        <f>VLOOKUP(A928,'Scheme data2'!$A$2:$B$5538,2,FALSE)</f>
        <v>18.55</v>
      </c>
      <c r="G928" s="20">
        <f t="shared" si="197"/>
        <v>0</v>
      </c>
      <c r="H928" s="3">
        <f t="shared" si="198"/>
        <v>0</v>
      </c>
      <c r="I928" s="3">
        <f t="shared" si="199"/>
        <v>0</v>
      </c>
      <c r="J928" s="3">
        <f t="shared" si="200"/>
        <v>0</v>
      </c>
      <c r="K928" s="3">
        <f t="shared" si="201"/>
        <v>37342.066167040728</v>
      </c>
      <c r="L928" s="3">
        <f t="shared" si="202"/>
        <v>83.01779090095134</v>
      </c>
      <c r="M928" s="3">
        <f t="shared" si="203"/>
        <v>692695.32739860553</v>
      </c>
      <c r="N928" s="3">
        <f t="shared" si="204"/>
        <v>692194.03875304211</v>
      </c>
      <c r="O928" s="20">
        <f t="shared" si="205"/>
        <v>146.29337539432143</v>
      </c>
      <c r="P928" s="20">
        <f t="shared" si="206"/>
        <v>144.06489736678452</v>
      </c>
      <c r="Q928" s="3">
        <f>(O928-MAX(O$8:O928))/MAX(O$8:O928)</f>
        <v>-4.8229861467420296E-2</v>
      </c>
      <c r="R928" s="3">
        <f>(P928-MAX(P$8:P928))/MAX(P$8:P928)</f>
        <v>-7.3180491871611644E-2</v>
      </c>
    </row>
    <row r="929" spans="1:18" hidden="1" x14ac:dyDescent="0.2">
      <c r="A929" s="8">
        <v>42559</v>
      </c>
      <c r="B929" s="18" t="str">
        <f t="shared" si="194"/>
        <v>Jul-2016</v>
      </c>
      <c r="C929" s="2">
        <v>8323.2000000000007</v>
      </c>
      <c r="D929" s="25">
        <f t="shared" si="195"/>
        <v>-0.17630338574459889</v>
      </c>
      <c r="E929" s="20">
        <f t="shared" si="196"/>
        <v>0.17630338574459889</v>
      </c>
      <c r="F929" s="3">
        <f>VLOOKUP(A929,'Scheme data2'!$A$2:$B$5538,2,FALSE)</f>
        <v>18.54</v>
      </c>
      <c r="G929" s="20">
        <f t="shared" si="197"/>
        <v>-5.3908355795156675E-2</v>
      </c>
      <c r="H929" s="3">
        <f t="shared" si="198"/>
        <v>0</v>
      </c>
      <c r="I929" s="3">
        <f t="shared" si="199"/>
        <v>0</v>
      </c>
      <c r="J929" s="3">
        <f t="shared" si="200"/>
        <v>0</v>
      </c>
      <c r="K929" s="3">
        <f t="shared" si="201"/>
        <v>37342.066167040728</v>
      </c>
      <c r="L929" s="3">
        <f t="shared" si="202"/>
        <v>83.01779090095134</v>
      </c>
      <c r="M929" s="3">
        <f t="shared" si="203"/>
        <v>692321.90673693502</v>
      </c>
      <c r="N929" s="3">
        <f t="shared" si="204"/>
        <v>690973.67722679826</v>
      </c>
      <c r="O929" s="20">
        <f t="shared" si="205"/>
        <v>146.21451104100913</v>
      </c>
      <c r="P929" s="20">
        <f t="shared" si="206"/>
        <v>143.8109060750574</v>
      </c>
      <c r="Q929" s="3">
        <f>(O929-MAX(O$8:O929))/MAX(O$8:O929)</f>
        <v>-4.8742945100052386E-2</v>
      </c>
      <c r="R929" s="3">
        <f>(P929-MAX(P$8:P929))/MAX(P$8:P929)</f>
        <v>-7.4814506044183396E-2</v>
      </c>
    </row>
    <row r="930" spans="1:18" hidden="1" x14ac:dyDescent="0.2">
      <c r="A930" s="8">
        <v>42562</v>
      </c>
      <c r="B930" s="18" t="str">
        <f t="shared" si="194"/>
        <v>Jul-2016</v>
      </c>
      <c r="C930" s="2">
        <v>8467.9</v>
      </c>
      <c r="D930" s="25">
        <f t="shared" si="195"/>
        <v>1.7385140330641928</v>
      </c>
      <c r="E930" s="20">
        <f t="shared" si="196"/>
        <v>-1.7385140330641928</v>
      </c>
      <c r="F930" s="3">
        <f>VLOOKUP(A930,'Scheme data2'!$A$2:$B$5538,2,FALSE)</f>
        <v>18.73</v>
      </c>
      <c r="G930" s="20">
        <f t="shared" si="197"/>
        <v>1.0248112189859833</v>
      </c>
      <c r="H930" s="3">
        <f t="shared" si="198"/>
        <v>0</v>
      </c>
      <c r="I930" s="3">
        <f t="shared" si="199"/>
        <v>0</v>
      </c>
      <c r="J930" s="3">
        <f t="shared" si="200"/>
        <v>0</v>
      </c>
      <c r="K930" s="3">
        <f t="shared" si="201"/>
        <v>37342.066167040728</v>
      </c>
      <c r="L930" s="3">
        <f t="shared" si="202"/>
        <v>83.01779090095134</v>
      </c>
      <c r="M930" s="3">
        <f t="shared" si="203"/>
        <v>699416.89930867287</v>
      </c>
      <c r="N930" s="3">
        <f t="shared" si="204"/>
        <v>702986.35157016583</v>
      </c>
      <c r="O930" s="20">
        <f t="shared" si="205"/>
        <v>147.71293375394291</v>
      </c>
      <c r="P930" s="20">
        <f t="shared" si="206"/>
        <v>146.31107885824906</v>
      </c>
      <c r="Q930" s="3">
        <f>(O930-MAX(O$8:O930))/MAX(O$8:O930)</f>
        <v>-3.8994356080041981E-2</v>
      </c>
      <c r="R930" s="3">
        <f>(P930-MAX(P$8:P930))/MAX(P$8:P930)</f>
        <v>-5.8730026399887128E-2</v>
      </c>
    </row>
    <row r="931" spans="1:18" hidden="1" x14ac:dyDescent="0.2">
      <c r="A931" s="8">
        <v>42563</v>
      </c>
      <c r="B931" s="18" t="str">
        <f t="shared" si="194"/>
        <v>Jul-2016</v>
      </c>
      <c r="C931" s="2">
        <v>8521.0499999999993</v>
      </c>
      <c r="D931" s="25">
        <f t="shared" si="195"/>
        <v>0.62766447407267023</v>
      </c>
      <c r="E931" s="20">
        <f t="shared" si="196"/>
        <v>-0.62766447407267023</v>
      </c>
      <c r="F931" s="3">
        <f>VLOOKUP(A931,'Scheme data2'!$A$2:$B$5538,2,FALSE)</f>
        <v>18.82</v>
      </c>
      <c r="G931" s="20">
        <f t="shared" si="197"/>
        <v>0.48051254671649685</v>
      </c>
      <c r="H931" s="3">
        <f t="shared" si="198"/>
        <v>0</v>
      </c>
      <c r="I931" s="3">
        <f t="shared" si="199"/>
        <v>0</v>
      </c>
      <c r="J931" s="3">
        <f t="shared" si="200"/>
        <v>0</v>
      </c>
      <c r="K931" s="3">
        <f t="shared" si="201"/>
        <v>37342.066167040728</v>
      </c>
      <c r="L931" s="3">
        <f t="shared" si="202"/>
        <v>83.01779090095134</v>
      </c>
      <c r="M931" s="3">
        <f t="shared" si="203"/>
        <v>702777.68526370649</v>
      </c>
      <c r="N931" s="3">
        <f t="shared" si="204"/>
        <v>707398.74715655134</v>
      </c>
      <c r="O931" s="20">
        <f t="shared" si="205"/>
        <v>148.42271293375364</v>
      </c>
      <c r="P931" s="20">
        <f t="shared" si="206"/>
        <v>147.22942152187474</v>
      </c>
      <c r="Q931" s="3">
        <f>(O931-MAX(O$8:O931))/MAX(O$8:O931)</f>
        <v>-3.4376603386352823E-2</v>
      </c>
      <c r="R931" s="3">
        <f>(P931-MAX(P$8:P931))/MAX(P$8:P931)</f>
        <v>-5.2822009170486017E-2</v>
      </c>
    </row>
    <row r="932" spans="1:18" hidden="1" x14ac:dyDescent="0.2">
      <c r="A932" s="8">
        <v>42564</v>
      </c>
      <c r="B932" s="18" t="str">
        <f t="shared" si="194"/>
        <v>Jul-2016</v>
      </c>
      <c r="C932" s="2">
        <v>8519.5</v>
      </c>
      <c r="D932" s="25">
        <f t="shared" si="195"/>
        <v>-1.8190246507170743E-2</v>
      </c>
      <c r="E932" s="20">
        <f t="shared" si="196"/>
        <v>1.8190246507170743E-2</v>
      </c>
      <c r="F932" s="3">
        <f>VLOOKUP(A932,'Scheme data2'!$A$2:$B$5538,2,FALSE)</f>
        <v>18.79</v>
      </c>
      <c r="G932" s="20">
        <f t="shared" si="197"/>
        <v>-0.15940488841658415</v>
      </c>
      <c r="H932" s="3">
        <f t="shared" si="198"/>
        <v>0</v>
      </c>
      <c r="I932" s="3">
        <f t="shared" si="199"/>
        <v>0</v>
      </c>
      <c r="J932" s="3">
        <f t="shared" si="200"/>
        <v>0</v>
      </c>
      <c r="K932" s="3">
        <f t="shared" si="201"/>
        <v>37342.066167040728</v>
      </c>
      <c r="L932" s="3">
        <f t="shared" si="202"/>
        <v>83.01779090095134</v>
      </c>
      <c r="M932" s="3">
        <f t="shared" si="203"/>
        <v>701657.42327869521</v>
      </c>
      <c r="N932" s="3">
        <f t="shared" si="204"/>
        <v>707270.06958065496</v>
      </c>
      <c r="O932" s="20">
        <f t="shared" si="205"/>
        <v>148.18611987381672</v>
      </c>
      <c r="P932" s="20">
        <f t="shared" si="206"/>
        <v>147.20264012716885</v>
      </c>
      <c r="Q932" s="3">
        <f>(O932-MAX(O$8:O932))/MAX(O$8:O932)</f>
        <v>-3.5915854284249274E-2</v>
      </c>
      <c r="R932" s="3">
        <f>(P932-MAX(P$8:P932))/MAX(P$8:P932)</f>
        <v>-5.2994303181879455E-2</v>
      </c>
    </row>
    <row r="933" spans="1:18" hidden="1" x14ac:dyDescent="0.2">
      <c r="A933" s="8">
        <v>42565</v>
      </c>
      <c r="B933" s="18" t="str">
        <f t="shared" si="194"/>
        <v>Jul-2016</v>
      </c>
      <c r="C933" s="2">
        <v>8565</v>
      </c>
      <c r="D933" s="25">
        <f t="shared" si="195"/>
        <v>0.53406890075708668</v>
      </c>
      <c r="E933" s="20">
        <f t="shared" si="196"/>
        <v>-0.53406890075708668</v>
      </c>
      <c r="F933" s="3">
        <f>VLOOKUP(A933,'Scheme data2'!$A$2:$B$5538,2,FALSE)</f>
        <v>18.87</v>
      </c>
      <c r="G933" s="20">
        <f t="shared" si="197"/>
        <v>0.42575838211815781</v>
      </c>
      <c r="H933" s="3">
        <f t="shared" si="198"/>
        <v>0</v>
      </c>
      <c r="I933" s="3">
        <f t="shared" si="199"/>
        <v>0</v>
      </c>
      <c r="J933" s="3">
        <f t="shared" si="200"/>
        <v>0</v>
      </c>
      <c r="K933" s="3">
        <f t="shared" si="201"/>
        <v>37342.066167040728</v>
      </c>
      <c r="L933" s="3">
        <f t="shared" si="202"/>
        <v>83.01779090095134</v>
      </c>
      <c r="M933" s="3">
        <f t="shared" si="203"/>
        <v>704644.78857205855</v>
      </c>
      <c r="N933" s="3">
        <f t="shared" si="204"/>
        <v>711047.37906664819</v>
      </c>
      <c r="O933" s="20">
        <f t="shared" si="205"/>
        <v>148.81703470031516</v>
      </c>
      <c r="P933" s="20">
        <f t="shared" si="206"/>
        <v>147.98880364918142</v>
      </c>
      <c r="Q933" s="3">
        <f>(O933-MAX(O$8:O933))/MAX(O$8:O933)</f>
        <v>-3.18111852231922E-2</v>
      </c>
      <c r="R933" s="3">
        <f>(P933-MAX(P$8:P933))/MAX(P$8:P933)</f>
        <v>-4.7936640266775986E-2</v>
      </c>
    </row>
    <row r="934" spans="1:18" hidden="1" x14ac:dyDescent="0.2">
      <c r="A934" s="8">
        <v>42566</v>
      </c>
      <c r="B934" s="18" t="str">
        <f t="shared" si="194"/>
        <v>Jul-2016</v>
      </c>
      <c r="C934" s="2">
        <v>8541.4</v>
      </c>
      <c r="D934" s="25">
        <f t="shared" si="195"/>
        <v>-0.27553998832458104</v>
      </c>
      <c r="E934" s="20">
        <f t="shared" si="196"/>
        <v>0.27553998832458104</v>
      </c>
      <c r="F934" s="3">
        <f>VLOOKUP(A934,'Scheme data2'!$A$2:$B$5538,2,FALSE)</f>
        <v>18.84</v>
      </c>
      <c r="G934" s="20">
        <f t="shared" si="197"/>
        <v>-0.15898251192369442</v>
      </c>
      <c r="H934" s="3">
        <f t="shared" si="198"/>
        <v>0</v>
      </c>
      <c r="I934" s="3">
        <f t="shared" si="199"/>
        <v>0</v>
      </c>
      <c r="J934" s="3">
        <f t="shared" si="200"/>
        <v>0</v>
      </c>
      <c r="K934" s="3">
        <f t="shared" si="201"/>
        <v>37342.066167040728</v>
      </c>
      <c r="L934" s="3">
        <f t="shared" si="202"/>
        <v>83.01779090095134</v>
      </c>
      <c r="M934" s="3">
        <f t="shared" si="203"/>
        <v>703524.52658704726</v>
      </c>
      <c r="N934" s="3">
        <f t="shared" si="204"/>
        <v>709088.1592013858</v>
      </c>
      <c r="O934" s="20">
        <f t="shared" si="205"/>
        <v>148.58044164037824</v>
      </c>
      <c r="P934" s="20">
        <f t="shared" si="206"/>
        <v>147.58103531688479</v>
      </c>
      <c r="Q934" s="3">
        <f>(O934-MAX(O$8:O934))/MAX(O$8:O934)</f>
        <v>-3.335043612108865E-2</v>
      </c>
      <c r="R934" s="3">
        <f>(P934-MAX(P$8:P934))/MAX(P$8:P934)</f>
        <v>-5.0559955537027426E-2</v>
      </c>
    </row>
    <row r="935" spans="1:18" hidden="1" x14ac:dyDescent="0.2">
      <c r="A935" s="8">
        <v>42569</v>
      </c>
      <c r="B935" s="18" t="str">
        <f t="shared" si="194"/>
        <v>Jul-2016</v>
      </c>
      <c r="C935" s="2">
        <v>8508.7000000000007</v>
      </c>
      <c r="D935" s="25">
        <f t="shared" si="195"/>
        <v>-0.38284122040881952</v>
      </c>
      <c r="E935" s="20">
        <f t="shared" si="196"/>
        <v>0.38284122040881952</v>
      </c>
      <c r="F935" s="3">
        <f>VLOOKUP(A935,'Scheme data2'!$A$2:$B$5538,2,FALSE)</f>
        <v>18.760000000000002</v>
      </c>
      <c r="G935" s="20">
        <f t="shared" si="197"/>
        <v>-0.42462845010614808</v>
      </c>
      <c r="H935" s="3">
        <f t="shared" si="198"/>
        <v>0</v>
      </c>
      <c r="I935" s="3">
        <f t="shared" si="199"/>
        <v>0</v>
      </c>
      <c r="J935" s="3">
        <f t="shared" si="200"/>
        <v>0</v>
      </c>
      <c r="K935" s="3">
        <f t="shared" si="201"/>
        <v>37342.066167040728</v>
      </c>
      <c r="L935" s="3">
        <f t="shared" si="202"/>
        <v>83.01779090095134</v>
      </c>
      <c r="M935" s="3">
        <f t="shared" si="203"/>
        <v>700537.16129368416</v>
      </c>
      <c r="N935" s="3">
        <f t="shared" si="204"/>
        <v>706373.47743892472</v>
      </c>
      <c r="O935" s="20">
        <f t="shared" si="205"/>
        <v>147.94952681387983</v>
      </c>
      <c r="P935" s="20">
        <f t="shared" si="206"/>
        <v>147.01603428018566</v>
      </c>
      <c r="Q935" s="3">
        <f>(O935-MAX(O$8:O935))/MAX(O$8:O935)</f>
        <v>-3.745510518214553E-2</v>
      </c>
      <c r="R935" s="3">
        <f>(P935-MAX(P$8:P935))/MAX(P$8:P935)</f>
        <v>-5.4194803390299494E-2</v>
      </c>
    </row>
    <row r="936" spans="1:18" hidden="1" x14ac:dyDescent="0.2">
      <c r="A936" s="8">
        <v>42570</v>
      </c>
      <c r="B936" s="18" t="str">
        <f t="shared" si="194"/>
        <v>Jul-2016</v>
      </c>
      <c r="C936" s="2">
        <v>8528.5499999999993</v>
      </c>
      <c r="D936" s="25">
        <f t="shared" si="195"/>
        <v>0.23329063194140756</v>
      </c>
      <c r="E936" s="20">
        <f t="shared" si="196"/>
        <v>-0.23329063194140756</v>
      </c>
      <c r="F936" s="3">
        <f>VLOOKUP(A936,'Scheme data2'!$A$2:$B$5538,2,FALSE)</f>
        <v>18.77</v>
      </c>
      <c r="G936" s="20">
        <f t="shared" si="197"/>
        <v>5.3304904051162103E-2</v>
      </c>
      <c r="H936" s="3">
        <f t="shared" si="198"/>
        <v>0</v>
      </c>
      <c r="I936" s="3">
        <f t="shared" si="199"/>
        <v>0</v>
      </c>
      <c r="J936" s="3">
        <f t="shared" si="200"/>
        <v>0</v>
      </c>
      <c r="K936" s="3">
        <f t="shared" si="201"/>
        <v>37342.066167040728</v>
      </c>
      <c r="L936" s="3">
        <f t="shared" si="202"/>
        <v>83.01779090095134</v>
      </c>
      <c r="M936" s="3">
        <f t="shared" si="203"/>
        <v>700910.58195535443</v>
      </c>
      <c r="N936" s="3">
        <f t="shared" si="204"/>
        <v>708021.38058830844</v>
      </c>
      <c r="O936" s="20">
        <f t="shared" si="205"/>
        <v>148.0283911671921</v>
      </c>
      <c r="P936" s="20">
        <f t="shared" si="206"/>
        <v>147.35900891561312</v>
      </c>
      <c r="Q936" s="3">
        <f>(O936-MAX(O$8:O936))/MAX(O$8:O936)</f>
        <v>-3.6942021549513634E-2</v>
      </c>
      <c r="R936" s="3">
        <f>(P936-MAX(P$8:P936))/MAX(P$8:P936)</f>
        <v>-5.1988328470193974E-2</v>
      </c>
    </row>
    <row r="937" spans="1:18" hidden="1" x14ac:dyDescent="0.2">
      <c r="A937" s="8">
        <v>42571</v>
      </c>
      <c r="B937" s="18" t="str">
        <f t="shared" si="194"/>
        <v>Jul-2016</v>
      </c>
      <c r="C937" s="2">
        <v>8565.85</v>
      </c>
      <c r="D937" s="25">
        <f t="shared" si="195"/>
        <v>0.43735453271659425</v>
      </c>
      <c r="E937" s="20">
        <f t="shared" si="196"/>
        <v>-0.43735453271659425</v>
      </c>
      <c r="F937" s="3">
        <f>VLOOKUP(A937,'Scheme data2'!$A$2:$B$5538,2,FALSE)</f>
        <v>18.850000000000001</v>
      </c>
      <c r="G937" s="20">
        <f t="shared" si="197"/>
        <v>0.42621204049015371</v>
      </c>
      <c r="H937" s="3">
        <f t="shared" si="198"/>
        <v>0</v>
      </c>
      <c r="I937" s="3">
        <f t="shared" si="199"/>
        <v>0</v>
      </c>
      <c r="J937" s="3">
        <f t="shared" si="200"/>
        <v>0</v>
      </c>
      <c r="K937" s="3">
        <f t="shared" si="201"/>
        <v>37342.066167040728</v>
      </c>
      <c r="L937" s="3">
        <f t="shared" si="202"/>
        <v>83.01779090095134</v>
      </c>
      <c r="M937" s="3">
        <f t="shared" si="203"/>
        <v>703897.94724871777</v>
      </c>
      <c r="N937" s="3">
        <f t="shared" si="204"/>
        <v>711117.94418891403</v>
      </c>
      <c r="O937" s="20">
        <f t="shared" si="205"/>
        <v>148.65930599369054</v>
      </c>
      <c r="P937" s="20">
        <f t="shared" si="206"/>
        <v>148.0034902204718</v>
      </c>
      <c r="Q937" s="3">
        <f>(O937-MAX(O$8:O937))/MAX(O$8:O937)</f>
        <v>-3.283735248845656E-2</v>
      </c>
      <c r="R937" s="3">
        <f>(P937-MAX(P$8:P937))/MAX(P$8:P937)</f>
        <v>-4.7842156454076003E-2</v>
      </c>
    </row>
    <row r="938" spans="1:18" x14ac:dyDescent="0.2">
      <c r="A938" s="8">
        <v>42572</v>
      </c>
      <c r="B938" s="18" t="str">
        <f t="shared" si="194"/>
        <v>Jul-2016</v>
      </c>
      <c r="C938" s="2">
        <v>8510.1</v>
      </c>
      <c r="D938" s="25">
        <f t="shared" si="195"/>
        <v>-0.65084025519942557</v>
      </c>
      <c r="E938" s="20">
        <f t="shared" si="196"/>
        <v>0.65084025519942557</v>
      </c>
      <c r="F938" s="3">
        <f>VLOOKUP(A938,'Scheme data2'!$A$2:$B$5538,2,FALSE)</f>
        <v>18.78</v>
      </c>
      <c r="G938" s="20">
        <f t="shared" si="197"/>
        <v>-0.37135278514589004</v>
      </c>
      <c r="H938" s="3">
        <f t="shared" si="198"/>
        <v>2000</v>
      </c>
      <c r="I938" s="3">
        <f t="shared" si="199"/>
        <v>1</v>
      </c>
      <c r="J938" s="3">
        <f t="shared" si="200"/>
        <v>2000</v>
      </c>
      <c r="K938" s="3">
        <f t="shared" si="201"/>
        <v>37448.562439671186</v>
      </c>
      <c r="L938" s="3">
        <f t="shared" si="202"/>
        <v>83.252805765641526</v>
      </c>
      <c r="M938" s="3">
        <f t="shared" si="203"/>
        <v>703284.00261702493</v>
      </c>
      <c r="N938" s="3">
        <f t="shared" si="204"/>
        <v>708489.70234618592</v>
      </c>
      <c r="O938" s="20">
        <f t="shared" si="205"/>
        <v>148.1072555205044</v>
      </c>
      <c r="P938" s="20">
        <f t="shared" si="206"/>
        <v>147.04022392701683</v>
      </c>
      <c r="Q938" s="3">
        <f>(O938-MAX(O$8:O938))/MAX(O$8:O938)</f>
        <v>-3.6428937916881544E-2</v>
      </c>
      <c r="R938" s="3">
        <f>(P938-MAX(P$8:P938))/MAX(P$8:P938)</f>
        <v>-5.4039182992911661E-2</v>
      </c>
    </row>
    <row r="939" spans="1:18" hidden="1" x14ac:dyDescent="0.2">
      <c r="A939" s="8">
        <v>42573</v>
      </c>
      <c r="B939" s="18" t="str">
        <f t="shared" si="194"/>
        <v>Jul-2016</v>
      </c>
      <c r="C939" s="2">
        <v>8541.2000000000007</v>
      </c>
      <c r="D939" s="25">
        <f t="shared" si="195"/>
        <v>0.36544811459325227</v>
      </c>
      <c r="E939" s="20">
        <f t="shared" si="196"/>
        <v>-0.36544811459325227</v>
      </c>
      <c r="F939" s="3">
        <f>VLOOKUP(A939,'Scheme data2'!$A$2:$B$5538,2,FALSE)</f>
        <v>18.82</v>
      </c>
      <c r="G939" s="20">
        <f t="shared" si="197"/>
        <v>0.21299254526091133</v>
      </c>
      <c r="H939" s="3">
        <f t="shared" si="198"/>
        <v>0</v>
      </c>
      <c r="I939" s="3">
        <f t="shared" si="199"/>
        <v>1</v>
      </c>
      <c r="J939" s="3">
        <f t="shared" si="200"/>
        <v>0</v>
      </c>
      <c r="K939" s="3">
        <f t="shared" si="201"/>
        <v>37448.562439671186</v>
      </c>
      <c r="L939" s="3">
        <f t="shared" si="202"/>
        <v>83.252805765641526</v>
      </c>
      <c r="M939" s="3">
        <f t="shared" si="203"/>
        <v>704781.94511461176</v>
      </c>
      <c r="N939" s="3">
        <f t="shared" si="204"/>
        <v>711078.86460549745</v>
      </c>
      <c r="O939" s="20">
        <f t="shared" si="205"/>
        <v>148.42271293375359</v>
      </c>
      <c r="P939" s="20">
        <f t="shared" si="206"/>
        <v>147.5775796530518</v>
      </c>
      <c r="Q939" s="3">
        <f>(O939-MAX(O$8:O939))/MAX(O$8:O939)</f>
        <v>-3.4376603386353191E-2</v>
      </c>
      <c r="R939" s="3">
        <f>(P939-MAX(P$8:P939))/MAX(P$8:P939)</f>
        <v>-5.0582187022368365E-2</v>
      </c>
    </row>
    <row r="940" spans="1:18" hidden="1" x14ac:dyDescent="0.2">
      <c r="A940" s="8">
        <v>42576</v>
      </c>
      <c r="B940" s="18" t="str">
        <f t="shared" si="194"/>
        <v>Jul-2016</v>
      </c>
      <c r="C940" s="2">
        <v>8635.65</v>
      </c>
      <c r="D940" s="25">
        <f t="shared" si="195"/>
        <v>1.1058165129021553</v>
      </c>
      <c r="E940" s="20">
        <f t="shared" si="196"/>
        <v>-1.1058165129021553</v>
      </c>
      <c r="F940" s="3">
        <f>VLOOKUP(A940,'Scheme data2'!$A$2:$B$5538,2,FALSE)</f>
        <v>18.98</v>
      </c>
      <c r="G940" s="20">
        <f t="shared" si="197"/>
        <v>0.85015940488841735</v>
      </c>
      <c r="H940" s="3">
        <f t="shared" si="198"/>
        <v>0</v>
      </c>
      <c r="I940" s="3">
        <f t="shared" si="199"/>
        <v>1</v>
      </c>
      <c r="J940" s="3">
        <f t="shared" si="200"/>
        <v>0</v>
      </c>
      <c r="K940" s="3">
        <f t="shared" si="201"/>
        <v>37448.562439671186</v>
      </c>
      <c r="L940" s="3">
        <f t="shared" si="202"/>
        <v>83.252805765641526</v>
      </c>
      <c r="M940" s="3">
        <f t="shared" si="203"/>
        <v>710773.71510495909</v>
      </c>
      <c r="N940" s="3">
        <f t="shared" si="204"/>
        <v>718942.09211006225</v>
      </c>
      <c r="O940" s="20">
        <f t="shared" si="205"/>
        <v>149.68454258675044</v>
      </c>
      <c r="P940" s="20">
        <f t="shared" si="206"/>
        <v>149.20951689819657</v>
      </c>
      <c r="Q940" s="3">
        <f>(O940-MAX(O$8:O940))/MAX(O$8:O940)</f>
        <v>-2.6167265264239237E-2</v>
      </c>
      <c r="R940" s="3">
        <f>(P940-MAX(P$8:P940))/MAX(P$8:P940)</f>
        <v>-4.008336807002727E-2</v>
      </c>
    </row>
    <row r="941" spans="1:18" x14ac:dyDescent="0.2">
      <c r="A941" s="8">
        <v>42577</v>
      </c>
      <c r="B941" s="18" t="str">
        <f t="shared" si="194"/>
        <v>Jul-2016</v>
      </c>
      <c r="C941" s="2">
        <v>8590.65</v>
      </c>
      <c r="D941" s="25">
        <f t="shared" si="195"/>
        <v>-0.52109569053863924</v>
      </c>
      <c r="E941" s="20">
        <f t="shared" si="196"/>
        <v>0.52109569053863924</v>
      </c>
      <c r="F941" s="3">
        <f>VLOOKUP(A941,'Scheme data2'!$A$2:$B$5538,2,FALSE)</f>
        <v>18.93</v>
      </c>
      <c r="G941" s="20">
        <f t="shared" si="197"/>
        <v>-0.26343519494204798</v>
      </c>
      <c r="H941" s="3">
        <f t="shared" si="198"/>
        <v>2000</v>
      </c>
      <c r="I941" s="3">
        <f t="shared" si="199"/>
        <v>2</v>
      </c>
      <c r="J941" s="3">
        <f t="shared" si="200"/>
        <v>2000</v>
      </c>
      <c r="K941" s="3">
        <f t="shared" si="201"/>
        <v>37554.214843263369</v>
      </c>
      <c r="L941" s="3">
        <f t="shared" si="202"/>
        <v>83.485617019737546</v>
      </c>
      <c r="M941" s="3">
        <f t="shared" si="203"/>
        <v>710901.28698297555</v>
      </c>
      <c r="N941" s="3">
        <f t="shared" si="204"/>
        <v>717195.71585060831</v>
      </c>
      <c r="O941" s="20">
        <f t="shared" si="205"/>
        <v>149.29022082018892</v>
      </c>
      <c r="P941" s="20">
        <f t="shared" si="206"/>
        <v>148.43199253576654</v>
      </c>
      <c r="Q941" s="3">
        <f>(O941-MAX(O$8:O941))/MAX(O$8:O941)</f>
        <v>-2.873268342739986E-2</v>
      </c>
      <c r="R941" s="3">
        <f>(P941-MAX(P$8:P941))/MAX(P$8:P941)</f>
        <v>-4.5085452271778036E-2</v>
      </c>
    </row>
    <row r="942" spans="1:18" hidden="1" x14ac:dyDescent="0.2">
      <c r="A942" s="8">
        <v>42578</v>
      </c>
      <c r="B942" s="18" t="str">
        <f t="shared" si="194"/>
        <v>Jul-2016</v>
      </c>
      <c r="C942" s="2">
        <v>8615.7999999999993</v>
      </c>
      <c r="D942" s="25">
        <f t="shared" si="195"/>
        <v>0.29276015202574474</v>
      </c>
      <c r="E942" s="20">
        <f t="shared" si="196"/>
        <v>-0.29276015202574474</v>
      </c>
      <c r="F942" s="3">
        <f>VLOOKUP(A942,'Scheme data2'!$A$2:$B$5538,2,FALSE)</f>
        <v>18.96</v>
      </c>
      <c r="G942" s="20">
        <f t="shared" si="197"/>
        <v>0.1584786053882786</v>
      </c>
      <c r="H942" s="3">
        <f t="shared" si="198"/>
        <v>0</v>
      </c>
      <c r="I942" s="3">
        <f t="shared" si="199"/>
        <v>2</v>
      </c>
      <c r="J942" s="3">
        <f t="shared" si="200"/>
        <v>0</v>
      </c>
      <c r="K942" s="3">
        <f t="shared" si="201"/>
        <v>37554.214843263369</v>
      </c>
      <c r="L942" s="3">
        <f t="shared" si="202"/>
        <v>83.485617019737546</v>
      </c>
      <c r="M942" s="3">
        <f t="shared" si="203"/>
        <v>712027.91342827352</v>
      </c>
      <c r="N942" s="3">
        <f t="shared" si="204"/>
        <v>719295.37911865464</v>
      </c>
      <c r="O942" s="20">
        <f t="shared" si="205"/>
        <v>149.52681388012581</v>
      </c>
      <c r="P942" s="20">
        <f t="shared" si="206"/>
        <v>148.86654226276909</v>
      </c>
      <c r="Q942" s="3">
        <f>(O942-MAX(O$8:O942))/MAX(O$8:O942)</f>
        <v>-2.7193432529503597E-2</v>
      </c>
      <c r="R942" s="3">
        <f>(P942-MAX(P$8:P942))/MAX(P$8:P942)</f>
        <v>-4.228984299013297E-2</v>
      </c>
    </row>
    <row r="943" spans="1:18" hidden="1" x14ac:dyDescent="0.2">
      <c r="A943" s="8">
        <v>42579</v>
      </c>
      <c r="B943" s="18" t="str">
        <f t="shared" si="194"/>
        <v>Jul-2016</v>
      </c>
      <c r="C943" s="2">
        <v>8666.2999999999993</v>
      </c>
      <c r="D943" s="25">
        <f t="shared" si="195"/>
        <v>0.58613245432809491</v>
      </c>
      <c r="E943" s="20">
        <f t="shared" si="196"/>
        <v>-0.58613245432809491</v>
      </c>
      <c r="F943" s="3">
        <f>VLOOKUP(A943,'Scheme data2'!$A$2:$B$5538,2,FALSE)</f>
        <v>19.09</v>
      </c>
      <c r="G943" s="20">
        <f t="shared" si="197"/>
        <v>0.6856540084388133</v>
      </c>
      <c r="H943" s="3">
        <f t="shared" si="198"/>
        <v>0</v>
      </c>
      <c r="I943" s="3">
        <f t="shared" si="199"/>
        <v>2</v>
      </c>
      <c r="J943" s="3">
        <f t="shared" si="200"/>
        <v>0</v>
      </c>
      <c r="K943" s="3">
        <f t="shared" si="201"/>
        <v>37554.214843263369</v>
      </c>
      <c r="L943" s="3">
        <f t="shared" si="202"/>
        <v>83.485617019737546</v>
      </c>
      <c r="M943" s="3">
        <f t="shared" si="203"/>
        <v>716909.96135789773</v>
      </c>
      <c r="N943" s="3">
        <f t="shared" si="204"/>
        <v>723511.40277815145</v>
      </c>
      <c r="O943" s="20">
        <f t="shared" si="205"/>
        <v>150.55205047318574</v>
      </c>
      <c r="P943" s="20">
        <f t="shared" si="206"/>
        <v>149.73909738060723</v>
      </c>
      <c r="Q943" s="3">
        <f>(O943-MAX(O$8:O943))/MAX(O$8:O943)</f>
        <v>-2.052334530528609E-2</v>
      </c>
      <c r="R943" s="3">
        <f>(P943-MAX(P$8:P943))/MAX(P$8:P943)</f>
        <v>-3.6676392941501532E-2</v>
      </c>
    </row>
    <row r="944" spans="1:18" hidden="1" x14ac:dyDescent="0.2">
      <c r="A944" s="8">
        <v>42580</v>
      </c>
      <c r="B944" s="18" t="str">
        <f t="shared" si="194"/>
        <v>Jul-2016</v>
      </c>
      <c r="C944" s="2">
        <v>8638.5</v>
      </c>
      <c r="D944" s="25">
        <f t="shared" si="195"/>
        <v>-0.32078280234932183</v>
      </c>
      <c r="E944" s="20">
        <f t="shared" si="196"/>
        <v>0.32078280234932183</v>
      </c>
      <c r="F944" s="3">
        <f>VLOOKUP(A944,'Scheme data2'!$A$2:$B$5538,2,FALSE)</f>
        <v>19.100000000000001</v>
      </c>
      <c r="G944" s="20">
        <f t="shared" si="197"/>
        <v>5.2383446830809657E-2</v>
      </c>
      <c r="H944" s="3">
        <f t="shared" si="198"/>
        <v>0</v>
      </c>
      <c r="I944" s="3">
        <f t="shared" si="199"/>
        <v>2</v>
      </c>
      <c r="J944" s="3">
        <f t="shared" si="200"/>
        <v>0</v>
      </c>
      <c r="K944" s="3">
        <f t="shared" si="201"/>
        <v>37554.214843263369</v>
      </c>
      <c r="L944" s="3">
        <f t="shared" si="202"/>
        <v>83.485617019737546</v>
      </c>
      <c r="M944" s="3">
        <f t="shared" si="203"/>
        <v>717285.50350633042</v>
      </c>
      <c r="N944" s="3">
        <f t="shared" si="204"/>
        <v>721190.50262500276</v>
      </c>
      <c r="O944" s="20">
        <f t="shared" si="205"/>
        <v>150.63091482649804</v>
      </c>
      <c r="P944" s="20">
        <f t="shared" si="206"/>
        <v>149.25876010781715</v>
      </c>
      <c r="Q944" s="3">
        <f>(O944-MAX(O$8:O944))/MAX(O$8:O944)</f>
        <v>-2.0010261672654003E-2</v>
      </c>
      <c r="R944" s="3">
        <f>(P944-MAX(P$8:P944))/MAX(P$8:P944)</f>
        <v>-3.9766569403916284E-2</v>
      </c>
    </row>
    <row r="945" spans="1:18" hidden="1" x14ac:dyDescent="0.2">
      <c r="A945" s="8">
        <v>42583</v>
      </c>
      <c r="B945" s="18" t="str">
        <f t="shared" si="194"/>
        <v>Aug-2016</v>
      </c>
      <c r="C945" s="2">
        <v>8636.5499999999993</v>
      </c>
      <c r="D945" s="25">
        <f t="shared" si="195"/>
        <v>-2.2573363431159666E-2</v>
      </c>
      <c r="E945" s="20">
        <f t="shared" si="196"/>
        <v>2.2573363431159666E-2</v>
      </c>
      <c r="F945" s="3">
        <f>VLOOKUP(A945,'Scheme data2'!$A$2:$B$5538,2,FALSE)</f>
        <v>19.14</v>
      </c>
      <c r="G945" s="20">
        <f t="shared" si="197"/>
        <v>0.20942408376962901</v>
      </c>
      <c r="H945" s="3">
        <f t="shared" si="198"/>
        <v>0</v>
      </c>
      <c r="I945" s="3">
        <f t="shared" si="199"/>
        <v>0</v>
      </c>
      <c r="J945" s="3">
        <f t="shared" si="200"/>
        <v>0</v>
      </c>
      <c r="K945" s="3">
        <f t="shared" si="201"/>
        <v>37554.214843263369</v>
      </c>
      <c r="L945" s="3">
        <f t="shared" si="202"/>
        <v>83.485617019737546</v>
      </c>
      <c r="M945" s="3">
        <f t="shared" si="203"/>
        <v>718787.67210006097</v>
      </c>
      <c r="N945" s="3">
        <f t="shared" si="204"/>
        <v>721027.70567181427</v>
      </c>
      <c r="O945" s="20">
        <f t="shared" si="205"/>
        <v>150.94637223974723</v>
      </c>
      <c r="P945" s="20">
        <f t="shared" si="206"/>
        <v>149.22506738544519</v>
      </c>
      <c r="Q945" s="3">
        <f>(O945-MAX(O$8:O945))/MAX(O$8:O945)</f>
        <v>-1.7957927142125654E-2</v>
      </c>
      <c r="R945" s="3">
        <f>(P945-MAX(P$8:P945))/MAX(P$8:P945)</f>
        <v>-3.9983326385992148E-2</v>
      </c>
    </row>
    <row r="946" spans="1:18" hidden="1" x14ac:dyDescent="0.2">
      <c r="A946" s="8">
        <v>42584</v>
      </c>
      <c r="B946" s="18" t="str">
        <f t="shared" si="194"/>
        <v>Aug-2016</v>
      </c>
      <c r="C946" s="2">
        <v>8622.9</v>
      </c>
      <c r="D946" s="25">
        <f t="shared" si="195"/>
        <v>-0.15804922104312064</v>
      </c>
      <c r="E946" s="20">
        <f t="shared" si="196"/>
        <v>0.15804922104312064</v>
      </c>
      <c r="F946" s="3">
        <f>VLOOKUP(A946,'Scheme data2'!$A$2:$B$5538,2,FALSE)</f>
        <v>19.14</v>
      </c>
      <c r="G946" s="20">
        <f t="shared" si="197"/>
        <v>0</v>
      </c>
      <c r="H946" s="3">
        <f t="shared" si="198"/>
        <v>0</v>
      </c>
      <c r="I946" s="3">
        <f t="shared" si="199"/>
        <v>0</v>
      </c>
      <c r="J946" s="3">
        <f t="shared" si="200"/>
        <v>0</v>
      </c>
      <c r="K946" s="3">
        <f t="shared" si="201"/>
        <v>37554.214843263369</v>
      </c>
      <c r="L946" s="3">
        <f t="shared" si="202"/>
        <v>83.485617019737546</v>
      </c>
      <c r="M946" s="3">
        <f t="shared" si="203"/>
        <v>718787.67210006097</v>
      </c>
      <c r="N946" s="3">
        <f t="shared" si="204"/>
        <v>719888.12699949485</v>
      </c>
      <c r="O946" s="20">
        <f t="shared" si="205"/>
        <v>150.94637223974723</v>
      </c>
      <c r="P946" s="20">
        <f t="shared" si="206"/>
        <v>148.98921832884142</v>
      </c>
      <c r="Q946" s="3">
        <f>(O946-MAX(O$8:O946))/MAX(O$8:O946)</f>
        <v>-1.7957927142125654E-2</v>
      </c>
      <c r="R946" s="3">
        <f>(P946-MAX(P$8:P946))/MAX(P$8:P946)</f>
        <v>-4.1500625260523165E-2</v>
      </c>
    </row>
    <row r="947" spans="1:18" x14ac:dyDescent="0.2">
      <c r="A947" s="8">
        <v>42585</v>
      </c>
      <c r="B947" s="18" t="str">
        <f t="shared" si="194"/>
        <v>Aug-2016</v>
      </c>
      <c r="C947" s="2">
        <v>8544.85</v>
      </c>
      <c r="D947" s="25">
        <f t="shared" si="195"/>
        <v>-0.90514792007328482</v>
      </c>
      <c r="E947" s="20">
        <f t="shared" si="196"/>
        <v>0.90514792007328482</v>
      </c>
      <c r="F947" s="3">
        <f>VLOOKUP(A947,'Scheme data2'!$A$2:$B$5538,2,FALSE)</f>
        <v>19</v>
      </c>
      <c r="G947" s="20">
        <f t="shared" si="197"/>
        <v>-0.73145245559038963</v>
      </c>
      <c r="H947" s="3">
        <f t="shared" si="198"/>
        <v>2000</v>
      </c>
      <c r="I947" s="3">
        <f t="shared" si="199"/>
        <v>1</v>
      </c>
      <c r="J947" s="3">
        <f t="shared" si="200"/>
        <v>2000</v>
      </c>
      <c r="K947" s="3">
        <f t="shared" si="201"/>
        <v>37659.47800115811</v>
      </c>
      <c r="L947" s="3">
        <f t="shared" si="202"/>
        <v>83.719676131366185</v>
      </c>
      <c r="M947" s="3">
        <f t="shared" si="203"/>
        <v>715530.08202200406</v>
      </c>
      <c r="N947" s="3">
        <f t="shared" si="204"/>
        <v>715372.07459110441</v>
      </c>
      <c r="O947" s="20">
        <f t="shared" si="205"/>
        <v>149.84227129337501</v>
      </c>
      <c r="P947" s="20">
        <f t="shared" si="206"/>
        <v>147.64064551800448</v>
      </c>
      <c r="Q947" s="3">
        <f>(O947-MAX(O$8:O947))/MAX(O$8:O947)</f>
        <v>-2.5141097998975247E-2</v>
      </c>
      <c r="R947" s="3">
        <f>(P947-MAX(P$8:P947))/MAX(P$8:P947)</f>
        <v>-5.0176462414892903E-2</v>
      </c>
    </row>
    <row r="948" spans="1:18" hidden="1" x14ac:dyDescent="0.2">
      <c r="A948" s="8">
        <v>42586</v>
      </c>
      <c r="B948" s="18" t="str">
        <f t="shared" si="194"/>
        <v>Aug-2016</v>
      </c>
      <c r="C948" s="2">
        <v>8551.1</v>
      </c>
      <c r="D948" s="25">
        <f t="shared" si="195"/>
        <v>7.3143472383950567E-2</v>
      </c>
      <c r="E948" s="20">
        <f t="shared" si="196"/>
        <v>-7.3143472383950567E-2</v>
      </c>
      <c r="F948" s="3">
        <f>VLOOKUP(A948,'Scheme data2'!$A$2:$B$5538,2,FALSE)</f>
        <v>18.989999999999998</v>
      </c>
      <c r="G948" s="20">
        <f t="shared" si="197"/>
        <v>-5.2631578947376648E-2</v>
      </c>
      <c r="H948" s="3">
        <f t="shared" si="198"/>
        <v>0</v>
      </c>
      <c r="I948" s="3">
        <f t="shared" si="199"/>
        <v>1</v>
      </c>
      <c r="J948" s="3">
        <f t="shared" si="200"/>
        <v>0</v>
      </c>
      <c r="K948" s="3">
        <f t="shared" si="201"/>
        <v>37659.47800115811</v>
      </c>
      <c r="L948" s="3">
        <f t="shared" si="202"/>
        <v>83.719676131366185</v>
      </c>
      <c r="M948" s="3">
        <f t="shared" si="203"/>
        <v>715153.48724199249</v>
      </c>
      <c r="N948" s="3">
        <f t="shared" si="204"/>
        <v>715895.32256692543</v>
      </c>
      <c r="O948" s="20">
        <f t="shared" si="205"/>
        <v>149.76340694006268</v>
      </c>
      <c r="P948" s="20">
        <f t="shared" si="206"/>
        <v>147.74863501278642</v>
      </c>
      <c r="Q948" s="3">
        <f>(O948-MAX(O$8:O948))/MAX(O$8:O948)</f>
        <v>-2.5654181631607521E-2</v>
      </c>
      <c r="R948" s="3">
        <f>(P948-MAX(P$8:P948))/MAX(P$8:P948)</f>
        <v>-4.9481728497983088E-2</v>
      </c>
    </row>
    <row r="949" spans="1:18" hidden="1" x14ac:dyDescent="0.2">
      <c r="A949" s="8">
        <v>42587</v>
      </c>
      <c r="B949" s="18" t="str">
        <f t="shared" si="194"/>
        <v>Aug-2016</v>
      </c>
      <c r="C949" s="2">
        <v>8683.15</v>
      </c>
      <c r="D949" s="25">
        <f t="shared" si="195"/>
        <v>1.5442457695501077</v>
      </c>
      <c r="E949" s="20">
        <f t="shared" si="196"/>
        <v>-1.5442457695501077</v>
      </c>
      <c r="F949" s="3">
        <f>VLOOKUP(A949,'Scheme data2'!$A$2:$B$5538,2,FALSE)</f>
        <v>19.13</v>
      </c>
      <c r="G949" s="20">
        <f t="shared" si="197"/>
        <v>0.73723012111638009</v>
      </c>
      <c r="H949" s="3">
        <f t="shared" si="198"/>
        <v>0</v>
      </c>
      <c r="I949" s="3">
        <f t="shared" si="199"/>
        <v>1</v>
      </c>
      <c r="J949" s="3">
        <f t="shared" si="200"/>
        <v>0</v>
      </c>
      <c r="K949" s="3">
        <f t="shared" si="201"/>
        <v>37659.47800115811</v>
      </c>
      <c r="L949" s="3">
        <f t="shared" si="202"/>
        <v>83.719676131366185</v>
      </c>
      <c r="M949" s="3">
        <f t="shared" si="203"/>
        <v>720425.81416215457</v>
      </c>
      <c r="N949" s="3">
        <f t="shared" si="204"/>
        <v>726950.50580007222</v>
      </c>
      <c r="O949" s="20">
        <f t="shared" si="205"/>
        <v>150.86750788643491</v>
      </c>
      <c r="P949" s="20">
        <f t="shared" si="206"/>
        <v>150.0302370585394</v>
      </c>
      <c r="Q949" s="3">
        <f>(O949-MAX(O$8:O949))/MAX(O$8:O949)</f>
        <v>-1.8471010774757924E-2</v>
      </c>
      <c r="R949" s="3">
        <f>(P949-MAX(P$8:P949))/MAX(P$8:P949)</f>
        <v>-3.480339030151243E-2</v>
      </c>
    </row>
    <row r="950" spans="1:18" hidden="1" x14ac:dyDescent="0.2">
      <c r="A950" s="8">
        <v>42590</v>
      </c>
      <c r="B950" s="18" t="str">
        <f t="shared" si="194"/>
        <v>Aug-2016</v>
      </c>
      <c r="C950" s="2">
        <v>8711.35</v>
      </c>
      <c r="D950" s="25">
        <f t="shared" si="195"/>
        <v>0.32476693365887643</v>
      </c>
      <c r="E950" s="20">
        <f t="shared" si="196"/>
        <v>-0.32476693365887643</v>
      </c>
      <c r="F950" s="3">
        <f>VLOOKUP(A950,'Scheme data2'!$A$2:$B$5538,2,FALSE)</f>
        <v>19.18</v>
      </c>
      <c r="G950" s="20">
        <f t="shared" si="197"/>
        <v>0.26136957658128968</v>
      </c>
      <c r="H950" s="3">
        <f t="shared" si="198"/>
        <v>0</v>
      </c>
      <c r="I950" s="3">
        <f t="shared" si="199"/>
        <v>1</v>
      </c>
      <c r="J950" s="3">
        <f t="shared" si="200"/>
        <v>0</v>
      </c>
      <c r="K950" s="3">
        <f t="shared" si="201"/>
        <v>37659.47800115811</v>
      </c>
      <c r="L950" s="3">
        <f t="shared" si="202"/>
        <v>83.719676131366185</v>
      </c>
      <c r="M950" s="3">
        <f t="shared" si="203"/>
        <v>722308.78806221252</v>
      </c>
      <c r="N950" s="3">
        <f t="shared" si="204"/>
        <v>729311.40066697681</v>
      </c>
      <c r="O950" s="20">
        <f t="shared" si="205"/>
        <v>151.26182965299643</v>
      </c>
      <c r="P950" s="20">
        <f t="shared" si="206"/>
        <v>150.51748565899558</v>
      </c>
      <c r="Q950" s="3">
        <f>(O950-MAX(O$8:O950))/MAX(O$8:O950)</f>
        <v>-1.5905592611597304E-2</v>
      </c>
      <c r="R950" s="3">
        <f>(P950-MAX(P$8:P950))/MAX(P$8:P950)</f>
        <v>-3.1668750868415078E-2</v>
      </c>
    </row>
    <row r="951" spans="1:18" hidden="1" x14ac:dyDescent="0.2">
      <c r="A951" s="8">
        <v>42591</v>
      </c>
      <c r="B951" s="18" t="str">
        <f t="shared" si="194"/>
        <v>Aug-2016</v>
      </c>
      <c r="C951" s="2">
        <v>8678.25</v>
      </c>
      <c r="D951" s="25">
        <f t="shared" si="195"/>
        <v>-0.37996406986288417</v>
      </c>
      <c r="E951" s="20">
        <f t="shared" si="196"/>
        <v>0.37996406986288417</v>
      </c>
      <c r="F951" s="3">
        <f>VLOOKUP(A951,'Scheme data2'!$A$2:$B$5538,2,FALSE)</f>
        <v>19.12</v>
      </c>
      <c r="G951" s="20">
        <f t="shared" si="197"/>
        <v>-0.31282586027110909</v>
      </c>
      <c r="H951" s="3">
        <f t="shared" si="198"/>
        <v>0</v>
      </c>
      <c r="I951" s="3">
        <f t="shared" si="199"/>
        <v>1</v>
      </c>
      <c r="J951" s="3">
        <f t="shared" si="200"/>
        <v>0</v>
      </c>
      <c r="K951" s="3">
        <f t="shared" si="201"/>
        <v>37659.47800115811</v>
      </c>
      <c r="L951" s="3">
        <f t="shared" si="202"/>
        <v>83.719676131366185</v>
      </c>
      <c r="M951" s="3">
        <f t="shared" si="203"/>
        <v>720049.21938214311</v>
      </c>
      <c r="N951" s="3">
        <f t="shared" si="204"/>
        <v>726540.27938702866</v>
      </c>
      <c r="O951" s="20">
        <f t="shared" si="205"/>
        <v>150.78864353312264</v>
      </c>
      <c r="P951" s="20">
        <f t="shared" si="206"/>
        <v>149.94557329463038</v>
      </c>
      <c r="Q951" s="3">
        <f>(O951-MAX(O$8:O951))/MAX(O$8:O951)</f>
        <v>-1.8984094407389827E-2</v>
      </c>
      <c r="R951" s="3">
        <f>(P951-MAX(P$8:P951))/MAX(P$8:P951)</f>
        <v>-3.5348061692369565E-2</v>
      </c>
    </row>
    <row r="952" spans="1:18" x14ac:dyDescent="0.2">
      <c r="A952" s="8">
        <v>42592</v>
      </c>
      <c r="B952" s="18" t="str">
        <f t="shared" si="194"/>
        <v>Aug-2016</v>
      </c>
      <c r="C952" s="2">
        <v>8575.2999999999993</v>
      </c>
      <c r="D952" s="25">
        <f t="shared" si="195"/>
        <v>-1.1862990810359315</v>
      </c>
      <c r="E952" s="20">
        <f t="shared" si="196"/>
        <v>1.1862990810359315</v>
      </c>
      <c r="F952" s="3">
        <f>VLOOKUP(A952,'Scheme data2'!$A$2:$B$5538,2,FALSE)</f>
        <v>18.940000000000001</v>
      </c>
      <c r="G952" s="20">
        <f t="shared" si="197"/>
        <v>-0.94142259414225793</v>
      </c>
      <c r="H952" s="3">
        <f t="shared" si="198"/>
        <v>4000</v>
      </c>
      <c r="I952" s="3">
        <f t="shared" si="199"/>
        <v>2</v>
      </c>
      <c r="J952" s="3">
        <f t="shared" si="200"/>
        <v>4000</v>
      </c>
      <c r="K952" s="3">
        <f t="shared" si="201"/>
        <v>37870.671242974371</v>
      </c>
      <c r="L952" s="3">
        <f t="shared" si="202"/>
        <v>84.186132115413386</v>
      </c>
      <c r="M952" s="3">
        <f t="shared" si="203"/>
        <v>717270.51334193465</v>
      </c>
      <c r="N952" s="3">
        <f t="shared" si="204"/>
        <v>721921.33872930438</v>
      </c>
      <c r="O952" s="20">
        <f t="shared" si="205"/>
        <v>149.36908517350119</v>
      </c>
      <c r="P952" s="20">
        <f t="shared" si="206"/>
        <v>148.16677033658212</v>
      </c>
      <c r="Q952" s="3">
        <f>(O952-MAX(O$8:O952))/MAX(O$8:O952)</f>
        <v>-2.8219599794767958E-2</v>
      </c>
      <c r="R952" s="3">
        <f>(P952-MAX(P$8:P952))/MAX(P$8:P952)</f>
        <v>-4.6791718771708291E-2</v>
      </c>
    </row>
    <row r="953" spans="1:18" hidden="1" x14ac:dyDescent="0.2">
      <c r="A953" s="8">
        <v>42593</v>
      </c>
      <c r="B953" s="18" t="str">
        <f t="shared" si="194"/>
        <v>Aug-2016</v>
      </c>
      <c r="C953" s="2">
        <v>8592.15</v>
      </c>
      <c r="D953" s="25">
        <f t="shared" si="195"/>
        <v>0.1964945832798895</v>
      </c>
      <c r="E953" s="20">
        <f t="shared" si="196"/>
        <v>-0.1964945832798895</v>
      </c>
      <c r="F953" s="3">
        <f>VLOOKUP(A953,'Scheme data2'!$A$2:$B$5538,2,FALSE)</f>
        <v>18.989999999999998</v>
      </c>
      <c r="G953" s="20">
        <f t="shared" si="197"/>
        <v>0.26399155227031235</v>
      </c>
      <c r="H953" s="3">
        <f t="shared" si="198"/>
        <v>0</v>
      </c>
      <c r="I953" s="3">
        <f t="shared" si="199"/>
        <v>2</v>
      </c>
      <c r="J953" s="3">
        <f t="shared" si="200"/>
        <v>0</v>
      </c>
      <c r="K953" s="3">
        <f t="shared" si="201"/>
        <v>37870.671242974371</v>
      </c>
      <c r="L953" s="3">
        <f t="shared" si="202"/>
        <v>84.186132115413386</v>
      </c>
      <c r="M953" s="3">
        <f t="shared" si="203"/>
        <v>719164.04690408322</v>
      </c>
      <c r="N953" s="3">
        <f t="shared" si="204"/>
        <v>723339.87505544908</v>
      </c>
      <c r="O953" s="20">
        <f t="shared" si="205"/>
        <v>149.76340694006268</v>
      </c>
      <c r="P953" s="20">
        <f t="shared" si="206"/>
        <v>148.45791001451425</v>
      </c>
      <c r="Q953" s="3">
        <f>(O953-MAX(O$8:O953))/MAX(O$8:O953)</f>
        <v>-2.5654181631607521E-2</v>
      </c>
      <c r="R953" s="3">
        <f>(P953-MAX(P$8:P953))/MAX(P$8:P953)</f>
        <v>-4.4918716131719369E-2</v>
      </c>
    </row>
    <row r="954" spans="1:18" hidden="1" x14ac:dyDescent="0.2">
      <c r="A954" s="8">
        <v>42594</v>
      </c>
      <c r="B954" s="18" t="str">
        <f t="shared" si="194"/>
        <v>Aug-2016</v>
      </c>
      <c r="C954" s="2">
        <v>8672.15</v>
      </c>
      <c r="D954" s="25">
        <f t="shared" si="195"/>
        <v>0.93108244153093245</v>
      </c>
      <c r="E954" s="20">
        <f t="shared" si="196"/>
        <v>-0.93108244153093245</v>
      </c>
      <c r="F954" s="3">
        <f>VLOOKUP(A954,'Scheme data2'!$A$2:$B$5538,2,FALSE)</f>
        <v>19.04</v>
      </c>
      <c r="G954" s="20">
        <f t="shared" si="197"/>
        <v>0.26329647182728128</v>
      </c>
      <c r="H954" s="3">
        <f t="shared" si="198"/>
        <v>0</v>
      </c>
      <c r="I954" s="3">
        <f t="shared" si="199"/>
        <v>2</v>
      </c>
      <c r="J954" s="3">
        <f t="shared" si="200"/>
        <v>0</v>
      </c>
      <c r="K954" s="3">
        <f t="shared" si="201"/>
        <v>37870.671242974371</v>
      </c>
      <c r="L954" s="3">
        <f t="shared" si="202"/>
        <v>84.186132115413386</v>
      </c>
      <c r="M954" s="3">
        <f t="shared" si="203"/>
        <v>721057.58046623203</v>
      </c>
      <c r="N954" s="3">
        <f t="shared" si="204"/>
        <v>730074.76562468219</v>
      </c>
      <c r="O954" s="20">
        <f t="shared" si="205"/>
        <v>150.1577287066242</v>
      </c>
      <c r="P954" s="20">
        <f t="shared" si="206"/>
        <v>149.84017554772319</v>
      </c>
      <c r="Q954" s="3">
        <f>(O954-MAX(O$8:O954))/MAX(O$8:O954)</f>
        <v>-2.3088763468446898E-2</v>
      </c>
      <c r="R954" s="3">
        <f>(P954-MAX(P$8:P954))/MAX(P$8:P954)</f>
        <v>-3.6026121995273587E-2</v>
      </c>
    </row>
    <row r="955" spans="1:18" hidden="1" x14ac:dyDescent="0.2">
      <c r="A955" s="8">
        <v>42598</v>
      </c>
      <c r="B955" s="18" t="str">
        <f t="shared" si="194"/>
        <v>Aug-2016</v>
      </c>
      <c r="C955" s="2">
        <v>8642.5499999999993</v>
      </c>
      <c r="D955" s="25">
        <f t="shared" si="195"/>
        <v>-0.34132250941231834</v>
      </c>
      <c r="E955" s="20">
        <f t="shared" si="196"/>
        <v>0.34132250941231834</v>
      </c>
      <c r="F955" s="3">
        <f>VLOOKUP(A955,'Scheme data2'!$A$2:$B$5538,2,FALSE)</f>
        <v>19.04</v>
      </c>
      <c r="G955" s="20">
        <f t="shared" si="197"/>
        <v>0</v>
      </c>
      <c r="H955" s="3">
        <f t="shared" si="198"/>
        <v>0</v>
      </c>
      <c r="I955" s="3">
        <f t="shared" si="199"/>
        <v>2</v>
      </c>
      <c r="J955" s="3">
        <f t="shared" si="200"/>
        <v>0</v>
      </c>
      <c r="K955" s="3">
        <f t="shared" si="201"/>
        <v>37870.671242974371</v>
      </c>
      <c r="L955" s="3">
        <f t="shared" si="202"/>
        <v>84.186132115413386</v>
      </c>
      <c r="M955" s="3">
        <f t="shared" si="203"/>
        <v>721057.58046623203</v>
      </c>
      <c r="N955" s="3">
        <f t="shared" si="204"/>
        <v>727582.85611406586</v>
      </c>
      <c r="O955" s="20">
        <f t="shared" si="205"/>
        <v>150.1577287066242</v>
      </c>
      <c r="P955" s="20">
        <f t="shared" si="206"/>
        <v>149.32873730043588</v>
      </c>
      <c r="Q955" s="3">
        <f>(O955-MAX(O$8:O955))/MAX(O$8:O955)</f>
        <v>-2.3088763468446898E-2</v>
      </c>
      <c r="R955" s="3">
        <f>(P955-MAX(P$8:P955))/MAX(P$8:P955)</f>
        <v>-3.9316381825758584E-2</v>
      </c>
    </row>
    <row r="956" spans="1:18" hidden="1" x14ac:dyDescent="0.2">
      <c r="A956" s="8">
        <v>42599</v>
      </c>
      <c r="B956" s="18" t="str">
        <f t="shared" si="194"/>
        <v>Aug-2016</v>
      </c>
      <c r="C956" s="2">
        <v>8624.0499999999993</v>
      </c>
      <c r="D956" s="25">
        <f t="shared" si="195"/>
        <v>-0.21405719376804302</v>
      </c>
      <c r="E956" s="20">
        <f t="shared" si="196"/>
        <v>0.21405719376804302</v>
      </c>
      <c r="F956" s="3">
        <f>VLOOKUP(A956,'Scheme data2'!$A$2:$B$5538,2,FALSE)</f>
        <v>19.05</v>
      </c>
      <c r="G956" s="20">
        <f t="shared" si="197"/>
        <v>5.2521008403369561E-2</v>
      </c>
      <c r="H956" s="3">
        <f t="shared" si="198"/>
        <v>0</v>
      </c>
      <c r="I956" s="3">
        <f t="shared" si="199"/>
        <v>2</v>
      </c>
      <c r="J956" s="3">
        <f t="shared" si="200"/>
        <v>0</v>
      </c>
      <c r="K956" s="3">
        <f t="shared" si="201"/>
        <v>37870.671242974371</v>
      </c>
      <c r="L956" s="3">
        <f t="shared" si="202"/>
        <v>84.186132115413386</v>
      </c>
      <c r="M956" s="3">
        <f t="shared" si="203"/>
        <v>721436.28717866179</v>
      </c>
      <c r="N956" s="3">
        <f t="shared" si="204"/>
        <v>726025.41266993072</v>
      </c>
      <c r="O956" s="20">
        <f t="shared" si="205"/>
        <v>150.2365930599365</v>
      </c>
      <c r="P956" s="20">
        <f t="shared" si="206"/>
        <v>149.00908839588129</v>
      </c>
      <c r="Q956" s="3">
        <f>(O956-MAX(O$8:O956))/MAX(O$8:O956)</f>
        <v>-2.2575679835814811E-2</v>
      </c>
      <c r="R956" s="3">
        <f>(P956-MAX(P$8:P956))/MAX(P$8:P956)</f>
        <v>-4.1372794219811777E-2</v>
      </c>
    </row>
    <row r="957" spans="1:18" hidden="1" x14ac:dyDescent="0.2">
      <c r="A957" s="8">
        <v>42600</v>
      </c>
      <c r="B957" s="18" t="str">
        <f t="shared" si="194"/>
        <v>Aug-2016</v>
      </c>
      <c r="C957" s="2">
        <v>8673.25</v>
      </c>
      <c r="D957" s="25">
        <f t="shared" si="195"/>
        <v>0.57049762002772175</v>
      </c>
      <c r="E957" s="20">
        <f t="shared" si="196"/>
        <v>-0.57049762002772175</v>
      </c>
      <c r="F957" s="3">
        <f>VLOOKUP(A957,'Scheme data2'!$A$2:$B$5538,2,FALSE)</f>
        <v>19.12</v>
      </c>
      <c r="G957" s="20">
        <f t="shared" si="197"/>
        <v>0.36745406824147131</v>
      </c>
      <c r="H957" s="3">
        <f t="shared" si="198"/>
        <v>0</v>
      </c>
      <c r="I957" s="3">
        <f t="shared" si="199"/>
        <v>2</v>
      </c>
      <c r="J957" s="3">
        <f t="shared" si="200"/>
        <v>0</v>
      </c>
      <c r="K957" s="3">
        <f t="shared" si="201"/>
        <v>37870.671242974371</v>
      </c>
      <c r="L957" s="3">
        <f t="shared" si="202"/>
        <v>84.186132115413386</v>
      </c>
      <c r="M957" s="3">
        <f t="shared" si="203"/>
        <v>724087.23416567</v>
      </c>
      <c r="N957" s="3">
        <f t="shared" si="204"/>
        <v>730167.3703700091</v>
      </c>
      <c r="O957" s="20">
        <f t="shared" si="205"/>
        <v>150.78864353312264</v>
      </c>
      <c r="P957" s="20">
        <f t="shared" si="206"/>
        <v>149.8591816988048</v>
      </c>
      <c r="Q957" s="3">
        <f>(O957-MAX(O$8:O957))/MAX(O$8:O957)</f>
        <v>-1.8984094407389827E-2</v>
      </c>
      <c r="R957" s="3">
        <f>(P957-MAX(P$8:P957))/MAX(P$8:P957)</f>
        <v>-3.5903848825897526E-2</v>
      </c>
    </row>
    <row r="958" spans="1:18" hidden="1" x14ac:dyDescent="0.2">
      <c r="A958" s="8">
        <v>42601</v>
      </c>
      <c r="B958" s="18" t="str">
        <f t="shared" si="194"/>
        <v>Aug-2016</v>
      </c>
      <c r="C958" s="2">
        <v>8666.9</v>
      </c>
      <c r="D958" s="25">
        <f t="shared" si="195"/>
        <v>-7.3213616579717686E-2</v>
      </c>
      <c r="E958" s="20">
        <f t="shared" si="196"/>
        <v>7.3213616579717686E-2</v>
      </c>
      <c r="F958" s="3">
        <f>VLOOKUP(A958,'Scheme data2'!$A$2:$B$5538,2,FALSE)</f>
        <v>19.14</v>
      </c>
      <c r="G958" s="20">
        <f t="shared" si="197"/>
        <v>0.10460251046024881</v>
      </c>
      <c r="H958" s="3">
        <f t="shared" si="198"/>
        <v>0</v>
      </c>
      <c r="I958" s="3">
        <f t="shared" si="199"/>
        <v>2</v>
      </c>
      <c r="J958" s="3">
        <f t="shared" si="200"/>
        <v>0</v>
      </c>
      <c r="K958" s="3">
        <f t="shared" si="201"/>
        <v>37870.671242974371</v>
      </c>
      <c r="L958" s="3">
        <f t="shared" si="202"/>
        <v>84.186132115413386</v>
      </c>
      <c r="M958" s="3">
        <f t="shared" si="203"/>
        <v>724844.64759052952</v>
      </c>
      <c r="N958" s="3">
        <f t="shared" si="204"/>
        <v>729632.78843107622</v>
      </c>
      <c r="O958" s="20">
        <f t="shared" si="205"/>
        <v>150.94637223974723</v>
      </c>
      <c r="P958" s="20">
        <f t="shared" si="206"/>
        <v>149.74946437210633</v>
      </c>
      <c r="Q958" s="3">
        <f>(O958-MAX(O$8:O958))/MAX(O$8:O958)</f>
        <v>-1.7957927142125654E-2</v>
      </c>
      <c r="R958" s="3">
        <f>(P958-MAX(P$8:P958))/MAX(P$8:P958)</f>
        <v>-3.6609698485477994E-2</v>
      </c>
    </row>
    <row r="959" spans="1:18" hidden="1" x14ac:dyDescent="0.2">
      <c r="A959" s="8">
        <v>42604</v>
      </c>
      <c r="B959" s="18" t="str">
        <f t="shared" si="194"/>
        <v>Aug-2016</v>
      </c>
      <c r="C959" s="2">
        <v>8629.15</v>
      </c>
      <c r="D959" s="25">
        <f t="shared" si="195"/>
        <v>-0.43556519632163748</v>
      </c>
      <c r="E959" s="20">
        <f t="shared" si="196"/>
        <v>0.43556519632163748</v>
      </c>
      <c r="F959" s="3">
        <f>VLOOKUP(A959,'Scheme data2'!$A$2:$B$5538,2,FALSE)</f>
        <v>19.079999999999998</v>
      </c>
      <c r="G959" s="20">
        <f t="shared" si="197"/>
        <v>-0.31347962382446326</v>
      </c>
      <c r="H959" s="3">
        <f t="shared" si="198"/>
        <v>0</v>
      </c>
      <c r="I959" s="3">
        <f t="shared" si="199"/>
        <v>2</v>
      </c>
      <c r="J959" s="3">
        <f t="shared" si="200"/>
        <v>0</v>
      </c>
      <c r="K959" s="3">
        <f t="shared" si="201"/>
        <v>37870.671242974371</v>
      </c>
      <c r="L959" s="3">
        <f t="shared" si="202"/>
        <v>84.186132115413386</v>
      </c>
      <c r="M959" s="3">
        <f t="shared" si="203"/>
        <v>722572.40731595096</v>
      </c>
      <c r="N959" s="3">
        <f t="shared" si="204"/>
        <v>726454.76194371935</v>
      </c>
      <c r="O959" s="20">
        <f t="shared" si="205"/>
        <v>150.47318611987339</v>
      </c>
      <c r="P959" s="20">
        <f t="shared" si="206"/>
        <v>149.09720782362336</v>
      </c>
      <c r="Q959" s="3">
        <f>(O959-MAX(O$8:O959))/MAX(O$8:O959)</f>
        <v>-2.1036428937918548E-2</v>
      </c>
      <c r="R959" s="3">
        <f>(P959-MAX(P$8:P959))/MAX(P$8:P959)</f>
        <v>-4.080589134361335E-2</v>
      </c>
    </row>
    <row r="960" spans="1:18" hidden="1" x14ac:dyDescent="0.2">
      <c r="A960" s="8">
        <v>42605</v>
      </c>
      <c r="B960" s="18" t="str">
        <f t="shared" si="194"/>
        <v>Aug-2016</v>
      </c>
      <c r="C960" s="2">
        <v>8632.6</v>
      </c>
      <c r="D960" s="25">
        <f t="shared" si="195"/>
        <v>3.9980762879318683E-2</v>
      </c>
      <c r="E960" s="20">
        <f t="shared" si="196"/>
        <v>-3.9980762879318683E-2</v>
      </c>
      <c r="F960" s="3">
        <f>VLOOKUP(A960,'Scheme data2'!$A$2:$B$5538,2,FALSE)</f>
        <v>19.05</v>
      </c>
      <c r="G960" s="20">
        <f t="shared" si="197"/>
        <v>-0.15723270440250306</v>
      </c>
      <c r="H960" s="3">
        <f t="shared" si="198"/>
        <v>0</v>
      </c>
      <c r="I960" s="3">
        <f t="shared" si="199"/>
        <v>2</v>
      </c>
      <c r="J960" s="3">
        <f t="shared" si="200"/>
        <v>0</v>
      </c>
      <c r="K960" s="3">
        <f t="shared" si="201"/>
        <v>37870.671242974371</v>
      </c>
      <c r="L960" s="3">
        <f t="shared" si="202"/>
        <v>84.186132115413386</v>
      </c>
      <c r="M960" s="3">
        <f t="shared" si="203"/>
        <v>721436.28717866179</v>
      </c>
      <c r="N960" s="3">
        <f t="shared" si="204"/>
        <v>726745.20409951766</v>
      </c>
      <c r="O960" s="20">
        <f t="shared" si="205"/>
        <v>150.2365930599365</v>
      </c>
      <c r="P960" s="20">
        <f t="shared" si="206"/>
        <v>149.15681802474302</v>
      </c>
      <c r="Q960" s="3">
        <f>(O960-MAX(O$8:O960))/MAX(O$8:O960)</f>
        <v>-2.2575679835814811E-2</v>
      </c>
      <c r="R960" s="3">
        <f>(P960-MAX(P$8:P960))/MAX(P$8:P960)</f>
        <v>-4.0422398221479007E-2</v>
      </c>
    </row>
    <row r="961" spans="1:18" hidden="1" x14ac:dyDescent="0.2">
      <c r="A961" s="8">
        <v>42606</v>
      </c>
      <c r="B961" s="18" t="str">
        <f t="shared" si="194"/>
        <v>Aug-2016</v>
      </c>
      <c r="C961" s="2">
        <v>8650.2999999999993</v>
      </c>
      <c r="D961" s="25">
        <f t="shared" si="195"/>
        <v>0.2050367212658864</v>
      </c>
      <c r="E961" s="20">
        <f t="shared" si="196"/>
        <v>-0.2050367212658864</v>
      </c>
      <c r="F961" s="3">
        <f>VLOOKUP(A961,'Scheme data2'!$A$2:$B$5538,2,FALSE)</f>
        <v>19.11</v>
      </c>
      <c r="G961" s="20">
        <f t="shared" si="197"/>
        <v>0.31496062992125312</v>
      </c>
      <c r="H961" s="3">
        <f t="shared" si="198"/>
        <v>0</v>
      </c>
      <c r="I961" s="3">
        <f t="shared" si="199"/>
        <v>2</v>
      </c>
      <c r="J961" s="3">
        <f t="shared" si="200"/>
        <v>0</v>
      </c>
      <c r="K961" s="3">
        <f t="shared" si="201"/>
        <v>37870.671242974371</v>
      </c>
      <c r="L961" s="3">
        <f t="shared" si="202"/>
        <v>84.186132115413386</v>
      </c>
      <c r="M961" s="3">
        <f t="shared" si="203"/>
        <v>723708.52745324024</v>
      </c>
      <c r="N961" s="3">
        <f t="shared" si="204"/>
        <v>728235.29863796034</v>
      </c>
      <c r="O961" s="20">
        <f t="shared" si="205"/>
        <v>150.70977917981028</v>
      </c>
      <c r="P961" s="20">
        <f t="shared" si="206"/>
        <v>149.46264427396548</v>
      </c>
      <c r="Q961" s="3">
        <f>(O961-MAX(O$8:O961))/MAX(O$8:O961)</f>
        <v>-1.9497178040022285E-2</v>
      </c>
      <c r="R961" s="3">
        <f>(P961-MAX(P$8:P961))/MAX(P$8:P961)</f>
        <v>-3.845491176879047E-2</v>
      </c>
    </row>
    <row r="962" spans="1:18" x14ac:dyDescent="0.2">
      <c r="A962" s="8">
        <v>42607</v>
      </c>
      <c r="B962" s="18" t="str">
        <f t="shared" si="194"/>
        <v>Aug-2016</v>
      </c>
      <c r="C962" s="2">
        <v>8592.2000000000007</v>
      </c>
      <c r="D962" s="25">
        <f t="shared" si="195"/>
        <v>-0.67165300625410163</v>
      </c>
      <c r="E962" s="20">
        <f t="shared" si="196"/>
        <v>0.67165300625410163</v>
      </c>
      <c r="F962" s="3">
        <f>VLOOKUP(A962,'Scheme data2'!$A$2:$B$5538,2,FALSE)</f>
        <v>19.02</v>
      </c>
      <c r="G962" s="20">
        <f t="shared" si="197"/>
        <v>-0.47095761381475593</v>
      </c>
      <c r="H962" s="3">
        <f t="shared" si="198"/>
        <v>2000</v>
      </c>
      <c r="I962" s="3">
        <f t="shared" si="199"/>
        <v>3</v>
      </c>
      <c r="J962" s="3">
        <f t="shared" si="200"/>
        <v>2000</v>
      </c>
      <c r="K962" s="3">
        <f t="shared" si="201"/>
        <v>37975.823714057442</v>
      </c>
      <c r="L962" s="3">
        <f t="shared" si="202"/>
        <v>84.418901371250072</v>
      </c>
      <c r="M962" s="3">
        <f t="shared" si="203"/>
        <v>722300.16704137251</v>
      </c>
      <c r="N962" s="3">
        <f t="shared" si="204"/>
        <v>725344.08436205494</v>
      </c>
      <c r="O962" s="20">
        <f t="shared" si="205"/>
        <v>149.99999999999955</v>
      </c>
      <c r="P962" s="20">
        <f t="shared" si="206"/>
        <v>148.45877393047252</v>
      </c>
      <c r="Q962" s="3">
        <f>(O962-MAX(O$8:O962))/MAX(O$8:O962)</f>
        <v>-2.4114930733711442E-2</v>
      </c>
      <c r="R962" s="3">
        <f>(P962-MAX(P$8:P962))/MAX(P$8:P962)</f>
        <v>-4.4913158260384042E-2</v>
      </c>
    </row>
    <row r="963" spans="1:18" hidden="1" x14ac:dyDescent="0.2">
      <c r="A963" s="8">
        <v>42608</v>
      </c>
      <c r="B963" s="18" t="str">
        <f t="shared" ref="B963:B1025" si="207">TEXT(A963,"MMM-YYYY")</f>
        <v>Aug-2016</v>
      </c>
      <c r="C963" s="2">
        <v>8572.5499999999993</v>
      </c>
      <c r="D963" s="25">
        <f t="shared" si="195"/>
        <v>-0.22869579385956396</v>
      </c>
      <c r="E963" s="20">
        <f t="shared" si="196"/>
        <v>0.22869579385956396</v>
      </c>
      <c r="F963" s="3">
        <f>VLOOKUP(A963,'Scheme data2'!$A$2:$B$5538,2,FALSE)</f>
        <v>18.989999999999998</v>
      </c>
      <c r="G963" s="20">
        <f t="shared" si="197"/>
        <v>-0.15772870662461166</v>
      </c>
      <c r="H963" s="3">
        <f t="shared" si="198"/>
        <v>0</v>
      </c>
      <c r="I963" s="3">
        <f t="shared" si="199"/>
        <v>3</v>
      </c>
      <c r="J963" s="3">
        <f t="shared" si="200"/>
        <v>0</v>
      </c>
      <c r="K963" s="3">
        <f t="shared" si="201"/>
        <v>37975.823714057442</v>
      </c>
      <c r="L963" s="3">
        <f t="shared" si="202"/>
        <v>84.418901371250072</v>
      </c>
      <c r="M963" s="3">
        <f t="shared" si="203"/>
        <v>721160.89232995082</v>
      </c>
      <c r="N963" s="3">
        <f t="shared" si="204"/>
        <v>723685.25295010977</v>
      </c>
      <c r="O963" s="20">
        <f t="shared" si="205"/>
        <v>149.76340694006262</v>
      </c>
      <c r="P963" s="20">
        <f t="shared" si="206"/>
        <v>148.11925495887803</v>
      </c>
      <c r="Q963" s="3">
        <f>(O963-MAX(O$8:O963))/MAX(O$8:O963)</f>
        <v>-2.5654181631607889E-2</v>
      </c>
      <c r="R963" s="3">
        <f>(P963-MAX(P$8:P963))/MAX(P$8:P963)</f>
        <v>-4.7097401695148804E-2</v>
      </c>
    </row>
    <row r="964" spans="1:18" hidden="1" x14ac:dyDescent="0.2">
      <c r="A964" s="8">
        <v>42611</v>
      </c>
      <c r="B964" s="18" t="str">
        <f t="shared" si="207"/>
        <v>Aug-2016</v>
      </c>
      <c r="C964" s="2">
        <v>8607.4500000000007</v>
      </c>
      <c r="D964" s="25">
        <f t="shared" si="195"/>
        <v>0.40711340266316859</v>
      </c>
      <c r="E964" s="20">
        <f t="shared" si="196"/>
        <v>-0.40711340266316859</v>
      </c>
      <c r="F964" s="3">
        <f>VLOOKUP(A964,'Scheme data2'!$A$2:$B$5538,2,FALSE)</f>
        <v>18.98</v>
      </c>
      <c r="G964" s="20">
        <f t="shared" si="197"/>
        <v>-5.2659294365445038E-2</v>
      </c>
      <c r="H964" s="3">
        <f t="shared" si="198"/>
        <v>0</v>
      </c>
      <c r="I964" s="3">
        <f t="shared" si="199"/>
        <v>3</v>
      </c>
      <c r="J964" s="3">
        <f t="shared" si="200"/>
        <v>0</v>
      </c>
      <c r="K964" s="3">
        <f t="shared" si="201"/>
        <v>37975.823714057442</v>
      </c>
      <c r="L964" s="3">
        <f t="shared" si="202"/>
        <v>84.418901371250072</v>
      </c>
      <c r="M964" s="3">
        <f t="shared" si="203"/>
        <v>720781.13409281021</v>
      </c>
      <c r="N964" s="3">
        <f t="shared" si="204"/>
        <v>726631.47260796651</v>
      </c>
      <c r="O964" s="20">
        <f t="shared" si="205"/>
        <v>149.68454258675035</v>
      </c>
      <c r="P964" s="20">
        <f t="shared" si="206"/>
        <v>148.72226829774047</v>
      </c>
      <c r="Q964" s="3">
        <f>(O964-MAX(O$8:O964))/MAX(O$8:O964)</f>
        <v>-2.6167265264239792E-2</v>
      </c>
      <c r="R964" s="3">
        <f>(P964-MAX(P$8:P964))/MAX(P$8:P964)</f>
        <v>-4.3218007503124073E-2</v>
      </c>
    </row>
    <row r="965" spans="1:18" hidden="1" x14ac:dyDescent="0.2">
      <c r="A965" s="8">
        <v>42612</v>
      </c>
      <c r="B965" s="18" t="str">
        <f t="shared" si="207"/>
        <v>Aug-2016</v>
      </c>
      <c r="C965" s="2">
        <v>8744.35</v>
      </c>
      <c r="D965" s="25">
        <f t="shared" si="195"/>
        <v>1.5904826632742521</v>
      </c>
      <c r="E965" s="20">
        <f t="shared" si="196"/>
        <v>-1.5904826632742521</v>
      </c>
      <c r="F965" s="3">
        <f>VLOOKUP(A965,'Scheme data2'!$A$2:$B$5538,2,FALSE)</f>
        <v>19.14</v>
      </c>
      <c r="G965" s="20">
        <f t="shared" si="197"/>
        <v>0.84299262381454243</v>
      </c>
      <c r="H965" s="3">
        <f t="shared" si="198"/>
        <v>0</v>
      </c>
      <c r="I965" s="3">
        <f t="shared" si="199"/>
        <v>3</v>
      </c>
      <c r="J965" s="3">
        <f t="shared" si="200"/>
        <v>0</v>
      </c>
      <c r="K965" s="3">
        <f t="shared" si="201"/>
        <v>37975.823714057442</v>
      </c>
      <c r="L965" s="3">
        <f t="shared" si="202"/>
        <v>84.418901371250072</v>
      </c>
      <c r="M965" s="3">
        <f t="shared" si="203"/>
        <v>726857.2658870595</v>
      </c>
      <c r="N965" s="3">
        <f t="shared" si="204"/>
        <v>738188.42020569055</v>
      </c>
      <c r="O965" s="20">
        <f t="shared" si="205"/>
        <v>150.94637223974718</v>
      </c>
      <c r="P965" s="20">
        <f t="shared" si="206"/>
        <v>151.08767019144426</v>
      </c>
      <c r="Q965" s="3">
        <f>(O965-MAX(O$8:O965))/MAX(O$8:O965)</f>
        <v>-1.7957927142126021E-2</v>
      </c>
      <c r="R965" s="3">
        <f>(P965-MAX(P$8:P965))/MAX(P$8:P965)</f>
        <v>-2.8000555787131249E-2</v>
      </c>
    </row>
    <row r="966" spans="1:18" hidden="1" x14ac:dyDescent="0.2">
      <c r="A966" s="8">
        <v>42613</v>
      </c>
      <c r="B966" s="18" t="str">
        <f t="shared" si="207"/>
        <v>Aug-2016</v>
      </c>
      <c r="C966" s="2">
        <v>8786.2000000000007</v>
      </c>
      <c r="D966" s="25">
        <f t="shared" si="195"/>
        <v>0.47859474975270155</v>
      </c>
      <c r="E966" s="20">
        <f t="shared" si="196"/>
        <v>-0.47859474975270155</v>
      </c>
      <c r="F966" s="3">
        <f>VLOOKUP(A966,'Scheme data2'!$A$2:$B$5538,2,FALSE)</f>
        <v>19.18</v>
      </c>
      <c r="G966" s="20">
        <f t="shared" si="197"/>
        <v>0.20898641588296316</v>
      </c>
      <c r="H966" s="3">
        <f t="shared" si="198"/>
        <v>0</v>
      </c>
      <c r="I966" s="3">
        <f t="shared" si="199"/>
        <v>3</v>
      </c>
      <c r="J966" s="3">
        <f t="shared" si="200"/>
        <v>0</v>
      </c>
      <c r="K966" s="3">
        <f t="shared" si="201"/>
        <v>37975.823714057442</v>
      </c>
      <c r="L966" s="3">
        <f t="shared" si="202"/>
        <v>84.418901371250072</v>
      </c>
      <c r="M966" s="3">
        <f t="shared" si="203"/>
        <v>728376.29883562168</v>
      </c>
      <c r="N966" s="3">
        <f t="shared" si="204"/>
        <v>741721.35122807743</v>
      </c>
      <c r="O966" s="20">
        <f t="shared" si="205"/>
        <v>151.26182965299637</v>
      </c>
      <c r="P966" s="20">
        <f t="shared" si="206"/>
        <v>151.81076784850418</v>
      </c>
      <c r="Q966" s="3">
        <f>(O966-MAX(O$8:O966))/MAX(O$8:O966)</f>
        <v>-1.5905592611597671E-2</v>
      </c>
      <c r="R966" s="3">
        <f>(P966-MAX(P$8:P966))/MAX(P$8:P966)</f>
        <v>-2.3348617479503057E-2</v>
      </c>
    </row>
    <row r="967" spans="1:18" hidden="1" x14ac:dyDescent="0.2">
      <c r="A967" s="8">
        <v>42614</v>
      </c>
      <c r="B967" s="18" t="str">
        <f t="shared" si="207"/>
        <v>Sep-2016</v>
      </c>
      <c r="C967" s="2">
        <v>8774.65</v>
      </c>
      <c r="D967" s="25">
        <f t="shared" si="195"/>
        <v>-0.13145614713984533</v>
      </c>
      <c r="E967" s="20">
        <f t="shared" si="196"/>
        <v>0.13145614713984533</v>
      </c>
      <c r="F967" s="3">
        <f>VLOOKUP(A967,'Scheme data2'!$A$2:$B$5538,2,FALSE)</f>
        <v>19.16</v>
      </c>
      <c r="G967" s="20">
        <f t="shared" si="197"/>
        <v>-0.10427528675703635</v>
      </c>
      <c r="H967" s="3">
        <f t="shared" si="198"/>
        <v>0</v>
      </c>
      <c r="I967" s="3">
        <f t="shared" si="199"/>
        <v>0</v>
      </c>
      <c r="J967" s="3">
        <f t="shared" si="200"/>
        <v>0</v>
      </c>
      <c r="K967" s="3">
        <f t="shared" si="201"/>
        <v>37975.823714057442</v>
      </c>
      <c r="L967" s="3">
        <f t="shared" si="202"/>
        <v>84.418901371250072</v>
      </c>
      <c r="M967" s="3">
        <f t="shared" si="203"/>
        <v>727616.78236134059</v>
      </c>
      <c r="N967" s="3">
        <f t="shared" si="204"/>
        <v>740746.31291723938</v>
      </c>
      <c r="O967" s="20">
        <f t="shared" si="205"/>
        <v>151.10410094637177</v>
      </c>
      <c r="P967" s="20">
        <f t="shared" si="206"/>
        <v>151.61120326214714</v>
      </c>
      <c r="Q967" s="3">
        <f>(O967-MAX(O$8:O967))/MAX(O$8:O967)</f>
        <v>-1.6931759876861848E-2</v>
      </c>
      <c r="R967" s="3">
        <f>(P967-MAX(P$8:P967))/MAX(P$8:P967)</f>
        <v>-2.4632485757952426E-2</v>
      </c>
    </row>
    <row r="968" spans="1:18" hidden="1" x14ac:dyDescent="0.2">
      <c r="A968" s="8">
        <v>42615</v>
      </c>
      <c r="B968" s="18" t="str">
        <f t="shared" si="207"/>
        <v>Sep-2016</v>
      </c>
      <c r="C968" s="2">
        <v>8809.65</v>
      </c>
      <c r="D968" s="25">
        <f t="shared" si="195"/>
        <v>0.39887630845674754</v>
      </c>
      <c r="E968" s="20">
        <f t="shared" si="196"/>
        <v>-0.39887630845674754</v>
      </c>
      <c r="F968" s="3">
        <f>VLOOKUP(A968,'Scheme data2'!$A$2:$B$5538,2,FALSE)</f>
        <v>19.21</v>
      </c>
      <c r="G968" s="20">
        <f t="shared" si="197"/>
        <v>0.2609603340292313</v>
      </c>
      <c r="H968" s="3">
        <f t="shared" si="198"/>
        <v>0</v>
      </c>
      <c r="I968" s="3">
        <f t="shared" si="199"/>
        <v>0</v>
      </c>
      <c r="J968" s="3">
        <f t="shared" si="200"/>
        <v>0</v>
      </c>
      <c r="K968" s="3">
        <f t="shared" si="201"/>
        <v>37975.823714057442</v>
      </c>
      <c r="L968" s="3">
        <f t="shared" si="202"/>
        <v>84.418901371250072</v>
      </c>
      <c r="M968" s="3">
        <f t="shared" si="203"/>
        <v>729515.57354704349</v>
      </c>
      <c r="N968" s="3">
        <f t="shared" si="204"/>
        <v>743700.97446523316</v>
      </c>
      <c r="O968" s="20">
        <f t="shared" si="205"/>
        <v>151.49842271293329</v>
      </c>
      <c r="P968" s="20">
        <f t="shared" si="206"/>
        <v>152.21594443292605</v>
      </c>
      <c r="Q968" s="3">
        <f>(O968-MAX(O$8:O968))/MAX(O$8:O968)</f>
        <v>-1.4366341713701224E-2</v>
      </c>
      <c r="R968" s="3">
        <f>(P968-MAX(P$8:P968))/MAX(P$8:P968)</f>
        <v>-2.0741975823257406E-2</v>
      </c>
    </row>
    <row r="969" spans="1:18" hidden="1" x14ac:dyDescent="0.2">
      <c r="A969" s="8">
        <v>42619</v>
      </c>
      <c r="B969" s="18" t="str">
        <f t="shared" si="207"/>
        <v>Sep-2016</v>
      </c>
      <c r="C969" s="2">
        <v>8943</v>
      </c>
      <c r="D969" s="25">
        <f t="shared" si="195"/>
        <v>1.5136810202448492</v>
      </c>
      <c r="E969" s="20">
        <f t="shared" si="196"/>
        <v>-1.5136810202448492</v>
      </c>
      <c r="F969" s="3">
        <f>VLOOKUP(A969,'Scheme data2'!$A$2:$B$5538,2,FALSE)</f>
        <v>19.41</v>
      </c>
      <c r="G969" s="20">
        <f t="shared" si="197"/>
        <v>1.0411244143675131</v>
      </c>
      <c r="H969" s="3">
        <f t="shared" si="198"/>
        <v>0</v>
      </c>
      <c r="I969" s="3">
        <f t="shared" si="199"/>
        <v>0</v>
      </c>
      <c r="J969" s="3">
        <f t="shared" si="200"/>
        <v>0</v>
      </c>
      <c r="K969" s="3">
        <f t="shared" si="201"/>
        <v>37975.823714057442</v>
      </c>
      <c r="L969" s="3">
        <f t="shared" si="202"/>
        <v>84.418901371250072</v>
      </c>
      <c r="M969" s="3">
        <f t="shared" si="203"/>
        <v>737110.73828985495</v>
      </c>
      <c r="N969" s="3">
        <f t="shared" si="204"/>
        <v>754958.23496308934</v>
      </c>
      <c r="O969" s="20">
        <f t="shared" si="205"/>
        <v>153.07570977917936</v>
      </c>
      <c r="P969" s="20">
        <f t="shared" si="206"/>
        <v>154.52000829359369</v>
      </c>
      <c r="Q969" s="3">
        <f>(O969-MAX(O$8:O969))/MAX(O$8:O969)</f>
        <v>-4.1046690610587345E-3</v>
      </c>
      <c r="R969" s="3">
        <f>(P969-MAX(P$8:P969))/MAX(P$8:P969)</f>
        <v>-5.91913297206939E-3</v>
      </c>
    </row>
    <row r="970" spans="1:18" hidden="1" x14ac:dyDescent="0.2">
      <c r="A970" s="8">
        <v>42620</v>
      </c>
      <c r="B970" s="18" t="str">
        <f t="shared" si="207"/>
        <v>Sep-2016</v>
      </c>
      <c r="C970" s="2">
        <v>8917.9500000000007</v>
      </c>
      <c r="D970" s="25">
        <f t="shared" si="195"/>
        <v>-0.28010734652800262</v>
      </c>
      <c r="E970" s="20">
        <f t="shared" si="196"/>
        <v>0.28010734652800262</v>
      </c>
      <c r="F970" s="3">
        <f>VLOOKUP(A970,'Scheme data2'!$A$2:$B$5538,2,FALSE)</f>
        <v>19.37</v>
      </c>
      <c r="G970" s="20">
        <f t="shared" si="197"/>
        <v>-0.20607934054610583</v>
      </c>
      <c r="H970" s="3">
        <f t="shared" si="198"/>
        <v>0</v>
      </c>
      <c r="I970" s="3">
        <f t="shared" si="199"/>
        <v>0</v>
      </c>
      <c r="J970" s="3">
        <f t="shared" si="200"/>
        <v>0</v>
      </c>
      <c r="K970" s="3">
        <f t="shared" si="201"/>
        <v>37975.823714057442</v>
      </c>
      <c r="L970" s="3">
        <f t="shared" si="202"/>
        <v>84.418901371250072</v>
      </c>
      <c r="M970" s="3">
        <f t="shared" si="203"/>
        <v>735591.70534129266</v>
      </c>
      <c r="N970" s="3">
        <f t="shared" si="204"/>
        <v>752843.54148373962</v>
      </c>
      <c r="O970" s="20">
        <f t="shared" si="205"/>
        <v>152.76025236593017</v>
      </c>
      <c r="P970" s="20">
        <f t="shared" si="206"/>
        <v>154.08718639850767</v>
      </c>
      <c r="Q970" s="3">
        <f>(O970-MAX(O$8:O970))/MAX(O$8:O970)</f>
        <v>-6.1570035915870843E-3</v>
      </c>
      <c r="R970" s="3">
        <f>(P970-MAX(P$8:P970))/MAX(P$8:P970)</f>
        <v>-8.7036265110438053E-3</v>
      </c>
    </row>
    <row r="971" spans="1:18" hidden="1" x14ac:dyDescent="0.2">
      <c r="A971" s="8">
        <v>42621</v>
      </c>
      <c r="B971" s="18" t="str">
        <f t="shared" si="207"/>
        <v>Sep-2016</v>
      </c>
      <c r="C971" s="2">
        <v>8952.5</v>
      </c>
      <c r="D971" s="25">
        <f t="shared" ref="D971:D1034" si="208">(C971-C970)/C970*100</f>
        <v>0.38742087587393143</v>
      </c>
      <c r="E971" s="20">
        <f t="shared" ref="E971:E1034" si="209">D971*-1</f>
        <v>-0.38742087587393143</v>
      </c>
      <c r="F971" s="3">
        <f>VLOOKUP(A971,'Scheme data2'!$A$2:$B$5538,2,FALSE)</f>
        <v>19.440000000000001</v>
      </c>
      <c r="G971" s="20">
        <f t="shared" ref="G971:G1034" si="210">(F971-F970)/F970*100</f>
        <v>0.36138358286009437</v>
      </c>
      <c r="H971" s="3">
        <f t="shared" ref="H971:H1034" si="211">IF(E971&gt;=$E$3,IF(E971&lt;$E$4,$F$3,IF(E971&lt;$E$5,$F$4,$F$5)),0)</f>
        <v>0</v>
      </c>
      <c r="I971" s="3">
        <f t="shared" ref="I971:I1034" si="212">IF(B970&lt;&gt;B971,IF(H971&gt;0,1,0),IF(H971&gt;0,I970+1,I970))</f>
        <v>0</v>
      </c>
      <c r="J971" s="3">
        <f t="shared" ref="J971:J1034" si="213">IF(I971&gt;$D$2,0,IF(A970&gt;$B$3,0,H971))</f>
        <v>0</v>
      </c>
      <c r="K971" s="3">
        <f t="shared" ref="K971:K1034" si="214">J971/F971+K970</f>
        <v>37975.823714057442</v>
      </c>
      <c r="L971" s="3">
        <f t="shared" ref="L971:L1034" si="215">J971/C971+L970</f>
        <v>84.418901371250072</v>
      </c>
      <c r="M971" s="3">
        <f t="shared" ref="M971:M1034" si="216">K971*F971</f>
        <v>738250.01300127676</v>
      </c>
      <c r="N971" s="3">
        <f t="shared" ref="N971:N1034" si="217">L971*C971</f>
        <v>755760.21452611627</v>
      </c>
      <c r="O971" s="20">
        <f t="shared" ref="O971:O1034" si="218">$O970*(1+$G971/100)</f>
        <v>153.31230283911628</v>
      </c>
      <c r="P971" s="20">
        <f t="shared" ref="P971:P1034" si="219">$P970*(1+$D971/100)</f>
        <v>154.68415232566227</v>
      </c>
      <c r="Q971" s="3">
        <f>(O971-MAX(O$8:O971))/MAX(O$8:O971)</f>
        <v>-2.5654181631622869E-3</v>
      </c>
      <c r="R971" s="3">
        <f>(P971-MAX(P$8:P971))/MAX(P$8:P971)</f>
        <v>-4.8631374183663494E-3</v>
      </c>
    </row>
    <row r="972" spans="1:18" x14ac:dyDescent="0.2">
      <c r="A972" s="8">
        <v>42622</v>
      </c>
      <c r="B972" s="18" t="str">
        <f t="shared" si="207"/>
        <v>Sep-2016</v>
      </c>
      <c r="C972" s="2">
        <v>8866.7000000000007</v>
      </c>
      <c r="D972" s="25">
        <f t="shared" si="208"/>
        <v>-0.95839151075117857</v>
      </c>
      <c r="E972" s="20">
        <f t="shared" si="209"/>
        <v>0.95839151075117857</v>
      </c>
      <c r="F972" s="3">
        <f>VLOOKUP(A972,'Scheme data2'!$A$2:$B$5538,2,FALSE)</f>
        <v>19.350000000000001</v>
      </c>
      <c r="G972" s="20">
        <f t="shared" si="210"/>
        <v>-0.46296296296296224</v>
      </c>
      <c r="H972" s="3">
        <f t="shared" si="211"/>
        <v>2000</v>
      </c>
      <c r="I972" s="3">
        <f t="shared" si="212"/>
        <v>1</v>
      </c>
      <c r="J972" s="3">
        <f t="shared" si="213"/>
        <v>2000</v>
      </c>
      <c r="K972" s="3">
        <f t="shared" si="214"/>
        <v>38079.182887184055</v>
      </c>
      <c r="L972" s="3">
        <f t="shared" si="215"/>
        <v>84.644464433043069</v>
      </c>
      <c r="M972" s="3">
        <f t="shared" si="216"/>
        <v>736832.18886701157</v>
      </c>
      <c r="N972" s="3">
        <f t="shared" si="217"/>
        <v>750517.07278846309</v>
      </c>
      <c r="O972" s="20">
        <f t="shared" si="218"/>
        <v>152.60252365930555</v>
      </c>
      <c r="P972" s="20">
        <f t="shared" si="219"/>
        <v>153.20167254129569</v>
      </c>
      <c r="Q972" s="3">
        <f>(O972-MAX(O$8:O972))/MAX(O$8:O972)</f>
        <v>-7.1831708568514448E-3</v>
      </c>
      <c r="R972" s="3">
        <f>(P972-MAX(P$8:P972))/MAX(P$8:P972)</f>
        <v>-1.4400444629704386E-2</v>
      </c>
    </row>
    <row r="973" spans="1:18" x14ac:dyDescent="0.2">
      <c r="A973" s="8">
        <v>42625</v>
      </c>
      <c r="B973" s="18" t="str">
        <f t="shared" si="207"/>
        <v>Sep-2016</v>
      </c>
      <c r="C973" s="2">
        <v>8715.6</v>
      </c>
      <c r="D973" s="25">
        <f t="shared" si="208"/>
        <v>-1.7041289318461248</v>
      </c>
      <c r="E973" s="20">
        <f t="shared" si="209"/>
        <v>1.7041289318461248</v>
      </c>
      <c r="F973" s="3">
        <f>VLOOKUP(A973,'Scheme data2'!$A$2:$B$5538,2,FALSE)</f>
        <v>19.2</v>
      </c>
      <c r="G973" s="20">
        <f t="shared" si="210"/>
        <v>-0.77519379844962333</v>
      </c>
      <c r="H973" s="3">
        <f t="shared" si="211"/>
        <v>4000</v>
      </c>
      <c r="I973" s="3">
        <f t="shared" si="212"/>
        <v>2</v>
      </c>
      <c r="J973" s="3">
        <f t="shared" si="213"/>
        <v>4000</v>
      </c>
      <c r="K973" s="3">
        <f t="shared" si="214"/>
        <v>38287.516220517391</v>
      </c>
      <c r="L973" s="3">
        <f t="shared" si="215"/>
        <v>85.103411608223212</v>
      </c>
      <c r="M973" s="3">
        <f t="shared" si="216"/>
        <v>735120.31143393391</v>
      </c>
      <c r="N973" s="3">
        <f t="shared" si="217"/>
        <v>741727.29421263025</v>
      </c>
      <c r="O973" s="20">
        <f t="shared" si="218"/>
        <v>151.41955835962099</v>
      </c>
      <c r="P973" s="20">
        <f t="shared" si="219"/>
        <v>150.5909185154473</v>
      </c>
      <c r="Q973" s="3">
        <f>(O973-MAX(O$8:O973))/MAX(O$8:O973)</f>
        <v>-1.4879425346333313E-2</v>
      </c>
      <c r="R973" s="3">
        <f>(P973-MAX(P$8:P973))/MAX(P$8:P973)</f>
        <v>-3.1196331804916447E-2</v>
      </c>
    </row>
    <row r="974" spans="1:18" hidden="1" x14ac:dyDescent="0.2">
      <c r="A974" s="8">
        <v>42627</v>
      </c>
      <c r="B974" s="18" t="str">
        <f t="shared" si="207"/>
        <v>Sep-2016</v>
      </c>
      <c r="C974" s="2">
        <v>8726.6</v>
      </c>
      <c r="D974" s="25">
        <f t="shared" si="208"/>
        <v>0.1262104731745376</v>
      </c>
      <c r="E974" s="20">
        <f t="shared" si="209"/>
        <v>-0.1262104731745376</v>
      </c>
      <c r="F974" s="3">
        <f>VLOOKUP(A974,'Scheme data2'!$A$2:$B$5538,2,FALSE)</f>
        <v>19.22</v>
      </c>
      <c r="G974" s="20">
        <f t="shared" si="210"/>
        <v>0.10416666666666445</v>
      </c>
      <c r="H974" s="3">
        <f t="shared" si="211"/>
        <v>0</v>
      </c>
      <c r="I974" s="3">
        <f t="shared" si="212"/>
        <v>2</v>
      </c>
      <c r="J974" s="3">
        <f t="shared" si="213"/>
        <v>0</v>
      </c>
      <c r="K974" s="3">
        <f t="shared" si="214"/>
        <v>38287.516220517391</v>
      </c>
      <c r="L974" s="3">
        <f t="shared" si="215"/>
        <v>85.103411608223212</v>
      </c>
      <c r="M974" s="3">
        <f t="shared" si="216"/>
        <v>735886.06175834418</v>
      </c>
      <c r="N974" s="3">
        <f t="shared" si="217"/>
        <v>742663.43174032075</v>
      </c>
      <c r="O974" s="20">
        <f t="shared" si="218"/>
        <v>151.57728706624559</v>
      </c>
      <c r="P974" s="20">
        <f t="shared" si="219"/>
        <v>150.78098002626353</v>
      </c>
      <c r="Q974" s="3">
        <f>(O974-MAX(O$8:O974))/MAX(O$8:O974)</f>
        <v>-1.3853258081069138E-2</v>
      </c>
      <c r="R974" s="3">
        <f>(P974-MAX(P$8:P974))/MAX(P$8:P974)</f>
        <v>-2.9973600111155109E-2</v>
      </c>
    </row>
    <row r="975" spans="1:18" hidden="1" x14ac:dyDescent="0.2">
      <c r="A975" s="8">
        <v>42628</v>
      </c>
      <c r="B975" s="18" t="str">
        <f t="shared" si="207"/>
        <v>Sep-2016</v>
      </c>
      <c r="C975" s="2">
        <v>8742.5499999999993</v>
      </c>
      <c r="D975" s="25">
        <f t="shared" si="208"/>
        <v>0.18277450553478911</v>
      </c>
      <c r="E975" s="20">
        <f t="shared" si="209"/>
        <v>-0.18277450553478911</v>
      </c>
      <c r="F975" s="3">
        <f>VLOOKUP(A975,'Scheme data2'!$A$2:$B$5538,2,FALSE)</f>
        <v>19.239999999999998</v>
      </c>
      <c r="G975" s="20">
        <f t="shared" si="210"/>
        <v>0.10405827263267209</v>
      </c>
      <c r="H975" s="3">
        <f t="shared" si="211"/>
        <v>0</v>
      </c>
      <c r="I975" s="3">
        <f t="shared" si="212"/>
        <v>2</v>
      </c>
      <c r="J975" s="3">
        <f t="shared" si="213"/>
        <v>0</v>
      </c>
      <c r="K975" s="3">
        <f t="shared" si="214"/>
        <v>38287.516220517391</v>
      </c>
      <c r="L975" s="3">
        <f t="shared" si="215"/>
        <v>85.103411608223212</v>
      </c>
      <c r="M975" s="3">
        <f t="shared" si="216"/>
        <v>736651.81208275456</v>
      </c>
      <c r="N975" s="3">
        <f t="shared" si="217"/>
        <v>744020.83115547174</v>
      </c>
      <c r="O975" s="20">
        <f t="shared" si="218"/>
        <v>151.73501577287018</v>
      </c>
      <c r="P975" s="20">
        <f t="shared" si="219"/>
        <v>151.05656921694705</v>
      </c>
      <c r="Q975" s="3">
        <f>(O975-MAX(O$8:O975))/MAX(O$8:O975)</f>
        <v>-1.2827090815804963E-2</v>
      </c>
      <c r="R975" s="3">
        <f>(P975-MAX(P$8:P975))/MAX(P$8:P975)</f>
        <v>-2.8200639155201313E-2</v>
      </c>
    </row>
    <row r="976" spans="1:18" hidden="1" x14ac:dyDescent="0.2">
      <c r="A976" s="8">
        <v>42629</v>
      </c>
      <c r="B976" s="18" t="str">
        <f t="shared" si="207"/>
        <v>Sep-2016</v>
      </c>
      <c r="C976" s="2">
        <v>8779.85</v>
      </c>
      <c r="D976" s="25">
        <f t="shared" si="208"/>
        <v>0.42664897541336444</v>
      </c>
      <c r="E976" s="20">
        <f t="shared" si="209"/>
        <v>-0.42664897541336444</v>
      </c>
      <c r="F976" s="3">
        <f>VLOOKUP(A976,'Scheme data2'!$A$2:$B$5538,2,FALSE)</f>
        <v>19.260000000000002</v>
      </c>
      <c r="G976" s="20">
        <f t="shared" si="210"/>
        <v>0.10395010395012019</v>
      </c>
      <c r="H976" s="3">
        <f t="shared" si="211"/>
        <v>0</v>
      </c>
      <c r="I976" s="3">
        <f t="shared" si="212"/>
        <v>2</v>
      </c>
      <c r="J976" s="3">
        <f t="shared" si="213"/>
        <v>0</v>
      </c>
      <c r="K976" s="3">
        <f t="shared" si="214"/>
        <v>38287.516220517391</v>
      </c>
      <c r="L976" s="3">
        <f t="shared" si="215"/>
        <v>85.103411608223212</v>
      </c>
      <c r="M976" s="3">
        <f t="shared" si="216"/>
        <v>737417.56240716507</v>
      </c>
      <c r="N976" s="3">
        <f t="shared" si="217"/>
        <v>747195.18840845861</v>
      </c>
      <c r="O976" s="20">
        <f t="shared" si="218"/>
        <v>151.89274447949481</v>
      </c>
      <c r="P976" s="20">
        <f t="shared" si="219"/>
        <v>151.70105052180574</v>
      </c>
      <c r="Q976" s="3">
        <f>(O976-MAX(O$8:O976))/MAX(O$8:O976)</f>
        <v>-1.1800923550540602E-2</v>
      </c>
      <c r="R976" s="3">
        <f>(P976-MAX(P$8:P976))/MAX(P$8:P976)</f>
        <v>-2.4054467139083342E-2</v>
      </c>
    </row>
    <row r="977" spans="1:18" hidden="1" x14ac:dyDescent="0.2">
      <c r="A977" s="8">
        <v>42632</v>
      </c>
      <c r="B977" s="18" t="str">
        <f t="shared" si="207"/>
        <v>Sep-2016</v>
      </c>
      <c r="C977" s="2">
        <v>8808.4</v>
      </c>
      <c r="D977" s="25">
        <f t="shared" si="208"/>
        <v>0.32517639823002981</v>
      </c>
      <c r="E977" s="20">
        <f t="shared" si="209"/>
        <v>-0.32517639823002981</v>
      </c>
      <c r="F977" s="3">
        <f>VLOOKUP(A977,'Scheme data2'!$A$2:$B$5538,2,FALSE)</f>
        <v>19.28</v>
      </c>
      <c r="G977" s="20">
        <f t="shared" si="210"/>
        <v>0.10384215991692405</v>
      </c>
      <c r="H977" s="3">
        <f t="shared" si="211"/>
        <v>0</v>
      </c>
      <c r="I977" s="3">
        <f t="shared" si="212"/>
        <v>2</v>
      </c>
      <c r="J977" s="3">
        <f t="shared" si="213"/>
        <v>0</v>
      </c>
      <c r="K977" s="3">
        <f t="shared" si="214"/>
        <v>38287.516220517391</v>
      </c>
      <c r="L977" s="3">
        <f t="shared" si="215"/>
        <v>85.103411608223212</v>
      </c>
      <c r="M977" s="3">
        <f t="shared" si="216"/>
        <v>738183.31273157534</v>
      </c>
      <c r="N977" s="3">
        <f t="shared" si="217"/>
        <v>749624.89080987335</v>
      </c>
      <c r="O977" s="20">
        <f t="shared" si="218"/>
        <v>152.0504731861194</v>
      </c>
      <c r="P977" s="20">
        <f t="shared" si="219"/>
        <v>152.19434653396965</v>
      </c>
      <c r="Q977" s="3">
        <f>(O977-MAX(O$8:O977))/MAX(O$8:O977)</f>
        <v>-1.0774756285276427E-2</v>
      </c>
      <c r="R977" s="3">
        <f>(P977-MAX(P$8:P977))/MAX(P$8:P977)</f>
        <v>-2.0880922606639443E-2</v>
      </c>
    </row>
    <row r="978" spans="1:18" hidden="1" x14ac:dyDescent="0.2">
      <c r="A978" s="8">
        <v>42633</v>
      </c>
      <c r="B978" s="18" t="str">
        <f t="shared" si="207"/>
        <v>Sep-2016</v>
      </c>
      <c r="C978" s="2">
        <v>8775.9</v>
      </c>
      <c r="D978" s="25">
        <f t="shared" si="208"/>
        <v>-0.36896598701239725</v>
      </c>
      <c r="E978" s="20">
        <f t="shared" si="209"/>
        <v>0.36896598701239725</v>
      </c>
      <c r="F978" s="3">
        <f>VLOOKUP(A978,'Scheme data2'!$A$2:$B$5538,2,FALSE)</f>
        <v>19.27</v>
      </c>
      <c r="G978" s="20">
        <f t="shared" si="210"/>
        <v>-5.1867219917020556E-2</v>
      </c>
      <c r="H978" s="3">
        <f t="shared" si="211"/>
        <v>0</v>
      </c>
      <c r="I978" s="3">
        <f t="shared" si="212"/>
        <v>2</v>
      </c>
      <c r="J978" s="3">
        <f t="shared" si="213"/>
        <v>0</v>
      </c>
      <c r="K978" s="3">
        <f t="shared" si="214"/>
        <v>38287.516220517391</v>
      </c>
      <c r="L978" s="3">
        <f t="shared" si="215"/>
        <v>85.103411608223212</v>
      </c>
      <c r="M978" s="3">
        <f t="shared" si="216"/>
        <v>737800.43756937014</v>
      </c>
      <c r="N978" s="3">
        <f t="shared" si="217"/>
        <v>746859.02993260603</v>
      </c>
      <c r="O978" s="20">
        <f t="shared" si="218"/>
        <v>151.97160883280708</v>
      </c>
      <c r="P978" s="20">
        <f t="shared" si="219"/>
        <v>151.63280116110352</v>
      </c>
      <c r="Q978" s="3">
        <f>(O978-MAX(O$8:O978))/MAX(O$8:O978)</f>
        <v>-1.12878399179087E-2</v>
      </c>
      <c r="R978" s="3">
        <f>(P978-MAX(P$8:P978))/MAX(P$8:P978)</f>
        <v>-2.4493538974570572E-2</v>
      </c>
    </row>
    <row r="979" spans="1:18" hidden="1" x14ac:dyDescent="0.2">
      <c r="A979" s="8">
        <v>42634</v>
      </c>
      <c r="B979" s="18" t="str">
        <f t="shared" si="207"/>
        <v>Sep-2016</v>
      </c>
      <c r="C979" s="2">
        <v>8777.15</v>
      </c>
      <c r="D979" s="25">
        <f t="shared" si="208"/>
        <v>1.4243553367745758E-2</v>
      </c>
      <c r="E979" s="20">
        <f t="shared" si="209"/>
        <v>-1.4243553367745758E-2</v>
      </c>
      <c r="F979" s="3">
        <f>VLOOKUP(A979,'Scheme data2'!$A$2:$B$5538,2,FALSE)</f>
        <v>19.260000000000002</v>
      </c>
      <c r="G979" s="20">
        <f t="shared" si="210"/>
        <v>-5.1894135962625897E-2</v>
      </c>
      <c r="H979" s="3">
        <f t="shared" si="211"/>
        <v>0</v>
      </c>
      <c r="I979" s="3">
        <f t="shared" si="212"/>
        <v>2</v>
      </c>
      <c r="J979" s="3">
        <f t="shared" si="213"/>
        <v>0</v>
      </c>
      <c r="K979" s="3">
        <f t="shared" si="214"/>
        <v>38287.516220517391</v>
      </c>
      <c r="L979" s="3">
        <f t="shared" si="215"/>
        <v>85.103411608223212</v>
      </c>
      <c r="M979" s="3">
        <f t="shared" si="216"/>
        <v>737417.56240716507</v>
      </c>
      <c r="N979" s="3">
        <f t="shared" si="217"/>
        <v>746965.40919711639</v>
      </c>
      <c r="O979" s="20">
        <f t="shared" si="218"/>
        <v>151.89274447949478</v>
      </c>
      <c r="P979" s="20">
        <f t="shared" si="219"/>
        <v>151.65439906005989</v>
      </c>
      <c r="Q979" s="3">
        <f>(O979-MAX(O$8:O979))/MAX(O$8:O979)</f>
        <v>-1.1800923550540786E-2</v>
      </c>
      <c r="R979" s="3">
        <f>(P979-MAX(P$8:P979))/MAX(P$8:P979)</f>
        <v>-2.4354592191188715E-2</v>
      </c>
    </row>
    <row r="980" spans="1:18" hidden="1" x14ac:dyDescent="0.2">
      <c r="A980" s="8">
        <v>42635</v>
      </c>
      <c r="B980" s="18" t="str">
        <f t="shared" si="207"/>
        <v>Sep-2016</v>
      </c>
      <c r="C980" s="2">
        <v>8867.4500000000007</v>
      </c>
      <c r="D980" s="25">
        <f t="shared" si="208"/>
        <v>1.0288077565041167</v>
      </c>
      <c r="E980" s="20">
        <f t="shared" si="209"/>
        <v>-1.0288077565041167</v>
      </c>
      <c r="F980" s="3">
        <f>VLOOKUP(A980,'Scheme data2'!$A$2:$B$5538,2,FALSE)</f>
        <v>19.39</v>
      </c>
      <c r="G980" s="20">
        <f t="shared" si="210"/>
        <v>0.67497403946001555</v>
      </c>
      <c r="H980" s="3">
        <f t="shared" si="211"/>
        <v>0</v>
      </c>
      <c r="I980" s="3">
        <f t="shared" si="212"/>
        <v>2</v>
      </c>
      <c r="J980" s="3">
        <f t="shared" si="213"/>
        <v>0</v>
      </c>
      <c r="K980" s="3">
        <f t="shared" si="214"/>
        <v>38287.516220517391</v>
      </c>
      <c r="L980" s="3">
        <f t="shared" si="215"/>
        <v>85.103411608223212</v>
      </c>
      <c r="M980" s="3">
        <f t="shared" si="216"/>
        <v>742394.93951583223</v>
      </c>
      <c r="N980" s="3">
        <f t="shared" si="217"/>
        <v>754650.24726533901</v>
      </c>
      <c r="O980" s="20">
        <f t="shared" si="218"/>
        <v>152.91798107255471</v>
      </c>
      <c r="P980" s="20">
        <f t="shared" si="219"/>
        <v>153.21463128066949</v>
      </c>
      <c r="Q980" s="3">
        <f>(O980-MAX(O$8:O980))/MAX(O$8:O980)</f>
        <v>-5.1308363263232789E-3</v>
      </c>
      <c r="R980" s="3">
        <f>(P980-MAX(P$8:P980))/MAX(P$8:P980)</f>
        <v>-1.431707655967542E-2</v>
      </c>
    </row>
    <row r="981" spans="1:18" hidden="1" x14ac:dyDescent="0.2">
      <c r="A981" s="8">
        <v>42636</v>
      </c>
      <c r="B981" s="18" t="str">
        <f t="shared" si="207"/>
        <v>Sep-2016</v>
      </c>
      <c r="C981" s="2">
        <v>8831.5499999999993</v>
      </c>
      <c r="D981" s="25">
        <f t="shared" si="208"/>
        <v>-0.40485145109362281</v>
      </c>
      <c r="E981" s="20">
        <f t="shared" si="209"/>
        <v>0.40485145109362281</v>
      </c>
      <c r="F981" s="3">
        <f>VLOOKUP(A981,'Scheme data2'!$A$2:$B$5538,2,FALSE)</f>
        <v>19.37</v>
      </c>
      <c r="G981" s="20">
        <f t="shared" si="210"/>
        <v>-0.10314595152140058</v>
      </c>
      <c r="H981" s="3">
        <f t="shared" si="211"/>
        <v>0</v>
      </c>
      <c r="I981" s="3">
        <f t="shared" si="212"/>
        <v>2</v>
      </c>
      <c r="J981" s="3">
        <f t="shared" si="213"/>
        <v>0</v>
      </c>
      <c r="K981" s="3">
        <f t="shared" si="214"/>
        <v>38287.516220517391</v>
      </c>
      <c r="L981" s="3">
        <f t="shared" si="215"/>
        <v>85.103411608223212</v>
      </c>
      <c r="M981" s="3">
        <f t="shared" si="216"/>
        <v>741629.18919142196</v>
      </c>
      <c r="N981" s="3">
        <f t="shared" si="217"/>
        <v>751595.03478860366</v>
      </c>
      <c r="O981" s="20">
        <f t="shared" si="218"/>
        <v>152.76025236593011</v>
      </c>
      <c r="P981" s="20">
        <f t="shared" si="219"/>
        <v>152.59433962264197</v>
      </c>
      <c r="Q981" s="3">
        <f>(O981-MAX(O$8:O981))/MAX(O$8:O981)</f>
        <v>-6.1570035915874547E-3</v>
      </c>
      <c r="R981" s="3">
        <f>(P981-MAX(P$8:P981))/MAX(P$8:P981)</f>
        <v>-1.8307628178405564E-2</v>
      </c>
    </row>
    <row r="982" spans="1:18" x14ac:dyDescent="0.2">
      <c r="A982" s="8">
        <v>42639</v>
      </c>
      <c r="B982" s="18" t="str">
        <f t="shared" si="207"/>
        <v>Sep-2016</v>
      </c>
      <c r="C982" s="2">
        <v>8723.0499999999993</v>
      </c>
      <c r="D982" s="25">
        <f t="shared" si="208"/>
        <v>-1.2285499147941188</v>
      </c>
      <c r="E982" s="20">
        <f t="shared" si="209"/>
        <v>1.2285499147941188</v>
      </c>
      <c r="F982" s="3">
        <f>VLOOKUP(A982,'Scheme data2'!$A$2:$B$5538,2,FALSE)</f>
        <v>19.260000000000002</v>
      </c>
      <c r="G982" s="20">
        <f t="shared" si="210"/>
        <v>-0.56788848735157171</v>
      </c>
      <c r="H982" s="3">
        <f t="shared" si="211"/>
        <v>4000</v>
      </c>
      <c r="I982" s="3">
        <f t="shared" si="212"/>
        <v>3</v>
      </c>
      <c r="J982" s="3">
        <f t="shared" si="213"/>
        <v>4000</v>
      </c>
      <c r="K982" s="3">
        <f t="shared" si="214"/>
        <v>38495.200540351245</v>
      </c>
      <c r="L982" s="3">
        <f t="shared" si="215"/>
        <v>85.56196681540419</v>
      </c>
      <c r="M982" s="3">
        <f t="shared" si="216"/>
        <v>741417.56240716507</v>
      </c>
      <c r="N982" s="3">
        <f t="shared" si="217"/>
        <v>746361.31462911144</v>
      </c>
      <c r="O982" s="20">
        <f t="shared" si="218"/>
        <v>151.89274447949478</v>
      </c>
      <c r="P982" s="20">
        <f t="shared" si="219"/>
        <v>150.71964199322736</v>
      </c>
      <c r="Q982" s="3">
        <f>(O982-MAX(O$8:O982))/MAX(O$8:O982)</f>
        <v>-1.1800923550540786E-2</v>
      </c>
      <c r="R982" s="3">
        <f>(P982-MAX(P$8:P982))/MAX(P$8:P982)</f>
        <v>-3.0368208975960102E-2</v>
      </c>
    </row>
    <row r="983" spans="1:18" hidden="1" x14ac:dyDescent="0.2">
      <c r="A983" s="8">
        <v>42640</v>
      </c>
      <c r="B983" s="18" t="str">
        <f t="shared" si="207"/>
        <v>Sep-2016</v>
      </c>
      <c r="C983" s="2">
        <v>8706.4</v>
      </c>
      <c r="D983" s="25">
        <f t="shared" si="208"/>
        <v>-0.19087360498907649</v>
      </c>
      <c r="E983" s="20">
        <f t="shared" si="209"/>
        <v>0.19087360498907649</v>
      </c>
      <c r="F983" s="3">
        <f>VLOOKUP(A983,'Scheme data2'!$A$2:$B$5538,2,FALSE)</f>
        <v>19.260000000000002</v>
      </c>
      <c r="G983" s="20">
        <f t="shared" si="210"/>
        <v>0</v>
      </c>
      <c r="H983" s="3">
        <f t="shared" si="211"/>
        <v>0</v>
      </c>
      <c r="I983" s="3">
        <f t="shared" si="212"/>
        <v>3</v>
      </c>
      <c r="J983" s="3">
        <f t="shared" si="213"/>
        <v>0</v>
      </c>
      <c r="K983" s="3">
        <f t="shared" si="214"/>
        <v>38495.200540351245</v>
      </c>
      <c r="L983" s="3">
        <f t="shared" si="215"/>
        <v>85.56196681540419</v>
      </c>
      <c r="M983" s="3">
        <f t="shared" si="216"/>
        <v>741417.56240716507</v>
      </c>
      <c r="N983" s="3">
        <f t="shared" si="217"/>
        <v>744936.70788163505</v>
      </c>
      <c r="O983" s="20">
        <f t="shared" si="218"/>
        <v>151.89274447949478</v>
      </c>
      <c r="P983" s="20">
        <f t="shared" si="219"/>
        <v>150.43195797912827</v>
      </c>
      <c r="Q983" s="3">
        <f>(O983-MAX(O$8:O983))/MAX(O$8:O983)</f>
        <v>-1.1800923550540786E-2</v>
      </c>
      <c r="R983" s="3">
        <f>(P983-MAX(P$8:P983))/MAX(P$8:P983)</f>
        <v>-3.221898013060772E-2</v>
      </c>
    </row>
    <row r="984" spans="1:18" hidden="1" x14ac:dyDescent="0.2">
      <c r="A984" s="8">
        <v>42641</v>
      </c>
      <c r="B984" s="18" t="str">
        <f t="shared" si="207"/>
        <v>Sep-2016</v>
      </c>
      <c r="C984" s="2">
        <v>8745.15</v>
      </c>
      <c r="D984" s="25">
        <f t="shared" si="208"/>
        <v>0.44507488743912532</v>
      </c>
      <c r="E984" s="20">
        <f t="shared" si="209"/>
        <v>-0.44507488743912532</v>
      </c>
      <c r="F984" s="3">
        <f>VLOOKUP(A984,'Scheme data2'!$A$2:$B$5538,2,FALSE)</f>
        <v>19.28</v>
      </c>
      <c r="G984" s="20">
        <f t="shared" si="210"/>
        <v>0.10384215991692405</v>
      </c>
      <c r="H984" s="3">
        <f t="shared" si="211"/>
        <v>0</v>
      </c>
      <c r="I984" s="3">
        <f t="shared" si="212"/>
        <v>3</v>
      </c>
      <c r="J984" s="3">
        <f t="shared" si="213"/>
        <v>0</v>
      </c>
      <c r="K984" s="3">
        <f t="shared" si="214"/>
        <v>38495.200540351245</v>
      </c>
      <c r="L984" s="3">
        <f t="shared" si="215"/>
        <v>85.56196681540419</v>
      </c>
      <c r="M984" s="3">
        <f t="shared" si="216"/>
        <v>742187.466417972</v>
      </c>
      <c r="N984" s="3">
        <f t="shared" si="217"/>
        <v>748252.23409573187</v>
      </c>
      <c r="O984" s="20">
        <f t="shared" si="218"/>
        <v>152.05047318611938</v>
      </c>
      <c r="P984" s="20">
        <f t="shared" si="219"/>
        <v>151.10149284677635</v>
      </c>
      <c r="Q984" s="3">
        <f>(O984-MAX(O$8:O984))/MAX(O$8:O984)</f>
        <v>-1.0774756285276611E-2</v>
      </c>
      <c r="R984" s="3">
        <f>(P984-MAX(P$8:P984))/MAX(P$8:P984)</f>
        <v>-2.7911629845766773E-2</v>
      </c>
    </row>
    <row r="985" spans="1:18" x14ac:dyDescent="0.2">
      <c r="A985" s="8">
        <v>42642</v>
      </c>
      <c r="B985" s="18" t="str">
        <f t="shared" si="207"/>
        <v>Sep-2016</v>
      </c>
      <c r="C985" s="2">
        <v>8591.25</v>
      </c>
      <c r="D985" s="25">
        <f t="shared" si="208"/>
        <v>-1.7598325929229302</v>
      </c>
      <c r="E985" s="20">
        <f t="shared" si="209"/>
        <v>1.7598325929229302</v>
      </c>
      <c r="F985" s="3">
        <f>VLOOKUP(A985,'Scheme data2'!$A$2:$B$5538,2,FALSE)</f>
        <v>19.05</v>
      </c>
      <c r="G985" s="20">
        <f t="shared" si="210"/>
        <v>-1.1929460580912885</v>
      </c>
      <c r="H985" s="3">
        <f t="shared" si="211"/>
        <v>4000</v>
      </c>
      <c r="I985" s="3">
        <f t="shared" si="212"/>
        <v>4</v>
      </c>
      <c r="J985" s="3">
        <f t="shared" si="213"/>
        <v>4000</v>
      </c>
      <c r="K985" s="3">
        <f t="shared" si="214"/>
        <v>38705.174293632088</v>
      </c>
      <c r="L985" s="3">
        <f t="shared" si="215"/>
        <v>86.027556805219405</v>
      </c>
      <c r="M985" s="3">
        <f t="shared" si="216"/>
        <v>737333.57029369136</v>
      </c>
      <c r="N985" s="3">
        <f t="shared" si="217"/>
        <v>739084.24740284123</v>
      </c>
      <c r="O985" s="20">
        <f t="shared" si="218"/>
        <v>150.23659305993641</v>
      </c>
      <c r="P985" s="20">
        <f t="shared" si="219"/>
        <v>148.44235952726567</v>
      </c>
      <c r="Q985" s="3">
        <f>(O985-MAX(O$8:O985))/MAX(O$8:O985)</f>
        <v>-2.2575679835815366E-2</v>
      </c>
      <c r="R985" s="3">
        <f>(P985-MAX(P$8:P985))/MAX(P$8:P985)</f>
        <v>-4.5018757815754311E-2</v>
      </c>
    </row>
    <row r="986" spans="1:18" hidden="1" x14ac:dyDescent="0.2">
      <c r="A986" s="8">
        <v>42643</v>
      </c>
      <c r="B986" s="18" t="str">
        <f t="shared" si="207"/>
        <v>Sep-2016</v>
      </c>
      <c r="C986" s="2">
        <v>8611.15</v>
      </c>
      <c r="D986" s="25">
        <f t="shared" si="208"/>
        <v>0.2316310199330672</v>
      </c>
      <c r="E986" s="20">
        <f t="shared" si="209"/>
        <v>-0.2316310199330672</v>
      </c>
      <c r="F986" s="3">
        <f>VLOOKUP(A986,'Scheme data2'!$A$2:$B$5538,2,FALSE)</f>
        <v>19.13</v>
      </c>
      <c r="G986" s="20">
        <f t="shared" si="210"/>
        <v>0.41994750656167085</v>
      </c>
      <c r="H986" s="3">
        <f t="shared" si="211"/>
        <v>0</v>
      </c>
      <c r="I986" s="3">
        <f t="shared" si="212"/>
        <v>4</v>
      </c>
      <c r="J986" s="3">
        <f t="shared" si="213"/>
        <v>0</v>
      </c>
      <c r="K986" s="3">
        <f t="shared" si="214"/>
        <v>38705.174293632088</v>
      </c>
      <c r="L986" s="3">
        <f t="shared" si="215"/>
        <v>86.027556805219405</v>
      </c>
      <c r="M986" s="3">
        <f t="shared" si="216"/>
        <v>740429.98423718184</v>
      </c>
      <c r="N986" s="3">
        <f t="shared" si="217"/>
        <v>740796.19578326505</v>
      </c>
      <c r="O986" s="20">
        <f t="shared" si="218"/>
        <v>150.86750788643482</v>
      </c>
      <c r="P986" s="20">
        <f t="shared" si="219"/>
        <v>148.78619807865138</v>
      </c>
      <c r="Q986" s="3">
        <f>(O986-MAX(O$8:O986))/MAX(O$8:O986)</f>
        <v>-1.8471010774758479E-2</v>
      </c>
      <c r="R986" s="3">
        <f>(P986-MAX(P$8:P986))/MAX(P$8:P986)</f>
        <v>-4.2806725024313472E-2</v>
      </c>
    </row>
    <row r="987" spans="1:18" hidden="1" x14ac:dyDescent="0.2">
      <c r="A987" s="8">
        <v>42646</v>
      </c>
      <c r="B987" s="18" t="str">
        <f t="shared" si="207"/>
        <v>Oct-2016</v>
      </c>
      <c r="C987" s="2">
        <v>8738.1</v>
      </c>
      <c r="D987" s="25">
        <f t="shared" si="208"/>
        <v>1.4742514066065593</v>
      </c>
      <c r="E987" s="20">
        <f t="shared" si="209"/>
        <v>-1.4742514066065593</v>
      </c>
      <c r="F987" s="3">
        <f>VLOOKUP(A987,'Scheme data2'!$A$2:$B$5538,2,FALSE)</f>
        <v>19.309999999999999</v>
      </c>
      <c r="G987" s="20">
        <f t="shared" si="210"/>
        <v>0.94093047569262789</v>
      </c>
      <c r="H987" s="3">
        <f t="shared" si="211"/>
        <v>0</v>
      </c>
      <c r="I987" s="3">
        <f t="shared" si="212"/>
        <v>0</v>
      </c>
      <c r="J987" s="3">
        <f t="shared" si="213"/>
        <v>0</v>
      </c>
      <c r="K987" s="3">
        <f t="shared" si="214"/>
        <v>38705.174293632088</v>
      </c>
      <c r="L987" s="3">
        <f t="shared" si="215"/>
        <v>86.027556805219405</v>
      </c>
      <c r="M987" s="3">
        <f t="shared" si="216"/>
        <v>747396.91561003553</v>
      </c>
      <c r="N987" s="3">
        <f t="shared" si="217"/>
        <v>751717.39411968773</v>
      </c>
      <c r="O987" s="20">
        <f t="shared" si="218"/>
        <v>152.28706624605627</v>
      </c>
      <c r="P987" s="20">
        <f t="shared" si="219"/>
        <v>150.97968069666231</v>
      </c>
      <c r="Q987" s="3">
        <f>(O987-MAX(O$8:O987))/MAX(O$8:O987)</f>
        <v>-9.2355053873803498E-3</v>
      </c>
      <c r="R987" s="3">
        <f>(P987-MAX(P$8:P987))/MAX(P$8:P987)</f>
        <v>-2.8695289704041067E-2</v>
      </c>
    </row>
    <row r="988" spans="1:18" hidden="1" x14ac:dyDescent="0.2">
      <c r="A988" s="8">
        <v>42647</v>
      </c>
      <c r="B988" s="18" t="str">
        <f t="shared" si="207"/>
        <v>Oct-2016</v>
      </c>
      <c r="C988" s="2">
        <v>8769.15</v>
      </c>
      <c r="D988" s="25">
        <f t="shared" si="208"/>
        <v>0.35534040580903481</v>
      </c>
      <c r="E988" s="20">
        <f t="shared" si="209"/>
        <v>-0.35534040580903481</v>
      </c>
      <c r="F988" s="3">
        <f>VLOOKUP(A988,'Scheme data2'!$A$2:$B$5538,2,FALSE)</f>
        <v>19.350000000000001</v>
      </c>
      <c r="G988" s="20">
        <f t="shared" si="210"/>
        <v>0.20714655618851735</v>
      </c>
      <c r="H988" s="3">
        <f t="shared" si="211"/>
        <v>0</v>
      </c>
      <c r="I988" s="3">
        <f t="shared" si="212"/>
        <v>0</v>
      </c>
      <c r="J988" s="3">
        <f t="shared" si="213"/>
        <v>0</v>
      </c>
      <c r="K988" s="3">
        <f t="shared" si="214"/>
        <v>38705.174293632088</v>
      </c>
      <c r="L988" s="3">
        <f t="shared" si="215"/>
        <v>86.027556805219405</v>
      </c>
      <c r="M988" s="3">
        <f t="shared" si="216"/>
        <v>748945.122581781</v>
      </c>
      <c r="N988" s="3">
        <f t="shared" si="217"/>
        <v>754388.54975848971</v>
      </c>
      <c r="O988" s="20">
        <f t="shared" si="218"/>
        <v>152.60252365930552</v>
      </c>
      <c r="P988" s="20">
        <f t="shared" si="219"/>
        <v>151.516172506739</v>
      </c>
      <c r="Q988" s="3">
        <f>(O988-MAX(O$8:O988))/MAX(O$8:O988)</f>
        <v>-7.1831708568516296E-3</v>
      </c>
      <c r="R988" s="3">
        <f>(P988-MAX(P$8:P988))/MAX(P$8:P988)</f>
        <v>-2.5243851604833278E-2</v>
      </c>
    </row>
    <row r="989" spans="1:18" hidden="1" x14ac:dyDescent="0.2">
      <c r="A989" s="8">
        <v>42648</v>
      </c>
      <c r="B989" s="18" t="str">
        <f t="shared" si="207"/>
        <v>Oct-2016</v>
      </c>
      <c r="C989" s="2">
        <v>8743.9500000000007</v>
      </c>
      <c r="D989" s="25">
        <f t="shared" si="208"/>
        <v>-0.28737106789140238</v>
      </c>
      <c r="E989" s="20">
        <f t="shared" si="209"/>
        <v>0.28737106789140238</v>
      </c>
      <c r="F989" s="3">
        <f>VLOOKUP(A989,'Scheme data2'!$A$2:$B$5538,2,FALSE)</f>
        <v>19.36</v>
      </c>
      <c r="G989" s="20">
        <f t="shared" si="210"/>
        <v>5.1679586563297214E-2</v>
      </c>
      <c r="H989" s="3">
        <f t="shared" si="211"/>
        <v>0</v>
      </c>
      <c r="I989" s="3">
        <f t="shared" si="212"/>
        <v>0</v>
      </c>
      <c r="J989" s="3">
        <f t="shared" si="213"/>
        <v>0</v>
      </c>
      <c r="K989" s="3">
        <f t="shared" si="214"/>
        <v>38705.174293632088</v>
      </c>
      <c r="L989" s="3">
        <f t="shared" si="215"/>
        <v>86.027556805219405</v>
      </c>
      <c r="M989" s="3">
        <f t="shared" si="216"/>
        <v>749332.17432471726</v>
      </c>
      <c r="N989" s="3">
        <f t="shared" si="217"/>
        <v>752220.65532699833</v>
      </c>
      <c r="O989" s="20">
        <f t="shared" si="218"/>
        <v>152.68138801261779</v>
      </c>
      <c r="P989" s="20">
        <f t="shared" si="219"/>
        <v>151.08075886377819</v>
      </c>
      <c r="Q989" s="3">
        <f>(O989-MAX(O$8:O989))/MAX(O$8:O989)</f>
        <v>-6.6700872242197269E-3</v>
      </c>
      <c r="R989" s="3">
        <f>(P989-MAX(P$8:P989))/MAX(P$8:P989)</f>
        <v>-2.8045018757813667E-2</v>
      </c>
    </row>
    <row r="990" spans="1:18" hidden="1" x14ac:dyDescent="0.2">
      <c r="A990" s="8">
        <v>42649</v>
      </c>
      <c r="B990" s="18" t="str">
        <f t="shared" si="207"/>
        <v>Oct-2016</v>
      </c>
      <c r="C990" s="2">
        <v>8709.5499999999993</v>
      </c>
      <c r="D990" s="25">
        <f t="shared" si="208"/>
        <v>-0.39341487542816977</v>
      </c>
      <c r="E990" s="20">
        <f t="shared" si="209"/>
        <v>0.39341487542816977</v>
      </c>
      <c r="F990" s="3">
        <f>VLOOKUP(A990,'Scheme data2'!$A$2:$B$5538,2,FALSE)</f>
        <v>19.350000000000001</v>
      </c>
      <c r="G990" s="20">
        <f t="shared" si="210"/>
        <v>-5.1652892561973196E-2</v>
      </c>
      <c r="H990" s="3">
        <f t="shared" si="211"/>
        <v>0</v>
      </c>
      <c r="I990" s="3">
        <f t="shared" si="212"/>
        <v>0</v>
      </c>
      <c r="J990" s="3">
        <f t="shared" si="213"/>
        <v>0</v>
      </c>
      <c r="K990" s="3">
        <f t="shared" si="214"/>
        <v>38705.174293632088</v>
      </c>
      <c r="L990" s="3">
        <f t="shared" si="215"/>
        <v>86.027556805219405</v>
      </c>
      <c r="M990" s="3">
        <f t="shared" si="216"/>
        <v>748945.122581781</v>
      </c>
      <c r="N990" s="3">
        <f t="shared" si="217"/>
        <v>749261.30737289856</v>
      </c>
      <c r="O990" s="20">
        <f t="shared" si="218"/>
        <v>152.60252365930552</v>
      </c>
      <c r="P990" s="20">
        <f t="shared" si="219"/>
        <v>150.48638468449832</v>
      </c>
      <c r="Q990" s="3">
        <f>(O990-MAX(O$8:O990))/MAX(O$8:O990)</f>
        <v>-7.1831708568516296E-3</v>
      </c>
      <c r="R990" s="3">
        <f>(P990-MAX(P$8:P990))/MAX(P$8:P990)</f>
        <v>-3.186883423648551E-2</v>
      </c>
    </row>
    <row r="991" spans="1:18" hidden="1" x14ac:dyDescent="0.2">
      <c r="A991" s="8">
        <v>42650</v>
      </c>
      <c r="B991" s="18" t="str">
        <f t="shared" si="207"/>
        <v>Oct-2016</v>
      </c>
      <c r="C991" s="2">
        <v>8697.6</v>
      </c>
      <c r="D991" s="25">
        <f t="shared" si="208"/>
        <v>-0.13720571097242579</v>
      </c>
      <c r="E991" s="20">
        <f t="shared" si="209"/>
        <v>0.13720571097242579</v>
      </c>
      <c r="F991" s="3">
        <f>VLOOKUP(A991,'Scheme data2'!$A$2:$B$5538,2,FALSE)</f>
        <v>19.29</v>
      </c>
      <c r="G991" s="20">
        <f t="shared" si="210"/>
        <v>-0.31007751937985673</v>
      </c>
      <c r="H991" s="3">
        <f t="shared" si="211"/>
        <v>0</v>
      </c>
      <c r="I991" s="3">
        <f t="shared" si="212"/>
        <v>0</v>
      </c>
      <c r="J991" s="3">
        <f t="shared" si="213"/>
        <v>0</v>
      </c>
      <c r="K991" s="3">
        <f t="shared" si="214"/>
        <v>38705.174293632088</v>
      </c>
      <c r="L991" s="3">
        <f t="shared" si="215"/>
        <v>86.027556805219405</v>
      </c>
      <c r="M991" s="3">
        <f t="shared" si="216"/>
        <v>746622.81212416291</v>
      </c>
      <c r="N991" s="3">
        <f t="shared" si="217"/>
        <v>748233.27806907636</v>
      </c>
      <c r="O991" s="20">
        <f t="shared" si="218"/>
        <v>152.12933753943167</v>
      </c>
      <c r="P991" s="20">
        <f t="shared" si="219"/>
        <v>150.27990877047526</v>
      </c>
      <c r="Q991" s="3">
        <f>(O991-MAX(O$8:O991))/MAX(O$8:O991)</f>
        <v>-1.0261672652644525E-2</v>
      </c>
      <c r="R991" s="3">
        <f>(P991-MAX(P$8:P991))/MAX(P$8:P991)</f>
        <v>-3.3197165485616936E-2</v>
      </c>
    </row>
    <row r="992" spans="1:18" hidden="1" x14ac:dyDescent="0.2">
      <c r="A992" s="8">
        <v>42653</v>
      </c>
      <c r="B992" s="18" t="str">
        <f t="shared" si="207"/>
        <v>Oct-2016</v>
      </c>
      <c r="C992" s="2">
        <v>8708.7999999999993</v>
      </c>
      <c r="D992" s="25">
        <f t="shared" si="208"/>
        <v>0.12877115526120894</v>
      </c>
      <c r="E992" s="20">
        <f t="shared" si="209"/>
        <v>-0.12877115526120894</v>
      </c>
      <c r="F992" s="3">
        <f>VLOOKUP(A992,'Scheme data2'!$A$2:$B$5538,2,FALSE)</f>
        <v>19.29</v>
      </c>
      <c r="G992" s="20">
        <f t="shared" si="210"/>
        <v>0</v>
      </c>
      <c r="H992" s="3">
        <f t="shared" si="211"/>
        <v>0</v>
      </c>
      <c r="I992" s="3">
        <f t="shared" si="212"/>
        <v>0</v>
      </c>
      <c r="J992" s="3">
        <f t="shared" si="213"/>
        <v>0</v>
      </c>
      <c r="K992" s="3">
        <f t="shared" si="214"/>
        <v>38705.174293632088</v>
      </c>
      <c r="L992" s="3">
        <f t="shared" si="215"/>
        <v>86.027556805219405</v>
      </c>
      <c r="M992" s="3">
        <f t="shared" si="216"/>
        <v>746622.81212416291</v>
      </c>
      <c r="N992" s="3">
        <f t="shared" si="217"/>
        <v>749196.78670529474</v>
      </c>
      <c r="O992" s="20">
        <f t="shared" si="218"/>
        <v>152.12933753943167</v>
      </c>
      <c r="P992" s="20">
        <f t="shared" si="219"/>
        <v>150.47342594512446</v>
      </c>
      <c r="Q992" s="3">
        <f>(O992-MAX(O$8:O992))/MAX(O$8:O992)</f>
        <v>-1.0261672652644525E-2</v>
      </c>
      <c r="R992" s="3">
        <f>(P992-MAX(P$8:P992))/MAX(P$8:P992)</f>
        <v>-3.1952202306514847E-2</v>
      </c>
    </row>
    <row r="993" spans="1:18" x14ac:dyDescent="0.2">
      <c r="A993" s="8">
        <v>42656</v>
      </c>
      <c r="B993" s="18" t="str">
        <f t="shared" si="207"/>
        <v>Oct-2016</v>
      </c>
      <c r="C993" s="2">
        <v>8573.35</v>
      </c>
      <c r="D993" s="25">
        <f t="shared" si="208"/>
        <v>-1.5553233510931348</v>
      </c>
      <c r="E993" s="20">
        <f t="shared" si="209"/>
        <v>1.5553233510931348</v>
      </c>
      <c r="F993" s="3">
        <f>VLOOKUP(A993,'Scheme data2'!$A$2:$B$5538,2,FALSE)</f>
        <v>19.190000000000001</v>
      </c>
      <c r="G993" s="20">
        <f t="shared" si="210"/>
        <v>-0.51840331778122284</v>
      </c>
      <c r="H993" s="3">
        <f t="shared" si="211"/>
        <v>4000</v>
      </c>
      <c r="I993" s="3">
        <f t="shared" si="212"/>
        <v>1</v>
      </c>
      <c r="J993" s="3">
        <f t="shared" si="213"/>
        <v>4000</v>
      </c>
      <c r="K993" s="3">
        <f t="shared" si="214"/>
        <v>38913.616190453351</v>
      </c>
      <c r="L993" s="3">
        <f t="shared" si="215"/>
        <v>86.494118884220029</v>
      </c>
      <c r="M993" s="3">
        <f t="shared" si="216"/>
        <v>746752.29469479981</v>
      </c>
      <c r="N993" s="3">
        <f t="shared" si="217"/>
        <v>741544.35413602786</v>
      </c>
      <c r="O993" s="20">
        <f t="shared" si="218"/>
        <v>151.34069400630867</v>
      </c>
      <c r="P993" s="20">
        <f t="shared" si="219"/>
        <v>148.13307761421012</v>
      </c>
      <c r="Q993" s="3">
        <f>(O993-MAX(O$8:O993))/MAX(O$8:O993)</f>
        <v>-1.5392508978965585E-2</v>
      </c>
      <c r="R993" s="3">
        <f>(P993-MAX(P$8:P993))/MAX(P$8:P993)</f>
        <v>-4.7008475753784335E-2</v>
      </c>
    </row>
    <row r="994" spans="1:18" hidden="1" x14ac:dyDescent="0.2">
      <c r="A994" s="8">
        <v>42657</v>
      </c>
      <c r="B994" s="18" t="str">
        <f t="shared" si="207"/>
        <v>Oct-2016</v>
      </c>
      <c r="C994" s="2">
        <v>8583.4</v>
      </c>
      <c r="D994" s="25">
        <f t="shared" si="208"/>
        <v>0.1172237223488983</v>
      </c>
      <c r="E994" s="20">
        <f t="shared" si="209"/>
        <v>-0.1172237223488983</v>
      </c>
      <c r="F994" s="3">
        <f>VLOOKUP(A994,'Scheme data2'!$A$2:$B$5538,2,FALSE)</f>
        <v>19.21</v>
      </c>
      <c r="G994" s="20">
        <f t="shared" si="210"/>
        <v>0.10422094841062832</v>
      </c>
      <c r="H994" s="3">
        <f t="shared" si="211"/>
        <v>0</v>
      </c>
      <c r="I994" s="3">
        <f t="shared" si="212"/>
        <v>1</v>
      </c>
      <c r="J994" s="3">
        <f t="shared" si="213"/>
        <v>0</v>
      </c>
      <c r="K994" s="3">
        <f t="shared" si="214"/>
        <v>38913.616190453351</v>
      </c>
      <c r="L994" s="3">
        <f t="shared" si="215"/>
        <v>86.494118884220029</v>
      </c>
      <c r="M994" s="3">
        <f t="shared" si="216"/>
        <v>747530.56701860891</v>
      </c>
      <c r="N994" s="3">
        <f t="shared" si="217"/>
        <v>742413.6200308142</v>
      </c>
      <c r="O994" s="20">
        <f t="shared" si="218"/>
        <v>151.49842271293326</v>
      </c>
      <c r="P994" s="20">
        <f t="shared" si="219"/>
        <v>148.30672472181948</v>
      </c>
      <c r="Q994" s="3">
        <f>(O994-MAX(O$8:O994))/MAX(O$8:O994)</f>
        <v>-1.436634171370141E-2</v>
      </c>
      <c r="R994" s="3">
        <f>(P994-MAX(P$8:P994))/MAX(P$8:P994)</f>
        <v>-4.5891343615393446E-2</v>
      </c>
    </row>
    <row r="995" spans="1:18" x14ac:dyDescent="0.2">
      <c r="A995" s="8">
        <v>42660</v>
      </c>
      <c r="B995" s="18" t="str">
        <f t="shared" si="207"/>
        <v>Oct-2016</v>
      </c>
      <c r="C995" s="2">
        <v>8520.4</v>
      </c>
      <c r="D995" s="25">
        <f t="shared" si="208"/>
        <v>-0.73397488174849135</v>
      </c>
      <c r="E995" s="20">
        <f t="shared" si="209"/>
        <v>0.73397488174849135</v>
      </c>
      <c r="F995" s="3">
        <f>VLOOKUP(A995,'Scheme data2'!$A$2:$B$5538,2,FALSE)</f>
        <v>19.149999999999999</v>
      </c>
      <c r="G995" s="20">
        <f t="shared" si="210"/>
        <v>-0.3123373243102669</v>
      </c>
      <c r="H995" s="3">
        <f t="shared" si="211"/>
        <v>2000</v>
      </c>
      <c r="I995" s="3">
        <f t="shared" si="212"/>
        <v>2</v>
      </c>
      <c r="J995" s="3">
        <f t="shared" si="213"/>
        <v>2000</v>
      </c>
      <c r="K995" s="3">
        <f t="shared" si="214"/>
        <v>39018.054832751004</v>
      </c>
      <c r="L995" s="3">
        <f t="shared" si="215"/>
        <v>86.728849648033929</v>
      </c>
      <c r="M995" s="3">
        <f t="shared" si="216"/>
        <v>747195.75004718162</v>
      </c>
      <c r="N995" s="3">
        <f t="shared" si="217"/>
        <v>738964.4905411083</v>
      </c>
      <c r="O995" s="20">
        <f t="shared" si="218"/>
        <v>151.02523659305945</v>
      </c>
      <c r="P995" s="20">
        <f t="shared" si="219"/>
        <v>147.21819061441744</v>
      </c>
      <c r="Q995" s="3">
        <f>(O995-MAX(O$8:O995))/MAX(O$8:O995)</f>
        <v>-1.7444843509494119E-2</v>
      </c>
      <c r="R995" s="3">
        <f>(P995-MAX(P$8:P995))/MAX(P$8:P995)</f>
        <v>-5.2894261497844514E-2</v>
      </c>
    </row>
    <row r="996" spans="1:18" hidden="1" x14ac:dyDescent="0.2">
      <c r="A996" s="8">
        <v>42661</v>
      </c>
      <c r="B996" s="18" t="str">
        <f t="shared" si="207"/>
        <v>Oct-2016</v>
      </c>
      <c r="C996" s="2">
        <v>8677.9</v>
      </c>
      <c r="D996" s="25">
        <f t="shared" si="208"/>
        <v>1.8485047650345057</v>
      </c>
      <c r="E996" s="20">
        <f t="shared" si="209"/>
        <v>-1.8485047650345057</v>
      </c>
      <c r="F996" s="3">
        <f>VLOOKUP(A996,'Scheme data2'!$A$2:$B$5538,2,FALSE)</f>
        <v>19.260000000000002</v>
      </c>
      <c r="G996" s="20">
        <f t="shared" si="210"/>
        <v>0.57441253263709136</v>
      </c>
      <c r="H996" s="3">
        <f t="shared" si="211"/>
        <v>0</v>
      </c>
      <c r="I996" s="3">
        <f t="shared" si="212"/>
        <v>2</v>
      </c>
      <c r="J996" s="3">
        <f t="shared" si="213"/>
        <v>0</v>
      </c>
      <c r="K996" s="3">
        <f t="shared" si="214"/>
        <v>39018.054832751004</v>
      </c>
      <c r="L996" s="3">
        <f t="shared" si="215"/>
        <v>86.728849648033929</v>
      </c>
      <c r="M996" s="3">
        <f t="shared" si="216"/>
        <v>751487.73607878445</v>
      </c>
      <c r="N996" s="3">
        <f t="shared" si="217"/>
        <v>752624.28436067363</v>
      </c>
      <c r="O996" s="20">
        <f t="shared" si="218"/>
        <v>151.89274447949478</v>
      </c>
      <c r="P996" s="20">
        <f t="shared" si="219"/>
        <v>149.93952588292254</v>
      </c>
      <c r="Q996" s="3">
        <f>(O996-MAX(O$8:O996))/MAX(O$8:O996)</f>
        <v>-1.1800923550540786E-2</v>
      </c>
      <c r="R996" s="3">
        <f>(P996-MAX(P$8:P996))/MAX(P$8:P996)</f>
        <v>-3.5386966791716844E-2</v>
      </c>
    </row>
    <row r="997" spans="1:18" hidden="1" x14ac:dyDescent="0.2">
      <c r="A997" s="8">
        <v>42662</v>
      </c>
      <c r="B997" s="18" t="str">
        <f t="shared" si="207"/>
        <v>Oct-2016</v>
      </c>
      <c r="C997" s="2">
        <v>8659.1</v>
      </c>
      <c r="D997" s="25">
        <f t="shared" si="208"/>
        <v>-0.21664227520482229</v>
      </c>
      <c r="E997" s="20">
        <f t="shared" si="209"/>
        <v>0.21664227520482229</v>
      </c>
      <c r="F997" s="3">
        <f>VLOOKUP(A997,'Scheme data2'!$A$2:$B$5538,2,FALSE)</f>
        <v>19.23</v>
      </c>
      <c r="G997" s="20">
        <f t="shared" si="210"/>
        <v>-0.15576323987539531</v>
      </c>
      <c r="H997" s="3">
        <f t="shared" si="211"/>
        <v>0</v>
      </c>
      <c r="I997" s="3">
        <f t="shared" si="212"/>
        <v>2</v>
      </c>
      <c r="J997" s="3">
        <f t="shared" si="213"/>
        <v>0</v>
      </c>
      <c r="K997" s="3">
        <f t="shared" si="214"/>
        <v>39018.054832751004</v>
      </c>
      <c r="L997" s="3">
        <f t="shared" si="215"/>
        <v>86.728849648033929</v>
      </c>
      <c r="M997" s="3">
        <f t="shared" si="216"/>
        <v>750317.19443380181</v>
      </c>
      <c r="N997" s="3">
        <f t="shared" si="217"/>
        <v>750993.7819872906</v>
      </c>
      <c r="O997" s="20">
        <f t="shared" si="218"/>
        <v>151.65615141955786</v>
      </c>
      <c r="P997" s="20">
        <f t="shared" si="219"/>
        <v>149.61469348261843</v>
      </c>
      <c r="Q997" s="3">
        <f>(O997-MAX(O$8:O997))/MAX(O$8:O997)</f>
        <v>-1.3340174448437235E-2</v>
      </c>
      <c r="R997" s="3">
        <f>(P997-MAX(P$8:P997))/MAX(P$8:P997)</f>
        <v>-3.7476726413781622E-2</v>
      </c>
    </row>
    <row r="998" spans="1:18" hidden="1" x14ac:dyDescent="0.2">
      <c r="A998" s="8">
        <v>42663</v>
      </c>
      <c r="B998" s="18" t="str">
        <f t="shared" si="207"/>
        <v>Oct-2016</v>
      </c>
      <c r="C998" s="2">
        <v>8699.4</v>
      </c>
      <c r="D998" s="25">
        <f t="shared" si="208"/>
        <v>0.46540633553139787</v>
      </c>
      <c r="E998" s="20">
        <f t="shared" si="209"/>
        <v>-0.46540633553139787</v>
      </c>
      <c r="F998" s="3">
        <f>VLOOKUP(A998,'Scheme data2'!$A$2:$B$5538,2,FALSE)</f>
        <v>19.23</v>
      </c>
      <c r="G998" s="20">
        <f t="shared" si="210"/>
        <v>0</v>
      </c>
      <c r="H998" s="3">
        <f t="shared" si="211"/>
        <v>0</v>
      </c>
      <c r="I998" s="3">
        <f t="shared" si="212"/>
        <v>2</v>
      </c>
      <c r="J998" s="3">
        <f t="shared" si="213"/>
        <v>0</v>
      </c>
      <c r="K998" s="3">
        <f t="shared" si="214"/>
        <v>39018.054832751004</v>
      </c>
      <c r="L998" s="3">
        <f t="shared" si="215"/>
        <v>86.728849648033929</v>
      </c>
      <c r="M998" s="3">
        <f t="shared" si="216"/>
        <v>750317.19443380181</v>
      </c>
      <c r="N998" s="3">
        <f t="shared" si="217"/>
        <v>754488.95462810632</v>
      </c>
      <c r="O998" s="20">
        <f t="shared" si="218"/>
        <v>151.65615141955786</v>
      </c>
      <c r="P998" s="20">
        <f t="shared" si="219"/>
        <v>150.31100974497244</v>
      </c>
      <c r="Q998" s="3">
        <f>(O998-MAX(O$8:O998))/MAX(O$8:O998)</f>
        <v>-1.3340174448437235E-2</v>
      </c>
      <c r="R998" s="3">
        <f>(P998-MAX(P$8:P998))/MAX(P$8:P998)</f>
        <v>-3.2997082117547052E-2</v>
      </c>
    </row>
    <row r="999" spans="1:18" hidden="1" x14ac:dyDescent="0.2">
      <c r="A999" s="8">
        <v>42664</v>
      </c>
      <c r="B999" s="18" t="str">
        <f t="shared" si="207"/>
        <v>Oct-2016</v>
      </c>
      <c r="C999" s="2">
        <v>8693.0499999999993</v>
      </c>
      <c r="D999" s="25">
        <f t="shared" si="208"/>
        <v>-7.2993539784357131E-2</v>
      </c>
      <c r="E999" s="20">
        <f t="shared" si="209"/>
        <v>7.2993539784357131E-2</v>
      </c>
      <c r="F999" s="3">
        <f>VLOOKUP(A999,'Scheme data2'!$A$2:$B$5538,2,FALSE)</f>
        <v>19.260000000000002</v>
      </c>
      <c r="G999" s="20">
        <f t="shared" si="210"/>
        <v>0.1560062402496159</v>
      </c>
      <c r="H999" s="3">
        <f t="shared" si="211"/>
        <v>0</v>
      </c>
      <c r="I999" s="3">
        <f t="shared" si="212"/>
        <v>2</v>
      </c>
      <c r="J999" s="3">
        <f t="shared" si="213"/>
        <v>0</v>
      </c>
      <c r="K999" s="3">
        <f t="shared" si="214"/>
        <v>39018.054832751004</v>
      </c>
      <c r="L999" s="3">
        <f t="shared" si="215"/>
        <v>86.728849648033929</v>
      </c>
      <c r="M999" s="3">
        <f t="shared" si="216"/>
        <v>751487.73607878445</v>
      </c>
      <c r="N999" s="3">
        <f t="shared" si="217"/>
        <v>753938.22643284127</v>
      </c>
      <c r="O999" s="20">
        <f t="shared" si="218"/>
        <v>151.89274447949475</v>
      </c>
      <c r="P999" s="20">
        <f t="shared" si="219"/>
        <v>150.20129241827397</v>
      </c>
      <c r="Q999" s="3">
        <f>(O999-MAX(O$8:O999))/MAX(O$8:O999)</f>
        <v>-1.1800923550540972E-2</v>
      </c>
      <c r="R999" s="3">
        <f>(P999-MAX(P$8:P999))/MAX(P$8:P999)</f>
        <v>-3.3702931777127521E-2</v>
      </c>
    </row>
    <row r="1000" spans="1:18" hidden="1" x14ac:dyDescent="0.2">
      <c r="A1000" s="8">
        <v>42667</v>
      </c>
      <c r="B1000" s="18" t="str">
        <f t="shared" si="207"/>
        <v>Oct-2016</v>
      </c>
      <c r="C1000" s="2">
        <v>8708.9500000000007</v>
      </c>
      <c r="D1000" s="25">
        <f t="shared" si="208"/>
        <v>0.18290473424173859</v>
      </c>
      <c r="E1000" s="20">
        <f t="shared" si="209"/>
        <v>-0.18290473424173859</v>
      </c>
      <c r="F1000" s="3">
        <f>VLOOKUP(A1000,'Scheme data2'!$A$2:$B$5538,2,FALSE)</f>
        <v>19.23</v>
      </c>
      <c r="G1000" s="20">
        <f t="shared" si="210"/>
        <v>-0.15576323987539531</v>
      </c>
      <c r="H1000" s="3">
        <f t="shared" si="211"/>
        <v>0</v>
      </c>
      <c r="I1000" s="3">
        <f t="shared" si="212"/>
        <v>2</v>
      </c>
      <c r="J1000" s="3">
        <f t="shared" si="213"/>
        <v>0</v>
      </c>
      <c r="K1000" s="3">
        <f t="shared" si="214"/>
        <v>39018.054832751004</v>
      </c>
      <c r="L1000" s="3">
        <f t="shared" si="215"/>
        <v>86.728849648033929</v>
      </c>
      <c r="M1000" s="3">
        <f t="shared" si="216"/>
        <v>750317.19443380181</v>
      </c>
      <c r="N1000" s="3">
        <f t="shared" si="217"/>
        <v>755317.21514224517</v>
      </c>
      <c r="O1000" s="20">
        <f t="shared" si="218"/>
        <v>151.65615141955783</v>
      </c>
      <c r="P1000" s="20">
        <f t="shared" si="219"/>
        <v>150.47601769299928</v>
      </c>
      <c r="Q1000" s="3">
        <f>(O1000-MAX(O$8:O1000))/MAX(O$8:O1000)</f>
        <v>-1.3340174448437419E-2</v>
      </c>
      <c r="R1000" s="3">
        <f>(P1000-MAX(P$8:P1000))/MAX(P$8:P1000)</f>
        <v>-3.1935528692508687E-2</v>
      </c>
    </row>
    <row r="1001" spans="1:18" hidden="1" x14ac:dyDescent="0.2">
      <c r="A1001" s="8">
        <v>42668</v>
      </c>
      <c r="B1001" s="18" t="str">
        <f t="shared" si="207"/>
        <v>Oct-2016</v>
      </c>
      <c r="C1001" s="2">
        <v>8691.2999999999993</v>
      </c>
      <c r="D1001" s="25">
        <f t="shared" si="208"/>
        <v>-0.20266507443493709</v>
      </c>
      <c r="E1001" s="20">
        <f t="shared" si="209"/>
        <v>0.20266507443493709</v>
      </c>
      <c r="F1001" s="3">
        <f>VLOOKUP(A1001,'Scheme data2'!$A$2:$B$5538,2,FALSE)</f>
        <v>19.2</v>
      </c>
      <c r="G1001" s="20">
        <f t="shared" si="210"/>
        <v>-0.1560062402496159</v>
      </c>
      <c r="H1001" s="3">
        <f t="shared" si="211"/>
        <v>0</v>
      </c>
      <c r="I1001" s="3">
        <f t="shared" si="212"/>
        <v>2</v>
      </c>
      <c r="J1001" s="3">
        <f t="shared" si="213"/>
        <v>0</v>
      </c>
      <c r="K1001" s="3">
        <f t="shared" si="214"/>
        <v>39018.054832751004</v>
      </c>
      <c r="L1001" s="3">
        <f t="shared" si="215"/>
        <v>86.728849648033929</v>
      </c>
      <c r="M1001" s="3">
        <f t="shared" si="216"/>
        <v>749146.65278881928</v>
      </c>
      <c r="N1001" s="3">
        <f t="shared" si="217"/>
        <v>753786.45094595721</v>
      </c>
      <c r="O1001" s="20">
        <f t="shared" si="218"/>
        <v>151.41955835962091</v>
      </c>
      <c r="P1001" s="20">
        <f t="shared" si="219"/>
        <v>150.17105535973502</v>
      </c>
      <c r="Q1001" s="3">
        <f>(O1001-MAX(O$8:O1001))/MAX(O$8:O1001)</f>
        <v>-1.4879425346333868E-2</v>
      </c>
      <c r="R1001" s="3">
        <f>(P1001-MAX(P$8:P1001))/MAX(P$8:P1001)</f>
        <v>-3.3897457273862265E-2</v>
      </c>
    </row>
    <row r="1002" spans="1:18" x14ac:dyDescent="0.2">
      <c r="A1002" s="8">
        <v>42669</v>
      </c>
      <c r="B1002" s="18" t="str">
        <f t="shared" si="207"/>
        <v>Oct-2016</v>
      </c>
      <c r="C1002" s="2">
        <v>8615.25</v>
      </c>
      <c r="D1002" s="25">
        <f t="shared" si="208"/>
        <v>-0.87501294397845286</v>
      </c>
      <c r="E1002" s="20">
        <f t="shared" si="209"/>
        <v>0.87501294397845286</v>
      </c>
      <c r="F1002" s="3">
        <f>VLOOKUP(A1002,'Scheme data2'!$A$2:$B$5538,2,FALSE)</f>
        <v>19.14</v>
      </c>
      <c r="G1002" s="20">
        <f t="shared" si="210"/>
        <v>-0.31249999999999334</v>
      </c>
      <c r="H1002" s="3">
        <f t="shared" si="211"/>
        <v>2000</v>
      </c>
      <c r="I1002" s="3">
        <f t="shared" si="212"/>
        <v>3</v>
      </c>
      <c r="J1002" s="3">
        <f t="shared" si="213"/>
        <v>2000</v>
      </c>
      <c r="K1002" s="3">
        <f t="shared" si="214"/>
        <v>39122.548040692491</v>
      </c>
      <c r="L1002" s="3">
        <f t="shared" si="215"/>
        <v>86.96099613246561</v>
      </c>
      <c r="M1002" s="3">
        <f t="shared" si="216"/>
        <v>748805.56949885434</v>
      </c>
      <c r="N1002" s="3">
        <f t="shared" si="217"/>
        <v>749190.72193022433</v>
      </c>
      <c r="O1002" s="20">
        <f t="shared" si="218"/>
        <v>150.94637223974709</v>
      </c>
      <c r="P1002" s="20">
        <f t="shared" si="219"/>
        <v>148.85703918722831</v>
      </c>
      <c r="Q1002" s="3">
        <f>(O1002-MAX(O$8:O1002))/MAX(O$8:O1002)</f>
        <v>-1.7957927142126576E-2</v>
      </c>
      <c r="R1002" s="3">
        <f>(P1002-MAX(P$8:P1002))/MAX(P$8:P1002)</f>
        <v>-4.2350979574820813E-2</v>
      </c>
    </row>
    <row r="1003" spans="1:18" hidden="1" x14ac:dyDescent="0.2">
      <c r="A1003" s="8">
        <v>42670</v>
      </c>
      <c r="B1003" s="18" t="str">
        <f t="shared" si="207"/>
        <v>Oct-2016</v>
      </c>
      <c r="C1003" s="2">
        <v>8615.25</v>
      </c>
      <c r="D1003" s="25">
        <f t="shared" si="208"/>
        <v>0</v>
      </c>
      <c r="E1003" s="20">
        <f t="shared" si="209"/>
        <v>0</v>
      </c>
      <c r="F1003" s="3">
        <f>VLOOKUP(A1003,'Scheme data2'!$A$2:$B$5538,2,FALSE)</f>
        <v>19.100000000000001</v>
      </c>
      <c r="G1003" s="20">
        <f t="shared" si="210"/>
        <v>-0.20898641588296316</v>
      </c>
      <c r="H1003" s="3">
        <f t="shared" si="211"/>
        <v>0</v>
      </c>
      <c r="I1003" s="3">
        <f t="shared" si="212"/>
        <v>3</v>
      </c>
      <c r="J1003" s="3">
        <f t="shared" si="213"/>
        <v>0</v>
      </c>
      <c r="K1003" s="3">
        <f t="shared" si="214"/>
        <v>39122.548040692491</v>
      </c>
      <c r="L1003" s="3">
        <f t="shared" si="215"/>
        <v>86.96099613246561</v>
      </c>
      <c r="M1003" s="3">
        <f t="shared" si="216"/>
        <v>747240.66757722665</v>
      </c>
      <c r="N1003" s="3">
        <f t="shared" si="217"/>
        <v>749190.72193022433</v>
      </c>
      <c r="O1003" s="20">
        <f t="shared" si="218"/>
        <v>150.6309148264979</v>
      </c>
      <c r="P1003" s="20">
        <f t="shared" si="219"/>
        <v>148.85703918722831</v>
      </c>
      <c r="Q1003" s="3">
        <f>(O1003-MAX(O$8:O1003))/MAX(O$8:O1003)</f>
        <v>-2.0010261672654926E-2</v>
      </c>
      <c r="R1003" s="3">
        <f>(P1003-MAX(P$8:P1003))/MAX(P$8:P1003)</f>
        <v>-4.2350979574820813E-2</v>
      </c>
    </row>
    <row r="1004" spans="1:18" hidden="1" x14ac:dyDescent="0.2">
      <c r="A1004" s="8">
        <v>42671</v>
      </c>
      <c r="B1004" s="18" t="str">
        <f t="shared" si="207"/>
        <v>Oct-2016</v>
      </c>
      <c r="C1004" s="2">
        <v>8638</v>
      </c>
      <c r="D1004" s="25">
        <f t="shared" si="208"/>
        <v>0.26406662604103193</v>
      </c>
      <c r="E1004" s="20">
        <f t="shared" si="209"/>
        <v>-0.26406662604103193</v>
      </c>
      <c r="F1004" s="3">
        <f>VLOOKUP(A1004,'Scheme data2'!$A$2:$B$5538,2,FALSE)</f>
        <v>19.149999999999999</v>
      </c>
      <c r="G1004" s="20">
        <f t="shared" si="210"/>
        <v>0.26178010471202701</v>
      </c>
      <c r="H1004" s="3">
        <f t="shared" si="211"/>
        <v>0</v>
      </c>
      <c r="I1004" s="3">
        <f t="shared" si="212"/>
        <v>3</v>
      </c>
      <c r="J1004" s="3">
        <f t="shared" si="213"/>
        <v>0</v>
      </c>
      <c r="K1004" s="3">
        <f t="shared" si="214"/>
        <v>39122.548040692491</v>
      </c>
      <c r="L1004" s="3">
        <f t="shared" si="215"/>
        <v>86.96099613246561</v>
      </c>
      <c r="M1004" s="3">
        <f t="shared" si="216"/>
        <v>749196.79497926112</v>
      </c>
      <c r="N1004" s="3">
        <f t="shared" si="217"/>
        <v>751169.08459223795</v>
      </c>
      <c r="O1004" s="20">
        <f t="shared" si="218"/>
        <v>151.02523659305939</v>
      </c>
      <c r="P1004" s="20">
        <f t="shared" si="219"/>
        <v>149.25012094823461</v>
      </c>
      <c r="Q1004" s="3">
        <f>(O1004-MAX(O$8:O1004))/MAX(O$8:O1004)</f>
        <v>-1.744484350949449E-2</v>
      </c>
      <c r="R1004" s="3">
        <f>(P1004-MAX(P$8:P1004))/MAX(P$8:P1004)</f>
        <v>-3.9822148117268988E-2</v>
      </c>
    </row>
    <row r="1005" spans="1:18" hidden="1" x14ac:dyDescent="0.2">
      <c r="A1005" s="8">
        <v>42675</v>
      </c>
      <c r="B1005" s="18" t="str">
        <f t="shared" si="207"/>
        <v>Nov-2016</v>
      </c>
      <c r="C1005" s="2">
        <v>8626.25</v>
      </c>
      <c r="D1005" s="25">
        <f t="shared" si="208"/>
        <v>-0.13602685806899745</v>
      </c>
      <c r="E1005" s="20">
        <f t="shared" si="209"/>
        <v>0.13602685806899745</v>
      </c>
      <c r="F1005" s="3">
        <f>VLOOKUP(A1005,'Scheme data2'!$A$2:$B$5538,2,FALSE)</f>
        <v>19.16</v>
      </c>
      <c r="G1005" s="20">
        <f t="shared" si="210"/>
        <v>5.221932114883323E-2</v>
      </c>
      <c r="H1005" s="3">
        <f t="shared" si="211"/>
        <v>0</v>
      </c>
      <c r="I1005" s="3">
        <f t="shared" si="212"/>
        <v>0</v>
      </c>
      <c r="J1005" s="3">
        <f t="shared" si="213"/>
        <v>0</v>
      </c>
      <c r="K1005" s="3">
        <f t="shared" si="214"/>
        <v>39122.548040692491</v>
      </c>
      <c r="L1005" s="3">
        <f t="shared" si="215"/>
        <v>86.96099613246561</v>
      </c>
      <c r="M1005" s="3">
        <f t="shared" si="216"/>
        <v>749588.02045966813</v>
      </c>
      <c r="N1005" s="3">
        <f t="shared" si="217"/>
        <v>750147.29288768151</v>
      </c>
      <c r="O1005" s="20">
        <f t="shared" si="218"/>
        <v>151.10410094637169</v>
      </c>
      <c r="P1005" s="20">
        <f t="shared" si="219"/>
        <v>149.04710069804455</v>
      </c>
      <c r="Q1005" s="3">
        <f>(O1005-MAX(O$8:O1005))/MAX(O$8:O1005)</f>
        <v>-1.6931759876862403E-2</v>
      </c>
      <c r="R1005" s="3">
        <f>(P1005-MAX(P$8:P1005))/MAX(P$8:P1005)</f>
        <v>-4.1128247881059475E-2</v>
      </c>
    </row>
    <row r="1006" spans="1:18" x14ac:dyDescent="0.2">
      <c r="A1006" s="8">
        <v>42676</v>
      </c>
      <c r="B1006" s="18" t="str">
        <f t="shared" si="207"/>
        <v>Nov-2016</v>
      </c>
      <c r="C1006" s="2">
        <v>8514</v>
      </c>
      <c r="D1006" s="25">
        <f t="shared" si="208"/>
        <v>-1.3012606868569774</v>
      </c>
      <c r="E1006" s="20">
        <f t="shared" si="209"/>
        <v>1.3012606868569774</v>
      </c>
      <c r="F1006" s="3">
        <f>VLOOKUP(A1006,'Scheme data2'!$A$2:$B$5538,2,FALSE)</f>
        <v>19.03</v>
      </c>
      <c r="G1006" s="20">
        <f t="shared" si="210"/>
        <v>-0.67849686847598645</v>
      </c>
      <c r="H1006" s="3">
        <f t="shared" si="211"/>
        <v>4000</v>
      </c>
      <c r="I1006" s="3">
        <f t="shared" si="212"/>
        <v>1</v>
      </c>
      <c r="J1006" s="3">
        <f t="shared" si="213"/>
        <v>4000</v>
      </c>
      <c r="K1006" s="3">
        <f t="shared" si="214"/>
        <v>39332.742470540099</v>
      </c>
      <c r="L1006" s="3">
        <f t="shared" si="215"/>
        <v>87.430810555768403</v>
      </c>
      <c r="M1006" s="3">
        <f t="shared" si="216"/>
        <v>748502.08921437815</v>
      </c>
      <c r="N1006" s="3">
        <f t="shared" si="217"/>
        <v>744385.92107181216</v>
      </c>
      <c r="O1006" s="20">
        <f t="shared" si="218"/>
        <v>150.07886435331176</v>
      </c>
      <c r="P1006" s="20">
        <f t="shared" si="219"/>
        <v>147.10760937176076</v>
      </c>
      <c r="Q1006" s="3">
        <f>(O1006-MAX(O$8:O1006))/MAX(O$8:O1006)</f>
        <v>-2.3601847101079911E-2</v>
      </c>
      <c r="R1006" s="3">
        <f>(P1006-MAX(P$8:P1006))/MAX(P$8:P1006)</f>
        <v>-5.360566902875994E-2</v>
      </c>
    </row>
    <row r="1007" spans="1:18" hidden="1" x14ac:dyDescent="0.2">
      <c r="A1007" s="8">
        <v>42677</v>
      </c>
      <c r="B1007" s="18" t="str">
        <f t="shared" si="207"/>
        <v>Nov-2016</v>
      </c>
      <c r="C1007" s="2">
        <v>8484.9500000000007</v>
      </c>
      <c r="D1007" s="25">
        <f t="shared" si="208"/>
        <v>-0.34120272492364662</v>
      </c>
      <c r="E1007" s="20">
        <f t="shared" si="209"/>
        <v>0.34120272492364662</v>
      </c>
      <c r="F1007" s="3">
        <f>VLOOKUP(A1007,'Scheme data2'!$A$2:$B$5538,2,FALSE)</f>
        <v>18.98</v>
      </c>
      <c r="G1007" s="20">
        <f t="shared" si="210"/>
        <v>-0.26274303730951504</v>
      </c>
      <c r="H1007" s="3">
        <f t="shared" si="211"/>
        <v>0</v>
      </c>
      <c r="I1007" s="3">
        <f t="shared" si="212"/>
        <v>1</v>
      </c>
      <c r="J1007" s="3">
        <f t="shared" si="213"/>
        <v>0</v>
      </c>
      <c r="K1007" s="3">
        <f t="shared" si="214"/>
        <v>39332.742470540099</v>
      </c>
      <c r="L1007" s="3">
        <f t="shared" si="215"/>
        <v>87.430810555768403</v>
      </c>
      <c r="M1007" s="3">
        <f t="shared" si="216"/>
        <v>746535.45209085115</v>
      </c>
      <c r="N1007" s="3">
        <f t="shared" si="217"/>
        <v>741846.05602516723</v>
      </c>
      <c r="O1007" s="20">
        <f t="shared" si="218"/>
        <v>149.68454258675024</v>
      </c>
      <c r="P1007" s="20">
        <f t="shared" si="219"/>
        <v>146.60567420001428</v>
      </c>
      <c r="Q1007" s="3">
        <f>(O1007-MAX(O$8:O1007))/MAX(O$8:O1007)</f>
        <v>-2.6167265264240531E-2</v>
      </c>
      <c r="R1007" s="3">
        <f>(P1007-MAX(P$8:P1007))/MAX(P$8:P1007)</f>
        <v>-5.6834792274556727E-2</v>
      </c>
    </row>
    <row r="1008" spans="1:18" x14ac:dyDescent="0.2">
      <c r="A1008" s="8">
        <v>42678</v>
      </c>
      <c r="B1008" s="18" t="str">
        <f t="shared" si="207"/>
        <v>Nov-2016</v>
      </c>
      <c r="C1008" s="2">
        <v>8433.75</v>
      </c>
      <c r="D1008" s="25">
        <f t="shared" si="208"/>
        <v>-0.60342135192311941</v>
      </c>
      <c r="E1008" s="20">
        <f t="shared" si="209"/>
        <v>0.60342135192311941</v>
      </c>
      <c r="F1008" s="3">
        <f>VLOOKUP(A1008,'Scheme data2'!$A$2:$B$5538,2,FALSE)</f>
        <v>18.899999999999999</v>
      </c>
      <c r="G1008" s="20">
        <f t="shared" si="210"/>
        <v>-0.42149631190728049</v>
      </c>
      <c r="H1008" s="3">
        <f t="shared" si="211"/>
        <v>2000</v>
      </c>
      <c r="I1008" s="3">
        <f t="shared" si="212"/>
        <v>2</v>
      </c>
      <c r="J1008" s="3">
        <f t="shared" si="213"/>
        <v>2000</v>
      </c>
      <c r="K1008" s="3">
        <f t="shared" si="214"/>
        <v>39438.562576360207</v>
      </c>
      <c r="L1008" s="3">
        <f t="shared" si="215"/>
        <v>87.667952989442625</v>
      </c>
      <c r="M1008" s="3">
        <f t="shared" si="216"/>
        <v>745388.83269320789</v>
      </c>
      <c r="N1008" s="3">
        <f t="shared" si="217"/>
        <v>739369.59852471179</v>
      </c>
      <c r="O1008" s="20">
        <f t="shared" si="218"/>
        <v>149.0536277602518</v>
      </c>
      <c r="P1008" s="20">
        <f t="shared" si="219"/>
        <v>145.72102425876056</v>
      </c>
      <c r="Q1008" s="3">
        <f>(O1008-MAX(O$8:O1008))/MAX(O$8:O1008)</f>
        <v>-3.0271934325297602E-2</v>
      </c>
      <c r="R1008" s="3">
        <f>(P1008-MAX(P$8:P1008))/MAX(P$8:P1008)</f>
        <v>-6.2526052521881981E-2</v>
      </c>
    </row>
    <row r="1009" spans="1:18" hidden="1" x14ac:dyDescent="0.2">
      <c r="A1009" s="8">
        <v>42681</v>
      </c>
      <c r="B1009" s="18" t="str">
        <f t="shared" si="207"/>
        <v>Nov-2016</v>
      </c>
      <c r="C1009" s="2">
        <v>8497.0499999999993</v>
      </c>
      <c r="D1009" s="25">
        <f t="shared" si="208"/>
        <v>0.75055580257891541</v>
      </c>
      <c r="E1009" s="20">
        <f t="shared" si="209"/>
        <v>-0.75055580257891541</v>
      </c>
      <c r="F1009" s="3">
        <f>VLOOKUP(A1009,'Scheme data2'!$A$2:$B$5538,2,FALSE)</f>
        <v>18.93</v>
      </c>
      <c r="G1009" s="20">
        <f t="shared" si="210"/>
        <v>0.15873015873016477</v>
      </c>
      <c r="H1009" s="3">
        <f t="shared" si="211"/>
        <v>0</v>
      </c>
      <c r="I1009" s="3">
        <f t="shared" si="212"/>
        <v>2</v>
      </c>
      <c r="J1009" s="3">
        <f t="shared" si="213"/>
        <v>0</v>
      </c>
      <c r="K1009" s="3">
        <f t="shared" si="214"/>
        <v>39438.562576360207</v>
      </c>
      <c r="L1009" s="3">
        <f t="shared" si="215"/>
        <v>87.667952989442625</v>
      </c>
      <c r="M1009" s="3">
        <f t="shared" si="216"/>
        <v>746571.9895704987</v>
      </c>
      <c r="N1009" s="3">
        <f t="shared" si="217"/>
        <v>744918.97994894336</v>
      </c>
      <c r="O1009" s="20">
        <f t="shared" si="218"/>
        <v>149.29022082018869</v>
      </c>
      <c r="P1009" s="20">
        <f t="shared" si="219"/>
        <v>146.81474186191213</v>
      </c>
      <c r="Q1009" s="3">
        <f>(O1009-MAX(O$8:O1009))/MAX(O$8:O1009)</f>
        <v>-2.8732683427401338E-2</v>
      </c>
      <c r="R1009" s="3">
        <f>(P1009-MAX(P$8:P1009))/MAX(P$8:P1009)</f>
        <v>-5.5489787411419328E-2</v>
      </c>
    </row>
    <row r="1010" spans="1:18" hidden="1" x14ac:dyDescent="0.2">
      <c r="A1010" s="8">
        <v>42682</v>
      </c>
      <c r="B1010" s="18" t="str">
        <f t="shared" si="207"/>
        <v>Nov-2016</v>
      </c>
      <c r="C1010" s="2">
        <v>8543.5499999999993</v>
      </c>
      <c r="D1010" s="25">
        <f t="shared" si="208"/>
        <v>0.54724875103712467</v>
      </c>
      <c r="E1010" s="20">
        <f t="shared" si="209"/>
        <v>-0.54724875103712467</v>
      </c>
      <c r="F1010" s="3">
        <f>VLOOKUP(A1010,'Scheme data2'!$A$2:$B$5538,2,FALSE)</f>
        <v>18.93</v>
      </c>
      <c r="G1010" s="20">
        <f t="shared" si="210"/>
        <v>0</v>
      </c>
      <c r="H1010" s="3">
        <f t="shared" si="211"/>
        <v>0</v>
      </c>
      <c r="I1010" s="3">
        <f t="shared" si="212"/>
        <v>2</v>
      </c>
      <c r="J1010" s="3">
        <f t="shared" si="213"/>
        <v>0</v>
      </c>
      <c r="K1010" s="3">
        <f t="shared" si="214"/>
        <v>39438.562576360207</v>
      </c>
      <c r="L1010" s="3">
        <f t="shared" si="215"/>
        <v>87.667952989442625</v>
      </c>
      <c r="M1010" s="3">
        <f t="shared" si="216"/>
        <v>746571.9895704987</v>
      </c>
      <c r="N1010" s="3">
        <f t="shared" si="217"/>
        <v>748995.53976295248</v>
      </c>
      <c r="O1010" s="20">
        <f t="shared" si="218"/>
        <v>149.29022082018869</v>
      </c>
      <c r="P1010" s="20">
        <f t="shared" si="219"/>
        <v>147.61818370308984</v>
      </c>
      <c r="Q1010" s="3">
        <f>(O1010-MAX(O$8:O1010))/MAX(O$8:O1010)</f>
        <v>-2.8732683427401338E-2</v>
      </c>
      <c r="R1010" s="3">
        <f>(P1010-MAX(P$8:P1010))/MAX(P$8:P1010)</f>
        <v>-5.0320967069610083E-2</v>
      </c>
    </row>
    <row r="1011" spans="1:18" x14ac:dyDescent="0.2">
      <c r="A1011" s="8">
        <v>42683</v>
      </c>
      <c r="B1011" s="18" t="str">
        <f t="shared" si="207"/>
        <v>Nov-2016</v>
      </c>
      <c r="C1011" s="2">
        <v>8432</v>
      </c>
      <c r="D1011" s="25">
        <f t="shared" si="208"/>
        <v>-1.3056633366691748</v>
      </c>
      <c r="E1011" s="20">
        <f t="shared" si="209"/>
        <v>1.3056633366691748</v>
      </c>
      <c r="F1011" s="3">
        <f>VLOOKUP(A1011,'Scheme data2'!$A$2:$B$5538,2,FALSE)</f>
        <v>18.809999999999999</v>
      </c>
      <c r="G1011" s="20">
        <f t="shared" si="210"/>
        <v>-0.63391442155309552</v>
      </c>
      <c r="H1011" s="3">
        <f t="shared" si="211"/>
        <v>4000</v>
      </c>
      <c r="I1011" s="3">
        <f t="shared" si="212"/>
        <v>3</v>
      </c>
      <c r="J1011" s="3">
        <f t="shared" si="213"/>
        <v>4000</v>
      </c>
      <c r="K1011" s="3">
        <f t="shared" si="214"/>
        <v>39651.215420592001</v>
      </c>
      <c r="L1011" s="3">
        <f t="shared" si="215"/>
        <v>88.1423362911504</v>
      </c>
      <c r="M1011" s="3">
        <f t="shared" si="216"/>
        <v>745839.36206133547</v>
      </c>
      <c r="N1011" s="3">
        <f t="shared" si="217"/>
        <v>743216.17960698018</v>
      </c>
      <c r="O1011" s="20">
        <f t="shared" si="218"/>
        <v>148.34384858044106</v>
      </c>
      <c r="P1011" s="20">
        <f t="shared" si="219"/>
        <v>145.69078720022165</v>
      </c>
      <c r="Q1011" s="3">
        <f>(O1011-MAX(O$8:O1011))/MAX(O$8:O1011)</f>
        <v>-3.4889687018986759E-2</v>
      </c>
      <c r="R1011" s="3">
        <f>(P1011-MAX(P$8:P1011))/MAX(P$8:P1011)</f>
        <v>-6.2720578018616538E-2</v>
      </c>
    </row>
    <row r="1012" spans="1:18" hidden="1" x14ac:dyDescent="0.2">
      <c r="A1012" s="8">
        <v>42684</v>
      </c>
      <c r="B1012" s="18" t="str">
        <f t="shared" si="207"/>
        <v>Nov-2016</v>
      </c>
      <c r="C1012" s="2">
        <v>8525.75</v>
      </c>
      <c r="D1012" s="25">
        <f t="shared" si="208"/>
        <v>1.1118358633776091</v>
      </c>
      <c r="E1012" s="20">
        <f t="shared" si="209"/>
        <v>-1.1118358633776091</v>
      </c>
      <c r="F1012" s="3">
        <f>VLOOKUP(A1012,'Scheme data2'!$A$2:$B$5538,2,FALSE)</f>
        <v>18.86</v>
      </c>
      <c r="G1012" s="20">
        <f t="shared" si="210"/>
        <v>0.26581605528974328</v>
      </c>
      <c r="H1012" s="3">
        <f t="shared" si="211"/>
        <v>0</v>
      </c>
      <c r="I1012" s="3">
        <f t="shared" si="212"/>
        <v>3</v>
      </c>
      <c r="J1012" s="3">
        <f t="shared" si="213"/>
        <v>0</v>
      </c>
      <c r="K1012" s="3">
        <f t="shared" si="214"/>
        <v>39651.215420592001</v>
      </c>
      <c r="L1012" s="3">
        <f t="shared" si="215"/>
        <v>88.1423362911504</v>
      </c>
      <c r="M1012" s="3">
        <f t="shared" si="216"/>
        <v>747821.92283236515</v>
      </c>
      <c r="N1012" s="3">
        <f t="shared" si="217"/>
        <v>751479.52363427554</v>
      </c>
      <c r="O1012" s="20">
        <f t="shared" si="218"/>
        <v>148.73817034700258</v>
      </c>
      <c r="P1012" s="20">
        <f t="shared" si="219"/>
        <v>147.31062962195088</v>
      </c>
      <c r="Q1012" s="3">
        <f>(O1012-MAX(O$8:O1012))/MAX(O$8:O1012)</f>
        <v>-3.2324268855826135E-2</v>
      </c>
      <c r="R1012" s="3">
        <f>(P1012-MAX(P$8:P1012))/MAX(P$8:P1012)</f>
        <v>-5.2299569264969085E-2</v>
      </c>
    </row>
    <row r="1013" spans="1:18" x14ac:dyDescent="0.2">
      <c r="A1013" s="8">
        <v>42685</v>
      </c>
      <c r="B1013" s="18" t="str">
        <f t="shared" si="207"/>
        <v>Nov-2016</v>
      </c>
      <c r="C1013" s="2">
        <v>8296.2999999999993</v>
      </c>
      <c r="D1013" s="25">
        <f t="shared" si="208"/>
        <v>-2.6912588335337153</v>
      </c>
      <c r="E1013" s="20">
        <f t="shared" si="209"/>
        <v>2.6912588335337153</v>
      </c>
      <c r="F1013" s="3">
        <f>VLOOKUP(A1013,'Scheme data2'!$A$2:$B$5538,2,FALSE)</f>
        <v>18.5</v>
      </c>
      <c r="G1013" s="20">
        <f t="shared" si="210"/>
        <v>-1.9088016967126162</v>
      </c>
      <c r="H1013" s="3">
        <f t="shared" si="211"/>
        <v>5000</v>
      </c>
      <c r="I1013" s="3">
        <f t="shared" si="212"/>
        <v>4</v>
      </c>
      <c r="J1013" s="3">
        <f t="shared" si="213"/>
        <v>5000</v>
      </c>
      <c r="K1013" s="3">
        <f t="shared" si="214"/>
        <v>39921.485690862275</v>
      </c>
      <c r="L1013" s="3">
        <f t="shared" si="215"/>
        <v>88.745014593526165</v>
      </c>
      <c r="M1013" s="3">
        <f t="shared" si="216"/>
        <v>738547.48528095207</v>
      </c>
      <c r="N1013" s="3">
        <f t="shared" si="217"/>
        <v>736255.26457227103</v>
      </c>
      <c r="O1013" s="20">
        <f t="shared" si="218"/>
        <v>145.89905362775968</v>
      </c>
      <c r="P1013" s="20">
        <f t="shared" si="219"/>
        <v>143.346119289516</v>
      </c>
      <c r="Q1013" s="3">
        <f>(O1013-MAX(O$8:O1013))/MAX(O$8:O1013)</f>
        <v>-5.0795279630582398E-2</v>
      </c>
      <c r="R1013" s="3">
        <f>(P1013-MAX(P$8:P1013))/MAX(P$8:P1013)</f>
        <v>-7.7804640822562651E-2</v>
      </c>
    </row>
    <row r="1014" spans="1:18" x14ac:dyDescent="0.2">
      <c r="A1014" s="8">
        <v>42689</v>
      </c>
      <c r="B1014" s="18" t="str">
        <f t="shared" si="207"/>
        <v>Nov-2016</v>
      </c>
      <c r="C1014" s="2">
        <v>8108.45</v>
      </c>
      <c r="D1014" s="25">
        <f t="shared" si="208"/>
        <v>-2.2642623820257159</v>
      </c>
      <c r="E1014" s="20">
        <f t="shared" si="209"/>
        <v>2.2642623820257159</v>
      </c>
      <c r="F1014" s="3">
        <f>VLOOKUP(A1014,'Scheme data2'!$A$2:$B$5538,2,FALSE)</f>
        <v>18.190000000000001</v>
      </c>
      <c r="G1014" s="20">
        <f t="shared" si="210"/>
        <v>-1.6756756756756686</v>
      </c>
      <c r="H1014" s="3">
        <f t="shared" si="211"/>
        <v>5000</v>
      </c>
      <c r="I1014" s="3">
        <f t="shared" si="212"/>
        <v>5</v>
      </c>
      <c r="J1014" s="3">
        <f t="shared" si="213"/>
        <v>5000</v>
      </c>
      <c r="K1014" s="3">
        <f t="shared" si="214"/>
        <v>40196.361996524727</v>
      </c>
      <c r="L1014" s="3">
        <f t="shared" si="215"/>
        <v>89.361655258511462</v>
      </c>
      <c r="M1014" s="3">
        <f t="shared" si="216"/>
        <v>731171.82471678487</v>
      </c>
      <c r="N1014" s="3">
        <f t="shared" si="217"/>
        <v>724584.51358087722</v>
      </c>
      <c r="O1014" s="20">
        <f t="shared" si="218"/>
        <v>143.45425867507831</v>
      </c>
      <c r="P1014" s="20">
        <f t="shared" si="219"/>
        <v>140.10038703434978</v>
      </c>
      <c r="Q1014" s="3">
        <f>(O1014-MAX(O$8:O1014))/MAX(O$8:O1014)</f>
        <v>-6.6700872242178036E-2</v>
      </c>
      <c r="R1014" s="3">
        <f>(P1014-MAX(P$8:P1014))/MAX(P$8:P1014)</f>
        <v>-9.8685563429204287E-2</v>
      </c>
    </row>
    <row r="1015" spans="1:18" hidden="1" x14ac:dyDescent="0.2">
      <c r="A1015" s="8">
        <v>42690</v>
      </c>
      <c r="B1015" s="18" t="str">
        <f t="shared" si="207"/>
        <v>Nov-2016</v>
      </c>
      <c r="C1015" s="2">
        <v>8111.6</v>
      </c>
      <c r="D1015" s="25">
        <f t="shared" si="208"/>
        <v>3.8848361894080197E-2</v>
      </c>
      <c r="E1015" s="20">
        <f t="shared" si="209"/>
        <v>-3.8848361894080197E-2</v>
      </c>
      <c r="F1015" s="3">
        <f>VLOOKUP(A1015,'Scheme data2'!$A$2:$B$5538,2,FALSE)</f>
        <v>18.22</v>
      </c>
      <c r="G1015" s="20">
        <f t="shared" si="210"/>
        <v>0.16492578339745786</v>
      </c>
      <c r="H1015" s="3">
        <f t="shared" si="211"/>
        <v>0</v>
      </c>
      <c r="I1015" s="3">
        <f t="shared" si="212"/>
        <v>5</v>
      </c>
      <c r="J1015" s="3">
        <f t="shared" si="213"/>
        <v>0</v>
      </c>
      <c r="K1015" s="3">
        <f t="shared" si="214"/>
        <v>40196.361996524727</v>
      </c>
      <c r="L1015" s="3">
        <f t="shared" si="215"/>
        <v>89.361655258511462</v>
      </c>
      <c r="M1015" s="3">
        <f t="shared" si="216"/>
        <v>732377.71557668049</v>
      </c>
      <c r="N1015" s="3">
        <f t="shared" si="217"/>
        <v>724866.00279494165</v>
      </c>
      <c r="O1015" s="20">
        <f t="shared" si="218"/>
        <v>143.6908517350152</v>
      </c>
      <c r="P1015" s="20">
        <f t="shared" si="219"/>
        <v>140.15481373971988</v>
      </c>
      <c r="Q1015" s="3">
        <f>(O1015-MAX(O$8:O1015))/MAX(O$8:O1015)</f>
        <v>-6.5161621344281773E-2</v>
      </c>
      <c r="R1015" s="3">
        <f>(P1015-MAX(P$8:P1015))/MAX(P$8:P1015)</f>
        <v>-9.8335417535081723E-2</v>
      </c>
    </row>
    <row r="1016" spans="1:18" hidden="1" x14ac:dyDescent="0.2">
      <c r="A1016" s="8">
        <v>42691</v>
      </c>
      <c r="B1016" s="18" t="str">
        <f t="shared" si="207"/>
        <v>Nov-2016</v>
      </c>
      <c r="C1016" s="2">
        <v>8079.95</v>
      </c>
      <c r="D1016" s="25">
        <f t="shared" si="208"/>
        <v>-0.39018196163519581</v>
      </c>
      <c r="E1016" s="20">
        <f t="shared" si="209"/>
        <v>0.39018196163519581</v>
      </c>
      <c r="F1016" s="3">
        <f>VLOOKUP(A1016,'Scheme data2'!$A$2:$B$5538,2,FALSE)</f>
        <v>18.21</v>
      </c>
      <c r="G1016" s="20">
        <f t="shared" si="210"/>
        <v>-5.488474204170149E-2</v>
      </c>
      <c r="H1016" s="3">
        <f t="shared" si="211"/>
        <v>0</v>
      </c>
      <c r="I1016" s="3">
        <f t="shared" si="212"/>
        <v>5</v>
      </c>
      <c r="J1016" s="3">
        <f t="shared" si="213"/>
        <v>0</v>
      </c>
      <c r="K1016" s="3">
        <f t="shared" si="214"/>
        <v>40196.361996524727</v>
      </c>
      <c r="L1016" s="3">
        <f t="shared" si="215"/>
        <v>89.361655258511462</v>
      </c>
      <c r="M1016" s="3">
        <f t="shared" si="216"/>
        <v>731975.75195671536</v>
      </c>
      <c r="N1016" s="3">
        <f t="shared" si="217"/>
        <v>722037.70640600962</v>
      </c>
      <c r="O1016" s="20">
        <f t="shared" si="218"/>
        <v>143.6119873817029</v>
      </c>
      <c r="P1016" s="20">
        <f t="shared" si="219"/>
        <v>139.6079549381441</v>
      </c>
      <c r="Q1016" s="3">
        <f>(O1016-MAX(O$8:O1016))/MAX(O$8:O1016)</f>
        <v>-6.5674704976913856E-2</v>
      </c>
      <c r="R1016" s="3">
        <f>(P1016-MAX(P$8:P1016))/MAX(P$8:P1016)</f>
        <v>-0.10185355009031305</v>
      </c>
    </row>
    <row r="1017" spans="1:18" hidden="1" x14ac:dyDescent="0.2">
      <c r="A1017" s="8">
        <v>42692</v>
      </c>
      <c r="B1017" s="18" t="str">
        <f t="shared" si="207"/>
        <v>Nov-2016</v>
      </c>
      <c r="C1017" s="2">
        <v>8074.1</v>
      </c>
      <c r="D1017" s="25">
        <f t="shared" si="208"/>
        <v>-7.2401438127704443E-2</v>
      </c>
      <c r="E1017" s="20">
        <f t="shared" si="209"/>
        <v>7.2401438127704443E-2</v>
      </c>
      <c r="F1017" s="3">
        <f>VLOOKUP(A1017,'Scheme data2'!$A$2:$B$5538,2,FALSE)</f>
        <v>18.190000000000001</v>
      </c>
      <c r="G1017" s="20">
        <f t="shared" si="210"/>
        <v>-0.10982976386600535</v>
      </c>
      <c r="H1017" s="3">
        <f t="shared" si="211"/>
        <v>0</v>
      </c>
      <c r="I1017" s="3">
        <f t="shared" si="212"/>
        <v>5</v>
      </c>
      <c r="J1017" s="3">
        <f t="shared" si="213"/>
        <v>0</v>
      </c>
      <c r="K1017" s="3">
        <f t="shared" si="214"/>
        <v>40196.361996524727</v>
      </c>
      <c r="L1017" s="3">
        <f t="shared" si="215"/>
        <v>89.361655258511462</v>
      </c>
      <c r="M1017" s="3">
        <f t="shared" si="216"/>
        <v>731171.82471678487</v>
      </c>
      <c r="N1017" s="3">
        <f t="shared" si="217"/>
        <v>721514.94072274747</v>
      </c>
      <c r="O1017" s="20">
        <f t="shared" si="218"/>
        <v>143.45425867507831</v>
      </c>
      <c r="P1017" s="20">
        <f t="shared" si="219"/>
        <v>139.5068767710282</v>
      </c>
      <c r="Q1017" s="3">
        <f>(O1017-MAX(O$8:O1017))/MAX(O$8:O1017)</f>
        <v>-6.6700872242178036E-2</v>
      </c>
      <c r="R1017" s="3">
        <f>(P1017-MAX(P$8:P1017))/MAX(P$8:P1017)</f>
        <v>-0.10250382103654063</v>
      </c>
    </row>
    <row r="1018" spans="1:18" hidden="1" x14ac:dyDescent="0.2">
      <c r="A1018" s="8">
        <v>42695</v>
      </c>
      <c r="B1018" s="18" t="str">
        <f t="shared" si="207"/>
        <v>Nov-2016</v>
      </c>
      <c r="C1018" s="2">
        <v>7929.1</v>
      </c>
      <c r="D1018" s="25">
        <f t="shared" si="208"/>
        <v>-1.7958657930914901</v>
      </c>
      <c r="E1018" s="20">
        <f t="shared" si="209"/>
        <v>1.7958657930914901</v>
      </c>
      <c r="F1018" s="3">
        <f>VLOOKUP(A1018,'Scheme data2'!$A$2:$B$5538,2,FALSE)</f>
        <v>18.03</v>
      </c>
      <c r="G1018" s="20">
        <f t="shared" si="210"/>
        <v>-0.87960417811984681</v>
      </c>
      <c r="H1018" s="3">
        <f t="shared" si="211"/>
        <v>4000</v>
      </c>
      <c r="I1018" s="3">
        <f t="shared" si="212"/>
        <v>6</v>
      </c>
      <c r="J1018" s="3">
        <f t="shared" si="213"/>
        <v>0</v>
      </c>
      <c r="K1018" s="3">
        <f t="shared" si="214"/>
        <v>40196.361996524727</v>
      </c>
      <c r="L1018" s="3">
        <f t="shared" si="215"/>
        <v>89.361655258511462</v>
      </c>
      <c r="M1018" s="3">
        <f t="shared" si="216"/>
        <v>724740.40679734084</v>
      </c>
      <c r="N1018" s="3">
        <f t="shared" si="217"/>
        <v>708557.50071026327</v>
      </c>
      <c r="O1018" s="20">
        <f t="shared" si="218"/>
        <v>142.19242902208148</v>
      </c>
      <c r="P1018" s="20">
        <f t="shared" si="219"/>
        <v>137.00152049208702</v>
      </c>
      <c r="Q1018" s="3">
        <f>(O1018-MAX(O$8:O1018))/MAX(O$8:O1018)</f>
        <v>-7.491021036429181E-2</v>
      </c>
      <c r="R1018" s="3">
        <f>(P1018-MAX(P$8:P1018))/MAX(P$8:P1018)</f>
        <v>-0.11862164790884848</v>
      </c>
    </row>
    <row r="1019" spans="1:18" hidden="1" x14ac:dyDescent="0.2">
      <c r="A1019" s="8">
        <v>42696</v>
      </c>
      <c r="B1019" s="18" t="str">
        <f t="shared" si="207"/>
        <v>Nov-2016</v>
      </c>
      <c r="C1019" s="2">
        <v>8002.3</v>
      </c>
      <c r="D1019" s="25">
        <f t="shared" si="208"/>
        <v>0.9231816977967211</v>
      </c>
      <c r="E1019" s="20">
        <f t="shared" si="209"/>
        <v>-0.9231816977967211</v>
      </c>
      <c r="F1019" s="3">
        <f>VLOOKUP(A1019,'Scheme data2'!$A$2:$B$5538,2,FALSE)</f>
        <v>18.13</v>
      </c>
      <c r="G1019" s="20">
        <f t="shared" si="210"/>
        <v>0.55463117027175746</v>
      </c>
      <c r="H1019" s="3">
        <f t="shared" si="211"/>
        <v>0</v>
      </c>
      <c r="I1019" s="3">
        <f t="shared" si="212"/>
        <v>6</v>
      </c>
      <c r="J1019" s="3">
        <f t="shared" si="213"/>
        <v>0</v>
      </c>
      <c r="K1019" s="3">
        <f t="shared" si="214"/>
        <v>40196.361996524727</v>
      </c>
      <c r="L1019" s="3">
        <f t="shared" si="215"/>
        <v>89.361655258511462</v>
      </c>
      <c r="M1019" s="3">
        <f t="shared" si="216"/>
        <v>728760.04299699329</v>
      </c>
      <c r="N1019" s="3">
        <f t="shared" si="217"/>
        <v>715098.77387518634</v>
      </c>
      <c r="O1019" s="20">
        <f t="shared" si="218"/>
        <v>142.98107255520446</v>
      </c>
      <c r="P1019" s="20">
        <f t="shared" si="219"/>
        <v>138.26629345497321</v>
      </c>
      <c r="Q1019" s="3">
        <f>(O1019-MAX(O$8:O1019))/MAX(O$8:O1019)</f>
        <v>-6.9779374037970937E-2</v>
      </c>
      <c r="R1019" s="3">
        <f>(P1019-MAX(P$8:P1019))/MAX(P$8:P1019)</f>
        <v>-0.11048492427400056</v>
      </c>
    </row>
    <row r="1020" spans="1:18" hidden="1" x14ac:dyDescent="0.2">
      <c r="A1020" s="8">
        <v>42697</v>
      </c>
      <c r="B1020" s="18" t="str">
        <f t="shared" si="207"/>
        <v>Nov-2016</v>
      </c>
      <c r="C1020" s="2">
        <v>8033.3</v>
      </c>
      <c r="D1020" s="25">
        <f t="shared" si="208"/>
        <v>0.38738862577009109</v>
      </c>
      <c r="E1020" s="20">
        <f t="shared" si="209"/>
        <v>-0.38738862577009109</v>
      </c>
      <c r="F1020" s="3">
        <f>VLOOKUP(A1020,'Scheme data2'!$A$2:$B$5538,2,FALSE)</f>
        <v>18.2</v>
      </c>
      <c r="G1020" s="20">
        <f t="shared" si="210"/>
        <v>0.38610038610038766</v>
      </c>
      <c r="H1020" s="3">
        <f t="shared" si="211"/>
        <v>0</v>
      </c>
      <c r="I1020" s="3">
        <f t="shared" si="212"/>
        <v>6</v>
      </c>
      <c r="J1020" s="3">
        <f t="shared" si="213"/>
        <v>0</v>
      </c>
      <c r="K1020" s="3">
        <f t="shared" si="214"/>
        <v>40196.361996524727</v>
      </c>
      <c r="L1020" s="3">
        <f t="shared" si="215"/>
        <v>89.361655258511462</v>
      </c>
      <c r="M1020" s="3">
        <f t="shared" si="216"/>
        <v>731573.78833675</v>
      </c>
      <c r="N1020" s="3">
        <f t="shared" si="217"/>
        <v>717868.98518820014</v>
      </c>
      <c r="O1020" s="20">
        <f t="shared" si="218"/>
        <v>143.53312302839058</v>
      </c>
      <c r="P1020" s="20">
        <f t="shared" si="219"/>
        <v>138.80192134909169</v>
      </c>
      <c r="Q1020" s="3">
        <f>(O1020-MAX(O$8:O1020))/MAX(O$8:O1020)</f>
        <v>-6.6187788609546133E-2</v>
      </c>
      <c r="R1020" s="3">
        <f>(P1020-MAX(P$8:P1020))/MAX(P$8:P1020)</f>
        <v>-0.10703904404612773</v>
      </c>
    </row>
    <row r="1021" spans="1:18" hidden="1" x14ac:dyDescent="0.2">
      <c r="A1021" s="8">
        <v>42698</v>
      </c>
      <c r="B1021" s="18" t="str">
        <f t="shared" si="207"/>
        <v>Nov-2016</v>
      </c>
      <c r="C1021" s="2">
        <v>7965.5</v>
      </c>
      <c r="D1021" s="25">
        <f t="shared" si="208"/>
        <v>-0.84398690450997949</v>
      </c>
      <c r="E1021" s="20">
        <f t="shared" si="209"/>
        <v>0.84398690450997949</v>
      </c>
      <c r="F1021" s="3">
        <f>VLOOKUP(A1021,'Scheme data2'!$A$2:$B$5538,2,FALSE)</f>
        <v>18.14</v>
      </c>
      <c r="G1021" s="20">
        <f t="shared" si="210"/>
        <v>-0.32967032967032267</v>
      </c>
      <c r="H1021" s="3">
        <f t="shared" si="211"/>
        <v>2000</v>
      </c>
      <c r="I1021" s="3">
        <f t="shared" si="212"/>
        <v>7</v>
      </c>
      <c r="J1021" s="3">
        <f t="shared" si="213"/>
        <v>0</v>
      </c>
      <c r="K1021" s="3">
        <f t="shared" si="214"/>
        <v>40196.361996524727</v>
      </c>
      <c r="L1021" s="3">
        <f t="shared" si="215"/>
        <v>89.361655258511462</v>
      </c>
      <c r="M1021" s="3">
        <f t="shared" si="216"/>
        <v>729162.00661695853</v>
      </c>
      <c r="N1021" s="3">
        <f t="shared" si="217"/>
        <v>711810.26496167306</v>
      </c>
      <c r="O1021" s="20">
        <f t="shared" si="218"/>
        <v>143.05993690851679</v>
      </c>
      <c r="P1021" s="20">
        <f t="shared" si="219"/>
        <v>137.63045130969712</v>
      </c>
      <c r="Q1021" s="3">
        <f>(O1021-MAX(O$8:O1021))/MAX(O$8:O1021)</f>
        <v>-6.926629040533866E-2</v>
      </c>
      <c r="R1021" s="3">
        <f>(P1021-MAX(P$8:P1021))/MAX(P$8:P1021)</f>
        <v>-0.11457551757676546</v>
      </c>
    </row>
    <row r="1022" spans="1:18" hidden="1" x14ac:dyDescent="0.2">
      <c r="A1022" s="8">
        <v>42699</v>
      </c>
      <c r="B1022" s="18" t="str">
        <f t="shared" si="207"/>
        <v>Nov-2016</v>
      </c>
      <c r="C1022" s="2">
        <v>8114.3</v>
      </c>
      <c r="D1022" s="25">
        <f t="shared" si="208"/>
        <v>1.8680559914631873</v>
      </c>
      <c r="E1022" s="20">
        <f t="shared" si="209"/>
        <v>-1.8680559914631873</v>
      </c>
      <c r="F1022" s="3">
        <f>VLOOKUP(A1022,'Scheme data2'!$A$2:$B$5538,2,FALSE)</f>
        <v>18.3</v>
      </c>
      <c r="G1022" s="20">
        <f t="shared" si="210"/>
        <v>0.88202866593164353</v>
      </c>
      <c r="H1022" s="3">
        <f t="shared" si="211"/>
        <v>0</v>
      </c>
      <c r="I1022" s="3">
        <f t="shared" si="212"/>
        <v>7</v>
      </c>
      <c r="J1022" s="3">
        <f t="shared" si="213"/>
        <v>0</v>
      </c>
      <c r="K1022" s="3">
        <f t="shared" si="214"/>
        <v>40196.361996524727</v>
      </c>
      <c r="L1022" s="3">
        <f t="shared" si="215"/>
        <v>89.361655258511462</v>
      </c>
      <c r="M1022" s="3">
        <f t="shared" si="216"/>
        <v>735593.42453640257</v>
      </c>
      <c r="N1022" s="3">
        <f t="shared" si="217"/>
        <v>725107.27926413959</v>
      </c>
      <c r="O1022" s="20">
        <f t="shared" si="218"/>
        <v>144.32176656151361</v>
      </c>
      <c r="P1022" s="20">
        <f t="shared" si="219"/>
        <v>140.20146520146574</v>
      </c>
      <c r="Q1022" s="3">
        <f>(O1022-MAX(O$8:O1022))/MAX(O$8:O1022)</f>
        <v>-6.1056952283224886E-2</v>
      </c>
      <c r="R1022" s="3">
        <f>(P1022-MAX(P$8:P1022))/MAX(P$8:P1022)</f>
        <v>-9.8035292482976349E-2</v>
      </c>
    </row>
    <row r="1023" spans="1:18" hidden="1" x14ac:dyDescent="0.2">
      <c r="A1023" s="8">
        <v>42702</v>
      </c>
      <c r="B1023" s="18" t="str">
        <f t="shared" si="207"/>
        <v>Nov-2016</v>
      </c>
      <c r="C1023" s="2">
        <v>8126.9</v>
      </c>
      <c r="D1023" s="25">
        <f t="shared" si="208"/>
        <v>0.15528141675806237</v>
      </c>
      <c r="E1023" s="20">
        <f t="shared" si="209"/>
        <v>-0.15528141675806237</v>
      </c>
      <c r="F1023" s="3">
        <f>VLOOKUP(A1023,'Scheme data2'!$A$2:$B$5538,2,FALSE)</f>
        <v>18.28</v>
      </c>
      <c r="G1023" s="20">
        <f t="shared" si="210"/>
        <v>-0.10928961748633645</v>
      </c>
      <c r="H1023" s="3">
        <f t="shared" si="211"/>
        <v>0</v>
      </c>
      <c r="I1023" s="3">
        <f t="shared" si="212"/>
        <v>7</v>
      </c>
      <c r="J1023" s="3">
        <f t="shared" si="213"/>
        <v>0</v>
      </c>
      <c r="K1023" s="3">
        <f t="shared" si="214"/>
        <v>40196.361996524727</v>
      </c>
      <c r="L1023" s="3">
        <f t="shared" si="215"/>
        <v>89.361655258511462</v>
      </c>
      <c r="M1023" s="3">
        <f t="shared" si="216"/>
        <v>734789.49729647208</v>
      </c>
      <c r="N1023" s="3">
        <f t="shared" si="217"/>
        <v>726233.23612039676</v>
      </c>
      <c r="O1023" s="20">
        <f t="shared" si="218"/>
        <v>144.16403785488902</v>
      </c>
      <c r="P1023" s="20">
        <f t="shared" si="219"/>
        <v>140.41917202294616</v>
      </c>
      <c r="Q1023" s="3">
        <f>(O1023-MAX(O$8:O1023))/MAX(O$8:O1023)</f>
        <v>-6.2083119548489066E-2</v>
      </c>
      <c r="R1023" s="3">
        <f>(P1023-MAX(P$8:P1023))/MAX(P$8:P1023)</f>
        <v>-9.6634708906486066E-2</v>
      </c>
    </row>
    <row r="1024" spans="1:18" hidden="1" x14ac:dyDescent="0.2">
      <c r="A1024" s="8">
        <v>42703</v>
      </c>
      <c r="B1024" s="18" t="str">
        <f t="shared" si="207"/>
        <v>Nov-2016</v>
      </c>
      <c r="C1024" s="2">
        <v>8142.15</v>
      </c>
      <c r="D1024" s="25">
        <f t="shared" si="208"/>
        <v>0.18764842682941837</v>
      </c>
      <c r="E1024" s="20">
        <f t="shared" si="209"/>
        <v>-0.18764842682941837</v>
      </c>
      <c r="F1024" s="3">
        <f>VLOOKUP(A1024,'Scheme data2'!$A$2:$B$5538,2,FALSE)</f>
        <v>18.309999999999999</v>
      </c>
      <c r="G1024" s="20">
        <f t="shared" si="210"/>
        <v>0.16411378555797362</v>
      </c>
      <c r="H1024" s="3">
        <f t="shared" si="211"/>
        <v>0</v>
      </c>
      <c r="I1024" s="3">
        <f t="shared" si="212"/>
        <v>7</v>
      </c>
      <c r="J1024" s="3">
        <f t="shared" si="213"/>
        <v>0</v>
      </c>
      <c r="K1024" s="3">
        <f t="shared" si="214"/>
        <v>40196.361996524727</v>
      </c>
      <c r="L1024" s="3">
        <f t="shared" si="215"/>
        <v>89.361655258511462</v>
      </c>
      <c r="M1024" s="3">
        <f t="shared" si="216"/>
        <v>735995.3881563677</v>
      </c>
      <c r="N1024" s="3">
        <f t="shared" si="217"/>
        <v>727596.00136308908</v>
      </c>
      <c r="O1024" s="20">
        <f t="shared" si="218"/>
        <v>144.40063091482591</v>
      </c>
      <c r="P1024" s="20">
        <f t="shared" si="219"/>
        <v>140.68266639021411</v>
      </c>
      <c r="Q1024" s="3">
        <f>(O1024-MAX(O$8:O1024))/MAX(O$8:O1024)</f>
        <v>-6.0543868650592803E-2</v>
      </c>
      <c r="R1024" s="3">
        <f>(P1024-MAX(P$8:P1024))/MAX(P$8:P1024)</f>
        <v>-9.4939558149226083E-2</v>
      </c>
    </row>
    <row r="1025" spans="1:18" hidden="1" x14ac:dyDescent="0.2">
      <c r="A1025" s="8">
        <v>42704</v>
      </c>
      <c r="B1025" s="18" t="str">
        <f t="shared" si="207"/>
        <v>Nov-2016</v>
      </c>
      <c r="C1025" s="2">
        <v>8224.5</v>
      </c>
      <c r="D1025" s="25">
        <f t="shared" si="208"/>
        <v>1.0114036218934848</v>
      </c>
      <c r="E1025" s="20">
        <f t="shared" si="209"/>
        <v>-1.0114036218934848</v>
      </c>
      <c r="F1025" s="3">
        <f>VLOOKUP(A1025,'Scheme data2'!$A$2:$B$5538,2,FALSE)</f>
        <v>18.420000000000002</v>
      </c>
      <c r="G1025" s="20">
        <f t="shared" si="210"/>
        <v>0.60076460950302013</v>
      </c>
      <c r="H1025" s="3">
        <f t="shared" si="211"/>
        <v>0</v>
      </c>
      <c r="I1025" s="3">
        <f t="shared" si="212"/>
        <v>7</v>
      </c>
      <c r="J1025" s="3">
        <f t="shared" si="213"/>
        <v>0</v>
      </c>
      <c r="K1025" s="3">
        <f t="shared" si="214"/>
        <v>40196.361996524727</v>
      </c>
      <c r="L1025" s="3">
        <f t="shared" si="215"/>
        <v>89.361655258511462</v>
      </c>
      <c r="M1025" s="3">
        <f t="shared" si="216"/>
        <v>740416.98797598551</v>
      </c>
      <c r="N1025" s="3">
        <f t="shared" si="217"/>
        <v>734954.93367362756</v>
      </c>
      <c r="O1025" s="20">
        <f t="shared" si="218"/>
        <v>145.26813880126127</v>
      </c>
      <c r="P1025" s="20">
        <f t="shared" si="219"/>
        <v>142.10553597346106</v>
      </c>
      <c r="Q1025" s="3">
        <f>(O1025-MAX(O$8:O1025))/MAX(O$8:O1025)</f>
        <v>-5.4899948691639285E-2</v>
      </c>
      <c r="R1025" s="3">
        <f>(P1025-MAX(P$8:P1025))/MAX(P$8:P1025)</f>
        <v>-8.5785744060022207E-2</v>
      </c>
    </row>
    <row r="1026" spans="1:18" hidden="1" x14ac:dyDescent="0.2">
      <c r="A1026" s="8">
        <v>42705</v>
      </c>
      <c r="B1026" s="18" t="str">
        <f t="shared" ref="B1026:B1043" si="220">TEXT(A1026,"MMM-YYYY")</f>
        <v>Dec-2016</v>
      </c>
      <c r="C1026" s="2">
        <v>8192.9</v>
      </c>
      <c r="D1026" s="25">
        <f t="shared" si="208"/>
        <v>-0.38421788558575432</v>
      </c>
      <c r="E1026" s="20">
        <f t="shared" si="209"/>
        <v>0.38421788558575432</v>
      </c>
      <c r="F1026" s="3">
        <f>VLOOKUP(A1026,'Scheme data2'!$A$2:$B$5538,2,FALSE)</f>
        <v>18.36</v>
      </c>
      <c r="G1026" s="20">
        <f t="shared" si="210"/>
        <v>-0.32573289902281366</v>
      </c>
      <c r="H1026" s="3">
        <f t="shared" si="211"/>
        <v>0</v>
      </c>
      <c r="I1026" s="3">
        <f t="shared" si="212"/>
        <v>0</v>
      </c>
      <c r="J1026" s="3">
        <f t="shared" si="213"/>
        <v>0</v>
      </c>
      <c r="K1026" s="3">
        <f t="shared" si="214"/>
        <v>40196.361996524727</v>
      </c>
      <c r="L1026" s="3">
        <f t="shared" si="215"/>
        <v>89.361655258511462</v>
      </c>
      <c r="M1026" s="3">
        <f t="shared" si="216"/>
        <v>738005.20625619392</v>
      </c>
      <c r="N1026" s="3">
        <f t="shared" si="217"/>
        <v>732131.10536745854</v>
      </c>
      <c r="O1026" s="20">
        <f t="shared" si="218"/>
        <v>144.79495268138743</v>
      </c>
      <c r="P1026" s="20">
        <f t="shared" si="219"/>
        <v>141.55954108784351</v>
      </c>
      <c r="Q1026" s="3">
        <f>(O1026-MAX(O$8:O1026))/MAX(O$8:O1026)</f>
        <v>-5.7978450487432179E-2</v>
      </c>
      <c r="R1026" s="3">
        <f>(P1026-MAX(P$8:P1026))/MAX(P$8:P1026)</f>
        <v>-8.9298318743918401E-2</v>
      </c>
    </row>
    <row r="1027" spans="1:18" x14ac:dyDescent="0.2">
      <c r="A1027" s="8">
        <v>42706</v>
      </c>
      <c r="B1027" s="18" t="str">
        <f t="shared" si="220"/>
        <v>Dec-2016</v>
      </c>
      <c r="C1027" s="2">
        <v>8086.8</v>
      </c>
      <c r="D1027" s="25">
        <f t="shared" si="208"/>
        <v>-1.295023740067613</v>
      </c>
      <c r="E1027" s="20">
        <f t="shared" si="209"/>
        <v>1.295023740067613</v>
      </c>
      <c r="F1027" s="3">
        <f>VLOOKUP(A1027,'Scheme data2'!$A$2:$B$5538,2,FALSE)</f>
        <v>18.2</v>
      </c>
      <c r="G1027" s="20">
        <f t="shared" si="210"/>
        <v>-0.87145969498910758</v>
      </c>
      <c r="H1027" s="3">
        <f t="shared" si="211"/>
        <v>4000</v>
      </c>
      <c r="I1027" s="3">
        <f t="shared" si="212"/>
        <v>1</v>
      </c>
      <c r="J1027" s="3">
        <f t="shared" si="213"/>
        <v>4000</v>
      </c>
      <c r="K1027" s="3">
        <f t="shared" si="214"/>
        <v>40416.14221630495</v>
      </c>
      <c r="L1027" s="3">
        <f t="shared" si="215"/>
        <v>89.856288487971824</v>
      </c>
      <c r="M1027" s="3">
        <f t="shared" si="216"/>
        <v>735573.78833675012</v>
      </c>
      <c r="N1027" s="3">
        <f t="shared" si="217"/>
        <v>726649.83374453057</v>
      </c>
      <c r="O1027" s="20">
        <f t="shared" si="218"/>
        <v>143.53312302839058</v>
      </c>
      <c r="P1027" s="20">
        <f t="shared" si="219"/>
        <v>139.72631142442518</v>
      </c>
      <c r="Q1027" s="3">
        <f>(O1027-MAX(O$8:O1027))/MAX(O$8:O1027)</f>
        <v>-6.6187788609546133E-2</v>
      </c>
      <c r="R1027" s="3">
        <f>(P1027-MAX(P$8:P1027))/MAX(P$8:P1027)</f>
        <v>-0.10109212171737951</v>
      </c>
    </row>
    <row r="1028" spans="1:18" hidden="1" x14ac:dyDescent="0.2">
      <c r="A1028" s="8">
        <v>42709</v>
      </c>
      <c r="B1028" s="18" t="str">
        <f t="shared" si="220"/>
        <v>Dec-2016</v>
      </c>
      <c r="C1028" s="2">
        <v>8128.75</v>
      </c>
      <c r="D1028" s="25">
        <f t="shared" si="208"/>
        <v>0.51874659939654522</v>
      </c>
      <c r="E1028" s="20">
        <f t="shared" si="209"/>
        <v>-0.51874659939654522</v>
      </c>
      <c r="F1028" s="3">
        <f>VLOOKUP(A1028,'Scheme data2'!$A$2:$B$5538,2,FALSE)</f>
        <v>18.23</v>
      </c>
      <c r="G1028" s="20">
        <f t="shared" si="210"/>
        <v>0.16483516483517108</v>
      </c>
      <c r="H1028" s="3">
        <f t="shared" si="211"/>
        <v>0</v>
      </c>
      <c r="I1028" s="3">
        <f t="shared" si="212"/>
        <v>1</v>
      </c>
      <c r="J1028" s="3">
        <f t="shared" si="213"/>
        <v>0</v>
      </c>
      <c r="K1028" s="3">
        <f t="shared" si="214"/>
        <v>40416.14221630495</v>
      </c>
      <c r="L1028" s="3">
        <f t="shared" si="215"/>
        <v>89.856288487971824</v>
      </c>
      <c r="M1028" s="3">
        <f t="shared" si="216"/>
        <v>736786.27260323928</v>
      </c>
      <c r="N1028" s="3">
        <f t="shared" si="217"/>
        <v>730419.30504660099</v>
      </c>
      <c r="O1028" s="20">
        <f t="shared" si="218"/>
        <v>143.76971608832747</v>
      </c>
      <c r="P1028" s="20">
        <f t="shared" si="219"/>
        <v>140.4511369134016</v>
      </c>
      <c r="Q1028" s="3">
        <f>(O1028-MAX(O$8:O1028))/MAX(O$8:O1028)</f>
        <v>-6.464853771164987E-2</v>
      </c>
      <c r="R1028" s="3">
        <f>(P1028-MAX(P$8:P1028))/MAX(P$8:P1028)</f>
        <v>-9.6429067667080856E-2</v>
      </c>
    </row>
    <row r="1029" spans="1:18" hidden="1" x14ac:dyDescent="0.2">
      <c r="A1029" s="8">
        <v>42710</v>
      </c>
      <c r="B1029" s="18" t="str">
        <f t="shared" si="220"/>
        <v>Dec-2016</v>
      </c>
      <c r="C1029" s="2">
        <v>8143.15</v>
      </c>
      <c r="D1029" s="25">
        <f t="shared" si="208"/>
        <v>0.17714900815008011</v>
      </c>
      <c r="E1029" s="20">
        <f t="shared" si="209"/>
        <v>-0.17714900815008011</v>
      </c>
      <c r="F1029" s="3">
        <f>VLOOKUP(A1029,'Scheme data2'!$A$2:$B$5538,2,FALSE)</f>
        <v>18.23</v>
      </c>
      <c r="G1029" s="20">
        <f t="shared" si="210"/>
        <v>0</v>
      </c>
      <c r="H1029" s="3">
        <f t="shared" si="211"/>
        <v>0</v>
      </c>
      <c r="I1029" s="3">
        <f t="shared" si="212"/>
        <v>1</v>
      </c>
      <c r="J1029" s="3">
        <f t="shared" si="213"/>
        <v>0</v>
      </c>
      <c r="K1029" s="3">
        <f t="shared" si="214"/>
        <v>40416.14221630495</v>
      </c>
      <c r="L1029" s="3">
        <f t="shared" si="215"/>
        <v>89.856288487971824</v>
      </c>
      <c r="M1029" s="3">
        <f t="shared" si="216"/>
        <v>736786.27260323928</v>
      </c>
      <c r="N1029" s="3">
        <f t="shared" si="217"/>
        <v>731713.23560082773</v>
      </c>
      <c r="O1029" s="20">
        <f t="shared" si="218"/>
        <v>143.76971608832747</v>
      </c>
      <c r="P1029" s="20">
        <f t="shared" si="219"/>
        <v>140.69994470937922</v>
      </c>
      <c r="Q1029" s="3">
        <f>(O1029-MAX(O$8:O1029))/MAX(O$8:O1029)</f>
        <v>-6.464853771164987E-2</v>
      </c>
      <c r="R1029" s="3">
        <f>(P1029-MAX(P$8:P1029))/MAX(P$8:P1029)</f>
        <v>-9.4828400722520495E-2</v>
      </c>
    </row>
    <row r="1030" spans="1:18" x14ac:dyDescent="0.2">
      <c r="A1030" s="8">
        <v>42711</v>
      </c>
      <c r="B1030" s="18" t="str">
        <f t="shared" si="220"/>
        <v>Dec-2016</v>
      </c>
      <c r="C1030" s="2">
        <v>8102.05</v>
      </c>
      <c r="D1030" s="25">
        <f t="shared" si="208"/>
        <v>-0.50471868994184632</v>
      </c>
      <c r="E1030" s="20">
        <f t="shared" si="209"/>
        <v>0.50471868994184632</v>
      </c>
      <c r="F1030" s="3">
        <f>VLOOKUP(A1030,'Scheme data2'!$A$2:$B$5538,2,FALSE)</f>
        <v>18.190000000000001</v>
      </c>
      <c r="G1030" s="20">
        <f t="shared" si="210"/>
        <v>-0.21941854086669857</v>
      </c>
      <c r="H1030" s="3">
        <f t="shared" si="211"/>
        <v>2000</v>
      </c>
      <c r="I1030" s="3">
        <f t="shared" si="212"/>
        <v>2</v>
      </c>
      <c r="J1030" s="3">
        <f t="shared" si="213"/>
        <v>2000</v>
      </c>
      <c r="K1030" s="3">
        <f t="shared" si="214"/>
        <v>40526.092738569932</v>
      </c>
      <c r="L1030" s="3">
        <f t="shared" si="215"/>
        <v>90.103139593556207</v>
      </c>
      <c r="M1030" s="3">
        <f t="shared" si="216"/>
        <v>737169.6269145871</v>
      </c>
      <c r="N1030" s="3">
        <f t="shared" si="217"/>
        <v>730020.1421439721</v>
      </c>
      <c r="O1030" s="20">
        <f t="shared" si="218"/>
        <v>143.45425867507825</v>
      </c>
      <c r="P1030" s="20">
        <f t="shared" si="219"/>
        <v>139.98980579169316</v>
      </c>
      <c r="Q1030" s="3">
        <f>(O1030-MAX(O$8:O1030))/MAX(O$8:O1030)</f>
        <v>-6.6700872242178411E-2</v>
      </c>
      <c r="R1030" s="3">
        <f>(P1030-MAX(P$8:P1030))/MAX(P$8:P1030)</f>
        <v>-9.939697096011936E-2</v>
      </c>
    </row>
    <row r="1031" spans="1:18" hidden="1" x14ac:dyDescent="0.2">
      <c r="A1031" s="8">
        <v>42712</v>
      </c>
      <c r="B1031" s="18" t="str">
        <f t="shared" si="220"/>
        <v>Dec-2016</v>
      </c>
      <c r="C1031" s="2">
        <v>8246.85</v>
      </c>
      <c r="D1031" s="25">
        <f t="shared" si="208"/>
        <v>1.7872020044309793</v>
      </c>
      <c r="E1031" s="20">
        <f t="shared" si="209"/>
        <v>-1.7872020044309793</v>
      </c>
      <c r="F1031" s="3">
        <f>VLOOKUP(A1031,'Scheme data2'!$A$2:$B$5538,2,FALSE)</f>
        <v>18.309999999999999</v>
      </c>
      <c r="G1031" s="20">
        <f t="shared" si="210"/>
        <v>0.65970313358987043</v>
      </c>
      <c r="H1031" s="3">
        <f t="shared" si="211"/>
        <v>0</v>
      </c>
      <c r="I1031" s="3">
        <f t="shared" si="212"/>
        <v>2</v>
      </c>
      <c r="J1031" s="3">
        <f t="shared" si="213"/>
        <v>0</v>
      </c>
      <c r="K1031" s="3">
        <f t="shared" si="214"/>
        <v>40526.092738569932</v>
      </c>
      <c r="L1031" s="3">
        <f t="shared" si="215"/>
        <v>90.103139593556207</v>
      </c>
      <c r="M1031" s="3">
        <f t="shared" si="216"/>
        <v>742032.75804321538</v>
      </c>
      <c r="N1031" s="3">
        <f t="shared" si="217"/>
        <v>743067.07675711904</v>
      </c>
      <c r="O1031" s="20">
        <f t="shared" si="218"/>
        <v>144.40063091482585</v>
      </c>
      <c r="P1031" s="20">
        <f t="shared" si="219"/>
        <v>142.49170640680134</v>
      </c>
      <c r="Q1031" s="3">
        <f>(O1031-MAX(O$8:O1031))/MAX(O$8:O1031)</f>
        <v>-6.054386865059317E-2</v>
      </c>
      <c r="R1031" s="3">
        <f>(P1031-MAX(P$8:P1031))/MAX(P$8:P1031)</f>
        <v>-8.3301375573152439E-2</v>
      </c>
    </row>
    <row r="1032" spans="1:18" hidden="1" x14ac:dyDescent="0.2">
      <c r="A1032" s="8">
        <v>42713</v>
      </c>
      <c r="B1032" s="18" t="str">
        <f t="shared" si="220"/>
        <v>Dec-2016</v>
      </c>
      <c r="C1032" s="2">
        <v>8261.75</v>
      </c>
      <c r="D1032" s="25">
        <f t="shared" si="208"/>
        <v>0.18067504562347605</v>
      </c>
      <c r="E1032" s="20">
        <f t="shared" si="209"/>
        <v>-0.18067504562347605</v>
      </c>
      <c r="F1032" s="3">
        <f>VLOOKUP(A1032,'Scheme data2'!$A$2:$B$5538,2,FALSE)</f>
        <v>18.32</v>
      </c>
      <c r="G1032" s="20">
        <f t="shared" si="210"/>
        <v>5.4614964500281617E-2</v>
      </c>
      <c r="H1032" s="3">
        <f t="shared" si="211"/>
        <v>0</v>
      </c>
      <c r="I1032" s="3">
        <f t="shared" si="212"/>
        <v>2</v>
      </c>
      <c r="J1032" s="3">
        <f t="shared" si="213"/>
        <v>0</v>
      </c>
      <c r="K1032" s="3">
        <f t="shared" si="214"/>
        <v>40526.092738569932</v>
      </c>
      <c r="L1032" s="3">
        <f t="shared" si="215"/>
        <v>90.103139593556207</v>
      </c>
      <c r="M1032" s="3">
        <f t="shared" si="216"/>
        <v>742438.01897060114</v>
      </c>
      <c r="N1032" s="3">
        <f t="shared" si="217"/>
        <v>744409.61353706301</v>
      </c>
      <c r="O1032" s="20">
        <f t="shared" si="218"/>
        <v>144.47949526813815</v>
      </c>
      <c r="P1032" s="20">
        <f t="shared" si="219"/>
        <v>142.74915336236148</v>
      </c>
      <c r="Q1032" s="3">
        <f>(O1032-MAX(O$8:O1032))/MAX(O$8:O1032)</f>
        <v>-6.003078501796108E-2</v>
      </c>
      <c r="R1032" s="3">
        <f>(P1032-MAX(P$8:P1032))/MAX(P$8:P1032)</f>
        <v>-8.1645129915239562E-2</v>
      </c>
    </row>
    <row r="1033" spans="1:18" x14ac:dyDescent="0.2">
      <c r="A1033" s="8">
        <v>42716</v>
      </c>
      <c r="B1033" s="18" t="str">
        <f t="shared" si="220"/>
        <v>Dec-2016</v>
      </c>
      <c r="C1033" s="2">
        <v>8170.8</v>
      </c>
      <c r="D1033" s="25">
        <f t="shared" si="208"/>
        <v>-1.1008563560988873</v>
      </c>
      <c r="E1033" s="20">
        <f t="shared" si="209"/>
        <v>1.1008563560988873</v>
      </c>
      <c r="F1033" s="3">
        <f>VLOOKUP(A1033,'Scheme data2'!$A$2:$B$5538,2,FALSE)</f>
        <v>18.18</v>
      </c>
      <c r="G1033" s="20">
        <f t="shared" si="210"/>
        <v>-0.76419213973799438</v>
      </c>
      <c r="H1033" s="3">
        <f t="shared" si="211"/>
        <v>4000</v>
      </c>
      <c r="I1033" s="3">
        <f t="shared" si="212"/>
        <v>3</v>
      </c>
      <c r="J1033" s="3">
        <f t="shared" si="213"/>
        <v>4000</v>
      </c>
      <c r="K1033" s="3">
        <f t="shared" si="214"/>
        <v>40746.11474077015</v>
      </c>
      <c r="L1033" s="3">
        <f t="shared" si="215"/>
        <v>90.592687740616469</v>
      </c>
      <c r="M1033" s="3">
        <f t="shared" si="216"/>
        <v>740764.36598720134</v>
      </c>
      <c r="N1033" s="3">
        <f t="shared" si="217"/>
        <v>740214.73299102904</v>
      </c>
      <c r="O1033" s="20">
        <f t="shared" si="218"/>
        <v>143.37539432176592</v>
      </c>
      <c r="P1033" s="20">
        <f t="shared" si="219"/>
        <v>141.17769023429457</v>
      </c>
      <c r="Q1033" s="3">
        <f>(O1033-MAX(O$8:O1033))/MAX(O$8:O1033)</f>
        <v>-6.7213955874810674E-2</v>
      </c>
      <c r="R1033" s="3">
        <f>(P1033-MAX(P$8:P1033))/MAX(P$8:P1033)</f>
        <v>-9.1754897874111355E-2</v>
      </c>
    </row>
    <row r="1034" spans="1:18" hidden="1" x14ac:dyDescent="0.2">
      <c r="A1034" s="8">
        <v>42717</v>
      </c>
      <c r="B1034" s="18" t="str">
        <f t="shared" si="220"/>
        <v>Dec-2016</v>
      </c>
      <c r="C1034" s="2">
        <v>8221.7999999999993</v>
      </c>
      <c r="D1034" s="25">
        <f t="shared" si="208"/>
        <v>0.62417388750182468</v>
      </c>
      <c r="E1034" s="20">
        <f t="shared" si="209"/>
        <v>-0.62417388750182468</v>
      </c>
      <c r="F1034" s="3">
        <f>VLOOKUP(A1034,'Scheme data2'!$A$2:$B$5538,2,FALSE)</f>
        <v>18.21</v>
      </c>
      <c r="G1034" s="20">
        <f t="shared" si="210"/>
        <v>0.16501650165017126</v>
      </c>
      <c r="H1034" s="3">
        <f t="shared" si="211"/>
        <v>0</v>
      </c>
      <c r="I1034" s="3">
        <f t="shared" si="212"/>
        <v>3</v>
      </c>
      <c r="J1034" s="3">
        <f t="shared" si="213"/>
        <v>0</v>
      </c>
      <c r="K1034" s="3">
        <f t="shared" si="214"/>
        <v>40746.11474077015</v>
      </c>
      <c r="L1034" s="3">
        <f t="shared" si="215"/>
        <v>90.592687740616469</v>
      </c>
      <c r="M1034" s="3">
        <f t="shared" si="216"/>
        <v>741986.74942942441</v>
      </c>
      <c r="N1034" s="3">
        <f t="shared" si="217"/>
        <v>744834.96006580046</v>
      </c>
      <c r="O1034" s="20">
        <f t="shared" si="218"/>
        <v>143.61198738170285</v>
      </c>
      <c r="P1034" s="20">
        <f t="shared" si="219"/>
        <v>142.05888451171526</v>
      </c>
      <c r="Q1034" s="3">
        <f>(O1034-MAX(O$8:O1034))/MAX(O$8:O1034)</f>
        <v>-6.567470497691423E-2</v>
      </c>
      <c r="R1034" s="3">
        <f>(P1034-MAX(P$8:P1034))/MAX(P$8:P1034)</f>
        <v>-8.608586911212722E-2</v>
      </c>
    </row>
    <row r="1035" spans="1:18" hidden="1" x14ac:dyDescent="0.2">
      <c r="A1035" s="8">
        <v>42718</v>
      </c>
      <c r="B1035" s="18" t="str">
        <f t="shared" si="220"/>
        <v>Dec-2016</v>
      </c>
      <c r="C1035" s="2">
        <v>8182.45</v>
      </c>
      <c r="D1035" s="25">
        <f t="shared" ref="D1035:D1043" si="221">(C1035-C1034)/C1034*100</f>
        <v>-0.47860565812838385</v>
      </c>
      <c r="E1035" s="20">
        <f t="shared" ref="E1035:E1043" si="222">D1035*-1</f>
        <v>0.47860565812838385</v>
      </c>
      <c r="F1035" s="3">
        <f>VLOOKUP(A1035,'Scheme data2'!$A$2:$B$5538,2,FALSE)</f>
        <v>18.16</v>
      </c>
      <c r="G1035" s="20">
        <f t="shared" ref="G1035:G1043" si="223">(F1035-F1034)/F1034*100</f>
        <v>-0.27457440966502311</v>
      </c>
      <c r="H1035" s="3">
        <f t="shared" ref="H1035:H1043" si="224">IF(E1035&gt;=$E$3,IF(E1035&lt;$E$4,$F$3,IF(E1035&lt;$E$5,$F$4,$F$5)),0)</f>
        <v>0</v>
      </c>
      <c r="I1035" s="3">
        <f t="shared" ref="I1035:I1043" si="225">IF(B1034&lt;&gt;B1035,IF(H1035&gt;0,1,0),IF(H1035&gt;0,I1034+1,I1034))</f>
        <v>3</v>
      </c>
      <c r="J1035" s="3">
        <f t="shared" ref="J1035:J1043" si="226">IF(I1035&gt;$D$2,0,IF(A1034&gt;$B$3,0,H1035))</f>
        <v>0</v>
      </c>
      <c r="K1035" s="3">
        <f t="shared" ref="K1035:K1043" si="227">J1035/F1035+K1034</f>
        <v>40746.11474077015</v>
      </c>
      <c r="L1035" s="3">
        <f t="shared" ref="L1035:L1043" si="228">J1035/C1035+L1034</f>
        <v>90.592687740616469</v>
      </c>
      <c r="M1035" s="3">
        <f t="shared" ref="M1035:M1043" si="229">K1035*F1035</f>
        <v>739949.44369238592</v>
      </c>
      <c r="N1035" s="3">
        <f t="shared" ref="N1035:N1043" si="230">L1035*C1035</f>
        <v>741270.13780320727</v>
      </c>
      <c r="O1035" s="20">
        <f t="shared" ref="O1035:O1043" si="231">$O1034*(1+$G1035/100)</f>
        <v>143.21766561514133</v>
      </c>
      <c r="P1035" s="20">
        <f t="shared" ref="P1035:P1043" si="232">$P1034*(1+$D1035/100)</f>
        <v>141.37898265256814</v>
      </c>
      <c r="Q1035" s="3">
        <f>(O1035-MAX(O$8:O1035))/MAX(O$8:O1035)</f>
        <v>-6.8240123140074854E-2</v>
      </c>
      <c r="R1035" s="3">
        <f>(P1035-MAX(P$8:P1035))/MAX(P$8:P1035)</f>
        <v>-9.0459913852991333E-2</v>
      </c>
    </row>
    <row r="1036" spans="1:18" hidden="1" x14ac:dyDescent="0.2">
      <c r="A1036" s="8">
        <v>42719</v>
      </c>
      <c r="B1036" s="18" t="str">
        <f t="shared" si="220"/>
        <v>Dec-2016</v>
      </c>
      <c r="C1036" s="2">
        <v>8153.6</v>
      </c>
      <c r="D1036" s="25">
        <f t="shared" si="221"/>
        <v>-0.35258388380007766</v>
      </c>
      <c r="E1036" s="20">
        <f t="shared" si="222"/>
        <v>0.35258388380007766</v>
      </c>
      <c r="F1036" s="3">
        <f>VLOOKUP(A1036,'Scheme data2'!$A$2:$B$5538,2,FALSE)</f>
        <v>18.13</v>
      </c>
      <c r="G1036" s="20">
        <f t="shared" si="223"/>
        <v>-0.16519823788546881</v>
      </c>
      <c r="H1036" s="3">
        <f t="shared" si="224"/>
        <v>0</v>
      </c>
      <c r="I1036" s="3">
        <f t="shared" si="225"/>
        <v>3</v>
      </c>
      <c r="J1036" s="3">
        <f t="shared" si="226"/>
        <v>0</v>
      </c>
      <c r="K1036" s="3">
        <f t="shared" si="227"/>
        <v>40746.11474077015</v>
      </c>
      <c r="L1036" s="3">
        <f t="shared" si="228"/>
        <v>90.592687740616469</v>
      </c>
      <c r="M1036" s="3">
        <f t="shared" si="229"/>
        <v>738727.06025016273</v>
      </c>
      <c r="N1036" s="3">
        <f t="shared" si="230"/>
        <v>738656.53876189049</v>
      </c>
      <c r="O1036" s="20">
        <f t="shared" si="231"/>
        <v>142.98107255520441</v>
      </c>
      <c r="P1036" s="20">
        <f t="shared" si="232"/>
        <v>140.88050314465468</v>
      </c>
      <c r="Q1036" s="3">
        <f>(O1036-MAX(O$8:O1036))/MAX(O$8:O1036)</f>
        <v>-6.9779374037971298E-2</v>
      </c>
      <c r="R1036" s="3">
        <f>(P1036-MAX(P$8:P1036))/MAX(P$8:P1036)</f>
        <v>-9.3666805613447007E-2</v>
      </c>
    </row>
    <row r="1037" spans="1:18" hidden="1" x14ac:dyDescent="0.2">
      <c r="A1037" s="8">
        <v>42720</v>
      </c>
      <c r="B1037" s="18" t="str">
        <f t="shared" si="220"/>
        <v>Dec-2016</v>
      </c>
      <c r="C1037" s="2">
        <v>8139.45</v>
      </c>
      <c r="D1037" s="25">
        <f t="shared" si="221"/>
        <v>-0.17354297488226728</v>
      </c>
      <c r="E1037" s="20">
        <f t="shared" si="222"/>
        <v>0.17354297488226728</v>
      </c>
      <c r="F1037" s="3">
        <f>VLOOKUP(A1037,'Scheme data2'!$A$2:$B$5538,2,FALSE)</f>
        <v>18.13</v>
      </c>
      <c r="G1037" s="20">
        <f t="shared" si="223"/>
        <v>0</v>
      </c>
      <c r="H1037" s="3">
        <f t="shared" si="224"/>
        <v>0</v>
      </c>
      <c r="I1037" s="3">
        <f t="shared" si="225"/>
        <v>3</v>
      </c>
      <c r="J1037" s="3">
        <f t="shared" si="226"/>
        <v>0</v>
      </c>
      <c r="K1037" s="3">
        <f t="shared" si="227"/>
        <v>40746.11474077015</v>
      </c>
      <c r="L1037" s="3">
        <f t="shared" si="228"/>
        <v>90.592687740616469</v>
      </c>
      <c r="M1037" s="3">
        <f t="shared" si="229"/>
        <v>738727.06025016273</v>
      </c>
      <c r="N1037" s="3">
        <f t="shared" si="230"/>
        <v>737374.65223036066</v>
      </c>
      <c r="O1037" s="20">
        <f t="shared" si="231"/>
        <v>142.98107255520441</v>
      </c>
      <c r="P1037" s="20">
        <f t="shared" si="232"/>
        <v>140.63601492846834</v>
      </c>
      <c r="Q1037" s="3">
        <f>(O1037-MAX(O$8:O1037))/MAX(O$8:O1037)</f>
        <v>-6.9779374037971298E-2</v>
      </c>
      <c r="R1037" s="3">
        <f>(P1037-MAX(P$8:P1037))/MAX(P$8:P1037)</f>
        <v>-9.5239683201330916E-2</v>
      </c>
    </row>
    <row r="1038" spans="1:18" hidden="1" x14ac:dyDescent="0.2">
      <c r="A1038" s="8">
        <v>42723</v>
      </c>
      <c r="B1038" s="18" t="str">
        <f t="shared" si="220"/>
        <v>Dec-2016</v>
      </c>
      <c r="C1038" s="2">
        <v>8104.35</v>
      </c>
      <c r="D1038" s="25">
        <f t="shared" si="221"/>
        <v>-0.4312330685734227</v>
      </c>
      <c r="E1038" s="20">
        <f t="shared" si="222"/>
        <v>0.4312330685734227</v>
      </c>
      <c r="F1038" s="3">
        <f>VLOOKUP(A1038,'Scheme data2'!$A$2:$B$5538,2,FALSE)</f>
        <v>18.07</v>
      </c>
      <c r="G1038" s="20">
        <f t="shared" si="223"/>
        <v>-0.33094318808603818</v>
      </c>
      <c r="H1038" s="3">
        <f t="shared" si="224"/>
        <v>0</v>
      </c>
      <c r="I1038" s="3">
        <f t="shared" si="225"/>
        <v>3</v>
      </c>
      <c r="J1038" s="3">
        <f t="shared" si="226"/>
        <v>0</v>
      </c>
      <c r="K1038" s="3">
        <f t="shared" si="227"/>
        <v>40746.11474077015</v>
      </c>
      <c r="L1038" s="3">
        <f t="shared" si="228"/>
        <v>90.592687740616469</v>
      </c>
      <c r="M1038" s="3">
        <f t="shared" si="229"/>
        <v>736282.29336571658</v>
      </c>
      <c r="N1038" s="3">
        <f t="shared" si="230"/>
        <v>734194.8488906651</v>
      </c>
      <c r="O1038" s="20">
        <f t="shared" si="231"/>
        <v>142.50788643533059</v>
      </c>
      <c r="P1038" s="20">
        <f t="shared" si="232"/>
        <v>140.02954592577294</v>
      </c>
      <c r="Q1038" s="3">
        <f>(O1038-MAX(O$8:O1038))/MAX(O$8:O1038)</f>
        <v>-7.2857875833764005E-2</v>
      </c>
      <c r="R1038" s="3">
        <f>(P1038-MAX(P$8:P1038))/MAX(P$8:P1038)</f>
        <v>-9.9141308878696405E-2</v>
      </c>
    </row>
    <row r="1039" spans="1:18" hidden="1" x14ac:dyDescent="0.2">
      <c r="A1039" s="8">
        <v>42724</v>
      </c>
      <c r="B1039" s="18" t="str">
        <f t="shared" si="220"/>
        <v>Dec-2016</v>
      </c>
      <c r="C1039" s="2">
        <v>8082.4</v>
      </c>
      <c r="D1039" s="25">
        <f t="shared" si="221"/>
        <v>-0.27084220202731529</v>
      </c>
      <c r="E1039" s="20">
        <f t="shared" si="222"/>
        <v>0.27084220202731529</v>
      </c>
      <c r="F1039" s="3">
        <f>VLOOKUP(A1039,'Scheme data2'!$A$2:$B$5538,2,FALSE)</f>
        <v>18</v>
      </c>
      <c r="G1039" s="20">
        <f t="shared" si="223"/>
        <v>-0.38738240177089256</v>
      </c>
      <c r="H1039" s="3">
        <f t="shared" si="224"/>
        <v>0</v>
      </c>
      <c r="I1039" s="3">
        <f t="shared" si="225"/>
        <v>3</v>
      </c>
      <c r="J1039" s="3">
        <f t="shared" si="226"/>
        <v>0</v>
      </c>
      <c r="K1039" s="3">
        <f t="shared" si="227"/>
        <v>40746.11474077015</v>
      </c>
      <c r="L1039" s="3">
        <f t="shared" si="228"/>
        <v>90.592687740616469</v>
      </c>
      <c r="M1039" s="3">
        <f t="shared" si="229"/>
        <v>733430.06533386267</v>
      </c>
      <c r="N1039" s="3">
        <f t="shared" si="230"/>
        <v>732206.33939475857</v>
      </c>
      <c r="O1039" s="20">
        <f t="shared" si="231"/>
        <v>141.95583596214448</v>
      </c>
      <c r="P1039" s="20">
        <f t="shared" si="232"/>
        <v>139.65028682009873</v>
      </c>
      <c r="Q1039" s="3">
        <f>(O1039-MAX(O$8:O1039))/MAX(O$8:O1039)</f>
        <v>-7.6449461262188809E-2</v>
      </c>
      <c r="R1039" s="3">
        <f>(P1039-MAX(P$8:P1039))/MAX(P$8:P1039)</f>
        <v>-0.10158121439488375</v>
      </c>
    </row>
    <row r="1040" spans="1:18" hidden="1" x14ac:dyDescent="0.2">
      <c r="A1040" s="8">
        <v>42725</v>
      </c>
      <c r="B1040" s="18" t="str">
        <f t="shared" si="220"/>
        <v>Dec-2016</v>
      </c>
      <c r="C1040" s="2">
        <v>8061.3</v>
      </c>
      <c r="D1040" s="25">
        <f t="shared" si="221"/>
        <v>-0.26106107096901238</v>
      </c>
      <c r="E1040" s="20">
        <f t="shared" si="222"/>
        <v>0.26106107096901238</v>
      </c>
      <c r="F1040" s="3">
        <f>VLOOKUP(A1040,'Scheme data2'!$A$2:$B$5538,2,FALSE)</f>
        <v>17.96</v>
      </c>
      <c r="G1040" s="20">
        <f t="shared" si="223"/>
        <v>-0.22222222222221749</v>
      </c>
      <c r="H1040" s="3">
        <f t="shared" si="224"/>
        <v>0</v>
      </c>
      <c r="I1040" s="3">
        <f t="shared" si="225"/>
        <v>3</v>
      </c>
      <c r="J1040" s="3">
        <f t="shared" si="226"/>
        <v>0</v>
      </c>
      <c r="K1040" s="3">
        <f t="shared" si="227"/>
        <v>40746.11474077015</v>
      </c>
      <c r="L1040" s="3">
        <f t="shared" si="228"/>
        <v>90.592687740616469</v>
      </c>
      <c r="M1040" s="3">
        <f t="shared" si="229"/>
        <v>731800.22074423195</v>
      </c>
      <c r="N1040" s="3">
        <f t="shared" si="230"/>
        <v>730294.83368343161</v>
      </c>
      <c r="O1040" s="20">
        <f t="shared" si="231"/>
        <v>141.64037854889528</v>
      </c>
      <c r="P1040" s="20">
        <f t="shared" si="232"/>
        <v>139.28571428571487</v>
      </c>
      <c r="Q1040" s="3">
        <f>(O1040-MAX(O$8:O1040))/MAX(O$8:O1040)</f>
        <v>-7.8501795792717155E-2</v>
      </c>
      <c r="R1040" s="3">
        <f>(P1040-MAX(P$8:P1040))/MAX(P$8:P1040)</f>
        <v>-0.1039266360983713</v>
      </c>
    </row>
    <row r="1041" spans="1:18" hidden="1" x14ac:dyDescent="0.2">
      <c r="A1041" s="8">
        <v>42726</v>
      </c>
      <c r="B1041" s="18" t="str">
        <f t="shared" si="220"/>
        <v>Dec-2016</v>
      </c>
      <c r="C1041" s="2">
        <v>7979.1</v>
      </c>
      <c r="D1041" s="25">
        <f t="shared" si="221"/>
        <v>-1.0196866510364311</v>
      </c>
      <c r="E1041" s="20">
        <f t="shared" si="222"/>
        <v>1.0196866510364311</v>
      </c>
      <c r="F1041" s="3">
        <f>VLOOKUP(A1041,'Scheme data2'!$A$2:$B$5538,2,FALSE)</f>
        <v>17.87</v>
      </c>
      <c r="G1041" s="20">
        <f t="shared" si="223"/>
        <v>-0.50111358574610165</v>
      </c>
      <c r="H1041" s="3">
        <f t="shared" si="224"/>
        <v>4000</v>
      </c>
      <c r="I1041" s="3">
        <f t="shared" si="225"/>
        <v>4</v>
      </c>
      <c r="J1041" s="3">
        <f t="shared" si="226"/>
        <v>0</v>
      </c>
      <c r="K1041" s="3">
        <f t="shared" si="227"/>
        <v>40746.11474077015</v>
      </c>
      <c r="L1041" s="3">
        <f t="shared" si="228"/>
        <v>90.592687740616469</v>
      </c>
      <c r="M1041" s="3">
        <f t="shared" si="229"/>
        <v>728133.07041756262</v>
      </c>
      <c r="N1041" s="3">
        <f t="shared" si="230"/>
        <v>722848.11475115293</v>
      </c>
      <c r="O1041" s="20">
        <f t="shared" si="231"/>
        <v>140.93059936908455</v>
      </c>
      <c r="P1041" s="20">
        <f t="shared" si="232"/>
        <v>137.86543645034268</v>
      </c>
      <c r="Q1041" s="3">
        <f>(O1041-MAX(O$8:O1041))/MAX(O$8:O1041)</f>
        <v>-8.3119548486406319E-2</v>
      </c>
      <c r="R1041" s="3">
        <f>(P1041-MAX(P$8:P1041))/MAX(P$8:P1041)</f>
        <v>-0.11306377657356939</v>
      </c>
    </row>
    <row r="1042" spans="1:18" hidden="1" x14ac:dyDescent="0.2">
      <c r="A1042" s="8">
        <v>42727</v>
      </c>
      <c r="B1042" s="18" t="str">
        <f t="shared" si="220"/>
        <v>Dec-2016</v>
      </c>
      <c r="C1042" s="2">
        <v>7985.75</v>
      </c>
      <c r="D1042" s="25">
        <f t="shared" si="221"/>
        <v>8.3342732889669702E-2</v>
      </c>
      <c r="E1042" s="20">
        <f t="shared" si="222"/>
        <v>-8.3342732889669702E-2</v>
      </c>
      <c r="F1042" s="3">
        <f>VLOOKUP(A1042,'Scheme data2'!$A$2:$B$5538,2,FALSE)</f>
        <v>17.829999999999998</v>
      </c>
      <c r="G1042" s="20">
        <f t="shared" si="223"/>
        <v>-0.2238388360380677</v>
      </c>
      <c r="H1042" s="3">
        <f t="shared" si="224"/>
        <v>0</v>
      </c>
      <c r="I1042" s="3">
        <f t="shared" si="225"/>
        <v>4</v>
      </c>
      <c r="J1042" s="3">
        <f t="shared" si="226"/>
        <v>0</v>
      </c>
      <c r="K1042" s="3">
        <f t="shared" si="227"/>
        <v>40746.11474077015</v>
      </c>
      <c r="L1042" s="3">
        <f t="shared" si="228"/>
        <v>90.592687740616469</v>
      </c>
      <c r="M1042" s="3">
        <f t="shared" si="229"/>
        <v>726503.22582793166</v>
      </c>
      <c r="N1042" s="3">
        <f t="shared" si="230"/>
        <v>723450.55612462794</v>
      </c>
      <c r="O1042" s="20">
        <f t="shared" si="231"/>
        <v>140.6151419558353</v>
      </c>
      <c r="P1042" s="20">
        <f t="shared" si="232"/>
        <v>137.98033727279068</v>
      </c>
      <c r="Q1042" s="3">
        <f>(O1042-MAX(O$8:O1042))/MAX(O$8:O1042)</f>
        <v>-8.517188301693504E-2</v>
      </c>
      <c r="R1042" s="3">
        <f>(P1042-MAX(P$8:P1042))/MAX(P$8:P1042)</f>
        <v>-0.11232457968597734</v>
      </c>
    </row>
    <row r="1043" spans="1:18" hidden="1" x14ac:dyDescent="0.2">
      <c r="A1043" s="8">
        <v>42730</v>
      </c>
      <c r="B1043" s="18" t="str">
        <f t="shared" si="220"/>
        <v>Dec-2016</v>
      </c>
      <c r="C1043" s="2">
        <v>7908.25</v>
      </c>
      <c r="D1043" s="25">
        <f t="shared" si="221"/>
        <v>-0.97047866512224912</v>
      </c>
      <c r="E1043" s="20">
        <f t="shared" si="222"/>
        <v>0.97047866512224912</v>
      </c>
      <c r="F1043" s="3">
        <f>VLOOKUP(A1043,'Scheme data2'!$A$2:$B$5538,2,FALSE)</f>
        <v>17.72</v>
      </c>
      <c r="G1043" s="20">
        <f t="shared" si="223"/>
        <v>-0.61693774537296375</v>
      </c>
      <c r="H1043" s="3">
        <f t="shared" si="224"/>
        <v>2000</v>
      </c>
      <c r="I1043" s="3">
        <f t="shared" si="225"/>
        <v>5</v>
      </c>
      <c r="J1043" s="3">
        <f t="shared" si="226"/>
        <v>0</v>
      </c>
      <c r="K1043" s="3">
        <f t="shared" si="227"/>
        <v>40746.11474077015</v>
      </c>
      <c r="L1043" s="3">
        <f t="shared" si="228"/>
        <v>90.592687740616469</v>
      </c>
      <c r="M1043" s="3">
        <f t="shared" si="229"/>
        <v>722021.15320644702</v>
      </c>
      <c r="N1043" s="3">
        <f t="shared" si="230"/>
        <v>716429.62282473024</v>
      </c>
      <c r="O1043" s="20">
        <f t="shared" si="231"/>
        <v>139.74763406939999</v>
      </c>
      <c r="P1043" s="20">
        <f t="shared" si="232"/>
        <v>136.64126753749451</v>
      </c>
      <c r="Q1043" s="3">
        <f>(O1043-MAX(O$8:O1043))/MAX(O$8:O1043)</f>
        <v>-9.0815802975888191E-2</v>
      </c>
      <c r="R1043" s="3">
        <f>(P1043-MAX(P$8:P1043))/MAX(P$8:P1043)</f>
        <v>-0.12093928025565923</v>
      </c>
    </row>
  </sheetData>
  <autoFilter ref="A7:V1043">
    <filterColumn colId="9">
      <filters>
        <filter val="2000"/>
        <filter val="4000"/>
        <filter val="5000"/>
      </filters>
    </filterColumn>
  </autoFilter>
  <mergeCells count="2">
    <mergeCell ref="B1:F1"/>
    <mergeCell ref="A6:K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Index_data</vt:lpstr>
      <vt:lpstr>Scheme data</vt:lpstr>
      <vt:lpstr>Volatility_mid&amp;small</vt:lpstr>
      <vt:lpstr>Scheme data2</vt:lpstr>
      <vt:lpstr>Volatility_Absolute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somabratar</dc:creator>
  <cp:lastModifiedBy>Arindam Jash</cp:lastModifiedBy>
  <dcterms:created xsi:type="dcterms:W3CDTF">2016-12-06T04:23:43Z</dcterms:created>
  <dcterms:modified xsi:type="dcterms:W3CDTF">2016-12-30T11:21:55Z</dcterms:modified>
</cp:coreProperties>
</file>