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Asad\"/>
    </mc:Choice>
  </mc:AlternateContent>
  <bookViews>
    <workbookView xWindow="0" yWindow="0" windowWidth="210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D26" i="1"/>
  <c r="D25" i="1"/>
  <c r="G25" i="1" s="1"/>
  <c r="G26" i="1"/>
  <c r="G24" i="1"/>
  <c r="G23" i="1"/>
  <c r="D23" i="1"/>
  <c r="D24" i="1"/>
  <c r="D22" i="1"/>
  <c r="D21" i="1"/>
  <c r="G21" i="1" s="1"/>
  <c r="G22" i="1"/>
  <c r="E20" i="1"/>
  <c r="G20" i="1" s="1"/>
  <c r="D20" i="1"/>
  <c r="C20" i="1"/>
  <c r="G19" i="1"/>
  <c r="E19" i="1"/>
  <c r="D19" i="1"/>
  <c r="A17" i="1"/>
  <c r="C19" i="1"/>
  <c r="A10" i="1"/>
  <c r="H16" i="1"/>
  <c r="G16" i="1"/>
  <c r="E15" i="1"/>
  <c r="G15" i="1" s="1"/>
  <c r="E14" i="1"/>
  <c r="G14" i="1" s="1"/>
  <c r="E8" i="1"/>
  <c r="G8" i="1" s="1"/>
  <c r="E7" i="1"/>
  <c r="E13" i="1"/>
  <c r="G13" i="1" s="1"/>
  <c r="E12" i="1"/>
  <c r="G12" i="1" s="1"/>
  <c r="D13" i="1"/>
  <c r="D12" i="1"/>
  <c r="C13" i="1"/>
  <c r="C12" i="1"/>
  <c r="D8" i="1"/>
  <c r="G7" i="1"/>
  <c r="D7" i="1"/>
  <c r="H29" i="1" l="1"/>
  <c r="G9" i="1"/>
  <c r="H9" i="1" s="1"/>
</calcChain>
</file>

<file path=xl/sharedStrings.xml><?xml version="1.0" encoding="utf-8"?>
<sst xmlns="http://schemas.openxmlformats.org/spreadsheetml/2006/main" count="35" uniqueCount="20">
  <si>
    <t>Excavation</t>
  </si>
  <si>
    <t>Nos.</t>
  </si>
  <si>
    <t>Length</t>
  </si>
  <si>
    <t>Width</t>
  </si>
  <si>
    <t>Depth</t>
  </si>
  <si>
    <t>Quantity</t>
  </si>
  <si>
    <t>Unit.</t>
  </si>
  <si>
    <t>Description</t>
  </si>
  <si>
    <t>Sr. no.</t>
  </si>
  <si>
    <t>CF4</t>
  </si>
  <si>
    <t>Total</t>
  </si>
  <si>
    <t>Cft.</t>
  </si>
  <si>
    <t>Say.</t>
  </si>
  <si>
    <t>Foundation</t>
  </si>
  <si>
    <t>Lean</t>
  </si>
  <si>
    <t>Plinth Beam</t>
  </si>
  <si>
    <t>Concrete</t>
  </si>
  <si>
    <t>First Floor Beams FB2</t>
  </si>
  <si>
    <t>First Floor Beams FB7</t>
  </si>
  <si>
    <t>First Floor Beams FB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</si>
</sst>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tabSelected="1" workbookViewId="0">
      <selection activeCell="G30" sqref="G30"/>
    </sheetView>
  </sheetViews>
  <sheetFormatPr defaultRowHeight="15" x14ac:dyDescent="0.25"/>
  <cols>
    <col min="2" max="2" width="27.28515625" customWidth="1"/>
    <col min="4" max="8" width="9.140625" style="3"/>
    <col min="9" max="9" width="5.28515625" bestFit="1" customWidth="1"/>
  </cols>
  <sheetData>
    <row r="4" spans="1:9" s="1" customFormat="1" ht="24.95" customHeight="1" x14ac:dyDescent="0.25">
      <c r="A4" s="1" t="s">
        <v>8</v>
      </c>
      <c r="B4" s="1" t="s">
        <v>7</v>
      </c>
      <c r="C4" s="1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12</v>
      </c>
      <c r="I4" s="1" t="s">
        <v>6</v>
      </c>
    </row>
    <row r="5" spans="1:9" x14ac:dyDescent="0.25">
      <c r="A5">
        <v>1</v>
      </c>
      <c r="B5" s="1" t="s">
        <v>0</v>
      </c>
    </row>
    <row r="6" spans="1:9" x14ac:dyDescent="0.25">
      <c r="B6" s="7" t="s">
        <v>13</v>
      </c>
    </row>
    <row r="7" spans="1:9" x14ac:dyDescent="0.25">
      <c r="B7" s="6" t="s">
        <v>9</v>
      </c>
      <c r="C7">
        <v>1</v>
      </c>
      <c r="D7" s="3">
        <f>30.33+0.67+0.67</f>
        <v>31.67</v>
      </c>
      <c r="E7" s="3">
        <f>5+0.33+0.33</f>
        <v>5.66</v>
      </c>
      <c r="F7" s="3">
        <v>5.5</v>
      </c>
      <c r="G7" s="3">
        <f>ROUND(F7*E7*D7*C7,2)</f>
        <v>985.89</v>
      </c>
    </row>
    <row r="8" spans="1:9" x14ac:dyDescent="0.25">
      <c r="B8" s="6" t="s">
        <v>9</v>
      </c>
      <c r="C8">
        <v>1</v>
      </c>
      <c r="D8" s="3">
        <f>25.17+0.67+0.67</f>
        <v>26.510000000000005</v>
      </c>
      <c r="E8" s="3">
        <f>5+0.33+0.33</f>
        <v>5.66</v>
      </c>
      <c r="F8" s="3">
        <v>5.5</v>
      </c>
      <c r="G8" s="3">
        <f>ROUND(F8*E8*D8*C8,2)</f>
        <v>825.26</v>
      </c>
    </row>
    <row r="9" spans="1:9" x14ac:dyDescent="0.25">
      <c r="C9" s="4" t="s">
        <v>10</v>
      </c>
      <c r="D9" s="4"/>
      <c r="E9" s="4"/>
      <c r="F9" s="4"/>
      <c r="G9" s="3">
        <f>SUM(G7:G8)</f>
        <v>1811.15</v>
      </c>
      <c r="H9" s="5">
        <f>ROUND(G9*1.05,0)</f>
        <v>1902</v>
      </c>
      <c r="I9" t="s">
        <v>11</v>
      </c>
    </row>
    <row r="10" spans="1:9" x14ac:dyDescent="0.25">
      <c r="A10">
        <f>+A5+1</f>
        <v>2</v>
      </c>
      <c r="B10" s="1" t="s">
        <v>14</v>
      </c>
    </row>
    <row r="11" spans="1:9" x14ac:dyDescent="0.25">
      <c r="B11" s="7" t="s">
        <v>13</v>
      </c>
    </row>
    <row r="12" spans="1:9" x14ac:dyDescent="0.25">
      <c r="B12" s="6" t="s">
        <v>9</v>
      </c>
      <c r="C12">
        <f>+C7</f>
        <v>1</v>
      </c>
      <c r="D12" s="3">
        <f>+D7</f>
        <v>31.67</v>
      </c>
      <c r="E12" s="3">
        <f>+E7</f>
        <v>5.66</v>
      </c>
      <c r="F12" s="3">
        <v>0.33</v>
      </c>
      <c r="G12" s="3">
        <f>ROUND(F12*E12*D12*C12,2)</f>
        <v>59.15</v>
      </c>
    </row>
    <row r="13" spans="1:9" x14ac:dyDescent="0.25">
      <c r="B13" s="6" t="s">
        <v>9</v>
      </c>
      <c r="C13">
        <f>+C8</f>
        <v>1</v>
      </c>
      <c r="D13" s="3">
        <f>+D8</f>
        <v>26.510000000000005</v>
      </c>
      <c r="E13" s="3">
        <f>+E8</f>
        <v>5.66</v>
      </c>
      <c r="F13" s="3">
        <v>0.33</v>
      </c>
      <c r="G13" s="3">
        <f>ROUND(F13*E13*D13*C13,2)</f>
        <v>49.52</v>
      </c>
    </row>
    <row r="14" spans="1:9" x14ac:dyDescent="0.25">
      <c r="B14" s="6" t="s">
        <v>15</v>
      </c>
      <c r="C14">
        <v>1</v>
      </c>
      <c r="D14" s="3">
        <v>102</v>
      </c>
      <c r="E14" s="3">
        <f>1+0.33+0.33</f>
        <v>1.6600000000000001</v>
      </c>
      <c r="F14" s="3">
        <v>0.33</v>
      </c>
      <c r="G14" s="3">
        <f>ROUND(F14*E14*D14*C14,2)</f>
        <v>55.88</v>
      </c>
    </row>
    <row r="15" spans="1:9" x14ac:dyDescent="0.25">
      <c r="B15" s="6" t="s">
        <v>15</v>
      </c>
      <c r="C15">
        <v>1</v>
      </c>
      <c r="D15" s="3">
        <v>110</v>
      </c>
      <c r="E15" s="3">
        <f>1+0.33+0.33</f>
        <v>1.6600000000000001</v>
      </c>
      <c r="F15" s="3">
        <v>0.33</v>
      </c>
      <c r="G15" s="3">
        <f>ROUND(F15*E15*D15*C15,2)</f>
        <v>60.26</v>
      </c>
    </row>
    <row r="16" spans="1:9" x14ac:dyDescent="0.25">
      <c r="C16" s="4" t="s">
        <v>10</v>
      </c>
      <c r="D16" s="4"/>
      <c r="E16" s="4"/>
      <c r="F16" s="4"/>
      <c r="G16" s="3">
        <f>SUM(G12:G15)</f>
        <v>224.81</v>
      </c>
      <c r="H16" s="5">
        <f>ROUND(G16*1.05,0)</f>
        <v>236</v>
      </c>
      <c r="I16" t="s">
        <v>11</v>
      </c>
    </row>
    <row r="17" spans="1:9" x14ac:dyDescent="0.25">
      <c r="A17">
        <f>+A10+1</f>
        <v>3</v>
      </c>
      <c r="B17" s="1" t="s">
        <v>16</v>
      </c>
    </row>
    <row r="18" spans="1:9" x14ac:dyDescent="0.25">
      <c r="B18" s="7" t="s">
        <v>13</v>
      </c>
    </row>
    <row r="19" spans="1:9" x14ac:dyDescent="0.25">
      <c r="B19" s="6" t="s">
        <v>9</v>
      </c>
      <c r="C19">
        <f>+C14</f>
        <v>1</v>
      </c>
      <c r="D19" s="3">
        <f>+D7-0.33-0.33</f>
        <v>31.010000000000005</v>
      </c>
      <c r="E19" s="3">
        <f>+E7-0.33-0.33</f>
        <v>5</v>
      </c>
      <c r="F19" s="3">
        <v>2</v>
      </c>
      <c r="G19" s="3">
        <f>ROUND(F19*E19*D19*C19,2)</f>
        <v>310.10000000000002</v>
      </c>
    </row>
    <row r="20" spans="1:9" x14ac:dyDescent="0.25">
      <c r="B20" s="6" t="s">
        <v>9</v>
      </c>
      <c r="C20">
        <f>+C15</f>
        <v>1</v>
      </c>
      <c r="D20" s="3">
        <f>+D8-0.33-0.33</f>
        <v>25.850000000000009</v>
      </c>
      <c r="E20" s="3">
        <f>+E8-0.33-0.33</f>
        <v>5</v>
      </c>
      <c r="F20" s="3">
        <v>2</v>
      </c>
      <c r="G20" s="3">
        <f>ROUND(F20*E20*D20*C20,2)</f>
        <v>258.5</v>
      </c>
    </row>
    <row r="21" spans="1:9" x14ac:dyDescent="0.25">
      <c r="B21" s="6" t="s">
        <v>15</v>
      </c>
      <c r="C21">
        <v>1</v>
      </c>
      <c r="D21" s="3">
        <f>+D14</f>
        <v>102</v>
      </c>
      <c r="E21" s="3">
        <v>1</v>
      </c>
      <c r="F21" s="3">
        <v>3.75</v>
      </c>
      <c r="G21" s="3">
        <f>ROUND(F21*E21*D21*C21,2)</f>
        <v>382.5</v>
      </c>
    </row>
    <row r="22" spans="1:9" x14ac:dyDescent="0.25">
      <c r="B22" s="6" t="s">
        <v>15</v>
      </c>
      <c r="C22">
        <v>1</v>
      </c>
      <c r="D22" s="3">
        <f>+D15</f>
        <v>110</v>
      </c>
      <c r="E22" s="3">
        <v>1</v>
      </c>
      <c r="F22" s="3">
        <v>3.75</v>
      </c>
      <c r="G22" s="3">
        <f>ROUND(F22*E22*D22*C22,2)</f>
        <v>412.5</v>
      </c>
    </row>
    <row r="23" spans="1:9" x14ac:dyDescent="0.25">
      <c r="B23" s="6" t="s">
        <v>17</v>
      </c>
      <c r="C23">
        <v>1</v>
      </c>
      <c r="D23" s="3">
        <f>+D21-8</f>
        <v>94</v>
      </c>
      <c r="E23" s="3">
        <v>0.67</v>
      </c>
      <c r="F23" s="3">
        <v>2.5</v>
      </c>
      <c r="G23" s="3">
        <f>ROUND(F23*E23*D23*C23,2)</f>
        <v>157.44999999999999</v>
      </c>
    </row>
    <row r="24" spans="1:9" x14ac:dyDescent="0.25">
      <c r="B24" s="6" t="s">
        <v>18</v>
      </c>
      <c r="C24">
        <v>1</v>
      </c>
      <c r="D24" s="3">
        <f>30.42+30.42+52.33+8</f>
        <v>121.17</v>
      </c>
      <c r="E24" s="3">
        <v>1</v>
      </c>
      <c r="F24" s="3">
        <v>2.5</v>
      </c>
      <c r="G24" s="3">
        <f>ROUND(F24*E24*D24*C24,2)</f>
        <v>302.93</v>
      </c>
    </row>
    <row r="25" spans="1:9" x14ac:dyDescent="0.25">
      <c r="B25" s="6" t="s">
        <v>17</v>
      </c>
      <c r="C25">
        <v>1</v>
      </c>
      <c r="D25" s="3">
        <f>+D22-14.83-14.83</f>
        <v>80.34</v>
      </c>
      <c r="E25" s="3">
        <v>0.67</v>
      </c>
      <c r="F25" s="3">
        <v>2.5</v>
      </c>
      <c r="G25" s="3">
        <f>ROUND(F25*E25*D25*C25,2)</f>
        <v>134.57</v>
      </c>
    </row>
    <row r="26" spans="1:9" x14ac:dyDescent="0.25">
      <c r="B26" s="6" t="s">
        <v>19</v>
      </c>
      <c r="C26">
        <v>1</v>
      </c>
      <c r="D26" s="3">
        <f>41.5+44.33+14.83+14.83</f>
        <v>115.49</v>
      </c>
      <c r="E26" s="3">
        <v>1</v>
      </c>
      <c r="F26" s="3">
        <v>2.5</v>
      </c>
      <c r="G26" s="3">
        <f>ROUND(F26*E26*D26*C26,2)</f>
        <v>288.73</v>
      </c>
    </row>
    <row r="27" spans="1:9" x14ac:dyDescent="0.25">
      <c r="B27" s="6"/>
    </row>
    <row r="28" spans="1:9" x14ac:dyDescent="0.25">
      <c r="B28" s="6"/>
    </row>
    <row r="29" spans="1:9" x14ac:dyDescent="0.25">
      <c r="C29" s="4" t="s">
        <v>10</v>
      </c>
      <c r="D29" s="4"/>
      <c r="E29" s="4"/>
      <c r="F29" s="4"/>
      <c r="G29" s="3">
        <f>SUM(G19:G28)</f>
        <v>2247.2799999999997</v>
      </c>
      <c r="H29" s="5">
        <f>ROUND(G29*1.05,0)</f>
        <v>2360</v>
      </c>
      <c r="I29" t="s">
        <v>11</v>
      </c>
    </row>
  </sheetData>
  <mergeCells count="3">
    <mergeCell ref="C9:F9"/>
    <mergeCell ref="C16:F16"/>
    <mergeCell ref="C29:F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2023-02-19T09:11:49Z</dcterms:created>
  <dcterms:modified xsi:type="dcterms:W3CDTF">2023-02-19T09:29:20Z</dcterms:modified>
</cp:coreProperties>
</file>