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ed Salahuddin\Desktop\"/>
    </mc:Choice>
  </mc:AlternateContent>
  <xr:revisionPtr revIDLastSave="0" documentId="8_{76B5DBF9-4F53-40A3-9AD5-79B06E717B45}" xr6:coauthVersionLast="34" xr6:coauthVersionMax="34" xr10:uidLastSave="{00000000-0000-0000-0000-000000000000}"/>
  <bookViews>
    <workbookView xWindow="0" yWindow="0" windowWidth="16410" windowHeight="7545" xr2:uid="{00000000-000D-0000-FFFF-FFFF00000000}"/>
  </bookViews>
  <sheets>
    <sheet name="Additional PO Requirement" sheetId="61" r:id="rId1"/>
    <sheet name="Billing Info" sheetId="59" r:id="rId2"/>
    <sheet name="Sep'18" sheetId="64" r:id="rId3"/>
    <sheet name="Aug'18" sheetId="63" r:id="rId4"/>
    <sheet name="Jul'18" sheetId="62" r:id="rId5"/>
    <sheet name="Jun'18" sheetId="60" r:id="rId6"/>
    <sheet name="May'18" sheetId="58" r:id="rId7"/>
    <sheet name="Apr'18" sheetId="57" r:id="rId8"/>
    <sheet name="Mar'18" sheetId="56" r:id="rId9"/>
    <sheet name="Feb'18" sheetId="55" r:id="rId10"/>
    <sheet name="Jan'18" sheetId="54" r:id="rId11"/>
    <sheet name="Dec'17" sheetId="53" r:id="rId12"/>
    <sheet name="Nov'17" sheetId="49" r:id="rId1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64" l="1"/>
  <c r="H4" i="64" s="1"/>
  <c r="G3" i="64"/>
  <c r="H3" i="64" s="1"/>
  <c r="G2" i="64"/>
  <c r="G5" i="63"/>
  <c r="H4" i="63"/>
  <c r="H3" i="63"/>
  <c r="G3" i="63"/>
  <c r="H2" i="63"/>
  <c r="H5" i="63" s="1"/>
  <c r="G2" i="63"/>
  <c r="H4" i="62"/>
  <c r="G3" i="62"/>
  <c r="H3" i="62" s="1"/>
  <c r="G2" i="62"/>
  <c r="C2" i="61"/>
  <c r="C6" i="61" s="1"/>
  <c r="G5" i="64" l="1"/>
  <c r="H2" i="64"/>
  <c r="H5" i="64" s="1"/>
  <c r="G5" i="62"/>
  <c r="H2" i="62"/>
  <c r="H5" i="62" s="1"/>
  <c r="H4" i="60"/>
  <c r="G3" i="60"/>
  <c r="H3" i="60" s="1"/>
  <c r="G2" i="60"/>
  <c r="H2" i="60" l="1"/>
  <c r="H5" i="60" s="1"/>
  <c r="G19" i="59" s="1"/>
  <c r="G5" i="60"/>
  <c r="J4" i="58"/>
  <c r="H4" i="58" l="1"/>
  <c r="J3" i="58"/>
  <c r="G3" i="58" s="1"/>
  <c r="H3" i="58" s="1"/>
  <c r="J2" i="58"/>
  <c r="G2" i="58" s="1"/>
  <c r="J4" i="57"/>
  <c r="H4" i="57"/>
  <c r="J3" i="57"/>
  <c r="G3" i="57" s="1"/>
  <c r="H3" i="57" s="1"/>
  <c r="J2" i="57"/>
  <c r="G2" i="57" s="1"/>
  <c r="J4" i="56"/>
  <c r="G4" i="56" s="1"/>
  <c r="H4" i="56" s="1"/>
  <c r="J3" i="56"/>
  <c r="G3" i="56" s="1"/>
  <c r="H3" i="56" s="1"/>
  <c r="J2" i="56"/>
  <c r="G2" i="56" s="1"/>
  <c r="G4" i="55"/>
  <c r="H4" i="55" s="1"/>
  <c r="J3" i="55"/>
  <c r="G3" i="55" s="1"/>
  <c r="H3" i="55" s="1"/>
  <c r="J2" i="55"/>
  <c r="G2" i="55" s="1"/>
  <c r="G5" i="56" l="1"/>
  <c r="G5" i="58"/>
  <c r="H2" i="58"/>
  <c r="H5" i="58" s="1"/>
  <c r="G18" i="59" s="1"/>
  <c r="H2" i="57"/>
  <c r="H5" i="57" s="1"/>
  <c r="G17" i="59" s="1"/>
  <c r="G5" i="57"/>
  <c r="H2" i="56"/>
  <c r="H5" i="56" s="1"/>
  <c r="G16" i="59" s="1"/>
  <c r="G5" i="55"/>
  <c r="H2" i="55"/>
  <c r="H5" i="55" s="1"/>
  <c r="G15" i="59" s="1"/>
  <c r="J4" i="54"/>
  <c r="G4" i="54" s="1"/>
  <c r="H4" i="54" s="1"/>
  <c r="J3" i="54"/>
  <c r="G3" i="54" s="1"/>
  <c r="H3" i="54" s="1"/>
  <c r="J2" i="54"/>
  <c r="G2" i="54" s="1"/>
  <c r="G5" i="54" s="1"/>
  <c r="J2" i="53"/>
  <c r="G2" i="53" s="1"/>
  <c r="J2" i="49"/>
  <c r="G2" i="49" s="1"/>
  <c r="H2" i="54" l="1"/>
  <c r="H5" i="54" s="1"/>
  <c r="G14" i="59" s="1"/>
  <c r="H2" i="53"/>
  <c r="H3" i="53" s="1"/>
  <c r="G13" i="59" s="1"/>
  <c r="G3" i="53"/>
  <c r="H2" i="49" l="1"/>
  <c r="H3" i="49" l="1"/>
  <c r="G12" i="59" s="1"/>
  <c r="G20" i="59" s="1"/>
  <c r="G3" i="49"/>
</calcChain>
</file>

<file path=xl/sharedStrings.xml><?xml version="1.0" encoding="utf-8"?>
<sst xmlns="http://schemas.openxmlformats.org/spreadsheetml/2006/main" count="218" uniqueCount="42">
  <si>
    <t>Remarks</t>
  </si>
  <si>
    <t>Billable Unit</t>
  </si>
  <si>
    <t>SI No</t>
  </si>
  <si>
    <t>Name</t>
  </si>
  <si>
    <t>PO Number</t>
  </si>
  <si>
    <t>Start Date</t>
  </si>
  <si>
    <t>End Date</t>
  </si>
  <si>
    <t>500075726 </t>
  </si>
  <si>
    <t>Billed Days</t>
  </si>
  <si>
    <t>Total Working Days</t>
  </si>
  <si>
    <t>Waived-off days</t>
  </si>
  <si>
    <t>Mohamedsadham Hussain</t>
  </si>
  <si>
    <t>Billing Rate (USD)</t>
  </si>
  <si>
    <t>Billable Amount (USD)</t>
  </si>
  <si>
    <t>PTO 01-Dec-17</t>
  </si>
  <si>
    <t>Start Date: 22-Jan-2018</t>
  </si>
  <si>
    <t>Srinivasa sha Raja</t>
  </si>
  <si>
    <t>Debashish Pattnaik</t>
  </si>
  <si>
    <t>PTO: 29-Jan-18</t>
  </si>
  <si>
    <t>Jan'18</t>
  </si>
  <si>
    <t>Feb'18</t>
  </si>
  <si>
    <t>Mar'18</t>
  </si>
  <si>
    <t>Apr'18</t>
  </si>
  <si>
    <t>May'18</t>
  </si>
  <si>
    <t>Month</t>
  </si>
  <si>
    <t>Billed Amount</t>
  </si>
  <si>
    <t>Amount billed for PO 500075726 </t>
  </si>
  <si>
    <t>Nov'17</t>
  </si>
  <si>
    <t>Dec'17</t>
  </si>
  <si>
    <t>500075726 + New PO</t>
  </si>
  <si>
    <t>Jun'18</t>
  </si>
  <si>
    <t>New PO to be used to invoice along with 500075726</t>
  </si>
  <si>
    <t>Jul'18</t>
  </si>
  <si>
    <t>Aug'18</t>
  </si>
  <si>
    <t>Sep'18</t>
  </si>
  <si>
    <t>Remaining requied considering the amount charged in the Previous PO</t>
  </si>
  <si>
    <t>worked from 27-31</t>
  </si>
  <si>
    <t>Worked from 2-6 Jul</t>
  </si>
  <si>
    <t>New PO</t>
  </si>
  <si>
    <t>Billing till 12-Sep-2018</t>
  </si>
  <si>
    <t>Amount</t>
  </si>
  <si>
    <t>Sadham was not available from 09-Jul-2018 till 24-Aug-2018, on Long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</si>
</sst>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3" borderId="1" xfId="0" applyFont="1" applyFill="1" applyBorder="1" applyAlignment="1">
      <alignment horizontal="center" wrapText="1"/>
    </xf>
    <xf numFmtId="3" fontId="2" fillId="2" borderId="0" xfId="0" applyNumberFormat="1" applyFont="1" applyFill="1"/>
    <xf numFmtId="3" fontId="3" fillId="3" borderId="1" xfId="0" applyNumberFormat="1" applyFont="1" applyFill="1" applyBorder="1" applyAlignment="1">
      <alignment horizontal="center" wrapText="1"/>
    </xf>
    <xf numFmtId="2" fontId="3" fillId="3" borderId="1" xfId="0" applyNumberFormat="1" applyFont="1" applyFill="1" applyBorder="1" applyAlignment="1">
      <alignment horizontal="center" wrapText="1"/>
    </xf>
    <xf numFmtId="3" fontId="2" fillId="2" borderId="1" xfId="0" applyNumberFormat="1" applyFont="1" applyFill="1" applyBorder="1"/>
    <xf numFmtId="2" fontId="2" fillId="2" borderId="0" xfId="0" applyNumberFormat="1" applyFont="1" applyFill="1"/>
    <xf numFmtId="1" fontId="3" fillId="3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/>
    </xf>
    <xf numFmtId="1" fontId="2" fillId="2" borderId="0" xfId="0" applyNumberFormat="1" applyFont="1" applyFill="1" applyAlignment="1">
      <alignment wrapText="1"/>
    </xf>
    <xf numFmtId="1" fontId="2" fillId="2" borderId="1" xfId="0" applyNumberFormat="1" applyFont="1" applyFill="1" applyBorder="1" applyAlignment="1">
      <alignment horizontal="left" wrapText="1"/>
    </xf>
    <xf numFmtId="0" fontId="2" fillId="2" borderId="1" xfId="0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/>
    <xf numFmtId="0" fontId="0" fillId="3" borderId="0" xfId="0" applyFill="1"/>
    <xf numFmtId="4" fontId="0" fillId="3" borderId="0" xfId="0" applyNumberFormat="1" applyFill="1"/>
    <xf numFmtId="0" fontId="5" fillId="3" borderId="0" xfId="0" applyFont="1" applyFill="1"/>
    <xf numFmtId="4" fontId="5" fillId="3" borderId="0" xfId="0" applyNumberFormat="1" applyFont="1" applyFill="1"/>
    <xf numFmtId="0" fontId="6" fillId="2" borderId="1" xfId="1" applyFill="1" applyBorder="1" applyAlignment="1">
      <alignment horizontal="left" vertical="center"/>
    </xf>
    <xf numFmtId="0" fontId="0" fillId="0" borderId="0" xfId="0" applyAlignment="1">
      <alignment wrapText="1"/>
    </xf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horizontal="center" wrapText="1"/>
    </xf>
    <xf numFmtId="0" fontId="5" fillId="0" borderId="1" xfId="0" applyFont="1" applyBorder="1"/>
    <xf numFmtId="3" fontId="5" fillId="0" borderId="1" xfId="0" applyNumberFormat="1" applyFont="1" applyBorder="1"/>
    <xf numFmtId="0" fontId="5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1145-AFC5-4B08-B8EA-04FE02653A3C}">
  <dimension ref="B1:D6"/>
  <sheetViews>
    <sheetView tabSelected="1" workbookViewId="0">
      <selection activeCell="D6" sqref="D6"/>
    </sheetView>
  </sheetViews>
  <sheetFormatPr defaultRowHeight="15" x14ac:dyDescent="0.25"/>
  <cols>
    <col min="3" max="3" width="9.140625" style="30"/>
    <col min="4" max="4" width="43.7109375" style="29" bestFit="1" customWidth="1"/>
  </cols>
  <sheetData>
    <row r="1" spans="2:4" x14ac:dyDescent="0.25">
      <c r="B1" s="35" t="s">
        <v>24</v>
      </c>
      <c r="C1" s="36" t="s">
        <v>40</v>
      </c>
      <c r="D1" s="37" t="s">
        <v>0</v>
      </c>
    </row>
    <row r="2" spans="2:4" ht="30" x14ac:dyDescent="0.25">
      <c r="B2" s="31" t="s">
        <v>30</v>
      </c>
      <c r="C2" s="32">
        <f>'Billing Info'!G20-62100</f>
        <v>2618.5500000000029</v>
      </c>
      <c r="D2" s="33" t="s">
        <v>35</v>
      </c>
    </row>
    <row r="3" spans="2:4" x14ac:dyDescent="0.25">
      <c r="B3" s="31" t="s">
        <v>32</v>
      </c>
      <c r="C3" s="32">
        <v>7683</v>
      </c>
      <c r="D3" s="34" t="s">
        <v>41</v>
      </c>
    </row>
    <row r="4" spans="2:4" x14ac:dyDescent="0.25">
      <c r="B4" s="31" t="s">
        <v>33</v>
      </c>
      <c r="C4" s="32">
        <v>7683</v>
      </c>
      <c r="D4" s="34"/>
    </row>
    <row r="5" spans="2:4" x14ac:dyDescent="0.25">
      <c r="B5" s="31" t="s">
        <v>34</v>
      </c>
      <c r="C5" s="32">
        <v>4140</v>
      </c>
      <c r="D5" s="33" t="s">
        <v>39</v>
      </c>
    </row>
    <row r="6" spans="2:4" x14ac:dyDescent="0.25">
      <c r="B6" s="31"/>
      <c r="C6" s="32">
        <f>SUM(C2:C5)</f>
        <v>22124.550000000003</v>
      </c>
      <c r="D6" s="33"/>
    </row>
  </sheetData>
  <mergeCells count="1">
    <mergeCell ref="D3:D4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59999389629810485"/>
  </sheetPr>
  <dimension ref="A1:M5"/>
  <sheetViews>
    <sheetView zoomScaleNormal="100" workbookViewId="0">
      <pane ySplit="1" topLeftCell="A2" activePane="bottomLeft" state="frozen"/>
      <selection pane="bottomLeft"/>
    </sheetView>
  </sheetViews>
  <sheetFormatPr defaultRowHeight="14.25" x14ac:dyDescent="0.2"/>
  <cols>
    <col min="1" max="1" width="5.140625" style="1" customWidth="1"/>
    <col min="2" max="2" width="23.42578125" style="1" bestFit="1" customWidth="1"/>
    <col min="3" max="3" width="13.140625" style="1" customWidth="1"/>
    <col min="4" max="4" width="9.140625" style="6" customWidth="1"/>
    <col min="5" max="5" width="9.85546875" style="1" customWidth="1"/>
    <col min="6" max="6" width="10.85546875" style="1" customWidth="1"/>
    <col min="7" max="7" width="9.5703125" style="10" customWidth="1"/>
    <col min="8" max="11" width="9.140625" style="6" customWidth="1"/>
    <col min="12" max="12" width="43" style="17" customWidth="1"/>
    <col min="13" max="13" width="9.140625" style="1"/>
    <col min="14" max="16384" width="9.140625" style="2"/>
  </cols>
  <sheetData>
    <row r="1" spans="1:13" s="4" customFormat="1" ht="39" x14ac:dyDescent="0.25">
      <c r="A1" s="5" t="s">
        <v>2</v>
      </c>
      <c r="B1" s="5" t="s">
        <v>3</v>
      </c>
      <c r="C1" s="5" t="s">
        <v>4</v>
      </c>
      <c r="D1" s="7" t="s">
        <v>12</v>
      </c>
      <c r="E1" s="5" t="s">
        <v>5</v>
      </c>
      <c r="F1" s="5" t="s">
        <v>6</v>
      </c>
      <c r="G1" s="8" t="s">
        <v>1</v>
      </c>
      <c r="H1" s="7" t="s">
        <v>13</v>
      </c>
      <c r="I1" s="7" t="s">
        <v>9</v>
      </c>
      <c r="J1" s="7" t="s">
        <v>8</v>
      </c>
      <c r="K1" s="7" t="s">
        <v>10</v>
      </c>
      <c r="L1" s="11" t="s">
        <v>0</v>
      </c>
      <c r="M1" s="3"/>
    </row>
    <row r="2" spans="1:13" x14ac:dyDescent="0.2">
      <c r="A2" s="19">
        <v>1</v>
      </c>
      <c r="B2" s="12" t="s">
        <v>11</v>
      </c>
      <c r="C2" s="13" t="s">
        <v>7</v>
      </c>
      <c r="D2" s="14">
        <v>3450</v>
      </c>
      <c r="E2" s="15">
        <v>43132</v>
      </c>
      <c r="F2" s="15">
        <v>43159</v>
      </c>
      <c r="G2" s="16">
        <f>ROUND(J2/I2,3)</f>
        <v>1</v>
      </c>
      <c r="H2" s="9">
        <f>D2*G2</f>
        <v>3450</v>
      </c>
      <c r="I2" s="20">
        <v>20</v>
      </c>
      <c r="J2" s="20">
        <f>I2-K2</f>
        <v>20</v>
      </c>
      <c r="K2" s="20">
        <v>0</v>
      </c>
      <c r="L2" s="18"/>
    </row>
    <row r="3" spans="1:13" x14ac:dyDescent="0.2">
      <c r="A3" s="19">
        <v>2</v>
      </c>
      <c r="B3" s="12" t="s">
        <v>16</v>
      </c>
      <c r="C3" s="13" t="s">
        <v>7</v>
      </c>
      <c r="D3" s="14">
        <v>3450</v>
      </c>
      <c r="E3" s="15">
        <v>43132</v>
      </c>
      <c r="F3" s="15">
        <v>43159</v>
      </c>
      <c r="G3" s="16">
        <f>ROUND(J3/I3,3)</f>
        <v>1</v>
      </c>
      <c r="H3" s="9">
        <f>D3*G3</f>
        <v>3450</v>
      </c>
      <c r="I3" s="20">
        <v>20</v>
      </c>
      <c r="J3" s="20">
        <f>I3-K3</f>
        <v>20</v>
      </c>
      <c r="K3" s="20">
        <v>0</v>
      </c>
      <c r="L3" s="18"/>
    </row>
    <row r="4" spans="1:13" x14ac:dyDescent="0.2">
      <c r="A4" s="19">
        <v>3</v>
      </c>
      <c r="B4" s="12" t="s">
        <v>17</v>
      </c>
      <c r="C4" s="13" t="s">
        <v>7</v>
      </c>
      <c r="D4" s="14">
        <v>3450</v>
      </c>
      <c r="E4" s="15">
        <v>43132</v>
      </c>
      <c r="F4" s="15">
        <v>43159</v>
      </c>
      <c r="G4" s="16">
        <f>ROUND(J4/I4,3)</f>
        <v>1</v>
      </c>
      <c r="H4" s="9">
        <f>D4*G4</f>
        <v>3450</v>
      </c>
      <c r="I4" s="20">
        <v>20</v>
      </c>
      <c r="J4" s="20">
        <v>20</v>
      </c>
      <c r="K4" s="20">
        <v>0</v>
      </c>
      <c r="L4" s="18"/>
    </row>
    <row r="5" spans="1:13" x14ac:dyDescent="0.2">
      <c r="G5" s="21">
        <f>SUM(G2:G4)</f>
        <v>3</v>
      </c>
      <c r="H5" s="9">
        <f>SUM(H2:H4)</f>
        <v>10350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</sheetPr>
  <dimension ref="A1:M5"/>
  <sheetViews>
    <sheetView zoomScaleNormal="100" workbookViewId="0">
      <pane ySplit="1" topLeftCell="A2" activePane="bottomLeft" state="frozen"/>
      <selection pane="bottomLeft"/>
    </sheetView>
  </sheetViews>
  <sheetFormatPr defaultRowHeight="14.25" x14ac:dyDescent="0.2"/>
  <cols>
    <col min="1" max="1" width="5.140625" style="1" customWidth="1"/>
    <col min="2" max="2" width="23.42578125" style="1" bestFit="1" customWidth="1"/>
    <col min="3" max="3" width="13.140625" style="1" customWidth="1"/>
    <col min="4" max="4" width="9.140625" style="6" customWidth="1"/>
    <col min="5" max="5" width="9.85546875" style="1" customWidth="1"/>
    <col min="6" max="6" width="10.85546875" style="1" customWidth="1"/>
    <col min="7" max="7" width="9.5703125" style="10" customWidth="1"/>
    <col min="8" max="11" width="9.140625" style="6" customWidth="1"/>
    <col min="12" max="12" width="43" style="17" customWidth="1"/>
    <col min="13" max="13" width="9.140625" style="1"/>
    <col min="14" max="16384" width="9.140625" style="2"/>
  </cols>
  <sheetData>
    <row r="1" spans="1:13" s="4" customFormat="1" ht="39" x14ac:dyDescent="0.25">
      <c r="A1" s="5" t="s">
        <v>2</v>
      </c>
      <c r="B1" s="5" t="s">
        <v>3</v>
      </c>
      <c r="C1" s="5" t="s">
        <v>4</v>
      </c>
      <c r="D1" s="7" t="s">
        <v>12</v>
      </c>
      <c r="E1" s="5" t="s">
        <v>5</v>
      </c>
      <c r="F1" s="5" t="s">
        <v>6</v>
      </c>
      <c r="G1" s="8" t="s">
        <v>1</v>
      </c>
      <c r="H1" s="7" t="s">
        <v>13</v>
      </c>
      <c r="I1" s="7" t="s">
        <v>9</v>
      </c>
      <c r="J1" s="7" t="s">
        <v>8</v>
      </c>
      <c r="K1" s="7" t="s">
        <v>10</v>
      </c>
      <c r="L1" s="11" t="s">
        <v>0</v>
      </c>
      <c r="M1" s="3"/>
    </row>
    <row r="2" spans="1:13" x14ac:dyDescent="0.2">
      <c r="A2" s="19">
        <v>1</v>
      </c>
      <c r="B2" s="12" t="s">
        <v>11</v>
      </c>
      <c r="C2" s="13" t="s">
        <v>7</v>
      </c>
      <c r="D2" s="14">
        <v>3450</v>
      </c>
      <c r="E2" s="15">
        <v>43101</v>
      </c>
      <c r="F2" s="15">
        <v>43131</v>
      </c>
      <c r="G2" s="16">
        <f>ROUND(J2/I2,3)</f>
        <v>1</v>
      </c>
      <c r="H2" s="9">
        <f>D2*G2</f>
        <v>3450</v>
      </c>
      <c r="I2" s="20">
        <v>20</v>
      </c>
      <c r="J2" s="20">
        <f>I2-K2</f>
        <v>20</v>
      </c>
      <c r="K2" s="20">
        <v>0</v>
      </c>
      <c r="L2" s="18"/>
    </row>
    <row r="3" spans="1:13" x14ac:dyDescent="0.2">
      <c r="A3" s="19">
        <v>1</v>
      </c>
      <c r="B3" s="12" t="s">
        <v>16</v>
      </c>
      <c r="C3" s="13" t="s">
        <v>7</v>
      </c>
      <c r="D3" s="14">
        <v>3450</v>
      </c>
      <c r="E3" s="15">
        <v>43101</v>
      </c>
      <c r="F3" s="15">
        <v>43131</v>
      </c>
      <c r="G3" s="16">
        <f>ROUND(J3/I3,3)</f>
        <v>1</v>
      </c>
      <c r="H3" s="9">
        <f>D3*G3</f>
        <v>3450</v>
      </c>
      <c r="I3" s="20">
        <v>20</v>
      </c>
      <c r="J3" s="20">
        <f>I3-K3</f>
        <v>20</v>
      </c>
      <c r="K3" s="20">
        <v>0</v>
      </c>
      <c r="L3" s="18" t="s">
        <v>18</v>
      </c>
    </row>
    <row r="4" spans="1:13" x14ac:dyDescent="0.2">
      <c r="A4" s="19">
        <v>1</v>
      </c>
      <c r="B4" s="12" t="s">
        <v>17</v>
      </c>
      <c r="C4" s="13" t="s">
        <v>7</v>
      </c>
      <c r="D4" s="14">
        <v>3450</v>
      </c>
      <c r="E4" s="15">
        <v>43122</v>
      </c>
      <c r="F4" s="15">
        <v>43131</v>
      </c>
      <c r="G4" s="16">
        <f>ROUND(J4/I4,3)</f>
        <v>0.35</v>
      </c>
      <c r="H4" s="9">
        <f>D4*G4</f>
        <v>1207.5</v>
      </c>
      <c r="I4" s="20">
        <v>20</v>
      </c>
      <c r="J4" s="20">
        <f>I4-K4</f>
        <v>7</v>
      </c>
      <c r="K4" s="20">
        <v>13</v>
      </c>
      <c r="L4" s="18" t="s">
        <v>15</v>
      </c>
    </row>
    <row r="5" spans="1:13" x14ac:dyDescent="0.2">
      <c r="G5" s="21">
        <f>SUM(G2:G4)</f>
        <v>2.35</v>
      </c>
      <c r="H5" s="9">
        <f>SUM(H2:H4)</f>
        <v>8107.5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</sheetPr>
  <dimension ref="A1:M3"/>
  <sheetViews>
    <sheetView zoomScaleNormal="100" workbookViewId="0">
      <pane ySplit="1" topLeftCell="A2" activePane="bottomLeft" state="frozen"/>
      <selection pane="bottomLeft"/>
    </sheetView>
  </sheetViews>
  <sheetFormatPr defaultRowHeight="14.25" x14ac:dyDescent="0.2"/>
  <cols>
    <col min="1" max="1" width="5.140625" style="1" customWidth="1"/>
    <col min="2" max="2" width="23.42578125" style="1" bestFit="1" customWidth="1"/>
    <col min="3" max="3" width="13.140625" style="1" customWidth="1"/>
    <col min="4" max="4" width="9.140625" style="6" customWidth="1"/>
    <col min="5" max="5" width="9.85546875" style="1" customWidth="1"/>
    <col min="6" max="6" width="10.85546875" style="1" customWidth="1"/>
    <col min="7" max="7" width="9.5703125" style="10" customWidth="1"/>
    <col min="8" max="11" width="9.140625" style="6" customWidth="1"/>
    <col min="12" max="12" width="43" style="17" customWidth="1"/>
    <col min="13" max="13" width="9.140625" style="1"/>
    <col min="14" max="16384" width="9.140625" style="2"/>
  </cols>
  <sheetData>
    <row r="1" spans="1:13" s="4" customFormat="1" ht="39" x14ac:dyDescent="0.25">
      <c r="A1" s="5" t="s">
        <v>2</v>
      </c>
      <c r="B1" s="5" t="s">
        <v>3</v>
      </c>
      <c r="C1" s="5" t="s">
        <v>4</v>
      </c>
      <c r="D1" s="7" t="s">
        <v>12</v>
      </c>
      <c r="E1" s="5" t="s">
        <v>5</v>
      </c>
      <c r="F1" s="5" t="s">
        <v>6</v>
      </c>
      <c r="G1" s="8" t="s">
        <v>1</v>
      </c>
      <c r="H1" s="7" t="s">
        <v>13</v>
      </c>
      <c r="I1" s="7" t="s">
        <v>9</v>
      </c>
      <c r="J1" s="7" t="s">
        <v>8</v>
      </c>
      <c r="K1" s="7" t="s">
        <v>10</v>
      </c>
      <c r="L1" s="11" t="s">
        <v>0</v>
      </c>
      <c r="M1" s="3"/>
    </row>
    <row r="2" spans="1:13" x14ac:dyDescent="0.2">
      <c r="A2" s="19">
        <v>1</v>
      </c>
      <c r="B2" s="12" t="s">
        <v>11</v>
      </c>
      <c r="C2" s="13" t="s">
        <v>7</v>
      </c>
      <c r="D2" s="14">
        <v>3450</v>
      </c>
      <c r="E2" s="15">
        <v>43070</v>
      </c>
      <c r="F2" s="15">
        <v>43100</v>
      </c>
      <c r="G2" s="16">
        <f>ROUND(J2/I2,3)</f>
        <v>1</v>
      </c>
      <c r="H2" s="9">
        <f>D2*G2</f>
        <v>3450</v>
      </c>
      <c r="I2" s="20">
        <v>21</v>
      </c>
      <c r="J2" s="20">
        <f>I2-K2</f>
        <v>21</v>
      </c>
      <c r="K2" s="20">
        <v>0</v>
      </c>
      <c r="L2" s="18"/>
    </row>
    <row r="3" spans="1:13" x14ac:dyDescent="0.2">
      <c r="G3" s="21">
        <f>SUM(G2:G2)</f>
        <v>1</v>
      </c>
      <c r="H3" s="9">
        <f>SUM(H2:H2)</f>
        <v>3450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A1:M3"/>
  <sheetViews>
    <sheetView zoomScaleNormal="100" workbookViewId="0">
      <pane ySplit="1" topLeftCell="A2" activePane="bottomLeft" state="frozen"/>
      <selection pane="bottomLeft"/>
    </sheetView>
  </sheetViews>
  <sheetFormatPr defaultRowHeight="14.25" x14ac:dyDescent="0.2"/>
  <cols>
    <col min="1" max="1" width="5.140625" style="1" customWidth="1"/>
    <col min="2" max="2" width="23.42578125" style="1" bestFit="1" customWidth="1"/>
    <col min="3" max="3" width="13.140625" style="1" customWidth="1"/>
    <col min="4" max="4" width="9.140625" style="6" customWidth="1"/>
    <col min="5" max="5" width="9.85546875" style="1" customWidth="1"/>
    <col min="6" max="6" width="10.85546875" style="1" customWidth="1"/>
    <col min="7" max="7" width="9.5703125" style="10" customWidth="1"/>
    <col min="8" max="11" width="9.140625" style="6" customWidth="1"/>
    <col min="12" max="12" width="43" style="17" customWidth="1"/>
    <col min="13" max="13" width="9.140625" style="1"/>
    <col min="14" max="16384" width="9.140625" style="2"/>
  </cols>
  <sheetData>
    <row r="1" spans="1:13" s="4" customFormat="1" ht="39" x14ac:dyDescent="0.25">
      <c r="A1" s="5" t="s">
        <v>2</v>
      </c>
      <c r="B1" s="5" t="s">
        <v>3</v>
      </c>
      <c r="C1" s="5" t="s">
        <v>4</v>
      </c>
      <c r="D1" s="7" t="s">
        <v>12</v>
      </c>
      <c r="E1" s="5" t="s">
        <v>5</v>
      </c>
      <c r="F1" s="5" t="s">
        <v>6</v>
      </c>
      <c r="G1" s="8" t="s">
        <v>1</v>
      </c>
      <c r="H1" s="7" t="s">
        <v>13</v>
      </c>
      <c r="I1" s="7" t="s">
        <v>9</v>
      </c>
      <c r="J1" s="7" t="s">
        <v>8</v>
      </c>
      <c r="K1" s="7" t="s">
        <v>10</v>
      </c>
      <c r="L1" s="11" t="s">
        <v>0</v>
      </c>
      <c r="M1" s="3"/>
    </row>
    <row r="2" spans="1:13" x14ac:dyDescent="0.2">
      <c r="A2" s="19">
        <v>1</v>
      </c>
      <c r="B2" s="12" t="s">
        <v>11</v>
      </c>
      <c r="C2" s="13" t="s">
        <v>7</v>
      </c>
      <c r="D2" s="14">
        <v>3450</v>
      </c>
      <c r="E2" s="15">
        <v>43059</v>
      </c>
      <c r="F2" s="15">
        <v>43069</v>
      </c>
      <c r="G2" s="16">
        <f>ROUND(J2/I2,3)</f>
        <v>0.40899999999999997</v>
      </c>
      <c r="H2" s="9">
        <f>D2*G2</f>
        <v>1411.05</v>
      </c>
      <c r="I2" s="20">
        <v>22</v>
      </c>
      <c r="J2" s="20">
        <f>I2-K2</f>
        <v>9</v>
      </c>
      <c r="K2" s="20">
        <v>13</v>
      </c>
      <c r="L2" s="18" t="s">
        <v>14</v>
      </c>
    </row>
    <row r="3" spans="1:13" x14ac:dyDescent="0.2">
      <c r="G3" s="21">
        <f>SUM(G2:G2)</f>
        <v>0.40899999999999997</v>
      </c>
      <c r="H3" s="9">
        <f>SUM(H2:H2)</f>
        <v>1411.05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9:H20"/>
  <sheetViews>
    <sheetView topLeftCell="A10" workbookViewId="0">
      <selection activeCell="G27" sqref="G27"/>
    </sheetView>
  </sheetViews>
  <sheetFormatPr defaultRowHeight="15" x14ac:dyDescent="0.25"/>
  <cols>
    <col min="1" max="5" width="9.140625" style="24"/>
    <col min="6" max="6" width="13.140625" style="24" customWidth="1"/>
    <col min="7" max="7" width="14" style="25" bestFit="1" customWidth="1"/>
    <col min="8" max="16384" width="9.140625" style="24"/>
  </cols>
  <sheetData>
    <row r="9" spans="6:7" x14ac:dyDescent="0.25">
      <c r="F9" s="26" t="s">
        <v>26</v>
      </c>
      <c r="G9" s="27"/>
    </row>
    <row r="10" spans="6:7" x14ac:dyDescent="0.25">
      <c r="F10" s="26"/>
      <c r="G10" s="27"/>
    </row>
    <row r="11" spans="6:7" x14ac:dyDescent="0.25">
      <c r="F11" s="23" t="s">
        <v>24</v>
      </c>
      <c r="G11" s="23" t="s">
        <v>25</v>
      </c>
    </row>
    <row r="12" spans="6:7" x14ac:dyDescent="0.25">
      <c r="F12" s="28" t="s">
        <v>27</v>
      </c>
      <c r="G12" s="22">
        <f>'Nov''17'!H3</f>
        <v>1411.05</v>
      </c>
    </row>
    <row r="13" spans="6:7" x14ac:dyDescent="0.25">
      <c r="F13" s="28" t="s">
        <v>28</v>
      </c>
      <c r="G13" s="22">
        <f>'Dec''17'!H3</f>
        <v>3450</v>
      </c>
    </row>
    <row r="14" spans="6:7" x14ac:dyDescent="0.25">
      <c r="F14" s="28" t="s">
        <v>19</v>
      </c>
      <c r="G14" s="22">
        <f>'Jan''18'!H5</f>
        <v>8107.5</v>
      </c>
    </row>
    <row r="15" spans="6:7" x14ac:dyDescent="0.25">
      <c r="F15" s="28" t="s">
        <v>20</v>
      </c>
      <c r="G15" s="22">
        <f>'Feb''18'!H5</f>
        <v>10350</v>
      </c>
    </row>
    <row r="16" spans="6:7" x14ac:dyDescent="0.25">
      <c r="F16" s="28" t="s">
        <v>21</v>
      </c>
      <c r="G16" s="22">
        <f>'Mar''18'!H5</f>
        <v>10350</v>
      </c>
    </row>
    <row r="17" spans="6:8" x14ac:dyDescent="0.25">
      <c r="F17" s="28" t="s">
        <v>22</v>
      </c>
      <c r="G17" s="22">
        <f>'Apr''18'!H5</f>
        <v>10350</v>
      </c>
    </row>
    <row r="18" spans="6:8" x14ac:dyDescent="0.25">
      <c r="F18" s="28" t="s">
        <v>23</v>
      </c>
      <c r="G18" s="22">
        <f>'May''18'!H5</f>
        <v>10350</v>
      </c>
    </row>
    <row r="19" spans="6:8" x14ac:dyDescent="0.25">
      <c r="F19" s="28" t="s">
        <v>30</v>
      </c>
      <c r="G19" s="22">
        <f>'Jun''18'!H5</f>
        <v>10350</v>
      </c>
      <c r="H19" s="24" t="s">
        <v>31</v>
      </c>
    </row>
    <row r="20" spans="6:8" x14ac:dyDescent="0.25">
      <c r="G20" s="22">
        <f>SUM(G12:G19)</f>
        <v>64718.55</v>
      </c>
    </row>
  </sheetData>
  <hyperlinks>
    <hyperlink ref="F12" location="'Nov''17'!A1" display="Nov'18" xr:uid="{00000000-0004-0000-0000-000000000000}"/>
    <hyperlink ref="F13" location="'Dec''17'!A1" display="Dec'18" xr:uid="{00000000-0004-0000-0000-000001000000}"/>
    <hyperlink ref="F14" location="'Jan''18'!A1" display="Jan'18" xr:uid="{00000000-0004-0000-0000-000002000000}"/>
    <hyperlink ref="F15" location="'Feb''18'!A1" display="Feb'18" xr:uid="{00000000-0004-0000-0000-000003000000}"/>
    <hyperlink ref="F16" location="'Mar''18'!A1" display="Mar'18" xr:uid="{00000000-0004-0000-0000-000004000000}"/>
    <hyperlink ref="F17" location="'Apr''18'!A1" display="Apr'18" xr:uid="{00000000-0004-0000-0000-000005000000}"/>
    <hyperlink ref="F18" location="'May''18'!A1" display="May'18" xr:uid="{00000000-0004-0000-0000-000006000000}"/>
    <hyperlink ref="F19" location="'Jun''18'!A1" display="Jun'18" xr:uid="{D8A4E6D1-EE72-4FCF-B432-42FC2CB1B17F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241D-9671-4466-95E2-5FFB4555BD69}">
  <sheetPr>
    <tabColor theme="3" tint="0.59999389629810485"/>
  </sheetPr>
  <dimension ref="A1:M5"/>
  <sheetViews>
    <sheetView zoomScaleNormal="100" workbookViewId="0">
      <pane ySplit="1" topLeftCell="A2" activePane="bottomLeft" state="frozen"/>
      <selection pane="bottomLeft" activeCell="G8" sqref="G8"/>
    </sheetView>
  </sheetViews>
  <sheetFormatPr defaultRowHeight="14.25" x14ac:dyDescent="0.2"/>
  <cols>
    <col min="1" max="1" width="5.140625" style="1" customWidth="1"/>
    <col min="2" max="2" width="23.42578125" style="1" bestFit="1" customWidth="1"/>
    <col min="3" max="3" width="30.7109375" style="1" customWidth="1"/>
    <col min="4" max="4" width="9.140625" style="6" customWidth="1"/>
    <col min="5" max="5" width="9.85546875" style="1" customWidth="1"/>
    <col min="6" max="6" width="10.85546875" style="1" customWidth="1"/>
    <col min="7" max="7" width="9.5703125" style="10" customWidth="1"/>
    <col min="8" max="11" width="9.140625" style="6" customWidth="1"/>
    <col min="12" max="12" width="43" style="17" customWidth="1"/>
    <col min="13" max="13" width="9.140625" style="1"/>
    <col min="14" max="16384" width="9.140625" style="2"/>
  </cols>
  <sheetData>
    <row r="1" spans="1:13" s="4" customFormat="1" ht="39" x14ac:dyDescent="0.25">
      <c r="A1" s="5" t="s">
        <v>2</v>
      </c>
      <c r="B1" s="5" t="s">
        <v>3</v>
      </c>
      <c r="C1" s="5" t="s">
        <v>4</v>
      </c>
      <c r="D1" s="7" t="s">
        <v>12</v>
      </c>
      <c r="E1" s="5" t="s">
        <v>5</v>
      </c>
      <c r="F1" s="5" t="s">
        <v>6</v>
      </c>
      <c r="G1" s="8" t="s">
        <v>1</v>
      </c>
      <c r="H1" s="7" t="s">
        <v>13</v>
      </c>
      <c r="I1" s="7" t="s">
        <v>9</v>
      </c>
      <c r="J1" s="7" t="s">
        <v>8</v>
      </c>
      <c r="K1" s="7" t="s">
        <v>10</v>
      </c>
      <c r="L1" s="11" t="s">
        <v>0</v>
      </c>
      <c r="M1" s="3"/>
    </row>
    <row r="2" spans="1:13" x14ac:dyDescent="0.2">
      <c r="A2" s="19">
        <v>1</v>
      </c>
      <c r="B2" s="12" t="s">
        <v>11</v>
      </c>
      <c r="C2" s="13" t="s">
        <v>38</v>
      </c>
      <c r="D2" s="14">
        <v>3450</v>
      </c>
      <c r="E2" s="15">
        <v>43344</v>
      </c>
      <c r="F2" s="15">
        <v>43373</v>
      </c>
      <c r="G2" s="16">
        <f>ROUND(J2/I2,3)</f>
        <v>0.4</v>
      </c>
      <c r="H2" s="9">
        <f>D2*G2</f>
        <v>1380</v>
      </c>
      <c r="I2" s="20">
        <v>20</v>
      </c>
      <c r="J2" s="20">
        <v>8</v>
      </c>
      <c r="K2" s="20">
        <v>0</v>
      </c>
      <c r="L2" s="18" t="s">
        <v>36</v>
      </c>
    </row>
    <row r="3" spans="1:13" x14ac:dyDescent="0.2">
      <c r="A3" s="19">
        <v>2</v>
      </c>
      <c r="B3" s="12" t="s">
        <v>16</v>
      </c>
      <c r="C3" s="13" t="s">
        <v>38</v>
      </c>
      <c r="D3" s="14">
        <v>3450</v>
      </c>
      <c r="E3" s="15">
        <v>43344</v>
      </c>
      <c r="F3" s="15">
        <v>43373</v>
      </c>
      <c r="G3" s="16">
        <f>ROUND(J3/I3,3)</f>
        <v>0.4</v>
      </c>
      <c r="H3" s="9">
        <f>D3*G3</f>
        <v>1380</v>
      </c>
      <c r="I3" s="20">
        <v>20</v>
      </c>
      <c r="J3" s="20">
        <v>8</v>
      </c>
      <c r="K3" s="20">
        <v>0</v>
      </c>
      <c r="L3" s="18"/>
    </row>
    <row r="4" spans="1:13" x14ac:dyDescent="0.2">
      <c r="A4" s="19">
        <v>3</v>
      </c>
      <c r="B4" s="12" t="s">
        <v>17</v>
      </c>
      <c r="C4" s="13" t="s">
        <v>38</v>
      </c>
      <c r="D4" s="14">
        <v>3450</v>
      </c>
      <c r="E4" s="15">
        <v>43344</v>
      </c>
      <c r="F4" s="15">
        <v>43373</v>
      </c>
      <c r="G4" s="16">
        <f>ROUND(J4/I4,3)</f>
        <v>0.4</v>
      </c>
      <c r="H4" s="9">
        <f>D4*G4</f>
        <v>1380</v>
      </c>
      <c r="I4" s="20">
        <v>20</v>
      </c>
      <c r="J4" s="20">
        <v>8</v>
      </c>
      <c r="K4" s="20">
        <v>0</v>
      </c>
      <c r="L4" s="18"/>
    </row>
    <row r="5" spans="1:13" x14ac:dyDescent="0.2">
      <c r="G5" s="21">
        <f>SUM(G2:G4)</f>
        <v>1.2000000000000002</v>
      </c>
      <c r="H5" s="9">
        <f>SUM(H2:H4)</f>
        <v>4140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1F84-DA3E-475A-BE92-6ED18502CA0A}">
  <sheetPr>
    <tabColor theme="3" tint="0.59999389629810485"/>
  </sheetPr>
  <dimension ref="A1:M5"/>
  <sheetViews>
    <sheetView zoomScaleNormal="100" workbookViewId="0">
      <pane ySplit="1" topLeftCell="A2" activePane="bottomLeft" state="frozen"/>
      <selection pane="bottomLeft" activeCell="C2" sqref="C2:C4"/>
    </sheetView>
  </sheetViews>
  <sheetFormatPr defaultRowHeight="14.25" x14ac:dyDescent="0.2"/>
  <cols>
    <col min="1" max="1" width="5.140625" style="1" customWidth="1"/>
    <col min="2" max="2" width="23.42578125" style="1" bestFit="1" customWidth="1"/>
    <col min="3" max="3" width="30.7109375" style="1" customWidth="1"/>
    <col min="4" max="4" width="9.140625" style="6" customWidth="1"/>
    <col min="5" max="5" width="9.85546875" style="1" customWidth="1"/>
    <col min="6" max="6" width="10.85546875" style="1" customWidth="1"/>
    <col min="7" max="7" width="9.5703125" style="10" customWidth="1"/>
    <col min="8" max="11" width="9.140625" style="6" customWidth="1"/>
    <col min="12" max="12" width="43" style="17" customWidth="1"/>
    <col min="13" max="13" width="9.140625" style="1"/>
    <col min="14" max="16384" width="9.140625" style="2"/>
  </cols>
  <sheetData>
    <row r="1" spans="1:13" s="4" customFormat="1" ht="39" x14ac:dyDescent="0.25">
      <c r="A1" s="5" t="s">
        <v>2</v>
      </c>
      <c r="B1" s="5" t="s">
        <v>3</v>
      </c>
      <c r="C1" s="5" t="s">
        <v>4</v>
      </c>
      <c r="D1" s="7" t="s">
        <v>12</v>
      </c>
      <c r="E1" s="5" t="s">
        <v>5</v>
      </c>
      <c r="F1" s="5" t="s">
        <v>6</v>
      </c>
      <c r="G1" s="8" t="s">
        <v>1</v>
      </c>
      <c r="H1" s="7" t="s">
        <v>13</v>
      </c>
      <c r="I1" s="7" t="s">
        <v>9</v>
      </c>
      <c r="J1" s="7" t="s">
        <v>8</v>
      </c>
      <c r="K1" s="7" t="s">
        <v>10</v>
      </c>
      <c r="L1" s="11" t="s">
        <v>0</v>
      </c>
      <c r="M1" s="3"/>
    </row>
    <row r="2" spans="1:13" x14ac:dyDescent="0.2">
      <c r="A2" s="19">
        <v>1</v>
      </c>
      <c r="B2" s="12" t="s">
        <v>11</v>
      </c>
      <c r="C2" s="13" t="s">
        <v>38</v>
      </c>
      <c r="D2" s="14">
        <v>3450</v>
      </c>
      <c r="E2" s="15">
        <v>43313</v>
      </c>
      <c r="F2" s="15">
        <v>43343</v>
      </c>
      <c r="G2" s="16">
        <f>ROUND(J2/I2,3)</f>
        <v>0.22700000000000001</v>
      </c>
      <c r="H2" s="9">
        <f>D2*G2</f>
        <v>783.15</v>
      </c>
      <c r="I2" s="20">
        <v>22</v>
      </c>
      <c r="J2" s="20">
        <v>5</v>
      </c>
      <c r="K2" s="20">
        <v>0</v>
      </c>
      <c r="L2" s="18" t="s">
        <v>36</v>
      </c>
    </row>
    <row r="3" spans="1:13" x14ac:dyDescent="0.2">
      <c r="A3" s="19">
        <v>2</v>
      </c>
      <c r="B3" s="12" t="s">
        <v>16</v>
      </c>
      <c r="C3" s="13" t="s">
        <v>38</v>
      </c>
      <c r="D3" s="14">
        <v>3450</v>
      </c>
      <c r="E3" s="15">
        <v>43313</v>
      </c>
      <c r="F3" s="15">
        <v>43343</v>
      </c>
      <c r="G3" s="16">
        <f>ROUND(J3/I3,3)</f>
        <v>1</v>
      </c>
      <c r="H3" s="9">
        <f>D3*G3</f>
        <v>3450</v>
      </c>
      <c r="I3" s="20">
        <v>22</v>
      </c>
      <c r="J3" s="20">
        <v>22</v>
      </c>
      <c r="K3" s="20">
        <v>0</v>
      </c>
      <c r="L3" s="18"/>
    </row>
    <row r="4" spans="1:13" x14ac:dyDescent="0.2">
      <c r="A4" s="19">
        <v>3</v>
      </c>
      <c r="B4" s="12" t="s">
        <v>17</v>
      </c>
      <c r="C4" s="13" t="s">
        <v>38</v>
      </c>
      <c r="D4" s="14">
        <v>3450</v>
      </c>
      <c r="E4" s="15">
        <v>43313</v>
      </c>
      <c r="F4" s="15">
        <v>43343</v>
      </c>
      <c r="G4" s="16">
        <v>1</v>
      </c>
      <c r="H4" s="9">
        <f>D4*G4</f>
        <v>3450</v>
      </c>
      <c r="I4" s="20">
        <v>22</v>
      </c>
      <c r="J4" s="20">
        <v>22</v>
      </c>
      <c r="K4" s="20">
        <v>0</v>
      </c>
      <c r="L4" s="18"/>
    </row>
    <row r="5" spans="1:13" x14ac:dyDescent="0.2">
      <c r="G5" s="21">
        <f>SUM(G2:G4)</f>
        <v>2.2270000000000003</v>
      </c>
      <c r="H5" s="9">
        <f>SUM(H2:H4)</f>
        <v>7683.15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C4D8-D1A7-47F1-9825-7AB676138273}">
  <sheetPr>
    <tabColor theme="3" tint="0.59999389629810485"/>
  </sheetPr>
  <dimension ref="A1:M5"/>
  <sheetViews>
    <sheetView zoomScaleNormal="100" workbookViewId="0">
      <pane ySplit="1" topLeftCell="A2" activePane="bottomLeft" state="frozen"/>
      <selection pane="bottomLeft" activeCell="C2" sqref="C2:C4"/>
    </sheetView>
  </sheetViews>
  <sheetFormatPr defaultRowHeight="14.25" x14ac:dyDescent="0.2"/>
  <cols>
    <col min="1" max="1" width="5.140625" style="1" customWidth="1"/>
    <col min="2" max="2" width="23.42578125" style="1" bestFit="1" customWidth="1"/>
    <col min="3" max="3" width="30.7109375" style="1" customWidth="1"/>
    <col min="4" max="4" width="9.140625" style="6" customWidth="1"/>
    <col min="5" max="5" width="9.85546875" style="1" customWidth="1"/>
    <col min="6" max="6" width="10.85546875" style="1" customWidth="1"/>
    <col min="7" max="7" width="9.5703125" style="10" customWidth="1"/>
    <col min="8" max="11" width="9.140625" style="6" customWidth="1"/>
    <col min="12" max="12" width="43" style="17" customWidth="1"/>
    <col min="13" max="13" width="9.140625" style="1"/>
    <col min="14" max="16384" width="9.140625" style="2"/>
  </cols>
  <sheetData>
    <row r="1" spans="1:13" s="4" customFormat="1" ht="39" x14ac:dyDescent="0.25">
      <c r="A1" s="5" t="s">
        <v>2</v>
      </c>
      <c r="B1" s="5" t="s">
        <v>3</v>
      </c>
      <c r="C1" s="5" t="s">
        <v>4</v>
      </c>
      <c r="D1" s="7" t="s">
        <v>12</v>
      </c>
      <c r="E1" s="5" t="s">
        <v>5</v>
      </c>
      <c r="F1" s="5" t="s">
        <v>6</v>
      </c>
      <c r="G1" s="8" t="s">
        <v>1</v>
      </c>
      <c r="H1" s="7" t="s">
        <v>13</v>
      </c>
      <c r="I1" s="7" t="s">
        <v>9</v>
      </c>
      <c r="J1" s="7" t="s">
        <v>8</v>
      </c>
      <c r="K1" s="7" t="s">
        <v>10</v>
      </c>
      <c r="L1" s="11" t="s">
        <v>0</v>
      </c>
      <c r="M1" s="3"/>
    </row>
    <row r="2" spans="1:13" x14ac:dyDescent="0.2">
      <c r="A2" s="19">
        <v>1</v>
      </c>
      <c r="B2" s="12" t="s">
        <v>11</v>
      </c>
      <c r="C2" s="13" t="s">
        <v>38</v>
      </c>
      <c r="D2" s="14">
        <v>3450</v>
      </c>
      <c r="E2" s="15">
        <v>43282</v>
      </c>
      <c r="F2" s="15">
        <v>43312</v>
      </c>
      <c r="G2" s="16">
        <f>ROUND(J2/I2,3)</f>
        <v>0.22700000000000001</v>
      </c>
      <c r="H2" s="9">
        <f>D2*G2</f>
        <v>783.15</v>
      </c>
      <c r="I2" s="20">
        <v>22</v>
      </c>
      <c r="J2" s="20">
        <v>5</v>
      </c>
      <c r="K2" s="20">
        <v>0</v>
      </c>
      <c r="L2" s="18" t="s">
        <v>37</v>
      </c>
    </row>
    <row r="3" spans="1:13" x14ac:dyDescent="0.2">
      <c r="A3" s="19">
        <v>2</v>
      </c>
      <c r="B3" s="12" t="s">
        <v>16</v>
      </c>
      <c r="C3" s="13" t="s">
        <v>38</v>
      </c>
      <c r="D3" s="14">
        <v>3450</v>
      </c>
      <c r="E3" s="15">
        <v>43282</v>
      </c>
      <c r="F3" s="15">
        <v>43312</v>
      </c>
      <c r="G3" s="16">
        <f>ROUND(J3/I3,3)</f>
        <v>1</v>
      </c>
      <c r="H3" s="9">
        <f>D3*G3</f>
        <v>3450</v>
      </c>
      <c r="I3" s="20">
        <v>22</v>
      </c>
      <c r="J3" s="20">
        <v>22</v>
      </c>
      <c r="K3" s="20">
        <v>0</v>
      </c>
      <c r="L3" s="18"/>
    </row>
    <row r="4" spans="1:13" x14ac:dyDescent="0.2">
      <c r="A4" s="19">
        <v>3</v>
      </c>
      <c r="B4" s="12" t="s">
        <v>17</v>
      </c>
      <c r="C4" s="13" t="s">
        <v>38</v>
      </c>
      <c r="D4" s="14">
        <v>3450</v>
      </c>
      <c r="E4" s="15">
        <v>43282</v>
      </c>
      <c r="F4" s="15">
        <v>43312</v>
      </c>
      <c r="G4" s="16">
        <v>1</v>
      </c>
      <c r="H4" s="9">
        <f>D4*G4</f>
        <v>3450</v>
      </c>
      <c r="I4" s="20">
        <v>22</v>
      </c>
      <c r="J4" s="20">
        <v>22</v>
      </c>
      <c r="K4" s="20">
        <v>0</v>
      </c>
      <c r="L4" s="18"/>
    </row>
    <row r="5" spans="1:13" x14ac:dyDescent="0.2">
      <c r="G5" s="21">
        <f>SUM(G2:G4)</f>
        <v>2.2270000000000003</v>
      </c>
      <c r="H5" s="9">
        <f>SUM(H2:H4)</f>
        <v>7683.15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6CAE-CE8B-4AF6-84C4-B2F55D1A0CF5}">
  <sheetPr>
    <tabColor theme="3" tint="0.59999389629810485"/>
  </sheetPr>
  <dimension ref="A1:M5"/>
  <sheetViews>
    <sheetView zoomScaleNormal="100" workbookViewId="0">
      <pane ySplit="1" topLeftCell="A2" activePane="bottomLeft" state="frozen"/>
      <selection pane="bottomLeft" activeCell="E11" sqref="E11"/>
    </sheetView>
  </sheetViews>
  <sheetFormatPr defaultRowHeight="14.25" x14ac:dyDescent="0.2"/>
  <cols>
    <col min="1" max="1" width="5.140625" style="1" customWidth="1"/>
    <col min="2" max="2" width="23.42578125" style="1" bestFit="1" customWidth="1"/>
    <col min="3" max="3" width="30.7109375" style="1" customWidth="1"/>
    <col min="4" max="4" width="9.140625" style="6" customWidth="1"/>
    <col min="5" max="5" width="9.85546875" style="1" customWidth="1"/>
    <col min="6" max="6" width="10.85546875" style="1" customWidth="1"/>
    <col min="7" max="7" width="9.5703125" style="10" customWidth="1"/>
    <col min="8" max="11" width="9.140625" style="6" customWidth="1"/>
    <col min="12" max="12" width="43" style="17" customWidth="1"/>
    <col min="13" max="13" width="9.140625" style="1"/>
    <col min="14" max="16384" width="9.140625" style="2"/>
  </cols>
  <sheetData>
    <row r="1" spans="1:13" s="4" customFormat="1" ht="39" x14ac:dyDescent="0.25">
      <c r="A1" s="5" t="s">
        <v>2</v>
      </c>
      <c r="B1" s="5" t="s">
        <v>3</v>
      </c>
      <c r="C1" s="5" t="s">
        <v>4</v>
      </c>
      <c r="D1" s="7" t="s">
        <v>12</v>
      </c>
      <c r="E1" s="5" t="s">
        <v>5</v>
      </c>
      <c r="F1" s="5" t="s">
        <v>6</v>
      </c>
      <c r="G1" s="8" t="s">
        <v>1</v>
      </c>
      <c r="H1" s="7" t="s">
        <v>13</v>
      </c>
      <c r="I1" s="7" t="s">
        <v>9</v>
      </c>
      <c r="J1" s="7" t="s">
        <v>8</v>
      </c>
      <c r="K1" s="7" t="s">
        <v>10</v>
      </c>
      <c r="L1" s="11" t="s">
        <v>0</v>
      </c>
      <c r="M1" s="3"/>
    </row>
    <row r="2" spans="1:13" x14ac:dyDescent="0.2">
      <c r="A2" s="19">
        <v>1</v>
      </c>
      <c r="B2" s="12" t="s">
        <v>11</v>
      </c>
      <c r="C2" s="13" t="s">
        <v>29</v>
      </c>
      <c r="D2" s="14">
        <v>3450</v>
      </c>
      <c r="E2" s="15">
        <v>43252</v>
      </c>
      <c r="F2" s="15">
        <v>43281</v>
      </c>
      <c r="G2" s="16">
        <f>ROUND(J2/I2,3)</f>
        <v>1</v>
      </c>
      <c r="H2" s="9">
        <f>D2*G2</f>
        <v>3450</v>
      </c>
      <c r="I2" s="20">
        <v>21</v>
      </c>
      <c r="J2" s="20">
        <v>21</v>
      </c>
      <c r="K2" s="20">
        <v>0</v>
      </c>
      <c r="L2" s="18"/>
    </row>
    <row r="3" spans="1:13" x14ac:dyDescent="0.2">
      <c r="A3" s="19">
        <v>2</v>
      </c>
      <c r="B3" s="12" t="s">
        <v>16</v>
      </c>
      <c r="C3" s="13" t="s">
        <v>29</v>
      </c>
      <c r="D3" s="14">
        <v>3450</v>
      </c>
      <c r="E3" s="15">
        <v>43252</v>
      </c>
      <c r="F3" s="15">
        <v>43281</v>
      </c>
      <c r="G3" s="16">
        <f>ROUND(J3/I3,3)</f>
        <v>1</v>
      </c>
      <c r="H3" s="9">
        <f>D3*G3</f>
        <v>3450</v>
      </c>
      <c r="I3" s="20">
        <v>21</v>
      </c>
      <c r="J3" s="20">
        <v>21</v>
      </c>
      <c r="K3" s="20">
        <v>0</v>
      </c>
      <c r="L3" s="18"/>
    </row>
    <row r="4" spans="1:13" x14ac:dyDescent="0.2">
      <c r="A4" s="19">
        <v>3</v>
      </c>
      <c r="B4" s="12" t="s">
        <v>17</v>
      </c>
      <c r="C4" s="13" t="s">
        <v>29</v>
      </c>
      <c r="D4" s="14">
        <v>3450</v>
      </c>
      <c r="E4" s="15">
        <v>43252</v>
      </c>
      <c r="F4" s="15">
        <v>43281</v>
      </c>
      <c r="G4" s="16">
        <v>1</v>
      </c>
      <c r="H4" s="9">
        <f>D4*G4</f>
        <v>3450</v>
      </c>
      <c r="I4" s="20">
        <v>21</v>
      </c>
      <c r="J4" s="20">
        <v>21</v>
      </c>
      <c r="K4" s="20">
        <v>0</v>
      </c>
      <c r="L4" s="18"/>
    </row>
    <row r="5" spans="1:13" x14ac:dyDescent="0.2">
      <c r="G5" s="21">
        <f>SUM(G2:G4)</f>
        <v>3</v>
      </c>
      <c r="H5" s="9">
        <f>SUM(H2:H4)</f>
        <v>10350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</sheetPr>
  <dimension ref="A1:M5"/>
  <sheetViews>
    <sheetView zoomScaleNormal="100" workbookViewId="0">
      <pane ySplit="1" topLeftCell="A2" activePane="bottomLeft" state="frozen"/>
      <selection pane="bottomLeft" activeCell="C12" sqref="C12"/>
    </sheetView>
  </sheetViews>
  <sheetFormatPr defaultRowHeight="14.25" x14ac:dyDescent="0.2"/>
  <cols>
    <col min="1" max="1" width="5.140625" style="1" customWidth="1"/>
    <col min="2" max="2" width="23.42578125" style="1" bestFit="1" customWidth="1"/>
    <col min="3" max="3" width="13.140625" style="1" customWidth="1"/>
    <col min="4" max="4" width="9.140625" style="6" customWidth="1"/>
    <col min="5" max="5" width="9.85546875" style="1" customWidth="1"/>
    <col min="6" max="6" width="10.85546875" style="1" customWidth="1"/>
    <col min="7" max="7" width="9.5703125" style="10" customWidth="1"/>
    <col min="8" max="11" width="9.140625" style="6" customWidth="1"/>
    <col min="12" max="12" width="43" style="17" customWidth="1"/>
    <col min="13" max="13" width="9.140625" style="1"/>
    <col min="14" max="16384" width="9.140625" style="2"/>
  </cols>
  <sheetData>
    <row r="1" spans="1:13" s="4" customFormat="1" ht="39" x14ac:dyDescent="0.25">
      <c r="A1" s="5" t="s">
        <v>2</v>
      </c>
      <c r="B1" s="5" t="s">
        <v>3</v>
      </c>
      <c r="C1" s="5" t="s">
        <v>4</v>
      </c>
      <c r="D1" s="7" t="s">
        <v>12</v>
      </c>
      <c r="E1" s="5" t="s">
        <v>5</v>
      </c>
      <c r="F1" s="5" t="s">
        <v>6</v>
      </c>
      <c r="G1" s="8" t="s">
        <v>1</v>
      </c>
      <c r="H1" s="7" t="s">
        <v>13</v>
      </c>
      <c r="I1" s="7" t="s">
        <v>9</v>
      </c>
      <c r="J1" s="7" t="s">
        <v>8</v>
      </c>
      <c r="K1" s="7" t="s">
        <v>10</v>
      </c>
      <c r="L1" s="11" t="s">
        <v>0</v>
      </c>
      <c r="M1" s="3"/>
    </row>
    <row r="2" spans="1:13" x14ac:dyDescent="0.2">
      <c r="A2" s="19">
        <v>1</v>
      </c>
      <c r="B2" s="12" t="s">
        <v>11</v>
      </c>
      <c r="C2" s="13" t="s">
        <v>7</v>
      </c>
      <c r="D2" s="14">
        <v>3450</v>
      </c>
      <c r="E2" s="15">
        <v>43221</v>
      </c>
      <c r="F2" s="15">
        <v>43251</v>
      </c>
      <c r="G2" s="16">
        <f>ROUND(J2/I2,3)</f>
        <v>1</v>
      </c>
      <c r="H2" s="9">
        <f>D2*G2</f>
        <v>3450</v>
      </c>
      <c r="I2" s="20">
        <v>22</v>
      </c>
      <c r="J2" s="20">
        <f>I2-K2</f>
        <v>22</v>
      </c>
      <c r="K2" s="20">
        <v>0</v>
      </c>
      <c r="L2" s="18"/>
    </row>
    <row r="3" spans="1:13" x14ac:dyDescent="0.2">
      <c r="A3" s="19">
        <v>2</v>
      </c>
      <c r="B3" s="12" t="s">
        <v>16</v>
      </c>
      <c r="C3" s="13" t="s">
        <v>7</v>
      </c>
      <c r="D3" s="14">
        <v>3450</v>
      </c>
      <c r="E3" s="15">
        <v>43221</v>
      </c>
      <c r="F3" s="15">
        <v>43251</v>
      </c>
      <c r="G3" s="16">
        <f>ROUND(J3/I3,3)</f>
        <v>1</v>
      </c>
      <c r="H3" s="9">
        <f>D3*G3</f>
        <v>3450</v>
      </c>
      <c r="I3" s="20">
        <v>22</v>
      </c>
      <c r="J3" s="20">
        <f>I3-K3</f>
        <v>22</v>
      </c>
      <c r="K3" s="20">
        <v>0</v>
      </c>
      <c r="L3" s="18"/>
    </row>
    <row r="4" spans="1:13" x14ac:dyDescent="0.2">
      <c r="A4" s="19">
        <v>3</v>
      </c>
      <c r="B4" s="12" t="s">
        <v>17</v>
      </c>
      <c r="C4" s="13" t="s">
        <v>7</v>
      </c>
      <c r="D4" s="14">
        <v>3450</v>
      </c>
      <c r="E4" s="15">
        <v>43221</v>
      </c>
      <c r="F4" s="15">
        <v>43251</v>
      </c>
      <c r="G4" s="16">
        <v>1</v>
      </c>
      <c r="H4" s="9">
        <f>D4*G4</f>
        <v>3450</v>
      </c>
      <c r="I4" s="20">
        <v>22</v>
      </c>
      <c r="J4" s="20">
        <f>I4-K4</f>
        <v>22</v>
      </c>
      <c r="K4" s="20">
        <v>0</v>
      </c>
      <c r="L4" s="18"/>
    </row>
    <row r="5" spans="1:13" x14ac:dyDescent="0.2">
      <c r="G5" s="21">
        <f>SUM(G2:G4)</f>
        <v>3</v>
      </c>
      <c r="H5" s="9">
        <f>SUM(H2:H4)</f>
        <v>10350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M5"/>
  <sheetViews>
    <sheetView zoomScaleNormal="100" workbookViewId="0">
      <pane ySplit="1" topLeftCell="A2" activePane="bottomLeft" state="frozen"/>
      <selection pane="bottomLeft"/>
    </sheetView>
  </sheetViews>
  <sheetFormatPr defaultRowHeight="14.25" x14ac:dyDescent="0.2"/>
  <cols>
    <col min="1" max="1" width="5.140625" style="1" customWidth="1"/>
    <col min="2" max="2" width="23.42578125" style="1" bestFit="1" customWidth="1"/>
    <col min="3" max="3" width="13.140625" style="1" customWidth="1"/>
    <col min="4" max="4" width="9.140625" style="6" customWidth="1"/>
    <col min="5" max="5" width="9.85546875" style="1" customWidth="1"/>
    <col min="6" max="6" width="10.85546875" style="1" customWidth="1"/>
    <col min="7" max="7" width="9.5703125" style="10" customWidth="1"/>
    <col min="8" max="11" width="9.140625" style="6" customWidth="1"/>
    <col min="12" max="12" width="43" style="17" customWidth="1"/>
    <col min="13" max="13" width="9.140625" style="1"/>
    <col min="14" max="16384" width="9.140625" style="2"/>
  </cols>
  <sheetData>
    <row r="1" spans="1:13" s="4" customFormat="1" ht="39" x14ac:dyDescent="0.25">
      <c r="A1" s="5" t="s">
        <v>2</v>
      </c>
      <c r="B1" s="5" t="s">
        <v>3</v>
      </c>
      <c r="C1" s="5" t="s">
        <v>4</v>
      </c>
      <c r="D1" s="7" t="s">
        <v>12</v>
      </c>
      <c r="E1" s="5" t="s">
        <v>5</v>
      </c>
      <c r="F1" s="5" t="s">
        <v>6</v>
      </c>
      <c r="G1" s="8" t="s">
        <v>1</v>
      </c>
      <c r="H1" s="7" t="s">
        <v>13</v>
      </c>
      <c r="I1" s="7" t="s">
        <v>9</v>
      </c>
      <c r="J1" s="7" t="s">
        <v>8</v>
      </c>
      <c r="K1" s="7" t="s">
        <v>10</v>
      </c>
      <c r="L1" s="11" t="s">
        <v>0</v>
      </c>
      <c r="M1" s="3"/>
    </row>
    <row r="2" spans="1:13" x14ac:dyDescent="0.2">
      <c r="A2" s="19">
        <v>1</v>
      </c>
      <c r="B2" s="12" t="s">
        <v>11</v>
      </c>
      <c r="C2" s="13" t="s">
        <v>7</v>
      </c>
      <c r="D2" s="14">
        <v>3450</v>
      </c>
      <c r="E2" s="15">
        <v>43191</v>
      </c>
      <c r="F2" s="15">
        <v>43220</v>
      </c>
      <c r="G2" s="16">
        <f>ROUND(J2/I2,3)</f>
        <v>1</v>
      </c>
      <c r="H2" s="9">
        <f>D2*G2</f>
        <v>3450</v>
      </c>
      <c r="I2" s="20">
        <v>21</v>
      </c>
      <c r="J2" s="20">
        <f>I2-K2</f>
        <v>21</v>
      </c>
      <c r="K2" s="20">
        <v>0</v>
      </c>
      <c r="L2" s="18"/>
    </row>
    <row r="3" spans="1:13" x14ac:dyDescent="0.2">
      <c r="A3" s="19">
        <v>2</v>
      </c>
      <c r="B3" s="12" t="s">
        <v>16</v>
      </c>
      <c r="C3" s="13" t="s">
        <v>7</v>
      </c>
      <c r="D3" s="14">
        <v>3450</v>
      </c>
      <c r="E3" s="15">
        <v>43191</v>
      </c>
      <c r="F3" s="15">
        <v>43220</v>
      </c>
      <c r="G3" s="16">
        <f>ROUND(J3/I3,3)</f>
        <v>1</v>
      </c>
      <c r="H3" s="9">
        <f>D3*G3</f>
        <v>3450</v>
      </c>
      <c r="I3" s="20">
        <v>21</v>
      </c>
      <c r="J3" s="20">
        <f>I3-K3</f>
        <v>21</v>
      </c>
      <c r="K3" s="20">
        <v>0</v>
      </c>
      <c r="L3" s="18"/>
    </row>
    <row r="4" spans="1:13" x14ac:dyDescent="0.2">
      <c r="A4" s="19">
        <v>3</v>
      </c>
      <c r="B4" s="12" t="s">
        <v>17</v>
      </c>
      <c r="C4" s="13" t="s">
        <v>7</v>
      </c>
      <c r="D4" s="14">
        <v>3450</v>
      </c>
      <c r="E4" s="15">
        <v>43191</v>
      </c>
      <c r="F4" s="15">
        <v>43220</v>
      </c>
      <c r="G4" s="16">
        <v>1</v>
      </c>
      <c r="H4" s="9">
        <f>D4*G4</f>
        <v>3450</v>
      </c>
      <c r="I4" s="20">
        <v>21</v>
      </c>
      <c r="J4" s="20">
        <f>I4-K4</f>
        <v>21</v>
      </c>
      <c r="K4" s="20">
        <v>0</v>
      </c>
      <c r="L4" s="18"/>
    </row>
    <row r="5" spans="1:13" x14ac:dyDescent="0.2">
      <c r="G5" s="21">
        <f>SUM(G2:G4)</f>
        <v>3</v>
      </c>
      <c r="H5" s="9">
        <f>SUM(H2:H4)</f>
        <v>10350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A1:M5"/>
  <sheetViews>
    <sheetView zoomScaleNormal="100" workbookViewId="0">
      <pane ySplit="1" topLeftCell="A2" activePane="bottomLeft" state="frozen"/>
      <selection pane="bottomLeft"/>
    </sheetView>
  </sheetViews>
  <sheetFormatPr defaultRowHeight="14.25" x14ac:dyDescent="0.2"/>
  <cols>
    <col min="1" max="1" width="5.140625" style="1" customWidth="1"/>
    <col min="2" max="2" width="23.42578125" style="1" bestFit="1" customWidth="1"/>
    <col min="3" max="3" width="13.140625" style="1" customWidth="1"/>
    <col min="4" max="4" width="9.140625" style="6" customWidth="1"/>
    <col min="5" max="5" width="9.85546875" style="1" customWidth="1"/>
    <col min="6" max="6" width="10.85546875" style="1" customWidth="1"/>
    <col min="7" max="7" width="9.5703125" style="10" customWidth="1"/>
    <col min="8" max="11" width="9.140625" style="6" customWidth="1"/>
    <col min="12" max="12" width="43" style="17" customWidth="1"/>
    <col min="13" max="13" width="9.140625" style="1"/>
    <col min="14" max="16384" width="9.140625" style="2"/>
  </cols>
  <sheetData>
    <row r="1" spans="1:13" s="4" customFormat="1" ht="39" x14ac:dyDescent="0.25">
      <c r="A1" s="5" t="s">
        <v>2</v>
      </c>
      <c r="B1" s="5" t="s">
        <v>3</v>
      </c>
      <c r="C1" s="5" t="s">
        <v>4</v>
      </c>
      <c r="D1" s="7" t="s">
        <v>12</v>
      </c>
      <c r="E1" s="5" t="s">
        <v>5</v>
      </c>
      <c r="F1" s="5" t="s">
        <v>6</v>
      </c>
      <c r="G1" s="8" t="s">
        <v>1</v>
      </c>
      <c r="H1" s="7" t="s">
        <v>13</v>
      </c>
      <c r="I1" s="7" t="s">
        <v>9</v>
      </c>
      <c r="J1" s="7" t="s">
        <v>8</v>
      </c>
      <c r="K1" s="7" t="s">
        <v>10</v>
      </c>
      <c r="L1" s="11" t="s">
        <v>0</v>
      </c>
      <c r="M1" s="3"/>
    </row>
    <row r="2" spans="1:13" x14ac:dyDescent="0.2">
      <c r="A2" s="19">
        <v>1</v>
      </c>
      <c r="B2" s="12" t="s">
        <v>11</v>
      </c>
      <c r="C2" s="13" t="s">
        <v>7</v>
      </c>
      <c r="D2" s="14">
        <v>3450</v>
      </c>
      <c r="E2" s="15">
        <v>43160</v>
      </c>
      <c r="F2" s="15">
        <v>43190</v>
      </c>
      <c r="G2" s="16">
        <f>ROUND(J2/I2,3)</f>
        <v>1</v>
      </c>
      <c r="H2" s="9">
        <f>D2*G2</f>
        <v>3450</v>
      </c>
      <c r="I2" s="20">
        <v>22</v>
      </c>
      <c r="J2" s="20">
        <f>I2-K2</f>
        <v>22</v>
      </c>
      <c r="K2" s="20">
        <v>0</v>
      </c>
      <c r="L2" s="18"/>
    </row>
    <row r="3" spans="1:13" x14ac:dyDescent="0.2">
      <c r="A3" s="19">
        <v>2</v>
      </c>
      <c r="B3" s="12" t="s">
        <v>16</v>
      </c>
      <c r="C3" s="13" t="s">
        <v>7</v>
      </c>
      <c r="D3" s="14">
        <v>3450</v>
      </c>
      <c r="E3" s="15">
        <v>43160</v>
      </c>
      <c r="F3" s="15">
        <v>43190</v>
      </c>
      <c r="G3" s="16">
        <f>ROUND(J3/I3,3)</f>
        <v>1</v>
      </c>
      <c r="H3" s="9">
        <f>D3*G3</f>
        <v>3450</v>
      </c>
      <c r="I3" s="20">
        <v>22</v>
      </c>
      <c r="J3" s="20">
        <f>I3-K3</f>
        <v>22</v>
      </c>
      <c r="K3" s="20">
        <v>0</v>
      </c>
      <c r="L3" s="18"/>
    </row>
    <row r="4" spans="1:13" x14ac:dyDescent="0.2">
      <c r="A4" s="19">
        <v>3</v>
      </c>
      <c r="B4" s="12" t="s">
        <v>17</v>
      </c>
      <c r="C4" s="13" t="s">
        <v>7</v>
      </c>
      <c r="D4" s="14">
        <v>3450</v>
      </c>
      <c r="E4" s="15">
        <v>43160</v>
      </c>
      <c r="F4" s="15">
        <v>43190</v>
      </c>
      <c r="G4" s="16">
        <f>ROUND(J4/I4,3)</f>
        <v>1</v>
      </c>
      <c r="H4" s="9">
        <f>D4*G4</f>
        <v>3450</v>
      </c>
      <c r="I4" s="20">
        <v>22</v>
      </c>
      <c r="J4" s="20">
        <f>I4-K4</f>
        <v>22</v>
      </c>
      <c r="K4" s="20">
        <v>0</v>
      </c>
      <c r="L4" s="18"/>
    </row>
    <row r="5" spans="1:13" x14ac:dyDescent="0.2">
      <c r="G5" s="21">
        <f>SUM(G2:G4)</f>
        <v>3</v>
      </c>
      <c r="H5" s="9">
        <f>SUM(H2:H4)</f>
        <v>10350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Additional PO Requirement</vt:lpstr>
      <vt:lpstr>Billing Info</vt:lpstr>
      <vt:lpstr>Sep'18</vt:lpstr>
      <vt:lpstr>Aug'18</vt:lpstr>
      <vt:lpstr>Jul'18</vt:lpstr>
      <vt:lpstr>Jun'18</vt:lpstr>
      <vt:lpstr>May'18</vt:lpstr>
      <vt:lpstr>Apr'18</vt:lpstr>
      <vt:lpstr>Mar'18</vt:lpstr>
      <vt:lpstr>Feb'18</vt:lpstr>
      <vt:lpstr>Jan'18</vt:lpstr>
      <vt:lpstr>Dec'17</vt:lpstr>
      <vt:lpstr>Nov'17</vt:lpstr>
    </vt:vector>
  </TitlesOfParts>
  <Company>HCL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Salahuddin</dc:creator>
  <cp:lastModifiedBy>Syed Salahuddin</cp:lastModifiedBy>
  <cp:lastPrinted>2015-03-30T01:24:53Z</cp:lastPrinted>
  <dcterms:created xsi:type="dcterms:W3CDTF">2014-01-28T07:24:00Z</dcterms:created>
  <dcterms:modified xsi:type="dcterms:W3CDTF">2018-08-21T12:58:02Z</dcterms:modified>
</cp:coreProperties>
</file>