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hidePivotFieldList="1"/>
  <xr:revisionPtr revIDLastSave="0" documentId="13_ncr:1_{9DB62983-DC87-4BE8-883D-B9124C7161B9}" xr6:coauthVersionLast="36" xr6:coauthVersionMax="36" xr10:uidLastSave="{00000000-0000-0000-0000-000000000000}"/>
  <bookViews>
    <workbookView xWindow="0" yWindow="0" windowWidth="20490" windowHeight="7545" firstSheet="1" activeTab="2" xr2:uid="{00000000-000D-0000-FFFF-FFFF00000000}"/>
  </bookViews>
  <sheets>
    <sheet name="Instructions" sheetId="4" state="hidden" r:id="rId1"/>
    <sheet name="Track Summary" sheetId="28" r:id="rId2"/>
    <sheet name="Details" sheetId="1" r:id="rId3"/>
    <sheet name="INR CSD" sheetId="77" r:id="rId4"/>
    <sheet name="INR JSA" sheetId="78" r:id="rId5"/>
    <sheet name="INR ND" sheetId="79" r:id="rId6"/>
    <sheet name="INR SD" sheetId="80" r:id="rId7"/>
    <sheet name="INR JCS SDSN" sheetId="81" r:id="rId8"/>
    <sheet name="USD CPP iCEAAA" sheetId="82" r:id="rId9"/>
    <sheet name="USD SDSN" sheetId="83" r:id="rId10"/>
    <sheet name="USD JWAS FFH" sheetId="84" r:id="rId11"/>
    <sheet name="Project Numbers" sheetId="5" state="hidden" r:id="rId12"/>
    <sheet name="PMwise Summary" sheetId="31" state="hidden" r:id="rId13"/>
    <sheet name="Project wise HC" sheetId="49" state="hidden" r:id="rId14"/>
    <sheet name="PO Based Effort Value" sheetId="50" state="hidden" r:id="rId15"/>
    <sheet name="PO wise Billing HeadCount" sheetId="35" state="hidden" r:id="rId16"/>
    <sheet name="BTP, STP &amp; Contact Person Detai" sheetId="30" state="hidden" r:id="rId17"/>
  </sheets>
  <definedNames>
    <definedName name="_xlnm._FilterDatabase" localSheetId="2" hidden="1">Details!$A$1:$AKQ$29</definedName>
  </definedNames>
  <calcPr calcId="179021"/>
  <pivotCaches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O29" i="1" l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F24" i="5"/>
  <c r="F26" i="5" s="1"/>
  <c r="E24" i="5"/>
  <c r="E26" i="5" s="1"/>
  <c r="D24" i="5"/>
  <c r="D26" i="5" s="1"/>
  <c r="C24" i="5"/>
  <c r="C26" i="5" s="1"/>
  <c r="B24" i="5"/>
  <c r="B26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R4" i="1" l="1"/>
  <c r="S4" i="1" s="1"/>
  <c r="R10" i="1"/>
  <c r="S10" i="1" s="1"/>
  <c r="R2" i="1"/>
  <c r="S2" i="1" s="1"/>
  <c r="R6" i="1"/>
  <c r="S6" i="1" s="1"/>
  <c r="R11" i="1"/>
  <c r="S11" i="1" s="1"/>
  <c r="R15" i="1"/>
  <c r="S15" i="1" s="1"/>
  <c r="R17" i="1"/>
  <c r="S17" i="1" s="1"/>
  <c r="R19" i="1"/>
  <c r="S19" i="1" s="1"/>
  <c r="R22" i="1"/>
  <c r="S22" i="1" s="1"/>
  <c r="R27" i="1"/>
  <c r="S27" i="1" s="1"/>
  <c r="R5" i="1"/>
  <c r="S5" i="1" s="1"/>
  <c r="R12" i="1"/>
  <c r="S12" i="1" s="1"/>
  <c r="R3" i="1"/>
  <c r="S3" i="1" s="1"/>
  <c r="R7" i="1"/>
  <c r="S7" i="1" s="1"/>
  <c r="R9" i="1"/>
  <c r="S9" i="1" s="1"/>
  <c r="R13" i="1"/>
  <c r="S13" i="1" s="1"/>
  <c r="R25" i="1"/>
  <c r="S25" i="1" s="1"/>
  <c r="R28" i="1"/>
  <c r="S28" i="1" s="1"/>
  <c r="R18" i="1"/>
  <c r="S18" i="1" s="1"/>
  <c r="R20" i="1"/>
  <c r="S20" i="1" s="1"/>
  <c r="R23" i="1"/>
  <c r="S23" i="1" s="1"/>
  <c r="R29" i="1"/>
  <c r="S29" i="1" s="1"/>
  <c r="R8" i="1"/>
  <c r="S8" i="1" s="1"/>
  <c r="R14" i="1"/>
  <c r="S14" i="1" s="1"/>
  <c r="R16" i="1"/>
  <c r="S16" i="1" s="1"/>
  <c r="R21" i="1"/>
  <c r="S21" i="1" s="1"/>
  <c r="R24" i="1"/>
  <c r="S24" i="1" s="1"/>
  <c r="R26" i="1"/>
  <c r="S26" i="1" s="1"/>
</calcChain>
</file>

<file path=xl/sharedStrings.xml><?xml version="1.0" encoding="utf-8"?>
<sst xmlns="http://schemas.openxmlformats.org/spreadsheetml/2006/main" count="1111" uniqueCount="232">
  <si>
    <t>SAP Id</t>
  </si>
  <si>
    <t>Resource Name</t>
  </si>
  <si>
    <t>Juniper Domain Names</t>
  </si>
  <si>
    <t>Juniper Sub Projects</t>
  </si>
  <si>
    <t>Project Name-HCL</t>
  </si>
  <si>
    <t>Team  / Role Details</t>
  </si>
  <si>
    <t>Juniper Id</t>
  </si>
  <si>
    <t>Billability</t>
  </si>
  <si>
    <t>Billing Start Date</t>
  </si>
  <si>
    <t>Billing End Date</t>
  </si>
  <si>
    <t>Billing Rate</t>
  </si>
  <si>
    <t>PO Number</t>
  </si>
  <si>
    <t>Effort Units</t>
  </si>
  <si>
    <t>Efforts Value</t>
  </si>
  <si>
    <t>Billing Currency</t>
  </si>
  <si>
    <t>Remarks</t>
  </si>
  <si>
    <t>Billable</t>
  </si>
  <si>
    <t>INR</t>
  </si>
  <si>
    <t>Non Billable</t>
  </si>
  <si>
    <t>Row Labels</t>
  </si>
  <si>
    <t>Grand Total</t>
  </si>
  <si>
    <t>Count of Resource Name</t>
  </si>
  <si>
    <t>Sum of Effort Units</t>
  </si>
  <si>
    <t>Sum of Efforts Value</t>
  </si>
  <si>
    <t>PM</t>
  </si>
  <si>
    <t>Ram</t>
  </si>
  <si>
    <t>I &amp; J</t>
  </si>
  <si>
    <t>B</t>
  </si>
  <si>
    <t>A &amp; G</t>
  </si>
  <si>
    <t>F</t>
  </si>
  <si>
    <t xml:space="preserve">K </t>
  </si>
  <si>
    <t>L</t>
  </si>
  <si>
    <t>M</t>
  </si>
  <si>
    <t>V</t>
  </si>
  <si>
    <t>Sl #</t>
  </si>
  <si>
    <t>Check Points</t>
  </si>
  <si>
    <t>Check the names of resources to ensure all your team members are covered here including the NCS &amp; CS ones</t>
  </si>
  <si>
    <t>Ensure the required details (SAP Id &amp; Juniper Id) are given in these columns</t>
  </si>
  <si>
    <t>Ensure the roles are correctly mapped at columns</t>
  </si>
  <si>
    <t>Ensure the Billable days are updated as per the respective month's working days</t>
  </si>
  <si>
    <t>Check the correctness of Billing currency  in this column</t>
  </si>
  <si>
    <t>Ensure the Billable status us updated correctly</t>
  </si>
  <si>
    <t>H</t>
  </si>
  <si>
    <t>C, D &amp; E</t>
  </si>
  <si>
    <t>Ensure Project Names are correctly mapped to engineers including the Juniper Domain Names &amp; sub process</t>
  </si>
  <si>
    <t>Summary Tab</t>
  </si>
  <si>
    <t>Columns - Details Tab</t>
  </si>
  <si>
    <t>No. of Regular Business Days worked</t>
  </si>
  <si>
    <t>No. of Regular Business Days Billed</t>
  </si>
  <si>
    <t>Sum of No. of Regular Business Days worked</t>
  </si>
  <si>
    <t>Sum of No. of Regular Business Days Billed</t>
  </si>
  <si>
    <t>Provide the total number of not applicable days in this column</t>
  </si>
  <si>
    <t>Provide the current applicable PO Number in this column</t>
  </si>
  <si>
    <t>Verify and ensure all actual applicable Billable &amp; Non Billable values are correctly reflecting in Summary Page</t>
  </si>
  <si>
    <t>Change the dates given in these column contents with applicable details</t>
  </si>
  <si>
    <t>Change the Red colored text texts given in Header with applicable text</t>
  </si>
  <si>
    <t>USD</t>
  </si>
  <si>
    <t>NMS</t>
  </si>
  <si>
    <t>Dev</t>
  </si>
  <si>
    <t>Senthil</t>
  </si>
  <si>
    <t>SWEETLIN JOSHITHA JULIET SAMUEL RAJAN</t>
  </si>
  <si>
    <t>sweetlinj</t>
  </si>
  <si>
    <t>SARANYA GUNASEKARAN</t>
  </si>
  <si>
    <t>Subramani O P</t>
  </si>
  <si>
    <t>osubramani</t>
  </si>
  <si>
    <t>QA</t>
  </si>
  <si>
    <t>SUBHASHINI PALANISWAMY</t>
  </si>
  <si>
    <t>spalani</t>
  </si>
  <si>
    <t>VASUDEVAN THIRAGABATHINI</t>
  </si>
  <si>
    <t>vasut</t>
  </si>
  <si>
    <t>SENTHIL GANESH KARUPPASAMY</t>
  </si>
  <si>
    <t>senthilgk</t>
  </si>
  <si>
    <t>DAWOOD MOHAMED ISMAIL PEER MOHIDEEN</t>
  </si>
  <si>
    <t>dmohamed</t>
  </si>
  <si>
    <t>sureshbp</t>
  </si>
  <si>
    <t>Kiran</t>
  </si>
  <si>
    <t>madhuhg</t>
  </si>
  <si>
    <t>SD</t>
  </si>
  <si>
    <t>Diptiranjan Nayak</t>
  </si>
  <si>
    <t>diptiranjann</t>
  </si>
  <si>
    <t>Purnima Kuderu</t>
  </si>
  <si>
    <t>kpurnima</t>
  </si>
  <si>
    <t>ND</t>
  </si>
  <si>
    <t>nutans</t>
  </si>
  <si>
    <t>rnalini</t>
  </si>
  <si>
    <t>pjagannath</t>
  </si>
  <si>
    <t>Amit Kumar</t>
  </si>
  <si>
    <t>skamit</t>
  </si>
  <si>
    <t>sujitha</t>
  </si>
  <si>
    <t>Syed</t>
  </si>
  <si>
    <t>Security Apps</t>
  </si>
  <si>
    <t>JWAS FFH</t>
  </si>
  <si>
    <t>PALANIVEL JAGANATHAN</t>
  </si>
  <si>
    <t>jpalani</t>
  </si>
  <si>
    <t>Sankar Kumar Dunga</t>
  </si>
  <si>
    <t>sankard</t>
  </si>
  <si>
    <t>Sathish Kumar S</t>
  </si>
  <si>
    <t>kssathish</t>
  </si>
  <si>
    <t>SHINI V GEORGE</t>
  </si>
  <si>
    <t>shinig</t>
  </si>
  <si>
    <t>Vinay Mandur Srinivasmurthy</t>
  </si>
  <si>
    <t>vinayms</t>
  </si>
  <si>
    <t>SRINIVASAN KANKEYAM SRIRAMULU</t>
  </si>
  <si>
    <t>ssriram</t>
  </si>
  <si>
    <t>VAMSEEDEEP KUMAR KONGALA</t>
  </si>
  <si>
    <t>vamseek</t>
  </si>
  <si>
    <t>VENKATA SWAROOP</t>
  </si>
  <si>
    <t>vswaroop</t>
  </si>
  <si>
    <t>SHASHIDHARA N R</t>
  </si>
  <si>
    <t>shashinr</t>
  </si>
  <si>
    <t>Komaravolu Siva Rama Hariprasad</t>
  </si>
  <si>
    <t>hsivarama</t>
  </si>
  <si>
    <t>Vijayalakshmi T</t>
  </si>
  <si>
    <t>vijayat</t>
  </si>
  <si>
    <t>K, L, M &amp; U</t>
  </si>
  <si>
    <t xml:space="preserve">Provide the total number of leaves taken from 01st to the month of the current billing month </t>
  </si>
  <si>
    <r>
      <t xml:space="preserve">Provide the details of Last Working Day / Joining/Billing Start date for those for whom entries given in column </t>
    </r>
    <r>
      <rPr>
        <sz val="11"/>
        <color rgb="FFFF0000"/>
        <rFont val="Calibri"/>
        <family val="2"/>
        <scheme val="minor"/>
      </rPr>
      <t>M</t>
    </r>
  </si>
  <si>
    <t>Q</t>
  </si>
  <si>
    <t>T</t>
  </si>
  <si>
    <t>Provide the details of column L (leaves taken in current month) in this column</t>
  </si>
  <si>
    <t>U</t>
  </si>
  <si>
    <t>(All)</t>
  </si>
  <si>
    <t>bmona</t>
  </si>
  <si>
    <t>Malaji nagaraju</t>
  </si>
  <si>
    <t>malajin</t>
  </si>
  <si>
    <t>Jnpr Mgr</t>
  </si>
  <si>
    <t>Vijay SH</t>
  </si>
  <si>
    <t>Habib Dashti</t>
  </si>
  <si>
    <t>Amar Sadashivaiah</t>
  </si>
  <si>
    <t>Manish Panda</t>
  </si>
  <si>
    <t>Ajay Kumar Arisetti</t>
  </si>
  <si>
    <t>Anil M</t>
  </si>
  <si>
    <t>Pranay Varma</t>
  </si>
  <si>
    <t>Jnpr SSPT SD Blr_INR_Non PTS(C154970)</t>
  </si>
  <si>
    <t>Juniper Campus Manager_New(C163402)</t>
  </si>
  <si>
    <t>Total</t>
  </si>
  <si>
    <t>Junos_Space_Mobilebackhaul_New (C163267)</t>
  </si>
  <si>
    <t>Juniper S3BU-Security Applications Chn-N (C144607)</t>
  </si>
  <si>
    <t>Jnpr SSPT SD Blr_INR_PTS (C147843)</t>
  </si>
  <si>
    <t>Juniper S3BU-Security Applications Chn-P (C144681)</t>
  </si>
  <si>
    <t>kavitadk</t>
  </si>
  <si>
    <t>Hariprasad Mada</t>
  </si>
  <si>
    <t>haripm</t>
  </si>
  <si>
    <t>INR Billing</t>
  </si>
  <si>
    <t>USD Billing</t>
  </si>
  <si>
    <t>Bill to Party</t>
  </si>
  <si>
    <t>Ship to Party</t>
  </si>
  <si>
    <t>Contact Person</t>
  </si>
  <si>
    <t>Code</t>
  </si>
  <si>
    <t>Details</t>
  </si>
  <si>
    <t>Bill To Party</t>
  </si>
  <si>
    <t>Ship To Party</t>
  </si>
  <si>
    <t>Anil  Maruwada</t>
  </si>
  <si>
    <t>Juniper Networks Inc
Attn Accounts Payable
PO Box 410
Westford, MA 01886
Attn: AP Juniper
Invoice Submission: 
amer-ap-invoices@juniper.net
Payment Status Inquiry:
juniperap@juniper.net</t>
  </si>
  <si>
    <t xml:space="preserve">Anushil Kumar Sharma  </t>
  </si>
  <si>
    <t>muralim</t>
  </si>
  <si>
    <t>anushilks</t>
  </si>
  <si>
    <t>Muralikrishnarao Mahendrakar</t>
  </si>
  <si>
    <t>Varun S Kumar</t>
  </si>
  <si>
    <t>Ashish Nigam</t>
  </si>
  <si>
    <t>nashish</t>
  </si>
  <si>
    <t>Juniper Campus Manager PTS_New(C163418)</t>
  </si>
  <si>
    <t>Junos_Space_Mobilebackhaul PTS_New(C163435)</t>
  </si>
  <si>
    <t>rajeshma</t>
  </si>
  <si>
    <t>Arun R S</t>
  </si>
  <si>
    <t>rsarun</t>
  </si>
  <si>
    <t>kvarun</t>
  </si>
  <si>
    <t xml:space="preserve">Juniper Networks India STPI 
Plot# 65/2, 3rd Floor, Bagmane Tridib Bagmane Tech Park, 
C.V.Raman Nagar Bangalore, 560093
GSTIN: 29AAACJ8542K1Z5
</t>
  </si>
  <si>
    <t>Mukul Medatwal</t>
  </si>
  <si>
    <t>mukulm</t>
  </si>
  <si>
    <t>Rahamath</t>
  </si>
  <si>
    <t>Biswajit Sahoo</t>
  </si>
  <si>
    <t>Debayan Bhattacharya</t>
  </si>
  <si>
    <t>debayanb</t>
  </si>
  <si>
    <t>JSA</t>
  </si>
  <si>
    <t>Juniper MBH USD PTS (C173150)</t>
  </si>
  <si>
    <t>Juniper MBH USD Non PTS (C173155)</t>
  </si>
  <si>
    <t>Column Labels</t>
  </si>
  <si>
    <t>Count of Efforts Value</t>
  </si>
  <si>
    <t>Summary of Resource Head count : PO wise</t>
  </si>
  <si>
    <t>INR Total</t>
  </si>
  <si>
    <t>USD Total</t>
  </si>
  <si>
    <r>
      <t xml:space="preserve">No. of </t>
    </r>
    <r>
      <rPr>
        <b/>
        <sz val="12"/>
        <color rgb="FFFF0000"/>
        <rFont val="Calibri"/>
        <family val="2"/>
        <scheme val="minor"/>
      </rPr>
      <t>"Not</t>
    </r>
    <r>
      <rPr>
        <b/>
        <sz val="12"/>
        <color theme="1"/>
        <rFont val="Calibri"/>
        <family val="2"/>
        <scheme val="minor"/>
      </rPr>
      <t xml:space="preserve"> applicable Business Days" 
 of  engineers joined / left by mid of the month &amp; Long leave cases
(For Rest this should be zero)</t>
    </r>
  </si>
  <si>
    <t>JAGANNATH PANIGRAHI (CSD)</t>
  </si>
  <si>
    <t>Kavita Devrao Khangar (CSD)</t>
  </si>
  <si>
    <t>NUTAN SINGH (JCS)</t>
  </si>
  <si>
    <t>Nalini Ranjan (JCS)</t>
  </si>
  <si>
    <t>Madhu HANIGADDE Gopala (JCS)</t>
  </si>
  <si>
    <t>Rajesh Manogaran  (JCS)</t>
  </si>
  <si>
    <t>Mona Bangi (JCS)</t>
  </si>
  <si>
    <t>Vidya T</t>
  </si>
  <si>
    <t>P Laxmi Manikantha Rao</t>
  </si>
  <si>
    <t>vidyat</t>
  </si>
  <si>
    <t>laxmirp</t>
  </si>
  <si>
    <t>sbiswajit</t>
  </si>
  <si>
    <t>gsaranya</t>
  </si>
  <si>
    <t>Anas Khan</t>
  </si>
  <si>
    <t>anask</t>
  </si>
  <si>
    <t>Abhijit Bangera</t>
  </si>
  <si>
    <t>abangera</t>
  </si>
  <si>
    <t>Srini V</t>
  </si>
  <si>
    <t>Anil Maruvada</t>
  </si>
  <si>
    <t>(blank)</t>
  </si>
  <si>
    <t>No. of "Not applicable Business Days" 
 of  engineers joined / left by mid of the month &amp; Long leave cases
(For Rest this should be zero)</t>
  </si>
  <si>
    <t>Details of Leaves taken in June '18</t>
  </si>
  <si>
    <t>Sri Gayathri S</t>
  </si>
  <si>
    <t>No. of Regular Business Days in Jun '18</t>
  </si>
  <si>
    <t>CSD</t>
  </si>
  <si>
    <t>SURESH BABU P K</t>
  </si>
  <si>
    <t>SDSN</t>
  </si>
  <si>
    <t>CPP/iCEAAA</t>
  </si>
  <si>
    <t>Juniper Networks Inc
Attn Anil Maruwada
PO Box 410
Westford, MA 01886</t>
  </si>
  <si>
    <t>Total No. of Leaves taken in Jul '18</t>
  </si>
  <si>
    <t>2, 27</t>
  </si>
  <si>
    <t>9 to 13, 27</t>
  </si>
  <si>
    <t>18,20</t>
  </si>
  <si>
    <t>26,27,30,31</t>
  </si>
  <si>
    <t>26,27</t>
  </si>
  <si>
    <t>12,13,16,17,18</t>
  </si>
  <si>
    <t>PO Awaited</t>
  </si>
  <si>
    <t>JCS / SDSN</t>
  </si>
  <si>
    <t>Lwd: 18th Jul '18</t>
  </si>
  <si>
    <t>Total No. of Leaves taken in Aug '18</t>
  </si>
  <si>
    <t>No. of Regular Business Days in Aug '18</t>
  </si>
  <si>
    <t>Details of Leaves taken in Aug '18</t>
  </si>
  <si>
    <t>6,13</t>
  </si>
  <si>
    <t xml:space="preserve">14,16,17,20,21,23,24 </t>
  </si>
  <si>
    <t>23,24,31</t>
  </si>
  <si>
    <t>7,13,17,31</t>
  </si>
  <si>
    <t>6,20</t>
  </si>
  <si>
    <t>03,23,29,30,31</t>
  </si>
  <si>
    <t>16,17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</si>
</sst>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_ * #,##0.000_ ;_ * \-#,##0.000_ ;_ * &quot;-&quot;??_ ;_ @_ "/>
    <numFmt numFmtId="166" formatCode="_ * #,##0_ ;_ * \-#,##0_ ;_ * &quot;-&quot;??_ ;_ @_ "/>
    <numFmt numFmtId="167" formatCode="0.0"/>
    <numFmt numFmtId="168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indent="2"/>
    </xf>
    <xf numFmtId="0" fontId="0" fillId="0" borderId="0" xfId="0" applyAlignment="1">
      <alignment wrapText="1"/>
    </xf>
    <xf numFmtId="0" fontId="0" fillId="0" borderId="1" xfId="0" pivotButton="1" applyBorder="1" applyAlignment="1">
      <alignment horizontal="right"/>
    </xf>
    <xf numFmtId="0" fontId="0" fillId="6" borderId="1" xfId="0" applyNumberFormat="1" applyFill="1" applyBorder="1" applyAlignment="1">
      <alignment horizontal="center" vertical="center" wrapText="1"/>
    </xf>
    <xf numFmtId="166" fontId="0" fillId="6" borderId="1" xfId="0" applyNumberForma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1" xfId="0" pivotButton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6" borderId="1" xfId="0" applyFill="1" applyBorder="1" applyAlignment="1">
      <alignment horizontal="left"/>
    </xf>
    <xf numFmtId="0" fontId="0" fillId="0" borderId="1" xfId="0" pivotButton="1" applyBorder="1"/>
    <xf numFmtId="0" fontId="0" fillId="8" borderId="1" xfId="0" applyFill="1" applyBorder="1"/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wrapText="1"/>
    </xf>
    <xf numFmtId="0" fontId="0" fillId="9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9" borderId="0" xfId="0" applyFill="1" applyAlignment="1">
      <alignment horizontal="center" vertical="center"/>
    </xf>
    <xf numFmtId="0" fontId="0" fillId="8" borderId="1" xfId="0" applyFill="1" applyBorder="1" applyAlignment="1">
      <alignment wrapText="1"/>
    </xf>
    <xf numFmtId="167" fontId="0" fillId="0" borderId="1" xfId="0" applyNumberFormat="1" applyBorder="1" applyAlignment="1">
      <alignment horizontal="center" vertical="center" wrapText="1"/>
    </xf>
    <xf numFmtId="168" fontId="0" fillId="6" borderId="1" xfId="0" applyNumberForma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6" borderId="1" xfId="0" applyFill="1" applyBorder="1"/>
    <xf numFmtId="0" fontId="0" fillId="3" borderId="2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quotePrefix="1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left" indent="1"/>
    </xf>
    <xf numFmtId="166" fontId="0" fillId="9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pivotButton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9" fillId="0" borderId="1" xfId="0" applyNumberFormat="1" applyFont="1" applyFill="1" applyBorder="1" applyAlignment="1" applyProtection="1"/>
    <xf numFmtId="0" fontId="8" fillId="0" borderId="1" xfId="0" applyFont="1" applyFill="1" applyBorder="1" applyAlignment="1">
      <alignment horizontal="left"/>
    </xf>
    <xf numFmtId="15" fontId="8" fillId="0" borderId="1" xfId="0" applyNumberFormat="1" applyFont="1" applyFill="1" applyBorder="1"/>
    <xf numFmtId="0" fontId="8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ill="1"/>
    <xf numFmtId="0" fontId="0" fillId="0" borderId="0" xfId="0" pivotButton="1" applyAlignment="1">
      <alignment horizontal="left"/>
    </xf>
    <xf numFmtId="0" fontId="0" fillId="9" borderId="0" xfId="0" applyFill="1" applyAlignment="1">
      <alignment horizontal="left" vertical="center"/>
    </xf>
    <xf numFmtId="0" fontId="0" fillId="0" borderId="1" xfId="0" applyNumberFormat="1" applyFill="1" applyBorder="1" applyAlignment="1">
      <alignment horizontal="center" vertical="center" wrapText="1"/>
    </xf>
    <xf numFmtId="167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8" fillId="3" borderId="1" xfId="0" applyFont="1" applyFill="1" applyBorder="1"/>
    <xf numFmtId="14" fontId="0" fillId="0" borderId="0" xfId="0" applyNumberFormat="1"/>
    <xf numFmtId="0" fontId="0" fillId="0" borderId="0" xfId="0" applyAlignment="1">
      <alignment horizontal="left" indent="1"/>
    </xf>
    <xf numFmtId="0" fontId="8" fillId="0" borderId="0" xfId="0" applyFont="1" applyFill="1"/>
    <xf numFmtId="0" fontId="0" fillId="6" borderId="0" xfId="0" applyFill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9" fillId="3" borderId="1" xfId="0" applyNumberFormat="1" applyFont="1" applyFill="1" applyBorder="1" applyAlignment="1" applyProtection="1"/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15" fontId="8" fillId="3" borderId="1" xfId="0" applyNumberFormat="1" applyFont="1" applyFill="1" applyBorder="1"/>
    <xf numFmtId="0" fontId="8" fillId="3" borderId="1" xfId="1" applyNumberFormat="1" applyFont="1" applyFill="1" applyBorder="1" applyAlignment="1">
      <alignment horizontal="center"/>
    </xf>
    <xf numFmtId="165" fontId="8" fillId="3" borderId="1" xfId="1" applyNumberFormat="1" applyFont="1" applyFill="1" applyBorder="1" applyAlignment="1">
      <alignment horizontal="center"/>
    </xf>
    <xf numFmtId="164" fontId="8" fillId="3" borderId="1" xfId="1" applyNumberFormat="1" applyFont="1" applyFill="1" applyBorder="1"/>
    <xf numFmtId="0" fontId="8" fillId="3" borderId="0" xfId="0" applyFont="1" applyFill="1"/>
  </cellXfs>
  <cellStyles count="2">
    <cellStyle name="Comma" xfId="1" builtinId="3"/>
    <cellStyle name="Normal" xfId="0" builtinId="0"/>
  </cellStyles>
  <dxfs count="30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8" formatCode="0.000"/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numFmt numFmtId="166" formatCode="_ * #,##0_ ;_ * \-#,##0_ ;_ * &quot;-&quot;??_ ;_ @_ "/>
    </dxf>
    <dxf>
      <numFmt numFmtId="164" formatCode="_ * #,##0.00_ ;_ * \-#,##0.00_ ;_ * &quot;-&quot;??_ ;_ @_ 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166" formatCode="_ * #,##0_ ;_ * \-#,##0_ ;_ * &quot;-&quot;??_ ;_ @_ "/>
    </dxf>
    <dxf>
      <font>
        <b/>
      </font>
    </dxf>
    <dxf>
      <font>
        <color theme="0"/>
      </font>
    </dxf>
    <dxf>
      <fill>
        <patternFill patternType="solid">
          <bgColor rgb="FF00B050"/>
        </patternFill>
      </fill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168" formatCode="0.000"/>
      <fill>
        <patternFill patternType="solid">
          <fgColor indexed="64"/>
          <bgColor rgb="FFFFFF9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8" formatCode="0.000"/>
    </dxf>
    <dxf>
      <numFmt numFmtId="2" formatCode="0.00"/>
    </dxf>
    <dxf>
      <numFmt numFmtId="168" formatCode="0.000"/>
    </dxf>
    <dxf>
      <numFmt numFmtId="2" formatCode="0.00"/>
    </dxf>
    <dxf>
      <numFmt numFmtId="167" formatCode="0.0"/>
    </dxf>
    <dxf>
      <numFmt numFmtId="167" formatCode="0.0"/>
    </dxf>
    <dxf>
      <numFmt numFmtId="167" formatCode="0.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ill>
        <patternFill patternType="solid">
          <bgColor rgb="FFFFFF99"/>
        </patternFill>
      </fill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alignment vertical="center" readingOrder="0"/>
    </dxf>
    <dxf>
      <alignment horizontal="center" readingOrder="0"/>
    </dxf>
    <dxf>
      <alignment wrapText="1" readingOrder="0"/>
    </dxf>
    <dxf>
      <numFmt numFmtId="166" formatCode="_ * #,##0_ ;_ * \-#,##0_ ;_ * &quot;-&quot;??_ ;_ @_ "/>
    </dxf>
    <dxf>
      <numFmt numFmtId="164" formatCode="_ * #,##0.00_ ;_ * \-#,##0.00_ ;_ * &quot;-&quot;??_ ;_ @_ "/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166" formatCode="_ * #,##0_ ;_ * \-#,##0_ ;_ * &quot;-&quot;??_ ;_ @_ "/>
    </dxf>
    <dxf>
      <font>
        <b/>
      </font>
    </dxf>
    <dxf>
      <font>
        <color theme="0"/>
      </font>
    </dxf>
    <dxf>
      <fill>
        <patternFill patternType="solid">
          <bgColor rgb="FF00B050"/>
        </patternFill>
      </fill>
    </dxf>
    <dxf>
      <alignment horizontal="right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9" formatCode="dd/mm/yyyy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8" formatCode="0.000"/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numFmt numFmtId="166" formatCode="_ * #,##0_ ;_ * \-#,##0_ ;_ * &quot;-&quot;??_ ;_ @_ "/>
    </dxf>
    <dxf>
      <numFmt numFmtId="164" formatCode="_ * #,##0.00_ ;_ * \-#,##0.00_ ;_ * &quot;-&quot;??_ ;_ @_ 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166" formatCode="_ * #,##0_ ;_ * \-#,##0_ ;_ * &quot;-&quot;??_ ;_ @_ "/>
    </dxf>
    <dxf>
      <font>
        <b/>
      </font>
    </dxf>
    <dxf>
      <font>
        <color theme="0"/>
      </font>
    </dxf>
    <dxf>
      <fill>
        <patternFill patternType="solid">
          <bgColor rgb="FF00B050"/>
        </patternFill>
      </fill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8" formatCode="0.000"/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numFmt numFmtId="166" formatCode="_ * #,##0_ ;_ * \-#,##0_ ;_ * &quot;-&quot;??_ ;_ @_ "/>
    </dxf>
    <dxf>
      <numFmt numFmtId="164" formatCode="_ * #,##0.00_ ;_ * \-#,##0.00_ ;_ * &quot;-&quot;??_ ;_ @_ 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numFmt numFmtId="166" formatCode="_ * #,##0_ ;_ * \-#,##0_ ;_ * &quot;-&quot;??_ ;_ @_ "/>
    </dxf>
    <dxf>
      <font>
        <b/>
      </font>
    </dxf>
    <dxf>
      <font>
        <color theme="0"/>
      </font>
    </dxf>
    <dxf>
      <fill>
        <patternFill patternType="solid">
          <bgColor rgb="FF00B050"/>
        </patternFill>
      </fill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39.316392592591" createdVersion="6" refreshedVersion="6" minRefreshableVersion="3" recordCount="29" xr:uid="{00000000-000A-0000-FFFF-FFFF7A000000}">
  <cacheSource type="worksheet">
    <worksheetSource ref="A1:X29" sheet="Details"/>
  </cacheSource>
  <cacheFields count="24">
    <cacheField name="SAP Id" numFmtId="0">
      <sharedItems containsSemiMixedTypes="0" containsString="0" containsNumber="1" containsInteger="1" minValue="40102927" maxValue="51726336"/>
    </cacheField>
    <cacheField name="Resource Name" numFmtId="0">
      <sharedItems/>
    </cacheField>
    <cacheField name="Juniper Domain Names" numFmtId="0">
      <sharedItems count="3">
        <s v="NMS"/>
        <s v="Security Apps"/>
        <s v="IPS QA" u="1"/>
      </sharedItems>
    </cacheField>
    <cacheField name="Juniper Sub Projects" numFmtId="0">
      <sharedItems count="11">
        <s v="JCS / SDSN"/>
        <s v="SD"/>
        <s v="SDSN"/>
        <s v="JWAS FFH"/>
        <s v="MBH" u="1"/>
        <s v="IPS QA" u="1"/>
        <s v="JSA" u="1"/>
        <s v="ND" u="1"/>
        <s v="CSD" u="1"/>
        <s v="JCS" u="1"/>
        <s v="CPP/iCEAAA" u="1"/>
      </sharedItems>
    </cacheField>
    <cacheField name="Project Name-HCL" numFmtId="0">
      <sharedItems count="10">
        <s v="Junos_Space_Mobilebackhaul PTS_New(C163435)"/>
        <s v="Juniper Campus Manager PTS_New(C163418)"/>
        <s v="Junos_Space_Mobilebackhaul_New (C163267)"/>
        <s v="Juniper Campus Manager_New(C163402)"/>
        <s v="Juniper S3BU-Security Applications Chn-N (C144607)"/>
        <s v="Jnpr SSPT SD Blr_INR_Non PTS(C154970)"/>
        <s v="Juniper S3BU-Security Applications Chn-P (C144681)"/>
        <s v="Juniper MBH USD PTS (C173150)" u="1"/>
        <s v="Jnpr SSPT SD Blr_INR_PTS (C147843)" u="1"/>
        <s v="Juniper MBH USD Non PTS (C173155)" u="1"/>
      </sharedItems>
    </cacheField>
    <cacheField name="Team  / Role Details" numFmtId="0">
      <sharedItems count="3">
        <s v="QA"/>
        <s v="Dev"/>
        <s v="PM"/>
      </sharedItems>
    </cacheField>
    <cacheField name="Juniper Id" numFmtId="0">
      <sharedItems/>
    </cacheField>
    <cacheField name="Billability" numFmtId="0">
      <sharedItems count="2">
        <s v="Billable"/>
        <s v="Non Billable"/>
      </sharedItems>
    </cacheField>
    <cacheField name="Billing Start Date" numFmtId="15">
      <sharedItems containsSemiMixedTypes="0" containsNonDate="0" containsDate="1" containsString="0" minDate="2018-07-01T00:00:00" maxDate="2018-07-02T00:00:00"/>
    </cacheField>
    <cacheField name="Billing End Date" numFmtId="15">
      <sharedItems containsSemiMixedTypes="0" containsNonDate="0" containsDate="1" containsString="0" minDate="2018-07-31T00:00:00" maxDate="2018-08-01T00:00:00"/>
    </cacheField>
    <cacheField name="No. of Regular Business Days in Jun '18" numFmtId="0">
      <sharedItems containsSemiMixedTypes="0" containsString="0" containsNumber="1" containsInteger="1" minValue="22" maxValue="22"/>
    </cacheField>
    <cacheField name="Total No. of Leaves taken in Jul '18" numFmtId="0">
      <sharedItems containsString="0" containsBlank="1" containsNumber="1" containsInteger="1" minValue="0" maxValue="5"/>
    </cacheField>
    <cacheField name="No. of &quot;Not applicable Business Days&quot; _x000a_ of  engineers joined / left by mid of the month &amp; Long leave cases_x000a_(For Rest this should be zero)" numFmtId="0">
      <sharedItems containsNonDate="0" containsString="0" containsBlank="1"/>
    </cacheField>
    <cacheField name="No. of Regular Business Days worked" numFmtId="0">
      <sharedItems containsSemiMixedTypes="0" containsString="0" containsNumber="1" containsInteger="1" minValue="17" maxValue="22"/>
    </cacheField>
    <cacheField name="No. of Regular Business Days Billed" numFmtId="0">
      <sharedItems containsSemiMixedTypes="0" containsString="0" containsNumber="1" containsInteger="1" minValue="0" maxValue="22"/>
    </cacheField>
    <cacheField name="Billing Rate" numFmtId="0">
      <sharedItems containsSemiMixedTypes="0" containsString="0" containsNumber="1" containsInteger="1" minValue="3450" maxValue="207000"/>
    </cacheField>
    <cacheField name="PO Number" numFmtId="0">
      <sharedItems containsBlank="1" containsMixedTypes="1" containsNumber="1" containsInteger="1" minValue="500067563" maxValue="500089020" count="11">
        <n v="500089020"/>
        <n v="500088519"/>
        <m/>
        <s v="PO Awaited"/>
        <n v="500086383"/>
        <n v="500080989" u="1"/>
        <n v="500082138" u="1"/>
        <n v="500067563" u="1"/>
        <n v="500082006" u="1"/>
        <n v="500080987" u="1"/>
        <n v="500088494" u="1"/>
      </sharedItems>
    </cacheField>
    <cacheField name="Effort Units" numFmtId="165">
      <sharedItems containsSemiMixedTypes="0" containsString="0" containsNumber="1" containsInteger="1" minValue="0" maxValue="1"/>
    </cacheField>
    <cacheField name="Efforts Value" numFmtId="164">
      <sharedItems containsSemiMixedTypes="0" containsString="0" containsNumber="1" containsInteger="1" minValue="0" maxValue="207000"/>
    </cacheField>
    <cacheField name="Billing Currency" numFmtId="0">
      <sharedItems count="2">
        <s v="INR"/>
        <s v="USD"/>
      </sharedItems>
    </cacheField>
    <cacheField name="Details of Leaves taken in June '18" numFmtId="0">
      <sharedItems containsBlank="1" containsMixedTypes="1" containsNumber="1" containsInteger="1" minValue="2" maxValue="30"/>
    </cacheField>
    <cacheField name="Remarks" numFmtId="0">
      <sharedItems containsNonDate="0" containsString="0" containsBlank="1"/>
    </cacheField>
    <cacheField name="PM" numFmtId="0">
      <sharedItems count="2">
        <s v="Kiran"/>
        <s v="Syed"/>
      </sharedItems>
    </cacheField>
    <cacheField name="Jnpr Mg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51399693"/>
    <s v="SURESH BABU P K"/>
    <x v="0"/>
    <x v="0"/>
    <x v="0"/>
    <x v="0"/>
    <s v="sureshbp"/>
    <x v="0"/>
    <d v="2018-07-01T00:00:00"/>
    <d v="2018-07-31T00:00:00"/>
    <n v="22"/>
    <m/>
    <m/>
    <n v="22"/>
    <n v="22"/>
    <n v="207000"/>
    <x v="0"/>
    <n v="1"/>
    <n v="207000"/>
    <x v="0"/>
    <m/>
    <m/>
    <x v="0"/>
    <s v="Habib Dashti"/>
  </r>
  <r>
    <n v="51409311"/>
    <s v="NUTAN SINGH (JCS)"/>
    <x v="0"/>
    <x v="0"/>
    <x v="1"/>
    <x v="0"/>
    <s v="nutans"/>
    <x v="0"/>
    <d v="2018-07-01T00:00:00"/>
    <d v="2018-07-31T00:00:00"/>
    <n v="22"/>
    <m/>
    <m/>
    <n v="22"/>
    <n v="22"/>
    <n v="207000"/>
    <x v="0"/>
    <n v="1"/>
    <n v="207000"/>
    <x v="0"/>
    <m/>
    <m/>
    <x v="0"/>
    <s v="Manish Panda"/>
  </r>
  <r>
    <n v="51709017"/>
    <s v="Anas Khan"/>
    <x v="0"/>
    <x v="0"/>
    <x v="0"/>
    <x v="0"/>
    <s v="anask"/>
    <x v="0"/>
    <d v="2018-07-01T00:00:00"/>
    <d v="2018-07-31T00:00:00"/>
    <n v="22"/>
    <m/>
    <m/>
    <n v="22"/>
    <n v="22"/>
    <n v="207000"/>
    <x v="1"/>
    <n v="1"/>
    <n v="207000"/>
    <x v="0"/>
    <m/>
    <m/>
    <x v="0"/>
    <s v="Anil Maruvada"/>
  </r>
  <r>
    <n v="51561551"/>
    <s v="Vidya T"/>
    <x v="0"/>
    <x v="0"/>
    <x v="1"/>
    <x v="0"/>
    <s v="vidyat"/>
    <x v="0"/>
    <d v="2018-07-01T00:00:00"/>
    <d v="2018-07-31T00:00:00"/>
    <n v="22"/>
    <n v="2"/>
    <m/>
    <n v="20"/>
    <n v="22"/>
    <n v="207000"/>
    <x v="0"/>
    <n v="1"/>
    <n v="207000"/>
    <x v="0"/>
    <s v="2, 27"/>
    <m/>
    <x v="0"/>
    <s v="Manish Panda"/>
  </r>
  <r>
    <n v="51533097"/>
    <s v="Nalini Ranjan (JCS)"/>
    <x v="0"/>
    <x v="0"/>
    <x v="1"/>
    <x v="0"/>
    <s v="rnalini"/>
    <x v="0"/>
    <d v="2018-07-01T00:00:00"/>
    <d v="2018-07-31T00:00:00"/>
    <n v="22"/>
    <m/>
    <m/>
    <n v="22"/>
    <n v="22"/>
    <n v="207000"/>
    <x v="0"/>
    <n v="1"/>
    <n v="207000"/>
    <x v="0"/>
    <m/>
    <m/>
    <x v="0"/>
    <s v="Manish Panda"/>
  </r>
  <r>
    <n v="51703661"/>
    <s v="P Laxmi Manikantha Rao"/>
    <x v="0"/>
    <x v="0"/>
    <x v="1"/>
    <x v="0"/>
    <s v="laxmirp"/>
    <x v="0"/>
    <d v="2018-07-01T00:00:00"/>
    <d v="2018-07-31T00:00:00"/>
    <n v="22"/>
    <m/>
    <m/>
    <n v="22"/>
    <n v="22"/>
    <n v="207000"/>
    <x v="1"/>
    <n v="1"/>
    <n v="207000"/>
    <x v="0"/>
    <m/>
    <m/>
    <x v="0"/>
    <s v="Anil Maruvada"/>
  </r>
  <r>
    <n v="51548259"/>
    <s v="Madhu HANIGADDE Gopala (JCS)"/>
    <x v="0"/>
    <x v="0"/>
    <x v="1"/>
    <x v="0"/>
    <s v="madhuhg"/>
    <x v="1"/>
    <d v="2018-07-01T00:00:00"/>
    <d v="2018-07-31T00:00:00"/>
    <n v="22"/>
    <m/>
    <m/>
    <n v="22"/>
    <n v="0"/>
    <n v="207000"/>
    <x v="0"/>
    <n v="0"/>
    <n v="0"/>
    <x v="0"/>
    <m/>
    <m/>
    <x v="0"/>
    <s v="Manish Panda"/>
  </r>
  <r>
    <n v="51597089"/>
    <s v="Rajesh Manogaran  (JCS)"/>
    <x v="0"/>
    <x v="0"/>
    <x v="2"/>
    <x v="1"/>
    <s v="rajeshma"/>
    <x v="0"/>
    <d v="2018-07-01T00:00:00"/>
    <d v="2018-07-31T00:00:00"/>
    <n v="22"/>
    <m/>
    <m/>
    <n v="22"/>
    <n v="22"/>
    <n v="207000"/>
    <x v="0"/>
    <n v="1"/>
    <n v="207000"/>
    <x v="0"/>
    <m/>
    <m/>
    <x v="0"/>
    <s v="Amar Sadashivaiah"/>
  </r>
  <r>
    <n v="51726336"/>
    <s v="Sri Gayathri S"/>
    <x v="0"/>
    <x v="0"/>
    <x v="0"/>
    <x v="0"/>
    <s v="sujitha"/>
    <x v="1"/>
    <d v="2018-07-01T00:00:00"/>
    <d v="2018-07-31T00:00:00"/>
    <n v="22"/>
    <m/>
    <m/>
    <n v="22"/>
    <n v="0"/>
    <n v="207000"/>
    <x v="2"/>
    <n v="0"/>
    <n v="0"/>
    <x v="0"/>
    <m/>
    <m/>
    <x v="0"/>
    <s v="Manish Panda"/>
  </r>
  <r>
    <n v="51631190"/>
    <s v="Abhijit Bangera"/>
    <x v="0"/>
    <x v="0"/>
    <x v="0"/>
    <x v="0"/>
    <s v="abangera"/>
    <x v="1"/>
    <d v="2018-07-01T00:00:00"/>
    <d v="2018-07-31T00:00:00"/>
    <n v="22"/>
    <n v="1"/>
    <m/>
    <n v="21"/>
    <n v="0"/>
    <n v="207000"/>
    <x v="0"/>
    <n v="0"/>
    <n v="0"/>
    <x v="0"/>
    <n v="23"/>
    <m/>
    <x v="0"/>
    <s v="Habib Dashti"/>
  </r>
  <r>
    <n v="51625350"/>
    <s v="Mona Bangi (JCS)"/>
    <x v="0"/>
    <x v="0"/>
    <x v="1"/>
    <x v="0"/>
    <s v="bmona"/>
    <x v="0"/>
    <d v="2018-07-01T00:00:00"/>
    <d v="2018-07-31T00:00:00"/>
    <n v="22"/>
    <n v="1"/>
    <m/>
    <n v="21"/>
    <n v="22"/>
    <n v="207000"/>
    <x v="0"/>
    <n v="1"/>
    <n v="207000"/>
    <x v="0"/>
    <n v="2"/>
    <m/>
    <x v="0"/>
    <s v="Manish Panda"/>
  </r>
  <r>
    <n v="51691445"/>
    <s v="Arun R S"/>
    <x v="0"/>
    <x v="0"/>
    <x v="3"/>
    <x v="1"/>
    <s v="rsarun"/>
    <x v="0"/>
    <d v="2018-07-01T00:00:00"/>
    <d v="2018-07-31T00:00:00"/>
    <n v="22"/>
    <n v="1"/>
    <m/>
    <n v="21"/>
    <n v="22"/>
    <n v="207000"/>
    <x v="1"/>
    <n v="1"/>
    <n v="207000"/>
    <x v="0"/>
    <n v="30"/>
    <m/>
    <x v="0"/>
    <s v="Anil Maruvada"/>
  </r>
  <r>
    <n v="51331173"/>
    <s v="VASUDEVAN THIRAGABATHINI"/>
    <x v="0"/>
    <x v="0"/>
    <x v="2"/>
    <x v="1"/>
    <s v="vasut"/>
    <x v="0"/>
    <d v="2018-07-01T00:00:00"/>
    <d v="2018-07-31T00:00:00"/>
    <n v="22"/>
    <n v="1"/>
    <m/>
    <n v="21"/>
    <n v="22"/>
    <n v="207000"/>
    <x v="0"/>
    <n v="1"/>
    <n v="207000"/>
    <x v="0"/>
    <n v="2"/>
    <m/>
    <x v="1"/>
    <s v="Vijay SH"/>
  </r>
  <r>
    <n v="51689834"/>
    <s v="Mukul Medatwal"/>
    <x v="0"/>
    <x v="0"/>
    <x v="2"/>
    <x v="1"/>
    <s v="mukulm"/>
    <x v="1"/>
    <d v="2018-07-01T00:00:00"/>
    <d v="2018-07-31T00:00:00"/>
    <n v="22"/>
    <n v="0"/>
    <m/>
    <n v="22"/>
    <n v="0"/>
    <n v="207000"/>
    <x v="0"/>
    <n v="0"/>
    <n v="0"/>
    <x v="0"/>
    <m/>
    <m/>
    <x v="1"/>
    <s v="Vijay SH"/>
  </r>
  <r>
    <n v="51420821"/>
    <s v="SENTHIL GANESH KARUPPASAMY"/>
    <x v="0"/>
    <x v="0"/>
    <x v="2"/>
    <x v="1"/>
    <s v="senthilgk"/>
    <x v="0"/>
    <d v="2018-07-01T00:00:00"/>
    <d v="2018-07-31T00:00:00"/>
    <n v="22"/>
    <n v="0"/>
    <m/>
    <n v="22"/>
    <n v="22"/>
    <n v="207000"/>
    <x v="0"/>
    <n v="1"/>
    <n v="207000"/>
    <x v="0"/>
    <m/>
    <m/>
    <x v="1"/>
    <s v="Vijay SH"/>
  </r>
  <r>
    <n v="51440644"/>
    <s v="DAWOOD MOHAMED ISMAIL PEER MOHIDEEN"/>
    <x v="0"/>
    <x v="0"/>
    <x v="2"/>
    <x v="1"/>
    <s v="dmohamed"/>
    <x v="0"/>
    <d v="2018-07-01T00:00:00"/>
    <d v="2018-07-31T00:00:00"/>
    <n v="22"/>
    <n v="1"/>
    <m/>
    <n v="21"/>
    <n v="22"/>
    <n v="207000"/>
    <x v="0"/>
    <n v="1"/>
    <n v="207000"/>
    <x v="0"/>
    <n v="30"/>
    <m/>
    <x v="1"/>
    <s v="Vijay SH"/>
  </r>
  <r>
    <n v="51628192"/>
    <s v="Malaji nagaraju"/>
    <x v="0"/>
    <x v="0"/>
    <x v="2"/>
    <x v="1"/>
    <s v="malajin"/>
    <x v="0"/>
    <d v="2018-07-01T00:00:00"/>
    <d v="2018-07-31T00:00:00"/>
    <n v="22"/>
    <n v="2"/>
    <m/>
    <n v="20"/>
    <n v="22"/>
    <n v="207000"/>
    <x v="0"/>
    <n v="1"/>
    <n v="207000"/>
    <x v="0"/>
    <s v="18,20"/>
    <m/>
    <x v="1"/>
    <s v="Vijay SH"/>
  </r>
  <r>
    <n v="51682734"/>
    <s v="Muralikrishnarao Mahendrakar"/>
    <x v="0"/>
    <x v="0"/>
    <x v="2"/>
    <x v="1"/>
    <s v="muralim"/>
    <x v="0"/>
    <d v="2018-07-01T00:00:00"/>
    <d v="2018-07-31T00:00:00"/>
    <n v="22"/>
    <n v="1"/>
    <m/>
    <n v="21"/>
    <n v="22"/>
    <n v="207000"/>
    <x v="0"/>
    <n v="1"/>
    <n v="207000"/>
    <x v="0"/>
    <n v="5"/>
    <m/>
    <x v="1"/>
    <s v="Vijay SH"/>
  </r>
  <r>
    <n v="40102927"/>
    <s v="SYED SALAHUDDIN"/>
    <x v="0"/>
    <x v="1"/>
    <x v="4"/>
    <x v="2"/>
    <s v="syeds"/>
    <x v="1"/>
    <d v="2018-07-01T00:00:00"/>
    <d v="2018-07-31T00:00:00"/>
    <n v="22"/>
    <n v="0"/>
    <m/>
    <n v="22"/>
    <n v="0"/>
    <n v="3450"/>
    <x v="2"/>
    <n v="0"/>
    <n v="0"/>
    <x v="1"/>
    <m/>
    <m/>
    <x v="1"/>
    <s v="Anil M"/>
  </r>
  <r>
    <n v="51340993"/>
    <s v="SRINIVASAN KANKEYAM SRIRAMULU"/>
    <x v="0"/>
    <x v="0"/>
    <x v="3"/>
    <x v="1"/>
    <s v="ssriram"/>
    <x v="0"/>
    <d v="2018-07-01T00:00:00"/>
    <d v="2018-07-31T00:00:00"/>
    <n v="22"/>
    <n v="2"/>
    <m/>
    <n v="20"/>
    <n v="22"/>
    <n v="207000"/>
    <x v="1"/>
    <n v="1"/>
    <n v="207000"/>
    <x v="0"/>
    <s v="26,27"/>
    <m/>
    <x v="1"/>
    <s v="Anil M"/>
  </r>
  <r>
    <n v="51390524"/>
    <s v="VAMSEEDEEP KUMAR KONGALA"/>
    <x v="0"/>
    <x v="0"/>
    <x v="3"/>
    <x v="1"/>
    <s v="vamseek"/>
    <x v="0"/>
    <d v="2018-07-01T00:00:00"/>
    <d v="2018-07-31T00:00:00"/>
    <n v="22"/>
    <n v="0"/>
    <m/>
    <n v="22"/>
    <n v="22"/>
    <n v="207000"/>
    <x v="0"/>
    <n v="1"/>
    <n v="207000"/>
    <x v="0"/>
    <m/>
    <m/>
    <x v="1"/>
    <s v="Rahamath"/>
  </r>
  <r>
    <n v="51394102"/>
    <s v="VENKATA SWAROOP"/>
    <x v="0"/>
    <x v="2"/>
    <x v="4"/>
    <x v="1"/>
    <s v="vswaroop"/>
    <x v="0"/>
    <d v="2018-07-01T00:00:00"/>
    <d v="2018-07-31T00:00:00"/>
    <n v="22"/>
    <n v="0"/>
    <m/>
    <n v="22"/>
    <n v="22"/>
    <n v="3450"/>
    <x v="3"/>
    <n v="1"/>
    <n v="3450"/>
    <x v="1"/>
    <m/>
    <m/>
    <x v="1"/>
    <s v="Pranay Varma"/>
  </r>
  <r>
    <n v="51503090"/>
    <s v="PALANIVEL JAGANATHAN"/>
    <x v="0"/>
    <x v="2"/>
    <x v="4"/>
    <x v="1"/>
    <s v="jpalani"/>
    <x v="0"/>
    <d v="2018-07-01T00:00:00"/>
    <d v="2018-07-31T00:00:00"/>
    <n v="22"/>
    <n v="0"/>
    <m/>
    <n v="22"/>
    <n v="22"/>
    <n v="3450"/>
    <x v="3"/>
    <n v="1"/>
    <n v="3450"/>
    <x v="1"/>
    <m/>
    <m/>
    <x v="1"/>
    <s v="Pranay Varma"/>
  </r>
  <r>
    <n v="51509657"/>
    <s v="Vinay Mandur Srinivasmurthy"/>
    <x v="0"/>
    <x v="1"/>
    <x v="5"/>
    <x v="1"/>
    <s v="vinayms"/>
    <x v="0"/>
    <d v="2018-07-01T00:00:00"/>
    <d v="2018-07-31T00:00:00"/>
    <n v="22"/>
    <n v="0"/>
    <m/>
    <n v="22"/>
    <n v="22"/>
    <n v="207000"/>
    <x v="1"/>
    <n v="1"/>
    <n v="207000"/>
    <x v="0"/>
    <m/>
    <m/>
    <x v="1"/>
    <s v="Anil M"/>
  </r>
  <r>
    <n v="51525464"/>
    <s v="SHASHIDHARA N R"/>
    <x v="0"/>
    <x v="0"/>
    <x v="3"/>
    <x v="1"/>
    <s v="shashinr"/>
    <x v="1"/>
    <d v="2018-07-01T00:00:00"/>
    <d v="2018-07-31T00:00:00"/>
    <n v="22"/>
    <n v="1"/>
    <m/>
    <n v="21"/>
    <n v="0"/>
    <n v="207000"/>
    <x v="1"/>
    <n v="0"/>
    <n v="0"/>
    <x v="0"/>
    <n v="12"/>
    <m/>
    <x v="1"/>
    <s v="Anil M"/>
  </r>
  <r>
    <n v="51687466"/>
    <s v="Varun S Kumar"/>
    <x v="0"/>
    <x v="0"/>
    <x v="2"/>
    <x v="1"/>
    <s v="kvarun"/>
    <x v="0"/>
    <d v="2018-07-01T00:00:00"/>
    <d v="2018-07-31T00:00:00"/>
    <n v="22"/>
    <n v="5"/>
    <m/>
    <n v="17"/>
    <n v="22"/>
    <n v="207000"/>
    <x v="1"/>
    <n v="1"/>
    <n v="207000"/>
    <x v="0"/>
    <s v="12,13,16,17,18"/>
    <m/>
    <x v="1"/>
    <s v="Anil M"/>
  </r>
  <r>
    <n v="51545554"/>
    <s v="Sathish Kumar S"/>
    <x v="1"/>
    <x v="3"/>
    <x v="6"/>
    <x v="0"/>
    <s v="kssathish"/>
    <x v="0"/>
    <d v="2018-07-01T00:00:00"/>
    <d v="2018-07-31T00:00:00"/>
    <n v="22"/>
    <n v="1"/>
    <m/>
    <n v="21"/>
    <n v="22"/>
    <n v="3450"/>
    <x v="4"/>
    <n v="1"/>
    <n v="3450"/>
    <x v="1"/>
    <n v="2"/>
    <m/>
    <x v="1"/>
    <s v="Anil M"/>
  </r>
  <r>
    <n v="51610073"/>
    <s v="Hariprasad Mada"/>
    <x v="1"/>
    <x v="3"/>
    <x v="4"/>
    <x v="1"/>
    <s v="haripm"/>
    <x v="0"/>
    <d v="2018-07-01T00:00:00"/>
    <d v="2018-07-31T00:00:00"/>
    <n v="22"/>
    <n v="0"/>
    <m/>
    <n v="22"/>
    <n v="22"/>
    <n v="3450"/>
    <x v="4"/>
    <n v="1"/>
    <n v="3450"/>
    <x v="1"/>
    <m/>
    <m/>
    <x v="1"/>
    <s v="Anil M"/>
  </r>
  <r>
    <n v="51685483"/>
    <s v="Biswajit Sahoo"/>
    <x v="0"/>
    <x v="0"/>
    <x v="3"/>
    <x v="1"/>
    <s v="sbiswajit"/>
    <x v="0"/>
    <d v="2018-07-01T00:00:00"/>
    <d v="2018-07-31T00:00:00"/>
    <n v="22"/>
    <n v="1"/>
    <m/>
    <n v="21"/>
    <n v="22"/>
    <n v="207000"/>
    <x v="0"/>
    <n v="1"/>
    <n v="207000"/>
    <x v="0"/>
    <n v="16"/>
    <m/>
    <x v="1"/>
    <s v="Srini 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K5:P12" firstHeaderRow="0" firstDataRow="1" firstDataCol="1" rowPageCount="3" colPageCount="1"/>
  <pivotFields count="24">
    <pivotField showAll="0"/>
    <pivotField dataField="1" showAll="0"/>
    <pivotField axis="axisRow" showAll="0">
      <items count="4">
        <item sd="0" m="1" x="2"/>
        <item x="0"/>
        <item sd="0" x="1"/>
        <item t="default"/>
      </items>
    </pivotField>
    <pivotField axis="axisRow" showAll="0" defaultSubtotal="0">
      <items count="11">
        <item m="1" x="8"/>
        <item m="1" x="5"/>
        <item m="1" x="9"/>
        <item m="1" x="6"/>
        <item x="3"/>
        <item m="1" x="4"/>
        <item m="1" x="7"/>
        <item x="1"/>
        <item m="1" x="10"/>
        <item x="2"/>
        <item x="0"/>
      </items>
    </pivotField>
    <pivotField showAll="0"/>
    <pivotField axis="axisPage" multipleItemSelectionAllowed="1" showAll="0" defaultSubtotal="0">
      <items count="3">
        <item x="1"/>
        <item x="2"/>
        <item x="0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numFmtId="15" showAll="0"/>
    <pivotField numFmtId="15" showAll="0"/>
    <pivotField showAll="0"/>
    <pivotField showAll="0"/>
    <pivotField showAll="0" defaultSubtotal="0"/>
    <pivotField dataField="1" showAll="0" defaultSubtotal="0"/>
    <pivotField dataField="1" showAll="0" defaultSubtotal="0"/>
    <pivotField showAll="0"/>
    <pivotField showAll="0"/>
    <pivotField dataField="1" numFmtId="165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 defaultSubtotal="0">
      <items count="2">
        <item x="0"/>
        <item x="1"/>
      </items>
    </pivotField>
    <pivotField showAll="0" defaultSubtotal="0"/>
  </pivotFields>
  <rowFields count="3">
    <field x="19"/>
    <field x="2"/>
    <field x="3"/>
  </rowFields>
  <rowItems count="7">
    <i>
      <x/>
    </i>
    <i r="1">
      <x v="1"/>
    </i>
    <i r="2">
      <x v="10"/>
    </i>
    <i>
      <x v="1"/>
    </i>
    <i r="1">
      <x v="1"/>
    </i>
    <i r="2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7" hier="-1"/>
    <pageField fld="5" hier="-1"/>
    <pageField fld="22" hier="-1"/>
  </pageFields>
  <dataFields count="5">
    <dataField name="Count of Resource Name" fld="1" subtotal="count" baseField="0" baseItem="0"/>
    <dataField name="Sum of No. of Regular Business Days worked" fld="13" baseField="0" baseItem="0"/>
    <dataField name="Sum of No. of Regular Business Days Billed" fld="14" baseField="0" baseItem="0"/>
    <dataField name="Sum of Effort Units" fld="17" baseField="0" baseItem="0"/>
    <dataField name="Sum of Efforts Value" fld="18" baseField="0" baseItem="0" numFmtId="166"/>
  </dataFields>
  <formats count="49">
    <format dxfId="255">
      <pivotArea outline="0" collapsedLevelsAreSubtotals="1" fieldPosition="0"/>
    </format>
    <format dxfId="2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3">
      <pivotArea outline="0" collapsedLevelsAreSubtotals="1" fieldPosition="0"/>
    </format>
    <format dxfId="252">
      <pivotArea dataOnly="0" labelOnly="1" outline="0" fieldPosition="0">
        <references count="1">
          <reference field="7" count="0"/>
        </references>
      </pivotArea>
    </format>
    <format dxfId="2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0">
      <pivotArea outline="0" collapsedLevelsAreSubtotals="1" fieldPosition="0"/>
    </format>
    <format dxfId="249">
      <pivotArea dataOnly="0" labelOnly="1" outline="0" fieldPosition="0">
        <references count="1">
          <reference field="7" count="0"/>
        </references>
      </pivotArea>
    </format>
    <format dxfId="2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field="2" type="button" dataOnly="0" labelOnly="1" outline="0" axis="axisRow" fieldPosition="1"/>
    </format>
    <format dxfId="244">
      <pivotArea dataOnly="0" labelOnly="1" grandRow="1" outline="0" fieldPosition="0"/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1">
      <pivotArea dataOnly="0" labelOnly="1" outline="0" fieldPosition="0">
        <references count="1">
          <reference field="7" count="0"/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9">
      <pivotArea field="7" type="button" dataOnly="0" labelOnly="1" outline="0" axis="axisPage" fieldPosition="0"/>
    </format>
    <format dxfId="238">
      <pivotArea dataOnly="0" labelOnly="1" outline="0" fieldPosition="0">
        <references count="1">
          <reference field="7" count="0"/>
        </references>
      </pivotArea>
    </format>
    <format dxfId="237">
      <pivotArea dataOnly="0" labelOnly="1" outline="0" fieldPosition="0">
        <references count="1">
          <reference field="7" count="0"/>
        </references>
      </pivotArea>
    </format>
    <format dxfId="236">
      <pivotArea dataOnly="0" labelOnly="1" outline="0" fieldPosition="0">
        <references count="1">
          <reference field="7" count="0"/>
        </references>
      </pivotArea>
    </format>
    <format dxfId="23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3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32">
      <pivotArea field="2" type="button" dataOnly="0" labelOnly="1" outline="0" axis="axisRow" fieldPosition="1"/>
    </format>
    <format dxfId="231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230">
      <pivotArea field="2" type="button" dataOnly="0" labelOnly="1" outline="0" axis="axisRow" fieldPosition="1"/>
    </format>
    <format dxfId="229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228">
      <pivotArea field="19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22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3">
      <pivotArea field="19" type="button" dataOnly="0" labelOnly="1" outline="0" axis="axisRow" fieldPosition="0"/>
    </format>
    <format dxfId="2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21">
      <pivotArea field="19" type="button" dataOnly="0" labelOnly="1" outline="0" axis="axisRow" fieldPosition="0"/>
    </format>
    <format dxfId="2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9">
      <pivotArea field="19" type="button" dataOnly="0" labelOnly="1" outline="0" axis="axisRow" fieldPosition="0"/>
    </format>
    <format dxfId="2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7">
      <pivotArea field="19" type="button" dataOnly="0" labelOnly="1" outline="0" axis="axisRow" fieldPosition="0"/>
    </format>
    <format dxfId="2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5">
      <pivotArea field="19" type="button" dataOnly="0" labelOnly="1" outline="0" axis="axisRow" fieldPosition="0"/>
    </format>
    <format dxfId="2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3">
      <pivotArea grandRow="1" outline="0" collapsedLevelsAreSubtotals="1" fieldPosition="0"/>
    </format>
    <format dxfId="212">
      <pivotArea dataOnly="0" labelOnly="1" grandRow="1" outline="0" fieldPosition="0"/>
    </format>
    <format dxfId="211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10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09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08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07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5:F14" firstHeaderRow="0" firstDataRow="1" firstDataCol="1" rowPageCount="3" colPageCount="1"/>
  <pivotFields count="24">
    <pivotField showAll="0"/>
    <pivotField dataField="1" showAll="0"/>
    <pivotField axis="axisRow" showAll="0">
      <items count="4">
        <item sd="0" m="1" x="2"/>
        <item x="0"/>
        <item sd="0" x="1"/>
        <item t="default"/>
      </items>
    </pivotField>
    <pivotField axis="axisRow" showAll="0" defaultSubtotal="0">
      <items count="11">
        <item m="1" x="8"/>
        <item m="1" x="5"/>
        <item m="1" x="9"/>
        <item m="1" x="6"/>
        <item x="3"/>
        <item m="1" x="4"/>
        <item m="1" x="7"/>
        <item x="1"/>
        <item m="1" x="10"/>
        <item x="2"/>
        <item x="0"/>
      </items>
    </pivotField>
    <pivotField showAll="0"/>
    <pivotField axis="axisPage" multipleItemSelectionAllowed="1" showAll="0" defaultSubtotal="0">
      <items count="3">
        <item x="1"/>
        <item x="2"/>
        <item x="0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numFmtId="15" showAll="0"/>
    <pivotField numFmtId="15" showAll="0"/>
    <pivotField showAll="0"/>
    <pivotField showAll="0"/>
    <pivotField showAll="0" defaultSubtotal="0"/>
    <pivotField dataField="1" showAll="0" defaultSubtotal="0"/>
    <pivotField dataField="1" showAll="0" defaultSubtotal="0"/>
    <pivotField showAll="0"/>
    <pivotField showAll="0"/>
    <pivotField dataField="1" numFmtId="165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 defaultSubtotal="0">
      <items count="2">
        <item x="0"/>
        <item x="1"/>
      </items>
    </pivotField>
    <pivotField showAll="0" defaultSubtotal="0"/>
  </pivotFields>
  <rowFields count="3">
    <field x="19"/>
    <field x="2"/>
    <field x="3"/>
  </rowFields>
  <rowItems count="9">
    <i>
      <x/>
    </i>
    <i r="1">
      <x v="1"/>
    </i>
    <i r="2">
      <x v="7"/>
    </i>
    <i r="2">
      <x v="10"/>
    </i>
    <i>
      <x v="1"/>
    </i>
    <i r="1">
      <x v="1"/>
    </i>
    <i r="2">
      <x v="9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7" hier="-1"/>
    <pageField fld="5" hier="-1"/>
    <pageField fld="22" hier="-1"/>
  </pageFields>
  <dataFields count="5">
    <dataField name="Count of Resource Name" fld="1" subtotal="count" baseField="0" baseItem="0"/>
    <dataField name="Sum of No. of Regular Business Days worked" fld="13" baseField="0" baseItem="0"/>
    <dataField name="Sum of No. of Regular Business Days Billed" fld="14" baseField="0" baseItem="0"/>
    <dataField name="Sum of Effort Units" fld="17" baseField="0" baseItem="0"/>
    <dataField name="Sum of Efforts Value" fld="18" baseField="0" baseItem="0" numFmtId="166"/>
  </dataFields>
  <formats count="52">
    <format dxfId="307">
      <pivotArea outline="0" collapsedLevelsAreSubtotals="1" fieldPosition="0"/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5">
      <pivotArea outline="0" collapsedLevelsAreSubtotals="1" fieldPosition="0"/>
    </format>
    <format dxfId="304">
      <pivotArea dataOnly="0" labelOnly="1" outline="0" fieldPosition="0">
        <references count="1">
          <reference field="7" count="0"/>
        </references>
      </pivotArea>
    </format>
    <format dxfId="3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2">
      <pivotArea outline="0" collapsedLevelsAreSubtotals="1" fieldPosition="0"/>
    </format>
    <format dxfId="301">
      <pivotArea dataOnly="0" labelOnly="1" outline="0" fieldPosition="0">
        <references count="1">
          <reference field="7" count="0"/>
        </references>
      </pivotArea>
    </format>
    <format dxfId="3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9">
      <pivotArea type="all" dataOnly="0" outline="0" fieldPosition="0"/>
    </format>
    <format dxfId="298">
      <pivotArea outline="0" collapsedLevelsAreSubtotals="1" fieldPosition="0"/>
    </format>
    <format dxfId="297">
      <pivotArea field="2" type="button" dataOnly="0" labelOnly="1" outline="0" axis="axisRow" fieldPosition="1"/>
    </format>
    <format dxfId="296">
      <pivotArea dataOnly="0" labelOnly="1" grandRow="1" outline="0" fieldPosition="0"/>
    </format>
    <format dxfId="2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3">
      <pivotArea dataOnly="0" labelOnly="1" outline="0" fieldPosition="0">
        <references count="1">
          <reference field="7" count="0"/>
        </references>
      </pivotArea>
    </format>
    <format dxfId="2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1">
      <pivotArea field="7" type="button" dataOnly="0" labelOnly="1" outline="0" axis="axisPage" fieldPosition="0"/>
    </format>
    <format dxfId="290">
      <pivotArea dataOnly="0" labelOnly="1" outline="0" fieldPosition="0">
        <references count="1">
          <reference field="7" count="0"/>
        </references>
      </pivotArea>
    </format>
    <format dxfId="289">
      <pivotArea dataOnly="0" labelOnly="1" outline="0" fieldPosition="0">
        <references count="1">
          <reference field="7" count="0"/>
        </references>
      </pivotArea>
    </format>
    <format dxfId="288">
      <pivotArea dataOnly="0" labelOnly="1" outline="0" fieldPosition="0">
        <references count="1">
          <reference field="7" count="0"/>
        </references>
      </pivotArea>
    </format>
    <format dxfId="28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8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8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84">
      <pivotArea field="2" type="button" dataOnly="0" labelOnly="1" outline="0" axis="axisRow" fieldPosition="1"/>
    </format>
    <format dxfId="283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282">
      <pivotArea field="2" type="button" dataOnly="0" labelOnly="1" outline="0" axis="axisRow" fieldPosition="1"/>
    </format>
    <format dxfId="281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280">
      <pivotArea field="19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27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7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7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7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75">
      <pivotArea field="19" type="button" dataOnly="0" labelOnly="1" outline="0" axis="axisRow" fieldPosition="0"/>
    </format>
    <format dxfId="27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3">
      <pivotArea field="19" type="button" dataOnly="0" labelOnly="1" outline="0" axis="axisRow" fieldPosition="0"/>
    </format>
    <format dxfId="27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1">
      <pivotArea field="19" type="button" dataOnly="0" labelOnly="1" outline="0" axis="axisRow" fieldPosition="0"/>
    </format>
    <format dxfId="27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9">
      <pivotArea field="19" type="button" dataOnly="0" labelOnly="1" outline="0" axis="axisRow" fieldPosition="0"/>
    </format>
    <format dxfId="26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7">
      <pivotArea field="19" type="button" dataOnly="0" labelOnly="1" outline="0" axis="axisRow" fieldPosition="0"/>
    </format>
    <format dxfId="26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5">
      <pivotArea grandRow="1" outline="0" collapsedLevelsAreSubtotals="1" fieldPosition="0"/>
    </format>
    <format dxfId="264">
      <pivotArea dataOnly="0" labelOnly="1" grandRow="1" outline="0" fieldPosition="0"/>
    </format>
    <format dxfId="263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62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61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60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59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58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57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56">
      <pivotArea field="1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4:C14" firstHeaderRow="0" firstDataRow="1" firstDataCol="1" rowPageCount="2" colPageCount="1"/>
  <pivotFields count="24">
    <pivotField showAll="0"/>
    <pivotField showAll="0"/>
    <pivotField showAll="0">
      <items count="4">
        <item sd="0" m="1" x="2"/>
        <item x="0"/>
        <item sd="0" x="1"/>
        <item t="default"/>
      </items>
    </pivotField>
    <pivotField showAll="0" defaultSubtotal="0"/>
    <pivotField axis="axisRow" showAll="0">
      <items count="11">
        <item x="5"/>
        <item m="1" x="8"/>
        <item x="3"/>
        <item x="4"/>
        <item x="6"/>
        <item x="2"/>
        <item x="1"/>
        <item x="0"/>
        <item m="1" x="9"/>
        <item m="1" x="7"/>
        <item t="default"/>
      </items>
    </pivotField>
    <pivotField showAll="0" defaultSubtotal="0"/>
    <pivotField showAll="0"/>
    <pivotField axis="axisPage" multipleItemSelectionAllowed="1" showAll="0">
      <items count="3">
        <item x="0"/>
        <item h="1" x="1"/>
        <item t="default"/>
      </items>
    </pivotField>
    <pivotField numFmtId="15" showAll="0"/>
    <pivotField numFmtId="15"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dataField="1" numFmtId="165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 defaultSubtotal="0">
      <items count="2">
        <item x="0"/>
        <item x="1"/>
      </items>
    </pivotField>
    <pivotField showAll="0" defaultSubtotal="0"/>
  </pivotFields>
  <rowFields count="2">
    <field x="19"/>
    <field x="4"/>
  </rowFields>
  <rowItems count="10">
    <i>
      <x/>
    </i>
    <i r="1">
      <x/>
    </i>
    <i r="1">
      <x v="2"/>
    </i>
    <i r="1">
      <x v="5"/>
    </i>
    <i r="1">
      <x v="6"/>
    </i>
    <i r="1">
      <x v="7"/>
    </i>
    <i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2" hier="-1"/>
    <pageField fld="7" hier="-1"/>
  </pageFields>
  <dataFields count="2">
    <dataField name="Sum of Effort Units" fld="17" baseField="0" baseItem="0"/>
    <dataField name="Sum of Efforts Value" fld="18" baseField="0" baseItem="0" numFmtId="166"/>
  </dataFields>
  <formats count="89">
    <format dxfId="190">
      <pivotArea outline="0" collapsedLevelsAreSubtotals="1" fieldPosition="0"/>
    </format>
    <format dxfId="189">
      <pivotArea outline="0" collapsedLevelsAreSubtotals="1" fieldPosition="0"/>
    </format>
    <format dxfId="188">
      <pivotArea dataOnly="0" labelOnly="1" outline="0" fieldPosition="0">
        <references count="1">
          <reference field="7" count="0"/>
        </references>
      </pivotArea>
    </format>
    <format dxfId="187">
      <pivotArea outline="0" collapsedLevelsAreSubtotals="1" fieldPosition="0"/>
    </format>
    <format dxfId="186">
      <pivotArea dataOnly="0" labelOnly="1" outline="0" fieldPosition="0">
        <references count="1">
          <reference field="7" count="0"/>
        </references>
      </pivotArea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2" type="button" dataOnly="0" labelOnly="1" outline="0"/>
    </format>
    <format dxfId="182">
      <pivotArea dataOnly="0" labelOnly="1" grandRow="1" outline="0" fieldPosition="0"/>
    </format>
    <format dxfId="181">
      <pivotArea dataOnly="0" labelOnly="1" outline="0" fieldPosition="0">
        <references count="1">
          <reference field="7" count="0"/>
        </references>
      </pivotArea>
    </format>
    <format dxfId="180">
      <pivotArea field="7" type="button" dataOnly="0" labelOnly="1" outline="0" axis="axisPage" fieldPosition="1"/>
    </format>
    <format dxfId="179">
      <pivotArea dataOnly="0" labelOnly="1" outline="0" fieldPosition="0">
        <references count="1">
          <reference field="7" count="0"/>
        </references>
      </pivotArea>
    </format>
    <format dxfId="178">
      <pivotArea dataOnly="0" labelOnly="1" outline="0" fieldPosition="0">
        <references count="1">
          <reference field="7" count="0"/>
        </references>
      </pivotArea>
    </format>
    <format dxfId="177">
      <pivotArea dataOnly="0" labelOnly="1" outline="0" fieldPosition="0">
        <references count="1">
          <reference field="7" count="0"/>
        </references>
      </pivotArea>
    </format>
    <format dxfId="1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3">
      <pivotArea field="2" type="button" dataOnly="0" labelOnly="1" outline="0"/>
    </format>
    <format dxfId="1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1">
      <pivotArea field="2" type="button" dataOnly="0" labelOnly="1" outline="0"/>
    </format>
    <format dxfId="1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9">
      <pivotArea dataOnly="0" labelOnly="1" fieldPosition="0">
        <references count="1">
          <reference field="19" count="1">
            <x v="0"/>
          </reference>
        </references>
      </pivotArea>
    </format>
    <format dxfId="168">
      <pivotArea field="1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fieldPosition="0">
        <references count="1">
          <reference field="19" count="0"/>
        </references>
      </pivotArea>
    </format>
    <format dxfId="162">
      <pivotArea collapsedLevelsAreSubtotals="1" fieldPosition="0">
        <references count="1">
          <reference field="19" count="1">
            <x v="0"/>
          </reference>
        </references>
      </pivotArea>
    </format>
    <format dxfId="161">
      <pivotArea dataOnly="0" labelOnly="1" fieldPosition="0">
        <references count="1">
          <reference field="19" count="1">
            <x v="0"/>
          </reference>
        </references>
      </pivotArea>
    </format>
    <format dxfId="160">
      <pivotArea field="19" type="button" dataOnly="0" labelOnly="1" outline="0" axis="axisRow" fieldPosition="0"/>
    </format>
    <format dxfId="1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8">
      <pivotArea field="19" type="button" dataOnly="0" labelOnly="1" outline="0" axis="axisRow" fieldPosition="0"/>
    </format>
    <format dxfId="1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6">
      <pivotArea field="19" type="button" dataOnly="0" labelOnly="1" outline="0" axis="axisRow" fieldPosition="0"/>
    </format>
    <format dxfId="1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4">
      <pivotArea field="19" type="button" dataOnly="0" labelOnly="1" outline="0" axis="axisRow" fieldPosition="0"/>
    </format>
    <format dxfId="1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2">
      <pivotArea field="19" type="button" dataOnly="0" labelOnly="1" outline="0" axis="axisRow" fieldPosition="0"/>
    </format>
    <format dxfId="1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0">
      <pivotArea grandRow="1" outline="0" collapsedLevelsAreSubtotals="1" fieldPosition="0"/>
    </format>
    <format dxfId="149">
      <pivotArea dataOnly="0" labelOnly="1" grandRow="1" outline="0" fieldPosition="0"/>
    </format>
    <format dxfId="148">
      <pivotArea collapsedLevelsAreSubtotals="1" fieldPosition="0">
        <references count="1">
          <reference field="19" count="1">
            <x v="1"/>
          </reference>
        </references>
      </pivotArea>
    </format>
    <format dxfId="147">
      <pivotArea field="19" type="button" dataOnly="0" labelOnly="1" outline="0" axis="axisRow" fieldPosition="0"/>
    </format>
    <format dxfId="1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5">
      <pivotArea field="19" type="button" dataOnly="0" labelOnly="1" outline="0" axis="axisRow" fieldPosition="0"/>
    </format>
    <format dxfId="1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3">
      <pivotArea field="19" type="button" dataOnly="0" labelOnly="1" outline="0" axis="axisRow" fieldPosition="0"/>
    </format>
    <format dxfId="1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1">
      <pivotArea field="19" type="button" dataOnly="0" labelOnly="1" outline="0" axis="axisRow" fieldPosition="0"/>
    </format>
    <format dxfId="1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9">
      <pivotArea field="19" type="button" dataOnly="0" labelOnly="1" outline="0" axis="axisRow" fieldPosition="0"/>
    </format>
    <format dxfId="1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7">
      <pivotArea field="19" type="button" dataOnly="0" labelOnly="1" outline="0" axis="axisRow" fieldPosition="0"/>
    </format>
    <format dxfId="1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0"/>
          </reference>
          <reference field="19" count="1">
            <x v="0"/>
          </reference>
        </references>
      </pivotArea>
    </format>
    <format dxfId="134">
      <pivotArea collapsedLevelsAreSubtotals="1" fieldPosition="0">
        <references count="3">
          <reference field="4294967294" count="1" selected="0">
            <x v="0"/>
          </reference>
          <reference field="4" count="1">
            <x v="2"/>
          </reference>
          <reference field="19" count="1" selected="0">
            <x v="0"/>
          </reference>
        </references>
      </pivotArea>
    </format>
    <format dxfId="133">
      <pivotArea field="1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0"/>
          </reference>
          <reference field="19" count="1">
            <x v="0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0"/>
          </reference>
          <reference field="19" count="1">
            <x v="0"/>
          </reference>
        </references>
      </pivotArea>
    </format>
    <format dxfId="130">
      <pivotArea field="1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9">
      <pivotArea field="1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8">
      <pivotArea collapsedLevelsAreSubtotals="1" fieldPosition="0">
        <references count="3">
          <reference field="4294967294" count="1" selected="0">
            <x v="1"/>
          </reference>
          <reference field="4" count="1">
            <x v="1"/>
          </reference>
          <reference field="19" count="1" selected="0">
            <x v="0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1"/>
          </reference>
          <reference field="4" count="1">
            <x v="5"/>
          </reference>
          <reference field="19" count="1" selected="0">
            <x v="0"/>
          </reference>
        </references>
      </pivotArea>
    </format>
    <format dxfId="126">
      <pivotArea collapsedLevelsAreSubtotals="1" fieldPosition="0">
        <references count="3">
          <reference field="4294967294" count="1" selected="0">
            <x v="1"/>
          </reference>
          <reference field="4" count="1">
            <x v="3"/>
          </reference>
          <reference field="19" count="1" selected="0">
            <x v="1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1"/>
          </reference>
          <reference field="4" count="1">
            <x v="4"/>
          </reference>
          <reference field="19" count="1" selected="0">
            <x v="1"/>
          </reference>
        </references>
      </pivotArea>
    </format>
    <format dxfId="124">
      <pivotArea collapsedLevelsAreSubtotals="1" fieldPosition="0">
        <references count="3">
          <reference field="4294967294" count="1" selected="0">
            <x v="0"/>
          </reference>
          <reference field="4" count="1">
            <x v="0"/>
          </reference>
          <reference field="19" count="1" selected="0">
            <x v="0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0"/>
          </reference>
          <reference field="4" count="1">
            <x v="1"/>
          </reference>
          <reference field="19" count="1" selected="0">
            <x v="0"/>
          </reference>
        </references>
      </pivotArea>
    </format>
    <format dxfId="122">
      <pivotArea collapsedLevelsAreSubtotals="1" fieldPosition="0">
        <references count="3">
          <reference field="4294967294" count="1" selected="0">
            <x v="0"/>
          </reference>
          <reference field="4" count="1">
            <x v="6"/>
          </reference>
          <reference field="19" count="1" selected="0">
            <x v="0"/>
          </reference>
        </references>
      </pivotArea>
    </format>
    <format dxfId="121">
      <pivotArea collapsedLevelsAreSubtotals="1" fieldPosition="0">
        <references count="3">
          <reference field="4294967294" count="1" selected="0">
            <x v="0"/>
          </reference>
          <reference field="4" count="1">
            <x v="2"/>
          </reference>
          <reference field="19" count="1" selected="0">
            <x v="0"/>
          </reference>
        </references>
      </pivotArea>
    </format>
    <format dxfId="120">
      <pivotArea collapsedLevelsAreSubtotals="1" fieldPosition="0">
        <references count="3">
          <reference field="4294967294" count="1" selected="0">
            <x v="0"/>
          </reference>
          <reference field="4" count="1">
            <x v="9"/>
          </reference>
          <reference field="19" count="1" selected="0">
            <x v="1"/>
          </reference>
        </references>
      </pivotArea>
    </format>
    <format dxfId="119">
      <pivotArea collapsedLevelsAreSubtotals="1" fieldPosition="0">
        <references count="3">
          <reference field="4294967294" count="1" selected="0">
            <x v="0"/>
          </reference>
          <reference field="4" count="1">
            <x v="2"/>
          </reference>
          <reference field="19" count="1" selected="0">
            <x v="0"/>
          </reference>
        </references>
      </pivotArea>
    </format>
    <format dxfId="118">
      <pivotArea collapsedLevelsAreSubtotals="1" fieldPosition="0">
        <references count="3">
          <reference field="4294967294" count="1" selected="0">
            <x v="0"/>
          </reference>
          <reference field="4" count="1">
            <x v="8"/>
          </reference>
          <reference field="19" count="1" selected="0">
            <x v="1"/>
          </reference>
        </references>
      </pivotArea>
    </format>
    <format dxfId="117">
      <pivotArea collapsedLevelsAreSubtotals="1" fieldPosition="0">
        <references count="3">
          <reference field="4294967294" count="1" selected="0">
            <x v="0"/>
          </reference>
          <reference field="4" count="1">
            <x v="3"/>
          </reference>
          <reference field="19" count="1" selected="0">
            <x v="1"/>
          </reference>
        </references>
      </pivotArea>
    </format>
    <format dxfId="116">
      <pivotArea collapsedLevelsAreSubtotals="1" fieldPosition="0">
        <references count="3">
          <reference field="4294967294" count="1" selected="0">
            <x v="0"/>
          </reference>
          <reference field="4" count="1">
            <x v="4"/>
          </reference>
          <reference field="19" count="1" selected="0">
            <x v="1"/>
          </reference>
        </references>
      </pivotArea>
    </format>
    <format dxfId="115">
      <pivotArea collapsedLevelsAreSubtotals="1" fieldPosition="0">
        <references count="3">
          <reference field="4294967294" count="1" selected="0">
            <x v="0"/>
          </reference>
          <reference field="4" count="1">
            <x v="4"/>
          </reference>
          <reference field="19" count="1" selected="0">
            <x v="1"/>
          </reference>
        </references>
      </pivotArea>
    </format>
    <format dxfId="114">
      <pivotArea collapsedLevelsAreSubtotals="1" fieldPosition="0">
        <references count="3">
          <reference field="4294967294" count="1" selected="0">
            <x v="0"/>
          </reference>
          <reference field="4" count="6">
            <x v="0"/>
            <x v="1"/>
            <x v="2"/>
            <x v="5"/>
            <x v="6"/>
            <x v="7"/>
          </reference>
          <reference field="19" count="1" selected="0">
            <x v="0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0"/>
          </reference>
          <reference field="19" count="1">
            <x v="1"/>
          </reference>
        </references>
      </pivotArea>
    </format>
    <format dxfId="112">
      <pivotArea collapsedLevelsAreSubtotals="1" fieldPosition="0">
        <references count="3">
          <reference field="4294967294" count="1" selected="0">
            <x v="0"/>
          </reference>
          <reference field="4" count="4">
            <x v="3"/>
            <x v="4"/>
            <x v="8"/>
            <x v="9"/>
          </reference>
          <reference field="19" count="1" selected="0">
            <x v="1"/>
          </reference>
        </references>
      </pivotArea>
    </format>
    <format dxfId="111">
      <pivotArea collapsedLevelsAreSubtotals="1" fieldPosition="0">
        <references count="3">
          <reference field="4294967294" count="1" selected="0">
            <x v="0"/>
          </reference>
          <reference field="4" count="1">
            <x v="0"/>
          </reference>
          <reference field="19" count="1" selected="0">
            <x v="0"/>
          </reference>
        </references>
      </pivotArea>
    </format>
    <format dxfId="110">
      <pivotArea collapsedLevelsAreSubtotals="1" fieldPosition="0">
        <references count="3">
          <reference field="4294967294" count="1" selected="0">
            <x v="0"/>
          </reference>
          <reference field="4" count="1">
            <x v="1"/>
          </reference>
          <reference field="19" count="1" selected="0">
            <x v="0"/>
          </reference>
        </references>
      </pivotArea>
    </format>
    <format dxfId="109">
      <pivotArea collapsedLevelsAreSubtotals="1" fieldPosition="0">
        <references count="3">
          <reference field="4294967294" count="1" selected="0">
            <x v="0"/>
          </reference>
          <reference field="4" count="1">
            <x v="5"/>
          </reference>
          <reference field="19" count="1" selected="0">
            <x v="0"/>
          </reference>
        </references>
      </pivotArea>
    </format>
    <format dxfId="108">
      <pivotArea collapsedLevelsAreSubtotals="1" fieldPosition="0">
        <references count="3">
          <reference field="4294967294" count="1" selected="0">
            <x v="0"/>
          </reference>
          <reference field="4" count="2">
            <x v="6"/>
            <x v="7"/>
          </reference>
          <reference field="19" count="1" selected="0">
            <x v="0"/>
          </reference>
        </references>
      </pivotArea>
    </format>
    <format dxfId="107">
      <pivotArea collapsedLevelsAreSubtotals="1" fieldPosition="0">
        <references count="3">
          <reference field="4294967294" count="1" selected="0">
            <x v="0"/>
          </reference>
          <reference field="4" count="1">
            <x v="4"/>
          </reference>
          <reference field="19" count="1" selected="0">
            <x v="1"/>
          </reference>
        </references>
      </pivotArea>
    </format>
    <format dxfId="106">
      <pivotArea collapsedLevelsAreSubtotals="1" fieldPosition="0">
        <references count="3">
          <reference field="4294967294" count="1" selected="0">
            <x v="0"/>
          </reference>
          <reference field="4" count="1">
            <x v="9"/>
          </reference>
          <reference field="19" count="1" selected="0">
            <x v="1"/>
          </reference>
        </references>
      </pivotArea>
    </format>
    <format dxfId="105">
      <pivotArea collapsedLevelsAreSubtotals="1" fieldPosition="0">
        <references count="3">
          <reference field="4294967294" count="1" selected="0">
            <x v="0"/>
          </reference>
          <reference field="4" count="6">
            <x v="0"/>
            <x v="1"/>
            <x v="2"/>
            <x v="5"/>
            <x v="6"/>
            <x v="7"/>
          </reference>
          <reference field="19" count="1" selected="0">
            <x v="0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0"/>
          </reference>
          <reference field="19" count="1">
            <x v="1"/>
          </reference>
        </references>
      </pivotArea>
    </format>
    <format dxfId="103">
      <pivotArea collapsedLevelsAreSubtotals="1" fieldPosition="0">
        <references count="3">
          <reference field="4294967294" count="1" selected="0">
            <x v="0"/>
          </reference>
          <reference field="4" count="4">
            <x v="3"/>
            <x v="4"/>
            <x v="8"/>
            <x v="9"/>
          </reference>
          <reference field="19" count="1" selected="0">
            <x v="1"/>
          </reference>
        </references>
      </pivotArea>
    </format>
    <format dxfId="102">
      <pivotArea collapsedLevelsAreSubtotals="1" fieldPosition="0">
        <references count="2">
          <reference field="4294967294" count="1" selected="0">
            <x v="0"/>
          </reference>
          <reference field="1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4:F19" firstHeaderRow="0" firstDataRow="1" firstDataCol="1" rowPageCount="1" colPageCount="1"/>
  <pivotFields count="24">
    <pivotField showAll="0"/>
    <pivotField dataField="1" showAll="0"/>
    <pivotField showAll="0">
      <items count="4">
        <item sd="0" m="1" x="2"/>
        <item x="0"/>
        <item sd="0" x="1"/>
        <item t="default"/>
      </items>
    </pivotField>
    <pivotField showAll="0" defaultSubtotal="0"/>
    <pivotField axis="axisRow" showAll="0">
      <items count="11">
        <item x="5"/>
        <item m="1" x="8"/>
        <item x="3"/>
        <item x="4"/>
        <item x="6"/>
        <item x="2"/>
        <item x="1"/>
        <item x="0"/>
        <item m="1" x="9"/>
        <item m="1" x="7"/>
        <item t="default"/>
      </items>
    </pivotField>
    <pivotField showAll="0" defaultSubtotal="0"/>
    <pivotField showAll="0"/>
    <pivotField axis="axisPage" multipleItemSelectionAllowed="1" showAll="0">
      <items count="3">
        <item x="0"/>
        <item h="1" x="1"/>
        <item t="default"/>
      </items>
    </pivotField>
    <pivotField numFmtId="15" showAll="0"/>
    <pivotField numFmtId="15" showAll="0"/>
    <pivotField showAll="0"/>
    <pivotField showAll="0"/>
    <pivotField showAll="0" defaultSubtotal="0"/>
    <pivotField dataField="1" showAll="0" defaultSubtotal="0"/>
    <pivotField dataField="1" showAll="0" defaultSubtotal="0"/>
    <pivotField showAll="0"/>
    <pivotField showAll="0"/>
    <pivotField dataField="1" numFmtId="165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Row" multipleItemSelectionAllowed="1" showAll="0" defaultSubtotal="0">
      <items count="2">
        <item x="0"/>
        <item x="1"/>
      </items>
    </pivotField>
    <pivotField showAll="0" defaultSubtotal="0"/>
  </pivotFields>
  <rowFields count="3">
    <field x="22"/>
    <field x="19"/>
    <field x="4"/>
  </rowFields>
  <rowItems count="15">
    <i>
      <x/>
    </i>
    <i r="1">
      <x/>
    </i>
    <i r="2">
      <x v="2"/>
    </i>
    <i r="2">
      <x v="5"/>
    </i>
    <i r="2">
      <x v="6"/>
    </i>
    <i r="2">
      <x v="7"/>
    </i>
    <i>
      <x v="1"/>
    </i>
    <i r="1">
      <x/>
    </i>
    <i r="2">
      <x/>
    </i>
    <i r="2">
      <x v="2"/>
    </i>
    <i r="2">
      <x v="5"/>
    </i>
    <i r="1">
      <x v="1"/>
    </i>
    <i r="2">
      <x v="3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7" hier="-1"/>
  </pageFields>
  <dataFields count="5">
    <dataField name="Count of Resource Name" fld="1" subtotal="count" baseField="0" baseItem="0"/>
    <dataField name="Sum of No. of Regular Business Days worked" fld="13" baseField="0" baseItem="0"/>
    <dataField name="Sum of No. of Regular Business Days Billed" fld="14" baseField="0" baseItem="0"/>
    <dataField name="Sum of Effort Units" fld="17" baseField="0" baseItem="0"/>
    <dataField name="Sum of Efforts Value" fld="18" baseField="0" baseItem="0" numFmtId="166"/>
  </dataFields>
  <formats count="69"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outline="0" collapsedLevelsAreSubtotals="1" fieldPosition="0"/>
    </format>
    <format dxfId="98">
      <pivotArea dataOnly="0" labelOnly="1" outline="0" fieldPosition="0">
        <references count="1">
          <reference field="7" count="0"/>
        </references>
      </pivotArea>
    </format>
    <format dxfId="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outline="0" collapsedLevelsAreSubtotals="1" fieldPosition="0"/>
    </format>
    <format dxfId="95">
      <pivotArea dataOnly="0" labelOnly="1" outline="0" fieldPosition="0">
        <references count="1">
          <reference field="7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2" type="button" dataOnly="0" labelOnly="1" outline="0"/>
    </format>
    <format dxfId="90">
      <pivotArea dataOnly="0" labelOnly="1" grandRow="1" outline="0" fieldPosition="0"/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7">
      <pivotArea dataOnly="0" labelOnly="1" outline="0" fieldPosition="0">
        <references count="1">
          <reference field="7" count="0"/>
        </references>
      </pivotArea>
    </format>
    <format dxfId="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">
      <pivotArea field="7" type="button" dataOnly="0" labelOnly="1" outline="0" axis="axisPage" fieldPosition="0"/>
    </format>
    <format dxfId="84">
      <pivotArea dataOnly="0" labelOnly="1" outline="0" fieldPosition="0">
        <references count="1">
          <reference field="7" count="0"/>
        </references>
      </pivotArea>
    </format>
    <format dxfId="83">
      <pivotArea dataOnly="0" labelOnly="1" outline="0" fieldPosition="0">
        <references count="1">
          <reference field="7" count="0"/>
        </references>
      </pivotArea>
    </format>
    <format dxfId="82">
      <pivotArea dataOnly="0" labelOnly="1" outline="0" fieldPosition="0">
        <references count="1">
          <reference field="7" count="0"/>
        </references>
      </pivotArea>
    </format>
    <format dxfId="8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8">
      <pivotArea field="2" type="button" dataOnly="0" labelOnly="1" outline="0"/>
    </format>
    <format dxfId="77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76">
      <pivotArea field="2" type="button" dataOnly="0" labelOnly="1" outline="0"/>
    </format>
    <format dxfId="75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74">
      <pivotArea field="19" grandRow="1" outline="0" collapsedLevelsAreSubtotals="1" axis="axisRow" fieldPosition="1">
        <references count="1">
          <reference field="4294967294" count="1" selected="0">
            <x v="4"/>
          </reference>
        </references>
      </pivotArea>
    </format>
    <format dxfId="7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9">
      <pivotArea field="19" type="button" dataOnly="0" labelOnly="1" outline="0" axis="axisRow" fieldPosition="1"/>
    </format>
    <format dxfId="68">
      <pivotArea dataOnly="0" labelOnly="1" outline="0" fieldPosition="0">
        <references count="1">
          <reference field="4294967294" count="4">
            <x v="0"/>
            <x v="2"/>
            <x v="3"/>
            <x v="4"/>
          </reference>
        </references>
      </pivotArea>
    </format>
    <format dxfId="67">
      <pivotArea field="19" type="button" dataOnly="0" labelOnly="1" outline="0" axis="axisRow" fieldPosition="1"/>
    </format>
    <format dxfId="66">
      <pivotArea dataOnly="0" labelOnly="1" outline="0" fieldPosition="0">
        <references count="1">
          <reference field="4294967294" count="4">
            <x v="0"/>
            <x v="2"/>
            <x v="3"/>
            <x v="4"/>
          </reference>
        </references>
      </pivotArea>
    </format>
    <format dxfId="65">
      <pivotArea field="19" type="button" dataOnly="0" labelOnly="1" outline="0" axis="axisRow" fieldPosition="1"/>
    </format>
    <format dxfId="64">
      <pivotArea dataOnly="0" labelOnly="1" outline="0" fieldPosition="0">
        <references count="1">
          <reference field="4294967294" count="4">
            <x v="0"/>
            <x v="2"/>
            <x v="3"/>
            <x v="4"/>
          </reference>
        </references>
      </pivotArea>
    </format>
    <format dxfId="63">
      <pivotArea field="19" type="button" dataOnly="0" labelOnly="1" outline="0" axis="axisRow" fieldPosition="1"/>
    </format>
    <format dxfId="62">
      <pivotArea dataOnly="0" labelOnly="1" outline="0" fieldPosition="0">
        <references count="1">
          <reference field="4294967294" count="4">
            <x v="0"/>
            <x v="2"/>
            <x v="3"/>
            <x v="4"/>
          </reference>
        </references>
      </pivotArea>
    </format>
    <format dxfId="61">
      <pivotArea field="19" type="button" dataOnly="0" labelOnly="1" outline="0" axis="axisRow" fieldPosition="1"/>
    </format>
    <format dxfId="60">
      <pivotArea dataOnly="0" labelOnly="1" outline="0" fieldPosition="0">
        <references count="1">
          <reference field="4294967294" count="4">
            <x v="0"/>
            <x v="2"/>
            <x v="3"/>
            <x v="4"/>
          </reference>
        </references>
      </pivotArea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field="19" grandRow="1" outline="0" collapsedLevelsAreSubtotals="1" axis="axisRow" fieldPosition="1">
        <references count="1">
          <reference field="4294967294" count="1" selected="0">
            <x v="3"/>
          </reference>
        </references>
      </pivotArea>
    </format>
    <format dxfId="56">
      <pivotArea field="19" grandRow="1" outline="0" collapsedLevelsAreSubtotals="1" axis="axisRow" fieldPosition="1">
        <references count="1">
          <reference field="4294967294" count="1" selected="0">
            <x v="3"/>
          </reference>
        </references>
      </pivotArea>
    </format>
    <format dxfId="55">
      <pivotArea field="19" grandRow="1" outline="0" collapsedLevelsAreSubtotals="1" axis="axisRow" fieldPosition="1">
        <references count="1">
          <reference field="4294967294" count="1" selected="0">
            <x v="3"/>
          </reference>
        </references>
      </pivotArea>
    </format>
    <format dxfId="54">
      <pivotArea field="19" grandRow="1" outline="0" collapsedLevelsAreSubtotals="1" axis="axisRow" fieldPosition="1">
        <references count="1">
          <reference field="4294967294" count="1" selected="0">
            <x v="3"/>
          </reference>
        </references>
      </pivotArea>
    </format>
    <format dxfId="53">
      <pivotArea field="19" grandRow="1" outline="0" collapsedLevelsAreSubtotals="1" axis="axisRow" fieldPosition="1">
        <references count="1">
          <reference field="4294967294" count="1" selected="0">
            <x v="3"/>
          </reference>
        </references>
      </pivotArea>
    </format>
    <format dxfId="52">
      <pivotArea dataOnly="0" fieldPosition="0">
        <references count="1">
          <reference field="19" count="1">
            <x v="1"/>
          </reference>
        </references>
      </pivotArea>
    </format>
    <format dxfId="51">
      <pivotArea collapsedLevelsAreSubtotals="1" fieldPosition="0">
        <references count="1">
          <reference field="19" count="1">
            <x v="0"/>
          </reference>
        </references>
      </pivotArea>
    </format>
    <format dxfId="50">
      <pivotArea dataOnly="0" labelOnly="1" fieldPosition="0">
        <references count="1">
          <reference field="19" count="1">
            <x v="0"/>
          </reference>
        </references>
      </pivotArea>
    </format>
    <format dxfId="49">
      <pivotArea collapsedLevelsAreSubtotals="1" fieldPosition="0">
        <references count="4">
          <reference field="4294967294" count="1" selected="0">
            <x v="4"/>
          </reference>
          <reference field="4" count="2">
            <x v="0"/>
            <x v="2"/>
          </reference>
          <reference field="19" count="1" selected="0">
            <x v="0"/>
          </reference>
          <reference field="22" count="1" selected="0">
            <x v="1"/>
          </reference>
        </references>
      </pivotArea>
    </format>
    <format dxfId="48">
      <pivotArea collapsedLevelsAreSubtotals="1" fieldPosition="0">
        <references count="4">
          <reference field="4294967294" count="1" selected="0">
            <x v="4"/>
          </reference>
          <reference field="4" count="2">
            <x v="3"/>
            <x v="4"/>
          </reference>
          <reference field="19" count="1" selected="0">
            <x v="1"/>
          </reference>
          <reference field="22" count="1" selected="0">
            <x v="1"/>
          </reference>
        </references>
      </pivotArea>
    </format>
    <format dxfId="47">
      <pivotArea collapsedLevelsAreSubtotals="1" fieldPosition="0">
        <references count="4">
          <reference field="4294967294" count="1" selected="0">
            <x v="4"/>
          </reference>
          <reference field="4" count="1">
            <x v="1"/>
          </reference>
          <reference field="19" count="1" selected="0">
            <x v="0"/>
          </reference>
          <reference field="22" count="1" selected="0">
            <x v="0"/>
          </reference>
        </references>
      </pivotArea>
    </format>
    <format dxfId="46">
      <pivotArea collapsedLevelsAreSubtotals="1" fieldPosition="0">
        <references count="4">
          <reference field="4294967294" count="1" selected="0">
            <x v="4"/>
          </reference>
          <reference field="4" count="1">
            <x v="1"/>
          </reference>
          <reference field="19" count="1" selected="0">
            <x v="0"/>
          </reference>
          <reference field="22" count="1" selected="0">
            <x v="0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4"/>
          </reference>
          <reference field="19" count="1" selected="0">
            <x v="0"/>
          </reference>
          <reference field="22" count="1">
            <x v="1"/>
          </reference>
        </references>
      </pivotArea>
    </format>
    <format dxfId="44">
      <pivotArea collapsedLevelsAreSubtotals="1" fieldPosition="0">
        <references count="4">
          <reference field="4294967294" count="1" selected="0">
            <x v="4"/>
          </reference>
          <reference field="4" count="2">
            <x v="0"/>
            <x v="2"/>
          </reference>
          <reference field="19" count="1" selected="0">
            <x v="0"/>
          </reference>
          <reference field="22" count="1" selected="0">
            <x v="1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4"/>
          </reference>
          <reference field="19" count="1" selected="0">
            <x v="1"/>
          </reference>
          <reference field="22" count="1">
            <x v="1"/>
          </reference>
        </references>
      </pivotArea>
    </format>
    <format dxfId="42">
      <pivotArea collapsedLevelsAreSubtotals="1" fieldPosition="0">
        <references count="4">
          <reference field="4294967294" count="1" selected="0">
            <x v="4"/>
          </reference>
          <reference field="4" count="2">
            <x v="3"/>
            <x v="4"/>
          </reference>
          <reference field="19" count="1" selected="0">
            <x v="1"/>
          </reference>
          <reference field="22" count="1" selected="0">
            <x v="1"/>
          </reference>
        </references>
      </pivotArea>
    </format>
    <format dxfId="41">
      <pivotArea collapsedLevelsAreSubtotals="1" fieldPosition="0">
        <references count="4">
          <reference field="4294967294" count="1" selected="0">
            <x v="4"/>
          </reference>
          <reference field="4" count="1">
            <x v="1"/>
          </reference>
          <reference field="19" count="1" selected="0">
            <x v="0"/>
          </reference>
          <reference field="22" count="1" selected="0">
            <x v="0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4"/>
          </reference>
          <reference field="19" count="1">
            <x v="0"/>
          </reference>
          <reference field="22" count="1" selected="0">
            <x v="1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4"/>
          </reference>
          <reference field="19" count="1">
            <x v="1"/>
          </reference>
          <reference field="22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collapsedLevelsAreSubtotals="1" fieldPosition="0">
        <references count="4">
          <reference field="4294967294" count="1" selected="0">
            <x v="4"/>
          </reference>
          <reference field="4" count="3">
            <x v="1"/>
            <x v="5"/>
            <x v="6"/>
          </reference>
          <reference field="19" count="1" selected="0">
            <x v="0"/>
          </reference>
          <reference field="2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2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2" firstDataCol="1" rowPageCount="1" colPageCount="1"/>
  <pivotFields count="24">
    <pivotField subtotalTop="0" showAll="0"/>
    <pivotField subtotalTop="0" showAll="0"/>
    <pivotField subtotalTop="0" showAll="0"/>
    <pivotField axis="axisRow" subtotalTop="0" showAll="0">
      <items count="12">
        <item m="1" x="8"/>
        <item m="1" x="5"/>
        <item m="1" x="9"/>
        <item m="1" x="6"/>
        <item x="3"/>
        <item m="1" x="4"/>
        <item m="1" x="7"/>
        <item x="1"/>
        <item m="1" x="10"/>
        <item x="2"/>
        <item x="0"/>
        <item t="default"/>
      </items>
    </pivotField>
    <pivotField subtotalTop="0" showAll="0"/>
    <pivotField axis="axisCol" subtotalTop="0" showAll="0">
      <items count="4">
        <item x="1"/>
        <item x="2"/>
        <item x="0"/>
        <item t="default"/>
      </items>
    </pivotField>
    <pivotField subtotalTop="0" showAll="0"/>
    <pivotField axis="axisPage" subtotalTop="0" multipleItemSelectionAllowed="1" showAll="0">
      <items count="3">
        <item x="0"/>
        <item h="1" x="1"/>
        <item t="default"/>
      </items>
    </pivotField>
    <pivotField numFmtId="15" subtotalTop="0" showAll="0"/>
    <pivotField numFmtId="15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numFmtId="165" subtotalTop="0" showAll="0"/>
    <pivotField numFmtId="164" subtotalTop="0" showAll="0"/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2">
    <field x="19"/>
    <field x="3"/>
  </rowFields>
  <rowItems count="9">
    <i>
      <x/>
    </i>
    <i r="1">
      <x v="7"/>
    </i>
    <i r="1">
      <x v="10"/>
    </i>
    <i t="default">
      <x/>
    </i>
    <i>
      <x v="1"/>
    </i>
    <i r="1">
      <x v="4"/>
    </i>
    <i r="1">
      <x v="9"/>
    </i>
    <i t="default">
      <x v="1"/>
    </i>
    <i t="grand">
      <x/>
    </i>
  </rowItems>
  <colFields count="1">
    <field x="5"/>
  </colFields>
  <colItems count="3">
    <i>
      <x/>
    </i>
    <i>
      <x v="2"/>
    </i>
    <i t="grand">
      <x/>
    </i>
  </colItems>
  <pageFields count="1">
    <pageField fld="7" hier="-1"/>
  </pageFields>
  <dataFields count="1">
    <dataField name="Sum of Effort Units" fld="17" baseField="0" baseItem="0"/>
  </dataFields>
  <formats count="22">
    <format dxfId="32">
      <pivotArea outline="0" collapsedLevelsAreSubtotals="1" fieldPosition="0"/>
    </format>
    <format dxfId="31">
      <pivotArea dataOnly="0" labelOnly="1" outline="0" fieldPosition="0">
        <references count="1">
          <reference field="7" count="0"/>
        </references>
      </pivotArea>
    </format>
    <format dxfId="30">
      <pivotArea field="5" type="button" dataOnly="0" labelOnly="1" outline="0" axis="axisCol" fieldPosition="0"/>
    </format>
    <format dxfId="29">
      <pivotArea type="topRight" dataOnly="0" labelOnly="1" outline="0" fieldPosition="0"/>
    </format>
    <format dxfId="28">
      <pivotArea dataOnly="0" labelOnly="1" fieldPosition="0">
        <references count="1">
          <reference field="5" count="2">
            <x v="0"/>
            <x v="2"/>
          </reference>
        </references>
      </pivotArea>
    </format>
    <format dxfId="27">
      <pivotArea dataOnly="0" labelOnly="1" grandCol="1" outline="0" fieldPosition="0"/>
    </format>
    <format dxfId="26">
      <pivotArea outline="0" collapsedLevelsAreSubtotals="1" fieldPosition="0"/>
    </format>
    <format dxfId="25">
      <pivotArea field="19" type="button" dataOnly="0" labelOnly="1" outline="0" axis="axisRow" fieldPosition="0"/>
    </format>
    <format dxfId="24">
      <pivotArea dataOnly="0" labelOnly="1" fieldPosition="0">
        <references count="1">
          <reference field="19" count="0"/>
        </references>
      </pivotArea>
    </format>
    <format dxfId="23">
      <pivotArea dataOnly="0" labelOnly="1" fieldPosition="0">
        <references count="1">
          <reference field="19" count="0" defaultSubtotal="1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3" count="0"/>
          <reference field="19" count="1" selected="0">
            <x v="0"/>
          </reference>
        </references>
      </pivotArea>
    </format>
    <format dxfId="20">
      <pivotArea dataOnly="0" labelOnly="1" fieldPosition="0">
        <references count="2">
          <reference field="3" count="3">
            <x v="4"/>
            <x v="5"/>
            <x v="6"/>
          </reference>
          <reference field="19" count="1" selected="0">
            <x v="1"/>
          </reference>
        </references>
      </pivotArea>
    </format>
    <format dxfId="19">
      <pivotArea dataOnly="0" labelOnly="1" fieldPosition="0">
        <references count="1">
          <reference field="5" count="2">
            <x v="0"/>
            <x v="2"/>
          </reference>
        </references>
      </pivotArea>
    </format>
    <format dxfId="18">
      <pivotArea dataOnly="0" labelOnly="1" grandCol="1" outline="0" fieldPosition="0"/>
    </format>
    <format dxfId="17">
      <pivotArea field="19" type="button" dataOnly="0" labelOnly="1" outline="0" axis="axisRow" fieldPosition="0"/>
    </format>
    <format dxfId="16">
      <pivotArea dataOnly="0" labelOnly="1" fieldPosition="0">
        <references count="1">
          <reference field="5" count="2">
            <x v="0"/>
            <x v="2"/>
          </reference>
        </references>
      </pivotArea>
    </format>
    <format dxfId="15">
      <pivotArea dataOnly="0" labelOnly="1" grandCol="1" outline="0" fieldPosition="0"/>
    </format>
    <format dxfId="14">
      <pivotArea field="19" type="button" dataOnly="0" labelOnly="1" outline="0" axis="axisRow" fieldPosition="0"/>
    </format>
    <format dxfId="13">
      <pivotArea dataOnly="0" labelOnly="1" fieldPosition="0">
        <references count="1">
          <reference field="5" count="2">
            <x v="0"/>
            <x v="2"/>
          </reference>
        </references>
      </pivotArea>
    </format>
    <format dxfId="12">
      <pivotArea dataOnly="0" labelOnly="1" grandCol="1" outline="0" fieldPosition="0"/>
    </format>
    <format dxfId="11">
      <pivotArea field="5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4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5" subtotalTop="0" showAll="0"/>
    <pivotField numFmtId="15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m="1" x="7"/>
        <item x="2"/>
        <item m="1" x="8"/>
        <item m="1" x="5"/>
        <item m="1" x="6"/>
        <item m="1" x="9"/>
        <item x="1"/>
        <item x="0"/>
        <item m="1" x="10"/>
        <item x="3"/>
        <item x="4"/>
        <item t="default"/>
      </items>
    </pivotField>
    <pivotField numFmtId="165" subtotalTop="0" showAll="0"/>
    <pivotField dataField="1" numFmtId="164"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6"/>
  </rowFields>
  <rowItems count="6">
    <i>
      <x v="1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Sum of Efforts Valu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1" firstDataRow="2" firstDataCol="1" rowPageCount="1" colPageCount="1"/>
  <pivotFields count="24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multipleItemSelectionAllowed="1" showAll="0">
      <items count="3">
        <item x="0"/>
        <item h="1" x="1"/>
        <item t="default"/>
      </items>
    </pivotField>
    <pivotField numFmtId="15" subtotalTop="0" showAll="0"/>
    <pivotField numFmtId="15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m="1" x="7"/>
        <item x="2"/>
        <item m="1" x="8"/>
        <item m="1" x="5"/>
        <item m="1" x="6"/>
        <item m="1" x="9"/>
        <item x="1"/>
        <item x="0"/>
        <item m="1" x="10"/>
        <item x="3"/>
        <item x="4"/>
        <item t="default"/>
      </items>
    </pivotField>
    <pivotField numFmtId="165" subtotalTop="0" showAll="0"/>
    <pivotField dataField="1" numFmtId="164" subtotalTop="0" showAll="0"/>
    <pivotField axis="axisCol" subtotalTop="0" showAll="0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1">
    <field x="16"/>
  </rowFields>
  <rowItems count="5">
    <i>
      <x v="6"/>
    </i>
    <i>
      <x v="7"/>
    </i>
    <i>
      <x v="9"/>
    </i>
    <i>
      <x v="10"/>
    </i>
    <i t="grand">
      <x/>
    </i>
  </rowItems>
  <colFields count="1">
    <field x="19"/>
  </colFields>
  <colItems count="3">
    <i>
      <x/>
    </i>
    <i>
      <x v="1"/>
    </i>
    <i t="grand">
      <x/>
    </i>
  </colItems>
  <pageFields count="1">
    <pageField fld="7" hier="-1"/>
  </pageFields>
  <dataFields count="1">
    <dataField name="Count of Efforts Value" fld="18" subtotal="count" baseField="16" baseItem="0"/>
  </dataFields>
  <formats count="11">
    <format dxfId="10">
      <pivotArea outline="0" collapsedLevelsAreSubtotals="1" fieldPosition="0"/>
    </format>
    <format dxfId="9">
      <pivotArea field="16" type="button" dataOnly="0" labelOnly="1" outline="0" axis="axisRow" fieldPosition="0"/>
    </format>
    <format dxfId="8">
      <pivotArea dataOnly="0" labelOnly="1" fieldPosition="0">
        <references count="1">
          <reference field="16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19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field="19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3" totalsRowShown="0">
  <autoFilter ref="A1:X3" xr:uid="{00000000-0009-0000-0100-000001000000}"/>
  <tableColumns count="24">
    <tableColumn id="1" xr3:uid="{00000000-0010-0000-0000-000001000000}" name="SAP Id"/>
    <tableColumn id="2" xr3:uid="{00000000-0010-0000-0000-000002000000}" name="Resource Name"/>
    <tableColumn id="3" xr3:uid="{00000000-0010-0000-0000-000003000000}" name="Juniper Domain Names"/>
    <tableColumn id="4" xr3:uid="{00000000-0010-0000-0000-000004000000}" name="Juniper Sub Projects"/>
    <tableColumn id="5" xr3:uid="{00000000-0010-0000-0000-000005000000}" name="Project Name-HCL"/>
    <tableColumn id="6" xr3:uid="{00000000-0010-0000-0000-000006000000}" name="Team  / Role Details"/>
    <tableColumn id="7" xr3:uid="{00000000-0010-0000-0000-000007000000}" name="Juniper Id"/>
    <tableColumn id="8" xr3:uid="{00000000-0010-0000-0000-000008000000}" name="Billability"/>
    <tableColumn id="9" xr3:uid="{00000000-0010-0000-0000-000009000000}" name="Billing Start Date" dataDxfId="206"/>
    <tableColumn id="10" xr3:uid="{00000000-0010-0000-0000-00000A000000}" name="Billing End Date" dataDxfId="205"/>
    <tableColumn id="11" xr3:uid="{00000000-0010-0000-0000-00000B000000}" name="No. of Regular Business Days in Jun '18"/>
    <tableColumn id="12" xr3:uid="{00000000-0010-0000-0000-00000C000000}" name="Total No. of Leaves taken in Jul '18"/>
    <tableColumn id="13" xr3:uid="{00000000-0010-0000-0000-00000D000000}" name="No. of &quot;Not applicable Business Days&quot; _x000a_ of  engineers joined / left by mid of the month &amp; Long leave cases_x000a_(For Rest this should be zero)"/>
    <tableColumn id="14" xr3:uid="{00000000-0010-0000-0000-00000E000000}" name="No. of Regular Business Days worked"/>
    <tableColumn id="15" xr3:uid="{00000000-0010-0000-0000-00000F000000}" name="No. of Regular Business Days Billed"/>
    <tableColumn id="16" xr3:uid="{00000000-0010-0000-0000-000010000000}" name="Billing Rate"/>
    <tableColumn id="17" xr3:uid="{00000000-0010-0000-0000-000011000000}" name="PO Number"/>
    <tableColumn id="18" xr3:uid="{00000000-0010-0000-0000-000012000000}" name="Effort Units"/>
    <tableColumn id="19" xr3:uid="{00000000-0010-0000-0000-000013000000}" name="Efforts Value"/>
    <tableColumn id="20" xr3:uid="{00000000-0010-0000-0000-000014000000}" name="Billing Currency"/>
    <tableColumn id="21" xr3:uid="{00000000-0010-0000-0000-000015000000}" name="Details of Leaves taken in June '18"/>
    <tableColumn id="22" xr3:uid="{00000000-0010-0000-0000-000016000000}" name="Remarks"/>
    <tableColumn id="23" xr3:uid="{00000000-0010-0000-0000-000017000000}" name="PM"/>
    <tableColumn id="24" xr3:uid="{00000000-0010-0000-0000-000018000000}" name="Jnpr Mg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X2" totalsRowShown="0">
  <autoFilter ref="A1:X2" xr:uid="{00000000-0009-0000-0100-000002000000}"/>
  <tableColumns count="24">
    <tableColumn id="1" xr3:uid="{00000000-0010-0000-0100-000001000000}" name="SAP Id"/>
    <tableColumn id="2" xr3:uid="{00000000-0010-0000-0100-000002000000}" name="Resource Name"/>
    <tableColumn id="3" xr3:uid="{00000000-0010-0000-0100-000003000000}" name="Juniper Domain Names"/>
    <tableColumn id="4" xr3:uid="{00000000-0010-0000-0100-000004000000}" name="Juniper Sub Projects"/>
    <tableColumn id="5" xr3:uid="{00000000-0010-0000-0100-000005000000}" name="Project Name-HCL"/>
    <tableColumn id="6" xr3:uid="{00000000-0010-0000-0100-000006000000}" name="Team  / Role Details"/>
    <tableColumn id="7" xr3:uid="{00000000-0010-0000-0100-000007000000}" name="Juniper Id"/>
    <tableColumn id="8" xr3:uid="{00000000-0010-0000-0100-000008000000}" name="Billability"/>
    <tableColumn id="9" xr3:uid="{00000000-0010-0000-0100-000009000000}" name="Billing Start Date" dataDxfId="204"/>
    <tableColumn id="10" xr3:uid="{00000000-0010-0000-0100-00000A000000}" name="Billing End Date" dataDxfId="203"/>
    <tableColumn id="11" xr3:uid="{00000000-0010-0000-0100-00000B000000}" name="No. of Regular Business Days in Jun '18"/>
    <tableColumn id="12" xr3:uid="{00000000-0010-0000-0100-00000C000000}" name="Total No. of Leaves taken in Jul '18"/>
    <tableColumn id="13" xr3:uid="{00000000-0010-0000-0100-00000D000000}" name="No. of &quot;Not applicable Business Days&quot; _x000a_ of  engineers joined / left by mid of the month &amp; Long leave cases_x000a_(For Rest this should be zero)"/>
    <tableColumn id="14" xr3:uid="{00000000-0010-0000-0100-00000E000000}" name="No. of Regular Business Days worked"/>
    <tableColumn id="15" xr3:uid="{00000000-0010-0000-0100-00000F000000}" name="No. of Regular Business Days Billed"/>
    <tableColumn id="16" xr3:uid="{00000000-0010-0000-0100-000010000000}" name="Billing Rate"/>
    <tableColumn id="17" xr3:uid="{00000000-0010-0000-0100-000011000000}" name="PO Number"/>
    <tableColumn id="18" xr3:uid="{00000000-0010-0000-0100-000012000000}" name="Effort Units"/>
    <tableColumn id="19" xr3:uid="{00000000-0010-0000-0100-000013000000}" name="Efforts Value"/>
    <tableColumn id="20" xr3:uid="{00000000-0010-0000-0100-000014000000}" name="Billing Currency"/>
    <tableColumn id="21" xr3:uid="{00000000-0010-0000-0100-000015000000}" name="Details of Leaves taken in June '18"/>
    <tableColumn id="22" xr3:uid="{00000000-0010-0000-0100-000016000000}" name="Remarks"/>
    <tableColumn id="23" xr3:uid="{00000000-0010-0000-0100-000017000000}" name="PM"/>
    <tableColumn id="24" xr3:uid="{00000000-0010-0000-0100-000018000000}" name="Jnpr Mg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X3" totalsRowShown="0">
  <autoFilter ref="A1:X3" xr:uid="{00000000-0009-0000-0100-000003000000}"/>
  <tableColumns count="24">
    <tableColumn id="1" xr3:uid="{00000000-0010-0000-0200-000001000000}" name="SAP Id"/>
    <tableColumn id="2" xr3:uid="{00000000-0010-0000-0200-000002000000}" name="Resource Name"/>
    <tableColumn id="3" xr3:uid="{00000000-0010-0000-0200-000003000000}" name="Juniper Domain Names"/>
    <tableColumn id="4" xr3:uid="{00000000-0010-0000-0200-000004000000}" name="Juniper Sub Projects"/>
    <tableColumn id="5" xr3:uid="{00000000-0010-0000-0200-000005000000}" name="Project Name-HCL"/>
    <tableColumn id="6" xr3:uid="{00000000-0010-0000-0200-000006000000}" name="Team  / Role Details"/>
    <tableColumn id="7" xr3:uid="{00000000-0010-0000-0200-000007000000}" name="Juniper Id"/>
    <tableColumn id="8" xr3:uid="{00000000-0010-0000-0200-000008000000}" name="Billability"/>
    <tableColumn id="9" xr3:uid="{00000000-0010-0000-0200-000009000000}" name="Billing Start Date" dataDxfId="202"/>
    <tableColumn id="10" xr3:uid="{00000000-0010-0000-0200-00000A000000}" name="Billing End Date" dataDxfId="201"/>
    <tableColumn id="11" xr3:uid="{00000000-0010-0000-0200-00000B000000}" name="No. of Regular Business Days in Jun '18"/>
    <tableColumn id="12" xr3:uid="{00000000-0010-0000-0200-00000C000000}" name="Total No. of Leaves taken in Jul '18"/>
    <tableColumn id="13" xr3:uid="{00000000-0010-0000-0200-00000D000000}" name="No. of &quot;Not applicable Business Days&quot; _x000a_ of  engineers joined / left by mid of the month &amp; Long leave cases_x000a_(For Rest this should be zero)"/>
    <tableColumn id="14" xr3:uid="{00000000-0010-0000-0200-00000E000000}" name="No. of Regular Business Days worked"/>
    <tableColumn id="15" xr3:uid="{00000000-0010-0000-0200-00000F000000}" name="No. of Regular Business Days Billed"/>
    <tableColumn id="16" xr3:uid="{00000000-0010-0000-0200-000010000000}" name="Billing Rate"/>
    <tableColumn id="17" xr3:uid="{00000000-0010-0000-0200-000011000000}" name="PO Number"/>
    <tableColumn id="18" xr3:uid="{00000000-0010-0000-0200-000012000000}" name="Effort Units"/>
    <tableColumn id="19" xr3:uid="{00000000-0010-0000-0200-000013000000}" name="Efforts Value"/>
    <tableColumn id="20" xr3:uid="{00000000-0010-0000-0200-000014000000}" name="Billing Currency"/>
    <tableColumn id="21" xr3:uid="{00000000-0010-0000-0200-000015000000}" name="Details of Leaves taken in June '18"/>
    <tableColumn id="22" xr3:uid="{00000000-0010-0000-0200-000016000000}" name="Remarks"/>
    <tableColumn id="23" xr3:uid="{00000000-0010-0000-0200-000017000000}" name="PM"/>
    <tableColumn id="24" xr3:uid="{00000000-0010-0000-0200-000018000000}" name="Jnpr Mg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X15" totalsRowShown="0">
  <autoFilter ref="A1:X15" xr:uid="{00000000-0009-0000-0100-000004000000}"/>
  <tableColumns count="24">
    <tableColumn id="1" xr3:uid="{00000000-0010-0000-0300-000001000000}" name="SAP Id"/>
    <tableColumn id="2" xr3:uid="{00000000-0010-0000-0300-000002000000}" name="Resource Name"/>
    <tableColumn id="3" xr3:uid="{00000000-0010-0000-0300-000003000000}" name="Juniper Domain Names"/>
    <tableColumn id="4" xr3:uid="{00000000-0010-0000-0300-000004000000}" name="Juniper Sub Projects"/>
    <tableColumn id="5" xr3:uid="{00000000-0010-0000-0300-000005000000}" name="Project Name-HCL"/>
    <tableColumn id="6" xr3:uid="{00000000-0010-0000-0300-000006000000}" name="Team  / Role Details"/>
    <tableColumn id="7" xr3:uid="{00000000-0010-0000-0300-000007000000}" name="Juniper Id"/>
    <tableColumn id="8" xr3:uid="{00000000-0010-0000-0300-000008000000}" name="Billability"/>
    <tableColumn id="9" xr3:uid="{00000000-0010-0000-0300-000009000000}" name="Billing Start Date" dataDxfId="200"/>
    <tableColumn id="10" xr3:uid="{00000000-0010-0000-0300-00000A000000}" name="Billing End Date" dataDxfId="199"/>
    <tableColumn id="11" xr3:uid="{00000000-0010-0000-0300-00000B000000}" name="No. of Regular Business Days in Jun '18"/>
    <tableColumn id="12" xr3:uid="{00000000-0010-0000-0300-00000C000000}" name="Total No. of Leaves taken in Jul '18"/>
    <tableColumn id="13" xr3:uid="{00000000-0010-0000-0300-00000D000000}" name="No. of &quot;Not applicable Business Days&quot; _x000a_ of  engineers joined / left by mid of the month &amp; Long leave cases_x000a_(For Rest this should be zero)"/>
    <tableColumn id="14" xr3:uid="{00000000-0010-0000-0300-00000E000000}" name="No. of Regular Business Days worked"/>
    <tableColumn id="15" xr3:uid="{00000000-0010-0000-0300-00000F000000}" name="No. of Regular Business Days Billed"/>
    <tableColumn id="16" xr3:uid="{00000000-0010-0000-0300-000010000000}" name="Billing Rate"/>
    <tableColumn id="17" xr3:uid="{00000000-0010-0000-0300-000011000000}" name="PO Number"/>
    <tableColumn id="18" xr3:uid="{00000000-0010-0000-0300-000012000000}" name="Effort Units"/>
    <tableColumn id="19" xr3:uid="{00000000-0010-0000-0300-000013000000}" name="Efforts Value"/>
    <tableColumn id="20" xr3:uid="{00000000-0010-0000-0300-000014000000}" name="Billing Currency"/>
    <tableColumn id="21" xr3:uid="{00000000-0010-0000-0300-000015000000}" name="Details of Leaves taken in June '18"/>
    <tableColumn id="22" xr3:uid="{00000000-0010-0000-0300-000016000000}" name="Remarks"/>
    <tableColumn id="23" xr3:uid="{00000000-0010-0000-0300-000017000000}" name="PM"/>
    <tableColumn id="24" xr3:uid="{00000000-0010-0000-0300-000018000000}" name="Jnpr Mg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X17" totalsRowShown="0">
  <autoFilter ref="A1:X17" xr:uid="{00000000-0009-0000-0100-000005000000}"/>
  <tableColumns count="24">
    <tableColumn id="1" xr3:uid="{00000000-0010-0000-0400-000001000000}" name="SAP Id"/>
    <tableColumn id="2" xr3:uid="{00000000-0010-0000-0400-000002000000}" name="Resource Name"/>
    <tableColumn id="3" xr3:uid="{00000000-0010-0000-0400-000003000000}" name="Juniper Domain Names"/>
    <tableColumn id="4" xr3:uid="{00000000-0010-0000-0400-000004000000}" name="Juniper Sub Projects"/>
    <tableColumn id="5" xr3:uid="{00000000-0010-0000-0400-000005000000}" name="Project Name-HCL"/>
    <tableColumn id="6" xr3:uid="{00000000-0010-0000-0400-000006000000}" name="Team  / Role Details"/>
    <tableColumn id="7" xr3:uid="{00000000-0010-0000-0400-000007000000}" name="Juniper Id"/>
    <tableColumn id="8" xr3:uid="{00000000-0010-0000-0400-000008000000}" name="Billability"/>
    <tableColumn id="9" xr3:uid="{00000000-0010-0000-0400-000009000000}" name="Billing Start Date" dataDxfId="198"/>
    <tableColumn id="10" xr3:uid="{00000000-0010-0000-0400-00000A000000}" name="Billing End Date" dataDxfId="197"/>
    <tableColumn id="11" xr3:uid="{00000000-0010-0000-0400-00000B000000}" name="No. of Regular Business Days in Jun '18"/>
    <tableColumn id="12" xr3:uid="{00000000-0010-0000-0400-00000C000000}" name="Total No. of Leaves taken in Jul '18"/>
    <tableColumn id="13" xr3:uid="{00000000-0010-0000-0400-00000D000000}" name="No. of &quot;Not applicable Business Days&quot; _x000a_ of  engineers joined / left by mid of the month &amp; Long leave cases_x000a_(For Rest this should be zero)"/>
    <tableColumn id="14" xr3:uid="{00000000-0010-0000-0400-00000E000000}" name="No. of Regular Business Days worked"/>
    <tableColumn id="15" xr3:uid="{00000000-0010-0000-0400-00000F000000}" name="No. of Regular Business Days Billed"/>
    <tableColumn id="16" xr3:uid="{00000000-0010-0000-0400-000010000000}" name="Billing Rate"/>
    <tableColumn id="17" xr3:uid="{00000000-0010-0000-0400-000011000000}" name="PO Number"/>
    <tableColumn id="18" xr3:uid="{00000000-0010-0000-0400-000012000000}" name="Effort Units"/>
    <tableColumn id="19" xr3:uid="{00000000-0010-0000-0400-000013000000}" name="Efforts Value"/>
    <tableColumn id="20" xr3:uid="{00000000-0010-0000-0400-000014000000}" name="Billing Currency"/>
    <tableColumn id="21" xr3:uid="{00000000-0010-0000-0400-000015000000}" name="Details of Leaves taken in June '18"/>
    <tableColumn id="22" xr3:uid="{00000000-0010-0000-0400-000016000000}" name="Remarks"/>
    <tableColumn id="23" xr3:uid="{00000000-0010-0000-0400-000017000000}" name="PM"/>
    <tableColumn id="24" xr3:uid="{00000000-0010-0000-0400-000018000000}" name="Jnpr Mg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X5" totalsRowShown="0">
  <autoFilter ref="A1:X5" xr:uid="{00000000-0009-0000-0100-000006000000}"/>
  <tableColumns count="24">
    <tableColumn id="1" xr3:uid="{00000000-0010-0000-0500-000001000000}" name="SAP Id"/>
    <tableColumn id="2" xr3:uid="{00000000-0010-0000-0500-000002000000}" name="Resource Name"/>
    <tableColumn id="3" xr3:uid="{00000000-0010-0000-0500-000003000000}" name="Juniper Domain Names"/>
    <tableColumn id="4" xr3:uid="{00000000-0010-0000-0500-000004000000}" name="Juniper Sub Projects"/>
    <tableColumn id="5" xr3:uid="{00000000-0010-0000-0500-000005000000}" name="Project Name-HCL"/>
    <tableColumn id="6" xr3:uid="{00000000-0010-0000-0500-000006000000}" name="Team  / Role Details"/>
    <tableColumn id="7" xr3:uid="{00000000-0010-0000-0500-000007000000}" name="Juniper Id"/>
    <tableColumn id="8" xr3:uid="{00000000-0010-0000-0500-000008000000}" name="Billability"/>
    <tableColumn id="9" xr3:uid="{00000000-0010-0000-0500-000009000000}" name="Billing Start Date" dataDxfId="196"/>
    <tableColumn id="10" xr3:uid="{00000000-0010-0000-0500-00000A000000}" name="Billing End Date" dataDxfId="195"/>
    <tableColumn id="11" xr3:uid="{00000000-0010-0000-0500-00000B000000}" name="No. of Regular Business Days in Jun '18"/>
    <tableColumn id="12" xr3:uid="{00000000-0010-0000-0500-00000C000000}" name="Total No. of Leaves taken in Jul '18"/>
    <tableColumn id="13" xr3:uid="{00000000-0010-0000-0500-00000D000000}" name="No. of &quot;Not applicable Business Days&quot; _x000a_ of  engineers joined / left by mid of the month &amp; Long leave cases_x000a_(For Rest this should be zero)"/>
    <tableColumn id="14" xr3:uid="{00000000-0010-0000-0500-00000E000000}" name="No. of Regular Business Days worked"/>
    <tableColumn id="15" xr3:uid="{00000000-0010-0000-0500-00000F000000}" name="No. of Regular Business Days Billed"/>
    <tableColumn id="16" xr3:uid="{00000000-0010-0000-0500-000010000000}" name="Billing Rate"/>
    <tableColumn id="17" xr3:uid="{00000000-0010-0000-0500-000011000000}" name="PO Number"/>
    <tableColumn id="18" xr3:uid="{00000000-0010-0000-0500-000012000000}" name="Effort Units"/>
    <tableColumn id="19" xr3:uid="{00000000-0010-0000-0500-000013000000}" name="Efforts Value"/>
    <tableColumn id="20" xr3:uid="{00000000-0010-0000-0500-000014000000}" name="Billing Currency"/>
    <tableColumn id="21" xr3:uid="{00000000-0010-0000-0500-000015000000}" name="Details of Leaves taken in June '18"/>
    <tableColumn id="22" xr3:uid="{00000000-0010-0000-0500-000016000000}" name="Remarks"/>
    <tableColumn id="23" xr3:uid="{00000000-0010-0000-0500-000017000000}" name="PM"/>
    <tableColumn id="24" xr3:uid="{00000000-0010-0000-0500-000018000000}" name="Jnpr Mg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X3" totalsRowShown="0">
  <autoFilter ref="A1:X3" xr:uid="{00000000-0009-0000-0100-000007000000}"/>
  <tableColumns count="24">
    <tableColumn id="1" xr3:uid="{00000000-0010-0000-0600-000001000000}" name="SAP Id"/>
    <tableColumn id="2" xr3:uid="{00000000-0010-0000-0600-000002000000}" name="Resource Name"/>
    <tableColumn id="3" xr3:uid="{00000000-0010-0000-0600-000003000000}" name="Juniper Domain Names"/>
    <tableColumn id="4" xr3:uid="{00000000-0010-0000-0600-000004000000}" name="Juniper Sub Projects"/>
    <tableColumn id="5" xr3:uid="{00000000-0010-0000-0600-000005000000}" name="Project Name-HCL"/>
    <tableColumn id="6" xr3:uid="{00000000-0010-0000-0600-000006000000}" name="Team  / Role Details"/>
    <tableColumn id="7" xr3:uid="{00000000-0010-0000-0600-000007000000}" name="Juniper Id"/>
    <tableColumn id="8" xr3:uid="{00000000-0010-0000-0600-000008000000}" name="Billability"/>
    <tableColumn id="9" xr3:uid="{00000000-0010-0000-0600-000009000000}" name="Billing Start Date" dataDxfId="194"/>
    <tableColumn id="10" xr3:uid="{00000000-0010-0000-0600-00000A000000}" name="Billing End Date" dataDxfId="193"/>
    <tableColumn id="11" xr3:uid="{00000000-0010-0000-0600-00000B000000}" name="No. of Regular Business Days in Jun '18"/>
    <tableColumn id="12" xr3:uid="{00000000-0010-0000-0600-00000C000000}" name="Total No. of Leaves taken in Jul '18"/>
    <tableColumn id="13" xr3:uid="{00000000-0010-0000-0600-00000D000000}" name="No. of &quot;Not applicable Business Days&quot; _x000a_ of  engineers joined / left by mid of the month &amp; Long leave cases_x000a_(For Rest this should be zero)"/>
    <tableColumn id="14" xr3:uid="{00000000-0010-0000-0600-00000E000000}" name="No. of Regular Business Days worked"/>
    <tableColumn id="15" xr3:uid="{00000000-0010-0000-0600-00000F000000}" name="No. of Regular Business Days Billed"/>
    <tableColumn id="16" xr3:uid="{00000000-0010-0000-0600-000010000000}" name="Billing Rate"/>
    <tableColumn id="17" xr3:uid="{00000000-0010-0000-0600-000011000000}" name="PO Number"/>
    <tableColumn id="18" xr3:uid="{00000000-0010-0000-0600-000012000000}" name="Effort Units"/>
    <tableColumn id="19" xr3:uid="{00000000-0010-0000-0600-000013000000}" name="Efforts Value"/>
    <tableColumn id="20" xr3:uid="{00000000-0010-0000-0600-000014000000}" name="Billing Currency"/>
    <tableColumn id="21" xr3:uid="{00000000-0010-0000-0600-000015000000}" name="Details of Leaves taken in June '18"/>
    <tableColumn id="22" xr3:uid="{00000000-0010-0000-0600-000016000000}" name="Remarks"/>
    <tableColumn id="23" xr3:uid="{00000000-0010-0000-0600-000017000000}" name="PM"/>
    <tableColumn id="24" xr3:uid="{00000000-0010-0000-0600-000018000000}" name="Jnpr Mg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X3" totalsRowShown="0">
  <autoFilter ref="A1:X3" xr:uid="{00000000-0009-0000-0100-000008000000}"/>
  <tableColumns count="24">
    <tableColumn id="1" xr3:uid="{00000000-0010-0000-0700-000001000000}" name="SAP Id"/>
    <tableColumn id="2" xr3:uid="{00000000-0010-0000-0700-000002000000}" name="Resource Name"/>
    <tableColumn id="3" xr3:uid="{00000000-0010-0000-0700-000003000000}" name="Juniper Domain Names"/>
    <tableColumn id="4" xr3:uid="{00000000-0010-0000-0700-000004000000}" name="Juniper Sub Projects"/>
    <tableColumn id="5" xr3:uid="{00000000-0010-0000-0700-000005000000}" name="Project Name-HCL"/>
    <tableColumn id="6" xr3:uid="{00000000-0010-0000-0700-000006000000}" name="Team  / Role Details"/>
    <tableColumn id="7" xr3:uid="{00000000-0010-0000-0700-000007000000}" name="Juniper Id"/>
    <tableColumn id="8" xr3:uid="{00000000-0010-0000-0700-000008000000}" name="Billability"/>
    <tableColumn id="9" xr3:uid="{00000000-0010-0000-0700-000009000000}" name="Billing Start Date" dataDxfId="192"/>
    <tableColumn id="10" xr3:uid="{00000000-0010-0000-0700-00000A000000}" name="Billing End Date" dataDxfId="191"/>
    <tableColumn id="11" xr3:uid="{00000000-0010-0000-0700-00000B000000}" name="No. of Regular Business Days in Jun '18"/>
    <tableColumn id="12" xr3:uid="{00000000-0010-0000-0700-00000C000000}" name="Total No. of Leaves taken in Jul '18"/>
    <tableColumn id="13" xr3:uid="{00000000-0010-0000-0700-00000D000000}" name="No. of &quot;Not applicable Business Days&quot; _x000a_ of  engineers joined / left by mid of the month &amp; Long leave cases_x000a_(For Rest this should be zero)"/>
    <tableColumn id="14" xr3:uid="{00000000-0010-0000-0700-00000E000000}" name="No. of Regular Business Days worked"/>
    <tableColumn id="15" xr3:uid="{00000000-0010-0000-0700-00000F000000}" name="No. of Regular Business Days Billed"/>
    <tableColumn id="16" xr3:uid="{00000000-0010-0000-0700-000010000000}" name="Billing Rate"/>
    <tableColumn id="17" xr3:uid="{00000000-0010-0000-0700-000011000000}" name="PO Number"/>
    <tableColumn id="18" xr3:uid="{00000000-0010-0000-0700-000012000000}" name="Effort Units"/>
    <tableColumn id="19" xr3:uid="{00000000-0010-0000-0700-000013000000}" name="Efforts Value"/>
    <tableColumn id="20" xr3:uid="{00000000-0010-0000-0700-000014000000}" name="Billing Currency"/>
    <tableColumn id="21" xr3:uid="{00000000-0010-0000-0700-000015000000}" name="Details of Leaves taken in June '18"/>
    <tableColumn id="22" xr3:uid="{00000000-0010-0000-0700-000016000000}" name="Remarks"/>
    <tableColumn id="23" xr3:uid="{00000000-0010-0000-0700-000017000000}" name="PM"/>
    <tableColumn id="24" xr3:uid="{00000000-0010-0000-0700-000018000000}" name="Jnpr Mg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7"/>
  <sheetViews>
    <sheetView workbookViewId="0"/>
  </sheetViews>
  <sheetFormatPr defaultRowHeight="15" x14ac:dyDescent="0.25"/>
  <cols>
    <col min="1" max="1" width="4" style="20" bestFit="1" customWidth="1"/>
    <col min="2" max="2" width="100.7109375" style="10" bestFit="1" customWidth="1"/>
    <col min="3" max="3" width="20.28515625" style="20" bestFit="1" customWidth="1"/>
    <col min="4" max="16384" width="9.140625" style="10"/>
  </cols>
  <sheetData>
    <row r="2" spans="1:3" x14ac:dyDescent="0.25">
      <c r="A2" s="21" t="s">
        <v>34</v>
      </c>
      <c r="B2" s="21" t="s">
        <v>35</v>
      </c>
      <c r="C2" s="21" t="s">
        <v>46</v>
      </c>
    </row>
    <row r="3" spans="1:3" x14ac:dyDescent="0.25">
      <c r="A3" s="19">
        <v>1</v>
      </c>
      <c r="B3" s="18" t="s">
        <v>55</v>
      </c>
      <c r="C3" s="19" t="s">
        <v>114</v>
      </c>
    </row>
    <row r="4" spans="1:3" x14ac:dyDescent="0.25">
      <c r="A4" s="19">
        <f>A3+1</f>
        <v>2</v>
      </c>
      <c r="B4" s="18" t="s">
        <v>54</v>
      </c>
      <c r="C4" s="19" t="s">
        <v>26</v>
      </c>
    </row>
    <row r="5" spans="1:3" x14ac:dyDescent="0.25">
      <c r="A5" s="19">
        <f t="shared" ref="A5:A16" si="0">A4+1</f>
        <v>3</v>
      </c>
      <c r="B5" s="18" t="s">
        <v>36</v>
      </c>
      <c r="C5" s="19" t="s">
        <v>27</v>
      </c>
    </row>
    <row r="6" spans="1:3" x14ac:dyDescent="0.25">
      <c r="A6" s="19">
        <f t="shared" si="0"/>
        <v>4</v>
      </c>
      <c r="B6" s="18" t="s">
        <v>37</v>
      </c>
      <c r="C6" s="19" t="s">
        <v>28</v>
      </c>
    </row>
    <row r="7" spans="1:3" x14ac:dyDescent="0.25">
      <c r="A7" s="19">
        <f t="shared" si="0"/>
        <v>5</v>
      </c>
      <c r="B7" s="18" t="s">
        <v>44</v>
      </c>
      <c r="C7" s="19" t="s">
        <v>43</v>
      </c>
    </row>
    <row r="8" spans="1:3" x14ac:dyDescent="0.25">
      <c r="A8" s="19">
        <f t="shared" si="0"/>
        <v>6</v>
      </c>
      <c r="B8" s="18" t="s">
        <v>38</v>
      </c>
      <c r="C8" s="19" t="s">
        <v>29</v>
      </c>
    </row>
    <row r="9" spans="1:3" x14ac:dyDescent="0.25">
      <c r="A9" s="19">
        <f t="shared" si="0"/>
        <v>7</v>
      </c>
      <c r="B9" s="18" t="s">
        <v>41</v>
      </c>
      <c r="C9" s="19" t="s">
        <v>42</v>
      </c>
    </row>
    <row r="10" spans="1:3" x14ac:dyDescent="0.25">
      <c r="A10" s="19">
        <f t="shared" si="0"/>
        <v>8</v>
      </c>
      <c r="B10" s="18" t="s">
        <v>39</v>
      </c>
      <c r="C10" s="19" t="s">
        <v>30</v>
      </c>
    </row>
    <row r="11" spans="1:3" x14ac:dyDescent="0.25">
      <c r="A11" s="19">
        <f t="shared" si="0"/>
        <v>9</v>
      </c>
      <c r="B11" s="18" t="s">
        <v>115</v>
      </c>
      <c r="C11" s="19" t="s">
        <v>31</v>
      </c>
    </row>
    <row r="12" spans="1:3" x14ac:dyDescent="0.25">
      <c r="A12" s="19">
        <f t="shared" si="0"/>
        <v>10</v>
      </c>
      <c r="B12" s="18" t="s">
        <v>51</v>
      </c>
      <c r="C12" s="24" t="s">
        <v>32</v>
      </c>
    </row>
    <row r="13" spans="1:3" x14ac:dyDescent="0.25">
      <c r="A13" s="19">
        <f t="shared" si="0"/>
        <v>11</v>
      </c>
      <c r="B13" s="18" t="s">
        <v>116</v>
      </c>
      <c r="C13" s="19" t="s">
        <v>33</v>
      </c>
    </row>
    <row r="14" spans="1:3" x14ac:dyDescent="0.25">
      <c r="A14" s="19">
        <f t="shared" si="0"/>
        <v>12</v>
      </c>
      <c r="B14" s="18" t="s">
        <v>52</v>
      </c>
      <c r="C14" s="19" t="s">
        <v>117</v>
      </c>
    </row>
    <row r="15" spans="1:3" x14ac:dyDescent="0.25">
      <c r="A15" s="19">
        <f t="shared" si="0"/>
        <v>13</v>
      </c>
      <c r="B15" s="18" t="s">
        <v>40</v>
      </c>
      <c r="C15" s="19" t="s">
        <v>118</v>
      </c>
    </row>
    <row r="16" spans="1:3" x14ac:dyDescent="0.25">
      <c r="A16" s="19">
        <f t="shared" si="0"/>
        <v>14</v>
      </c>
      <c r="B16" s="18" t="s">
        <v>119</v>
      </c>
      <c r="C16" s="19" t="s">
        <v>120</v>
      </c>
    </row>
    <row r="17" spans="1:3" x14ac:dyDescent="0.25">
      <c r="A17" s="19">
        <v>17</v>
      </c>
      <c r="B17" s="18" t="s">
        <v>53</v>
      </c>
      <c r="C17" s="19" t="s">
        <v>45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3"/>
  <sheetViews>
    <sheetView workbookViewId="0">
      <selection sqref="A1:X3"/>
    </sheetView>
  </sheetViews>
  <sheetFormatPr defaultRowHeight="15" x14ac:dyDescent="0.25"/>
  <cols>
    <col min="2" max="2" width="17" customWidth="1"/>
    <col min="3" max="3" width="23.5703125" customWidth="1"/>
    <col min="4" max="4" width="21" customWidth="1"/>
    <col min="5" max="5" width="19.140625" customWidth="1"/>
    <col min="6" max="6" width="20.7109375" customWidth="1"/>
    <col min="7" max="7" width="11.85546875" customWidth="1"/>
    <col min="8" max="8" width="11.5703125" customWidth="1"/>
    <col min="9" max="9" width="17.85546875" customWidth="1"/>
    <col min="10" max="10" width="17" customWidth="1"/>
    <col min="11" max="11" width="37" customWidth="1"/>
    <col min="12" max="12" width="33.28515625" customWidth="1"/>
    <col min="14" max="14" width="35.5703125" customWidth="1"/>
    <col min="15" max="15" width="34" customWidth="1"/>
    <col min="16" max="16" width="13.140625" customWidth="1"/>
    <col min="17" max="17" width="13.42578125" customWidth="1"/>
    <col min="18" max="18" width="13.28515625" customWidth="1"/>
    <col min="19" max="19" width="14.5703125" customWidth="1"/>
    <col min="20" max="20" width="17" customWidth="1"/>
    <col min="21" max="21" width="33.140625" customWidth="1"/>
    <col min="22" max="22" width="10.7109375" customWidth="1"/>
    <col min="24" max="24" width="10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206</v>
      </c>
      <c r="L1" t="s">
        <v>212</v>
      </c>
      <c r="M1" t="s">
        <v>203</v>
      </c>
      <c r="N1" t="s">
        <v>47</v>
      </c>
      <c r="O1" t="s">
        <v>48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204</v>
      </c>
      <c r="V1" t="s">
        <v>15</v>
      </c>
      <c r="W1" t="s">
        <v>24</v>
      </c>
      <c r="X1" t="s">
        <v>125</v>
      </c>
    </row>
    <row r="2" spans="1:24" x14ac:dyDescent="0.25">
      <c r="A2">
        <v>51503090</v>
      </c>
      <c r="B2" t="s">
        <v>92</v>
      </c>
      <c r="C2" t="s">
        <v>57</v>
      </c>
      <c r="D2" t="s">
        <v>209</v>
      </c>
      <c r="E2" t="s">
        <v>137</v>
      </c>
      <c r="F2" t="s">
        <v>58</v>
      </c>
      <c r="G2" t="s">
        <v>93</v>
      </c>
      <c r="H2" t="s">
        <v>16</v>
      </c>
      <c r="I2" s="85">
        <v>43282</v>
      </c>
      <c r="J2" s="85">
        <v>43312</v>
      </c>
      <c r="K2">
        <v>22</v>
      </c>
      <c r="L2">
        <v>0</v>
      </c>
      <c r="N2">
        <v>22</v>
      </c>
      <c r="O2">
        <v>22</v>
      </c>
      <c r="P2">
        <v>3450</v>
      </c>
      <c r="Q2" t="s">
        <v>219</v>
      </c>
      <c r="R2">
        <v>1</v>
      </c>
      <c r="S2">
        <v>3450</v>
      </c>
      <c r="T2" t="s">
        <v>56</v>
      </c>
      <c r="W2" t="s">
        <v>89</v>
      </c>
      <c r="X2" t="s">
        <v>132</v>
      </c>
    </row>
    <row r="3" spans="1:24" x14ac:dyDescent="0.25">
      <c r="A3">
        <v>51394102</v>
      </c>
      <c r="B3" t="s">
        <v>106</v>
      </c>
      <c r="C3" t="s">
        <v>57</v>
      </c>
      <c r="D3" t="s">
        <v>209</v>
      </c>
      <c r="E3" t="s">
        <v>137</v>
      </c>
      <c r="F3" t="s">
        <v>58</v>
      </c>
      <c r="G3" t="s">
        <v>107</v>
      </c>
      <c r="H3" t="s">
        <v>16</v>
      </c>
      <c r="I3" s="85">
        <v>43282</v>
      </c>
      <c r="J3" s="85">
        <v>43312</v>
      </c>
      <c r="K3">
        <v>22</v>
      </c>
      <c r="L3">
        <v>0</v>
      </c>
      <c r="N3">
        <v>22</v>
      </c>
      <c r="O3">
        <v>22</v>
      </c>
      <c r="P3">
        <v>3450</v>
      </c>
      <c r="Q3" t="s">
        <v>219</v>
      </c>
      <c r="R3">
        <v>1</v>
      </c>
      <c r="S3">
        <v>3450</v>
      </c>
      <c r="T3" t="s">
        <v>56</v>
      </c>
      <c r="W3" t="s">
        <v>89</v>
      </c>
      <c r="X3" t="s">
        <v>132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"/>
  <sheetViews>
    <sheetView workbookViewId="0">
      <selection sqref="A1:X3"/>
    </sheetView>
  </sheetViews>
  <sheetFormatPr defaultRowHeight="15" x14ac:dyDescent="0.25"/>
  <cols>
    <col min="2" max="2" width="17" customWidth="1"/>
    <col min="3" max="3" width="23.5703125" customWidth="1"/>
    <col min="4" max="4" width="21" customWidth="1"/>
    <col min="5" max="5" width="19.140625" customWidth="1"/>
    <col min="6" max="6" width="20.7109375" customWidth="1"/>
    <col min="7" max="7" width="11.85546875" customWidth="1"/>
    <col min="8" max="8" width="11.5703125" customWidth="1"/>
    <col min="9" max="9" width="17.85546875" customWidth="1"/>
    <col min="10" max="10" width="17" customWidth="1"/>
    <col min="11" max="11" width="37" customWidth="1"/>
    <col min="12" max="12" width="33.28515625" customWidth="1"/>
    <col min="14" max="14" width="35.5703125" customWidth="1"/>
    <col min="15" max="15" width="34" customWidth="1"/>
    <col min="16" max="16" width="13.140625" customWidth="1"/>
    <col min="17" max="17" width="13.42578125" customWidth="1"/>
    <col min="18" max="18" width="13.28515625" customWidth="1"/>
    <col min="19" max="19" width="14.5703125" customWidth="1"/>
    <col min="20" max="20" width="17" customWidth="1"/>
    <col min="21" max="21" width="33.140625" customWidth="1"/>
    <col min="22" max="22" width="10.7109375" customWidth="1"/>
    <col min="24" max="24" width="10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206</v>
      </c>
      <c r="L1" t="s">
        <v>212</v>
      </c>
      <c r="M1" t="s">
        <v>203</v>
      </c>
      <c r="N1" t="s">
        <v>47</v>
      </c>
      <c r="O1" t="s">
        <v>48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204</v>
      </c>
      <c r="V1" t="s">
        <v>15</v>
      </c>
      <c r="W1" t="s">
        <v>24</v>
      </c>
      <c r="X1" t="s">
        <v>125</v>
      </c>
    </row>
    <row r="2" spans="1:24" x14ac:dyDescent="0.25">
      <c r="A2">
        <v>51610073</v>
      </c>
      <c r="B2" t="s">
        <v>141</v>
      </c>
      <c r="C2" t="s">
        <v>90</v>
      </c>
      <c r="D2" t="s">
        <v>91</v>
      </c>
      <c r="E2" t="s">
        <v>137</v>
      </c>
      <c r="F2" t="s">
        <v>58</v>
      </c>
      <c r="G2" t="s">
        <v>142</v>
      </c>
      <c r="H2" t="s">
        <v>16</v>
      </c>
      <c r="I2" s="85">
        <v>43282</v>
      </c>
      <c r="J2" s="85">
        <v>43312</v>
      </c>
      <c r="K2">
        <v>22</v>
      </c>
      <c r="L2">
        <v>0</v>
      </c>
      <c r="N2">
        <v>22</v>
      </c>
      <c r="O2">
        <v>22</v>
      </c>
      <c r="P2">
        <v>3450</v>
      </c>
      <c r="Q2">
        <v>500086383</v>
      </c>
      <c r="R2">
        <v>1</v>
      </c>
      <c r="S2">
        <v>3450</v>
      </c>
      <c r="T2" t="s">
        <v>56</v>
      </c>
      <c r="W2" t="s">
        <v>89</v>
      </c>
      <c r="X2" t="s">
        <v>131</v>
      </c>
    </row>
    <row r="3" spans="1:24" x14ac:dyDescent="0.25">
      <c r="A3">
        <v>51545554</v>
      </c>
      <c r="B3" t="s">
        <v>96</v>
      </c>
      <c r="C3" t="s">
        <v>90</v>
      </c>
      <c r="D3" t="s">
        <v>91</v>
      </c>
      <c r="E3" t="s">
        <v>139</v>
      </c>
      <c r="F3" t="s">
        <v>65</v>
      </c>
      <c r="G3" t="s">
        <v>97</v>
      </c>
      <c r="H3" t="s">
        <v>16</v>
      </c>
      <c r="I3" s="85">
        <v>43282</v>
      </c>
      <c r="J3" s="85">
        <v>43312</v>
      </c>
      <c r="K3">
        <v>22</v>
      </c>
      <c r="L3">
        <v>1</v>
      </c>
      <c r="N3">
        <v>21</v>
      </c>
      <c r="O3">
        <v>22</v>
      </c>
      <c r="P3">
        <v>3450</v>
      </c>
      <c r="Q3">
        <v>500086383</v>
      </c>
      <c r="R3">
        <v>1</v>
      </c>
      <c r="S3">
        <v>3450</v>
      </c>
      <c r="T3" t="s">
        <v>56</v>
      </c>
      <c r="U3">
        <v>2</v>
      </c>
      <c r="W3" t="s">
        <v>89</v>
      </c>
      <c r="X3" t="s">
        <v>131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P2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8" sqref="A8"/>
    </sheetView>
  </sheetViews>
  <sheetFormatPr defaultRowHeight="15" x14ac:dyDescent="0.25"/>
  <cols>
    <col min="1" max="1" width="51.7109375" customWidth="1"/>
    <col min="2" max="2" width="12.5703125" style="1" customWidth="1"/>
    <col min="3" max="3" width="12.42578125" style="1" customWidth="1"/>
    <col min="4" max="4" width="12.28515625" style="1" customWidth="1"/>
    <col min="5" max="5" width="13.42578125" style="1" customWidth="1"/>
    <col min="6" max="6" width="12.28515625" style="14" customWidth="1"/>
    <col min="7" max="7" width="2.42578125" customWidth="1"/>
    <col min="8" max="14" width="9.140625" style="10"/>
  </cols>
  <sheetData>
    <row r="1" spans="1:68" x14ac:dyDescent="0.25">
      <c r="A1" s="27" t="s">
        <v>24</v>
      </c>
      <c r="B1" s="2" t="s">
        <v>121</v>
      </c>
      <c r="C1" s="8"/>
      <c r="D1" s="29"/>
      <c r="E1" s="29"/>
      <c r="F1" s="29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</row>
    <row r="2" spans="1:68" x14ac:dyDescent="0.25">
      <c r="A2" s="15" t="s">
        <v>7</v>
      </c>
      <c r="B2" s="7" t="s">
        <v>16</v>
      </c>
      <c r="C2" s="8"/>
      <c r="D2" s="29"/>
      <c r="E2" s="29"/>
      <c r="F2" s="29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</row>
    <row r="3" spans="1:68" s="1" customFormat="1" x14ac:dyDescent="0.25">
      <c r="A3" s="8"/>
      <c r="B3" s="8"/>
      <c r="C3" s="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</row>
    <row r="4" spans="1:68" s="32" customFormat="1" ht="30" x14ac:dyDescent="0.25">
      <c r="A4" s="22" t="s">
        <v>19</v>
      </c>
      <c r="B4" s="4" t="s">
        <v>22</v>
      </c>
      <c r="C4" s="4" t="s">
        <v>23</v>
      </c>
      <c r="D4" s="29"/>
      <c r="E4" s="29"/>
      <c r="F4" s="29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</row>
    <row r="5" spans="1:68" x14ac:dyDescent="0.25">
      <c r="A5" s="26" t="s">
        <v>17</v>
      </c>
      <c r="B5" s="37">
        <v>19</v>
      </c>
      <c r="C5" s="17">
        <v>3933000</v>
      </c>
      <c r="D5" s="29"/>
      <c r="E5" s="29"/>
      <c r="F5" s="29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x14ac:dyDescent="0.25">
      <c r="A6" s="25" t="s">
        <v>133</v>
      </c>
      <c r="B6" s="81">
        <v>1</v>
      </c>
      <c r="C6" s="12">
        <v>207000</v>
      </c>
      <c r="D6" s="29"/>
      <c r="E6" s="29"/>
      <c r="F6" s="29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</row>
    <row r="7" spans="1:68" x14ac:dyDescent="0.25">
      <c r="A7" s="25" t="s">
        <v>134</v>
      </c>
      <c r="B7" s="82">
        <v>4</v>
      </c>
      <c r="C7" s="12">
        <v>828000</v>
      </c>
      <c r="D7" s="29"/>
      <c r="E7" s="80"/>
      <c r="F7" s="29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</row>
    <row r="8" spans="1:68" x14ac:dyDescent="0.25">
      <c r="A8" s="25" t="s">
        <v>136</v>
      </c>
      <c r="B8" s="81">
        <v>7</v>
      </c>
      <c r="C8" s="55">
        <v>1449000</v>
      </c>
      <c r="D8" s="29"/>
      <c r="E8" s="80"/>
      <c r="F8" s="29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</row>
    <row r="9" spans="1:68" x14ac:dyDescent="0.25">
      <c r="A9" s="25" t="s">
        <v>161</v>
      </c>
      <c r="B9" s="81">
        <v>5</v>
      </c>
      <c r="C9" s="12">
        <v>1035000</v>
      </c>
      <c r="D9" s="29"/>
      <c r="E9" s="29"/>
      <c r="F9" s="29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</row>
    <row r="10" spans="1:68" x14ac:dyDescent="0.25">
      <c r="A10" s="25" t="s">
        <v>162</v>
      </c>
      <c r="B10" s="81">
        <v>2</v>
      </c>
      <c r="C10" s="12">
        <v>414000</v>
      </c>
      <c r="D10" s="29"/>
      <c r="E10" s="29"/>
      <c r="F10" s="29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</row>
    <row r="11" spans="1:68" x14ac:dyDescent="0.25">
      <c r="A11" s="26" t="s">
        <v>56</v>
      </c>
      <c r="B11" s="37">
        <v>4</v>
      </c>
      <c r="C11" s="17">
        <v>13800</v>
      </c>
      <c r="D11" s="29"/>
      <c r="E11" s="29"/>
      <c r="F11" s="29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</row>
    <row r="12" spans="1:68" x14ac:dyDescent="0.25">
      <c r="A12" s="25" t="s">
        <v>137</v>
      </c>
      <c r="B12" s="81">
        <v>3</v>
      </c>
      <c r="C12" s="55">
        <v>10350</v>
      </c>
      <c r="D12" s="29"/>
      <c r="E12" s="29"/>
      <c r="F12" s="29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</row>
    <row r="13" spans="1:68" x14ac:dyDescent="0.25">
      <c r="A13" s="25" t="s">
        <v>139</v>
      </c>
      <c r="B13" s="81">
        <v>1</v>
      </c>
      <c r="C13" s="55">
        <v>3450</v>
      </c>
      <c r="D13" s="29"/>
      <c r="E13" s="80"/>
      <c r="F13" s="29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</row>
    <row r="14" spans="1:68" x14ac:dyDescent="0.25">
      <c r="A14" s="5" t="s">
        <v>20</v>
      </c>
      <c r="B14" s="38">
        <v>23</v>
      </c>
      <c r="C14" s="12">
        <v>3946800</v>
      </c>
      <c r="D14" s="29"/>
      <c r="E14" s="29"/>
      <c r="F14" s="29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</row>
    <row r="15" spans="1:68" x14ac:dyDescent="0.25">
      <c r="B15"/>
      <c r="C15"/>
      <c r="D15" s="29"/>
      <c r="E15" s="80"/>
      <c r="F15" s="29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</row>
    <row r="16" spans="1:68" x14ac:dyDescent="0.25">
      <c r="B16"/>
      <c r="C16"/>
      <c r="D16" s="29"/>
      <c r="E16" s="29"/>
      <c r="F16" s="29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</row>
    <row r="17" spans="1:68" x14ac:dyDescent="0.25">
      <c r="B17"/>
      <c r="C17"/>
      <c r="D17" s="29"/>
      <c r="E17" s="80"/>
      <c r="F17" s="29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</row>
    <row r="18" spans="1:68" s="31" customFormat="1" x14ac:dyDescent="0.25">
      <c r="C18" s="30"/>
      <c r="D18" s="29"/>
      <c r="E18" s="29"/>
      <c r="F18" s="29"/>
    </row>
    <row r="19" spans="1:68" s="31" customFormat="1" x14ac:dyDescent="0.25">
      <c r="C19" s="30"/>
      <c r="D19" s="29"/>
      <c r="E19" s="29"/>
      <c r="F19" s="29"/>
    </row>
    <row r="20" spans="1:68" hidden="1" x14ac:dyDescent="0.25">
      <c r="A20" s="2" t="s">
        <v>89</v>
      </c>
      <c r="B20" s="2">
        <v>23</v>
      </c>
      <c r="C20" s="33">
        <v>426</v>
      </c>
      <c r="D20" s="29">
        <v>460</v>
      </c>
      <c r="E20" s="29">
        <v>23</v>
      </c>
      <c r="F20" s="29">
        <v>3946800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 spans="1:68" hidden="1" x14ac:dyDescent="0.25">
      <c r="A21" s="2" t="s">
        <v>25</v>
      </c>
      <c r="B21" s="2">
        <v>39</v>
      </c>
      <c r="C21" s="33">
        <v>698</v>
      </c>
      <c r="D21" s="29">
        <v>768</v>
      </c>
      <c r="E21" s="29">
        <v>38.4</v>
      </c>
      <c r="F21" s="29">
        <v>1760880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</row>
    <row r="22" spans="1:68" hidden="1" x14ac:dyDescent="0.25">
      <c r="A22" s="2" t="s">
        <v>75</v>
      </c>
      <c r="B22" s="2">
        <v>16</v>
      </c>
      <c r="C22" s="33">
        <v>291</v>
      </c>
      <c r="D22" s="29">
        <v>320</v>
      </c>
      <c r="E22" s="29">
        <v>16</v>
      </c>
      <c r="F22" s="29">
        <v>3312000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</row>
    <row r="23" spans="1:68" s="10" customFormat="1" hidden="1" x14ac:dyDescent="0.25">
      <c r="A23" s="2" t="s">
        <v>59</v>
      </c>
      <c r="B23" s="2">
        <v>12</v>
      </c>
      <c r="C23" s="33">
        <v>240</v>
      </c>
      <c r="D23" s="29">
        <v>240</v>
      </c>
      <c r="E23" s="29">
        <v>12</v>
      </c>
      <c r="F23" s="29">
        <v>855600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</row>
    <row r="24" spans="1:68" s="10" customFormat="1" hidden="1" x14ac:dyDescent="0.25">
      <c r="A24" s="2" t="s">
        <v>135</v>
      </c>
      <c r="B24" s="28">
        <f>SUM(B20:B23)</f>
        <v>90</v>
      </c>
      <c r="C24" s="35">
        <f>SUM(C20:C23)</f>
        <v>1655</v>
      </c>
      <c r="D24" s="29">
        <f>SUM(D20:D23)</f>
        <v>1788</v>
      </c>
      <c r="E24" s="29">
        <f>SUM(E20:E23)</f>
        <v>89.4</v>
      </c>
      <c r="F24" s="29">
        <f>SUM(F20:F23)</f>
        <v>9875280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 spans="1:68" s="10" customFormat="1" hidden="1" x14ac:dyDescent="0.25">
      <c r="A25"/>
      <c r="B25"/>
      <c r="C25" s="14"/>
      <c r="D25" s="29"/>
      <c r="E25" s="29"/>
      <c r="F25" s="29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</row>
    <row r="26" spans="1:68" s="10" customFormat="1" hidden="1" x14ac:dyDescent="0.25">
      <c r="A26"/>
      <c r="B26">
        <f>B24-B18</f>
        <v>90</v>
      </c>
      <c r="C26" s="14">
        <f t="shared" ref="C26:F26" si="0">C24-C18</f>
        <v>1655</v>
      </c>
      <c r="D26" s="29">
        <f t="shared" si="0"/>
        <v>1788</v>
      </c>
      <c r="E26" s="29">
        <f t="shared" si="0"/>
        <v>89.4</v>
      </c>
      <c r="F26" s="29">
        <f t="shared" si="0"/>
        <v>9875280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</row>
    <row r="27" spans="1:68" s="31" customFormat="1" x14ac:dyDescent="0.25">
      <c r="C27" s="30"/>
      <c r="D27" s="29"/>
      <c r="E27" s="29"/>
      <c r="F27" s="29"/>
    </row>
    <row r="28" spans="1:68" s="31" customFormat="1" x14ac:dyDescent="0.25">
      <c r="C28" s="30"/>
      <c r="D28" s="29"/>
      <c r="E28" s="29"/>
      <c r="F28" s="29"/>
    </row>
    <row r="29" spans="1:68" s="31" customFormat="1" x14ac:dyDescent="0.25">
      <c r="C29" s="30"/>
      <c r="D29" s="29"/>
      <c r="E29" s="29"/>
      <c r="F29" s="29"/>
    </row>
    <row r="30" spans="1:68" s="31" customFormat="1" x14ac:dyDescent="0.25">
      <c r="C30" s="30"/>
      <c r="D30" s="29"/>
      <c r="E30" s="29"/>
      <c r="F30" s="29"/>
    </row>
    <row r="31" spans="1:68" s="31" customFormat="1" x14ac:dyDescent="0.25">
      <c r="C31" s="30"/>
      <c r="D31" s="29"/>
      <c r="E31" s="29"/>
      <c r="F31" s="29"/>
    </row>
    <row r="32" spans="1:68" s="31" customFormat="1" x14ac:dyDescent="0.25">
      <c r="C32" s="30"/>
      <c r="D32" s="29"/>
      <c r="E32" s="29"/>
      <c r="F32" s="29"/>
    </row>
    <row r="33" spans="2:6" s="31" customFormat="1" x14ac:dyDescent="0.25">
      <c r="C33" s="30"/>
      <c r="D33" s="29"/>
      <c r="E33" s="29"/>
      <c r="F33" s="29"/>
    </row>
    <row r="34" spans="2:6" s="31" customFormat="1" x14ac:dyDescent="0.25">
      <c r="C34" s="30"/>
      <c r="D34" s="29"/>
      <c r="E34" s="29"/>
      <c r="F34" s="29"/>
    </row>
    <row r="35" spans="2:6" s="31" customFormat="1" x14ac:dyDescent="0.25">
      <c r="C35" s="30"/>
    </row>
    <row r="36" spans="2:6" s="31" customFormat="1" x14ac:dyDescent="0.25">
      <c r="C36" s="30"/>
    </row>
    <row r="37" spans="2:6" s="31" customFormat="1" x14ac:dyDescent="0.25">
      <c r="C37" s="30"/>
    </row>
    <row r="38" spans="2:6" s="31" customFormat="1" x14ac:dyDescent="0.25">
      <c r="C38" s="30"/>
    </row>
    <row r="39" spans="2:6" s="31" customFormat="1" x14ac:dyDescent="0.25">
      <c r="B39" s="29"/>
      <c r="C39" s="29"/>
      <c r="D39" s="29"/>
      <c r="E39" s="29"/>
      <c r="F39" s="30"/>
    </row>
    <row r="40" spans="2:6" s="31" customFormat="1" x14ac:dyDescent="0.25">
      <c r="B40" s="29"/>
      <c r="C40" s="29"/>
      <c r="D40" s="29"/>
      <c r="E40" s="29"/>
      <c r="F40" s="30"/>
    </row>
    <row r="41" spans="2:6" s="31" customFormat="1" x14ac:dyDescent="0.25">
      <c r="B41" s="29"/>
      <c r="C41" s="29"/>
      <c r="D41" s="29"/>
      <c r="E41" s="29"/>
      <c r="F41" s="30"/>
    </row>
    <row r="42" spans="2:6" s="31" customFormat="1" x14ac:dyDescent="0.25">
      <c r="B42" s="29"/>
      <c r="C42" s="29"/>
      <c r="D42" s="29"/>
      <c r="E42" s="29"/>
      <c r="F42" s="30"/>
    </row>
    <row r="43" spans="2:6" s="31" customFormat="1" x14ac:dyDescent="0.25">
      <c r="B43" s="29"/>
      <c r="C43" s="29"/>
      <c r="D43" s="29"/>
      <c r="E43" s="29"/>
      <c r="F43" s="30"/>
    </row>
    <row r="44" spans="2:6" s="31" customFormat="1" x14ac:dyDescent="0.25">
      <c r="B44" s="29"/>
      <c r="C44" s="29"/>
      <c r="D44" s="29"/>
      <c r="E44" s="29"/>
      <c r="F44" s="30"/>
    </row>
    <row r="45" spans="2:6" s="31" customFormat="1" x14ac:dyDescent="0.25">
      <c r="B45" s="29"/>
      <c r="C45" s="29"/>
      <c r="D45" s="29"/>
      <c r="E45" s="29"/>
      <c r="F45" s="30"/>
    </row>
    <row r="46" spans="2:6" s="31" customFormat="1" x14ac:dyDescent="0.25">
      <c r="B46" s="29"/>
      <c r="C46" s="29"/>
      <c r="D46" s="29"/>
      <c r="E46" s="29"/>
      <c r="F46" s="30"/>
    </row>
    <row r="47" spans="2:6" s="31" customFormat="1" x14ac:dyDescent="0.25">
      <c r="B47" s="29"/>
      <c r="C47" s="29"/>
      <c r="D47" s="29"/>
      <c r="E47" s="29"/>
      <c r="F47" s="30"/>
    </row>
    <row r="48" spans="2:6" s="31" customFormat="1" x14ac:dyDescent="0.25">
      <c r="B48" s="29"/>
      <c r="C48" s="29"/>
      <c r="D48" s="29"/>
      <c r="E48" s="29"/>
      <c r="F48" s="30"/>
    </row>
    <row r="49" spans="2:6" s="31" customFormat="1" x14ac:dyDescent="0.25">
      <c r="B49" s="29"/>
      <c r="C49" s="29"/>
      <c r="D49" s="29"/>
      <c r="E49" s="29"/>
      <c r="F49" s="30"/>
    </row>
    <row r="50" spans="2:6" s="31" customFormat="1" x14ac:dyDescent="0.25">
      <c r="B50" s="29"/>
      <c r="C50" s="29"/>
      <c r="D50" s="29"/>
      <c r="E50" s="29"/>
      <c r="F50" s="30"/>
    </row>
    <row r="51" spans="2:6" s="31" customFormat="1" x14ac:dyDescent="0.25">
      <c r="B51" s="29"/>
      <c r="C51" s="29"/>
      <c r="D51" s="29"/>
      <c r="E51" s="29"/>
      <c r="F51" s="30"/>
    </row>
    <row r="52" spans="2:6" s="31" customFormat="1" x14ac:dyDescent="0.25">
      <c r="B52" s="29"/>
      <c r="C52" s="29"/>
      <c r="D52" s="29"/>
      <c r="E52" s="29"/>
      <c r="F52" s="30"/>
    </row>
    <row r="53" spans="2:6" s="31" customFormat="1" x14ac:dyDescent="0.25">
      <c r="B53" s="29"/>
      <c r="C53" s="29"/>
      <c r="D53" s="29"/>
      <c r="E53" s="29"/>
      <c r="F53" s="30"/>
    </row>
    <row r="54" spans="2:6" s="31" customFormat="1" x14ac:dyDescent="0.25">
      <c r="B54" s="29"/>
      <c r="C54" s="29"/>
      <c r="D54" s="29"/>
      <c r="E54" s="29"/>
      <c r="F54" s="30"/>
    </row>
    <row r="55" spans="2:6" s="31" customFormat="1" x14ac:dyDescent="0.25">
      <c r="B55" s="29"/>
      <c r="C55" s="29"/>
      <c r="D55" s="29"/>
      <c r="E55" s="29"/>
      <c r="F55" s="30"/>
    </row>
    <row r="56" spans="2:6" s="31" customFormat="1" x14ac:dyDescent="0.25">
      <c r="B56" s="29"/>
      <c r="C56" s="29"/>
      <c r="D56" s="29"/>
      <c r="E56" s="29"/>
      <c r="F56" s="30"/>
    </row>
    <row r="57" spans="2:6" s="31" customFormat="1" x14ac:dyDescent="0.25">
      <c r="B57" s="29"/>
      <c r="C57" s="29"/>
      <c r="D57" s="29"/>
      <c r="E57" s="29"/>
      <c r="F57" s="30"/>
    </row>
    <row r="58" spans="2:6" s="31" customFormat="1" x14ac:dyDescent="0.25">
      <c r="B58" s="29"/>
      <c r="C58" s="29"/>
      <c r="D58" s="29"/>
      <c r="E58" s="29"/>
      <c r="F58" s="30"/>
    </row>
    <row r="59" spans="2:6" s="31" customFormat="1" x14ac:dyDescent="0.25">
      <c r="B59" s="29"/>
      <c r="C59" s="29"/>
      <c r="D59" s="29"/>
      <c r="E59" s="29"/>
      <c r="F59" s="30"/>
    </row>
    <row r="60" spans="2:6" s="31" customFormat="1" x14ac:dyDescent="0.25">
      <c r="B60" s="29"/>
      <c r="C60" s="29"/>
      <c r="D60" s="29"/>
      <c r="E60" s="29"/>
      <c r="F60" s="30"/>
    </row>
    <row r="61" spans="2:6" s="31" customFormat="1" x14ac:dyDescent="0.25">
      <c r="B61" s="29"/>
      <c r="C61" s="29"/>
      <c r="D61" s="29"/>
      <c r="E61" s="29"/>
      <c r="F61" s="30"/>
    </row>
    <row r="62" spans="2:6" s="31" customFormat="1" x14ac:dyDescent="0.25">
      <c r="B62" s="29"/>
      <c r="C62" s="29"/>
      <c r="D62" s="29"/>
      <c r="E62" s="29"/>
      <c r="F62" s="30"/>
    </row>
    <row r="63" spans="2:6" s="31" customFormat="1" x14ac:dyDescent="0.25">
      <c r="B63" s="29"/>
      <c r="C63" s="29"/>
      <c r="D63" s="29"/>
      <c r="E63" s="29"/>
      <c r="F63" s="30"/>
    </row>
    <row r="64" spans="2:6" s="31" customFormat="1" x14ac:dyDescent="0.25">
      <c r="B64" s="29"/>
      <c r="C64" s="29"/>
      <c r="D64" s="29"/>
      <c r="E64" s="29"/>
      <c r="F64" s="30"/>
    </row>
    <row r="65" spans="2:6" s="31" customFormat="1" x14ac:dyDescent="0.25">
      <c r="B65" s="29"/>
      <c r="C65" s="29"/>
      <c r="D65" s="29"/>
      <c r="E65" s="29"/>
      <c r="F65" s="30"/>
    </row>
    <row r="66" spans="2:6" s="31" customFormat="1" x14ac:dyDescent="0.25">
      <c r="B66" s="29"/>
      <c r="C66" s="29"/>
      <c r="D66" s="29"/>
      <c r="E66" s="29"/>
      <c r="F66" s="30"/>
    </row>
    <row r="67" spans="2:6" s="31" customFormat="1" x14ac:dyDescent="0.25">
      <c r="B67" s="29"/>
      <c r="C67" s="29"/>
      <c r="D67" s="29"/>
      <c r="E67" s="29"/>
      <c r="F67" s="30"/>
    </row>
    <row r="68" spans="2:6" s="31" customFormat="1" x14ac:dyDescent="0.25">
      <c r="B68" s="29"/>
      <c r="C68" s="29"/>
      <c r="D68" s="29"/>
      <c r="E68" s="29"/>
      <c r="F68" s="30"/>
    </row>
    <row r="69" spans="2:6" s="31" customFormat="1" x14ac:dyDescent="0.25">
      <c r="B69" s="29"/>
      <c r="C69" s="29"/>
      <c r="D69" s="29"/>
      <c r="E69" s="29"/>
      <c r="F69" s="30"/>
    </row>
    <row r="70" spans="2:6" s="31" customFormat="1" x14ac:dyDescent="0.25">
      <c r="B70" s="29"/>
      <c r="C70" s="29"/>
      <c r="D70" s="29"/>
      <c r="E70" s="29"/>
      <c r="F70" s="30"/>
    </row>
    <row r="71" spans="2:6" s="31" customFormat="1" x14ac:dyDescent="0.25">
      <c r="B71" s="29"/>
      <c r="C71" s="29"/>
      <c r="D71" s="29"/>
      <c r="E71" s="29"/>
      <c r="F71" s="30"/>
    </row>
    <row r="72" spans="2:6" s="31" customFormat="1" x14ac:dyDescent="0.25">
      <c r="B72" s="29"/>
      <c r="C72" s="29"/>
      <c r="D72" s="29"/>
      <c r="E72" s="29"/>
      <c r="F72" s="30"/>
    </row>
    <row r="73" spans="2:6" s="31" customFormat="1" x14ac:dyDescent="0.25">
      <c r="B73" s="29"/>
      <c r="C73" s="29"/>
      <c r="D73" s="29"/>
      <c r="E73" s="29"/>
      <c r="F73" s="30"/>
    </row>
    <row r="74" spans="2:6" s="31" customFormat="1" x14ac:dyDescent="0.25">
      <c r="B74" s="29"/>
      <c r="C74" s="29"/>
      <c r="D74" s="29"/>
      <c r="E74" s="29"/>
      <c r="F74" s="30"/>
    </row>
    <row r="75" spans="2:6" s="31" customFormat="1" x14ac:dyDescent="0.25">
      <c r="B75" s="29"/>
      <c r="C75" s="29"/>
      <c r="D75" s="29"/>
      <c r="E75" s="29"/>
      <c r="F75" s="30"/>
    </row>
    <row r="76" spans="2:6" s="31" customFormat="1" x14ac:dyDescent="0.25">
      <c r="B76" s="29"/>
      <c r="C76" s="29"/>
      <c r="D76" s="29"/>
      <c r="E76" s="29"/>
      <c r="F76" s="30"/>
    </row>
    <row r="77" spans="2:6" s="31" customFormat="1" x14ac:dyDescent="0.25">
      <c r="B77" s="29"/>
      <c r="C77" s="29"/>
      <c r="D77" s="29"/>
      <c r="E77" s="29"/>
      <c r="F77" s="30"/>
    </row>
    <row r="78" spans="2:6" s="31" customFormat="1" x14ac:dyDescent="0.25">
      <c r="B78" s="29"/>
      <c r="C78" s="29"/>
      <c r="D78" s="29"/>
      <c r="E78" s="29"/>
      <c r="F78" s="30"/>
    </row>
    <row r="79" spans="2:6" s="31" customFormat="1" x14ac:dyDescent="0.25">
      <c r="B79" s="29"/>
      <c r="C79" s="29"/>
      <c r="D79" s="29"/>
      <c r="E79" s="29"/>
      <c r="F79" s="30"/>
    </row>
    <row r="80" spans="2:6" s="31" customFormat="1" x14ac:dyDescent="0.25">
      <c r="B80" s="29"/>
      <c r="C80" s="29"/>
      <c r="D80" s="29"/>
      <c r="E80" s="29"/>
      <c r="F80" s="30"/>
    </row>
    <row r="81" spans="2:6" s="31" customFormat="1" x14ac:dyDescent="0.25">
      <c r="B81" s="29"/>
      <c r="C81" s="29"/>
      <c r="D81" s="29"/>
      <c r="E81" s="29"/>
      <c r="F81" s="30"/>
    </row>
    <row r="82" spans="2:6" s="31" customFormat="1" x14ac:dyDescent="0.25">
      <c r="B82" s="29"/>
      <c r="C82" s="29"/>
      <c r="D82" s="29"/>
      <c r="E82" s="29"/>
      <c r="F82" s="30"/>
    </row>
    <row r="83" spans="2:6" s="31" customFormat="1" x14ac:dyDescent="0.25">
      <c r="B83" s="29"/>
      <c r="C83" s="29"/>
      <c r="D83" s="29"/>
      <c r="E83" s="29"/>
      <c r="F83" s="30"/>
    </row>
    <row r="84" spans="2:6" s="31" customFormat="1" x14ac:dyDescent="0.25">
      <c r="B84" s="29"/>
      <c r="C84" s="29"/>
      <c r="D84" s="29"/>
      <c r="E84" s="29"/>
      <c r="F84" s="30"/>
    </row>
    <row r="85" spans="2:6" s="31" customFormat="1" x14ac:dyDescent="0.25">
      <c r="B85" s="29"/>
      <c r="C85" s="29"/>
      <c r="D85" s="29"/>
      <c r="E85" s="29"/>
      <c r="F85" s="30"/>
    </row>
    <row r="86" spans="2:6" s="31" customFormat="1" x14ac:dyDescent="0.25">
      <c r="B86" s="29"/>
      <c r="C86" s="29"/>
      <c r="D86" s="29"/>
      <c r="E86" s="29"/>
      <c r="F86" s="30"/>
    </row>
    <row r="87" spans="2:6" s="31" customFormat="1" x14ac:dyDescent="0.25">
      <c r="B87" s="29"/>
      <c r="C87" s="29"/>
      <c r="D87" s="29"/>
      <c r="E87" s="29"/>
      <c r="F87" s="30"/>
    </row>
    <row r="88" spans="2:6" s="31" customFormat="1" x14ac:dyDescent="0.25">
      <c r="B88" s="29"/>
      <c r="C88" s="29"/>
      <c r="D88" s="29"/>
      <c r="E88" s="29"/>
      <c r="F88" s="30"/>
    </row>
    <row r="89" spans="2:6" s="31" customFormat="1" x14ac:dyDescent="0.25">
      <c r="B89" s="29"/>
      <c r="C89" s="29"/>
      <c r="D89" s="29"/>
      <c r="E89" s="29"/>
      <c r="F89" s="30"/>
    </row>
    <row r="90" spans="2:6" s="31" customFormat="1" x14ac:dyDescent="0.25">
      <c r="B90" s="29"/>
      <c r="C90" s="29"/>
      <c r="D90" s="29"/>
      <c r="E90" s="29"/>
      <c r="F90" s="30"/>
    </row>
    <row r="91" spans="2:6" s="31" customFormat="1" x14ac:dyDescent="0.25">
      <c r="B91" s="29"/>
      <c r="C91" s="29"/>
      <c r="D91" s="29"/>
      <c r="E91" s="29"/>
      <c r="F91" s="30"/>
    </row>
    <row r="92" spans="2:6" s="31" customFormat="1" x14ac:dyDescent="0.25">
      <c r="B92" s="29"/>
      <c r="C92" s="29"/>
      <c r="D92" s="29"/>
      <c r="E92" s="29"/>
      <c r="F92" s="30"/>
    </row>
    <row r="93" spans="2:6" s="31" customFormat="1" x14ac:dyDescent="0.25">
      <c r="B93" s="29"/>
      <c r="C93" s="29"/>
      <c r="D93" s="29"/>
      <c r="E93" s="29"/>
      <c r="F93" s="30"/>
    </row>
    <row r="94" spans="2:6" s="31" customFormat="1" x14ac:dyDescent="0.25">
      <c r="B94" s="29"/>
      <c r="C94" s="29"/>
      <c r="D94" s="29"/>
      <c r="E94" s="29"/>
      <c r="F94" s="30"/>
    </row>
    <row r="95" spans="2:6" s="31" customFormat="1" x14ac:dyDescent="0.25">
      <c r="B95" s="29"/>
      <c r="C95" s="29"/>
      <c r="D95" s="29"/>
      <c r="E95" s="29"/>
      <c r="F95" s="30"/>
    </row>
    <row r="96" spans="2:6" s="31" customFormat="1" x14ac:dyDescent="0.25">
      <c r="B96" s="29"/>
      <c r="C96" s="29"/>
      <c r="D96" s="29"/>
      <c r="E96" s="29"/>
      <c r="F96" s="30"/>
    </row>
    <row r="97" spans="2:6" s="31" customFormat="1" x14ac:dyDescent="0.25">
      <c r="B97" s="29"/>
      <c r="C97" s="29"/>
      <c r="D97" s="29"/>
      <c r="E97" s="29"/>
      <c r="F97" s="30"/>
    </row>
    <row r="98" spans="2:6" s="31" customFormat="1" x14ac:dyDescent="0.25">
      <c r="B98" s="29"/>
      <c r="C98" s="29"/>
      <c r="D98" s="29"/>
      <c r="E98" s="29"/>
      <c r="F98" s="30"/>
    </row>
    <row r="99" spans="2:6" s="31" customFormat="1" x14ac:dyDescent="0.25">
      <c r="B99" s="29"/>
      <c r="C99" s="29"/>
      <c r="D99" s="29"/>
      <c r="E99" s="29"/>
      <c r="F99" s="30"/>
    </row>
    <row r="100" spans="2:6" s="31" customFormat="1" x14ac:dyDescent="0.25">
      <c r="B100" s="29"/>
      <c r="C100" s="29"/>
      <c r="D100" s="29"/>
      <c r="E100" s="29"/>
      <c r="F100" s="30"/>
    </row>
    <row r="101" spans="2:6" s="31" customFormat="1" x14ac:dyDescent="0.25">
      <c r="B101" s="29"/>
      <c r="C101" s="29"/>
      <c r="D101" s="29"/>
      <c r="E101" s="29"/>
      <c r="F101" s="30"/>
    </row>
    <row r="102" spans="2:6" s="31" customFormat="1" x14ac:dyDescent="0.25">
      <c r="B102" s="29"/>
      <c r="C102" s="29"/>
      <c r="D102" s="29"/>
      <c r="E102" s="29"/>
      <c r="F102" s="30"/>
    </row>
    <row r="103" spans="2:6" s="31" customFormat="1" x14ac:dyDescent="0.25">
      <c r="B103" s="29"/>
      <c r="C103" s="29"/>
      <c r="D103" s="29"/>
      <c r="E103" s="29"/>
      <c r="F103" s="30"/>
    </row>
    <row r="104" spans="2:6" s="31" customFormat="1" x14ac:dyDescent="0.25">
      <c r="B104" s="29"/>
      <c r="C104" s="29"/>
      <c r="D104" s="29"/>
      <c r="E104" s="29"/>
      <c r="F104" s="30"/>
    </row>
    <row r="105" spans="2:6" s="31" customFormat="1" x14ac:dyDescent="0.25">
      <c r="B105" s="29"/>
      <c r="C105" s="29"/>
      <c r="D105" s="29"/>
      <c r="E105" s="29"/>
      <c r="F105" s="30"/>
    </row>
    <row r="106" spans="2:6" s="31" customFormat="1" x14ac:dyDescent="0.25">
      <c r="B106" s="29"/>
      <c r="C106" s="29"/>
      <c r="D106" s="29"/>
      <c r="E106" s="29"/>
      <c r="F106" s="30"/>
    </row>
    <row r="107" spans="2:6" s="31" customFormat="1" x14ac:dyDescent="0.25">
      <c r="B107" s="29"/>
      <c r="C107" s="29"/>
      <c r="D107" s="29"/>
      <c r="E107" s="29"/>
      <c r="F107" s="30"/>
    </row>
    <row r="108" spans="2:6" s="31" customFormat="1" x14ac:dyDescent="0.25">
      <c r="B108" s="29"/>
      <c r="C108" s="29"/>
      <c r="D108" s="29"/>
      <c r="E108" s="29"/>
      <c r="F108" s="30"/>
    </row>
    <row r="109" spans="2:6" s="31" customFormat="1" x14ac:dyDescent="0.25">
      <c r="B109" s="29"/>
      <c r="C109" s="29"/>
      <c r="D109" s="29"/>
      <c r="E109" s="29"/>
      <c r="F109" s="30"/>
    </row>
    <row r="110" spans="2:6" s="31" customFormat="1" x14ac:dyDescent="0.25">
      <c r="B110" s="29"/>
      <c r="C110" s="29"/>
      <c r="D110" s="29"/>
      <c r="E110" s="29"/>
      <c r="F110" s="30"/>
    </row>
    <row r="111" spans="2:6" s="31" customFormat="1" x14ac:dyDescent="0.25">
      <c r="B111" s="29"/>
      <c r="C111" s="29"/>
      <c r="D111" s="29"/>
      <c r="E111" s="29"/>
      <c r="F111" s="30"/>
    </row>
    <row r="112" spans="2:6" s="31" customFormat="1" x14ac:dyDescent="0.25">
      <c r="B112" s="29"/>
      <c r="C112" s="29"/>
      <c r="D112" s="29"/>
      <c r="E112" s="29"/>
      <c r="F112" s="30"/>
    </row>
    <row r="113" spans="2:6" s="31" customFormat="1" x14ac:dyDescent="0.25">
      <c r="B113" s="29"/>
      <c r="C113" s="29"/>
      <c r="D113" s="29"/>
      <c r="E113" s="29"/>
      <c r="F113" s="30"/>
    </row>
    <row r="114" spans="2:6" s="31" customFormat="1" x14ac:dyDescent="0.25">
      <c r="B114" s="29"/>
      <c r="C114" s="29"/>
      <c r="D114" s="29"/>
      <c r="E114" s="29"/>
      <c r="F114" s="30"/>
    </row>
    <row r="115" spans="2:6" s="31" customFormat="1" x14ac:dyDescent="0.25">
      <c r="B115" s="29"/>
      <c r="C115" s="29"/>
      <c r="D115" s="29"/>
      <c r="E115" s="29"/>
      <c r="F115" s="30"/>
    </row>
    <row r="116" spans="2:6" s="31" customFormat="1" x14ac:dyDescent="0.25">
      <c r="B116" s="29"/>
      <c r="C116" s="29"/>
      <c r="D116" s="29"/>
      <c r="E116" s="29"/>
      <c r="F116" s="30"/>
    </row>
    <row r="117" spans="2:6" s="31" customFormat="1" x14ac:dyDescent="0.25">
      <c r="B117" s="29"/>
      <c r="C117" s="29"/>
      <c r="D117" s="29"/>
      <c r="E117" s="29"/>
      <c r="F117" s="30"/>
    </row>
    <row r="118" spans="2:6" s="31" customFormat="1" x14ac:dyDescent="0.25">
      <c r="B118" s="29"/>
      <c r="C118" s="29"/>
      <c r="D118" s="29"/>
      <c r="E118" s="29"/>
      <c r="F118" s="30"/>
    </row>
    <row r="119" spans="2:6" s="31" customFormat="1" x14ac:dyDescent="0.25">
      <c r="B119" s="29"/>
      <c r="C119" s="29"/>
      <c r="D119" s="29"/>
      <c r="E119" s="29"/>
      <c r="F119" s="30"/>
    </row>
    <row r="120" spans="2:6" s="31" customFormat="1" x14ac:dyDescent="0.25">
      <c r="B120" s="29"/>
      <c r="C120" s="29"/>
      <c r="D120" s="29"/>
      <c r="E120" s="29"/>
      <c r="F120" s="30"/>
    </row>
    <row r="121" spans="2:6" s="31" customFormat="1" x14ac:dyDescent="0.25">
      <c r="B121" s="29"/>
      <c r="C121" s="29"/>
      <c r="D121" s="29"/>
      <c r="E121" s="29"/>
      <c r="F121" s="30"/>
    </row>
    <row r="122" spans="2:6" s="31" customFormat="1" x14ac:dyDescent="0.25">
      <c r="B122" s="29"/>
      <c r="C122" s="29"/>
      <c r="D122" s="29"/>
      <c r="E122" s="29"/>
      <c r="F122" s="30"/>
    </row>
    <row r="123" spans="2:6" s="31" customFormat="1" x14ac:dyDescent="0.25">
      <c r="B123" s="29"/>
      <c r="C123" s="29"/>
      <c r="D123" s="29"/>
      <c r="E123" s="29"/>
      <c r="F123" s="30"/>
    </row>
    <row r="124" spans="2:6" s="31" customFormat="1" x14ac:dyDescent="0.25">
      <c r="B124" s="29"/>
      <c r="C124" s="29"/>
      <c r="D124" s="29"/>
      <c r="E124" s="29"/>
      <c r="F124" s="30"/>
    </row>
    <row r="125" spans="2:6" s="31" customFormat="1" x14ac:dyDescent="0.25">
      <c r="B125" s="29"/>
      <c r="C125" s="29"/>
      <c r="D125" s="29"/>
      <c r="E125" s="29"/>
      <c r="F125" s="30"/>
    </row>
    <row r="126" spans="2:6" s="31" customFormat="1" x14ac:dyDescent="0.25">
      <c r="B126" s="29"/>
      <c r="C126" s="29"/>
      <c r="D126" s="29"/>
      <c r="E126" s="29"/>
      <c r="F126" s="30"/>
    </row>
    <row r="127" spans="2:6" s="31" customFormat="1" x14ac:dyDescent="0.25">
      <c r="B127" s="29"/>
      <c r="C127" s="29"/>
      <c r="D127" s="29"/>
      <c r="E127" s="29"/>
      <c r="F127" s="30"/>
    </row>
    <row r="128" spans="2:6" s="31" customFormat="1" x14ac:dyDescent="0.25">
      <c r="B128" s="29"/>
      <c r="C128" s="29"/>
      <c r="D128" s="29"/>
      <c r="E128" s="29"/>
      <c r="F128" s="30"/>
    </row>
    <row r="129" spans="2:6" s="31" customFormat="1" x14ac:dyDescent="0.25">
      <c r="B129" s="29"/>
      <c r="C129" s="29"/>
      <c r="D129" s="29"/>
      <c r="E129" s="29"/>
      <c r="F129" s="30"/>
    </row>
    <row r="130" spans="2:6" s="31" customFormat="1" x14ac:dyDescent="0.25">
      <c r="B130" s="29"/>
      <c r="C130" s="29"/>
      <c r="D130" s="29"/>
      <c r="E130" s="29"/>
      <c r="F130" s="30"/>
    </row>
    <row r="131" spans="2:6" s="31" customFormat="1" x14ac:dyDescent="0.25">
      <c r="B131" s="29"/>
      <c r="C131" s="29"/>
      <c r="D131" s="29"/>
      <c r="E131" s="29"/>
      <c r="F131" s="30"/>
    </row>
    <row r="132" spans="2:6" s="31" customFormat="1" x14ac:dyDescent="0.25">
      <c r="B132" s="29"/>
      <c r="C132" s="29"/>
      <c r="D132" s="29"/>
      <c r="E132" s="29"/>
      <c r="F132" s="30"/>
    </row>
    <row r="133" spans="2:6" s="31" customFormat="1" x14ac:dyDescent="0.25">
      <c r="B133" s="29"/>
      <c r="C133" s="29"/>
      <c r="D133" s="29"/>
      <c r="E133" s="29"/>
      <c r="F133" s="30"/>
    </row>
    <row r="134" spans="2:6" s="31" customFormat="1" x14ac:dyDescent="0.25">
      <c r="B134" s="29"/>
      <c r="C134" s="29"/>
      <c r="D134" s="29"/>
      <c r="E134" s="29"/>
      <c r="F134" s="30"/>
    </row>
    <row r="135" spans="2:6" s="31" customFormat="1" x14ac:dyDescent="0.25">
      <c r="B135" s="29"/>
      <c r="C135" s="29"/>
      <c r="D135" s="29"/>
      <c r="E135" s="29"/>
      <c r="F135" s="30"/>
    </row>
    <row r="136" spans="2:6" s="31" customFormat="1" x14ac:dyDescent="0.25">
      <c r="B136" s="29"/>
      <c r="C136" s="29"/>
      <c r="D136" s="29"/>
      <c r="E136" s="29"/>
      <c r="F136" s="30"/>
    </row>
    <row r="137" spans="2:6" s="31" customFormat="1" x14ac:dyDescent="0.25">
      <c r="B137" s="29"/>
      <c r="C137" s="29"/>
      <c r="D137" s="29"/>
      <c r="E137" s="29"/>
      <c r="F137" s="30"/>
    </row>
    <row r="138" spans="2:6" s="31" customFormat="1" x14ac:dyDescent="0.25">
      <c r="B138" s="29"/>
      <c r="C138" s="29"/>
      <c r="D138" s="29"/>
      <c r="E138" s="29"/>
      <c r="F138" s="30"/>
    </row>
    <row r="139" spans="2:6" s="31" customFormat="1" x14ac:dyDescent="0.25">
      <c r="B139" s="29"/>
      <c r="C139" s="29"/>
      <c r="D139" s="29"/>
      <c r="E139" s="29"/>
      <c r="F139" s="30"/>
    </row>
    <row r="140" spans="2:6" s="31" customFormat="1" x14ac:dyDescent="0.25">
      <c r="B140" s="29"/>
      <c r="C140" s="29"/>
      <c r="D140" s="29"/>
      <c r="E140" s="29"/>
      <c r="F140" s="30"/>
    </row>
    <row r="141" spans="2:6" s="31" customFormat="1" x14ac:dyDescent="0.25">
      <c r="B141" s="29"/>
      <c r="C141" s="29"/>
      <c r="D141" s="29"/>
      <c r="E141" s="29"/>
      <c r="F141" s="30"/>
    </row>
    <row r="142" spans="2:6" s="31" customFormat="1" x14ac:dyDescent="0.25">
      <c r="B142" s="29"/>
      <c r="C142" s="29"/>
      <c r="D142" s="29"/>
      <c r="E142" s="29"/>
      <c r="F142" s="30"/>
    </row>
    <row r="143" spans="2:6" s="31" customFormat="1" x14ac:dyDescent="0.25">
      <c r="B143" s="29"/>
      <c r="C143" s="29"/>
      <c r="D143" s="29"/>
      <c r="E143" s="29"/>
      <c r="F143" s="30"/>
    </row>
    <row r="144" spans="2:6" s="31" customFormat="1" x14ac:dyDescent="0.25">
      <c r="B144" s="29"/>
      <c r="C144" s="29"/>
      <c r="D144" s="29"/>
      <c r="E144" s="29"/>
      <c r="F144" s="30"/>
    </row>
    <row r="145" spans="2:6" s="31" customFormat="1" x14ac:dyDescent="0.25">
      <c r="B145" s="29"/>
      <c r="C145" s="29"/>
      <c r="D145" s="29"/>
      <c r="E145" s="29"/>
      <c r="F145" s="30"/>
    </row>
    <row r="146" spans="2:6" s="31" customFormat="1" x14ac:dyDescent="0.25">
      <c r="B146" s="29"/>
      <c r="C146" s="29"/>
      <c r="D146" s="29"/>
      <c r="E146" s="29"/>
      <c r="F146" s="30"/>
    </row>
    <row r="147" spans="2:6" s="31" customFormat="1" x14ac:dyDescent="0.25">
      <c r="B147" s="29"/>
      <c r="C147" s="29"/>
      <c r="D147" s="29"/>
      <c r="E147" s="29"/>
      <c r="F147" s="30"/>
    </row>
    <row r="148" spans="2:6" s="31" customFormat="1" x14ac:dyDescent="0.25">
      <c r="B148" s="29"/>
      <c r="C148" s="29"/>
      <c r="D148" s="29"/>
      <c r="E148" s="29"/>
      <c r="F148" s="30"/>
    </row>
    <row r="149" spans="2:6" s="31" customFormat="1" x14ac:dyDescent="0.25">
      <c r="B149" s="29"/>
      <c r="C149" s="29"/>
      <c r="D149" s="29"/>
      <c r="E149" s="29"/>
      <c r="F149" s="30"/>
    </row>
    <row r="150" spans="2:6" s="31" customFormat="1" x14ac:dyDescent="0.25">
      <c r="B150" s="29"/>
      <c r="C150" s="29"/>
      <c r="D150" s="29"/>
      <c r="E150" s="29"/>
      <c r="F150" s="30"/>
    </row>
    <row r="151" spans="2:6" s="31" customFormat="1" x14ac:dyDescent="0.25">
      <c r="B151" s="29"/>
      <c r="C151" s="29"/>
      <c r="D151" s="29"/>
      <c r="E151" s="29"/>
      <c r="F151" s="30"/>
    </row>
    <row r="152" spans="2:6" s="31" customFormat="1" x14ac:dyDescent="0.25">
      <c r="B152" s="29"/>
      <c r="C152" s="29"/>
      <c r="D152" s="29"/>
      <c r="E152" s="29"/>
      <c r="F152" s="30"/>
    </row>
    <row r="153" spans="2:6" s="31" customFormat="1" x14ac:dyDescent="0.25">
      <c r="B153" s="29"/>
      <c r="C153" s="29"/>
      <c r="D153" s="29"/>
      <c r="E153" s="29"/>
      <c r="F153" s="30"/>
    </row>
    <row r="154" spans="2:6" s="31" customFormat="1" x14ac:dyDescent="0.25">
      <c r="B154" s="29"/>
      <c r="C154" s="29"/>
      <c r="D154" s="29"/>
      <c r="E154" s="29"/>
      <c r="F154" s="30"/>
    </row>
    <row r="155" spans="2:6" s="31" customFormat="1" x14ac:dyDescent="0.25">
      <c r="B155" s="29"/>
      <c r="C155" s="29"/>
      <c r="D155" s="29"/>
      <c r="E155" s="29"/>
      <c r="F155" s="30"/>
    </row>
    <row r="156" spans="2:6" s="31" customFormat="1" x14ac:dyDescent="0.25">
      <c r="B156" s="29"/>
      <c r="C156" s="29"/>
      <c r="D156" s="29"/>
      <c r="E156" s="29"/>
      <c r="F156" s="30"/>
    </row>
    <row r="157" spans="2:6" s="31" customFormat="1" x14ac:dyDescent="0.25">
      <c r="B157" s="29"/>
      <c r="C157" s="29"/>
      <c r="D157" s="29"/>
      <c r="E157" s="29"/>
      <c r="F157" s="30"/>
    </row>
    <row r="158" spans="2:6" s="31" customFormat="1" x14ac:dyDescent="0.25">
      <c r="B158" s="29"/>
      <c r="C158" s="29"/>
      <c r="D158" s="29"/>
      <c r="E158" s="29"/>
      <c r="F158" s="30"/>
    </row>
    <row r="159" spans="2:6" s="31" customFormat="1" x14ac:dyDescent="0.25">
      <c r="B159" s="29"/>
      <c r="C159" s="29"/>
      <c r="D159" s="29"/>
      <c r="E159" s="29"/>
      <c r="F159" s="30"/>
    </row>
    <row r="160" spans="2:6" s="31" customFormat="1" x14ac:dyDescent="0.25">
      <c r="B160" s="29"/>
      <c r="C160" s="29"/>
      <c r="D160" s="29"/>
      <c r="E160" s="29"/>
      <c r="F160" s="30"/>
    </row>
    <row r="161" spans="2:6" s="31" customFormat="1" x14ac:dyDescent="0.25">
      <c r="B161" s="29"/>
      <c r="C161" s="29"/>
      <c r="D161" s="29"/>
      <c r="E161" s="29"/>
      <c r="F161" s="30"/>
    </row>
    <row r="162" spans="2:6" s="31" customFormat="1" x14ac:dyDescent="0.25">
      <c r="B162" s="29"/>
      <c r="C162" s="29"/>
      <c r="D162" s="29"/>
      <c r="E162" s="29"/>
      <c r="F162" s="30"/>
    </row>
    <row r="163" spans="2:6" s="31" customFormat="1" x14ac:dyDescent="0.25">
      <c r="B163" s="29"/>
      <c r="C163" s="29"/>
      <c r="D163" s="29"/>
      <c r="E163" s="29"/>
      <c r="F163" s="30"/>
    </row>
    <row r="164" spans="2:6" s="31" customFormat="1" x14ac:dyDescent="0.25">
      <c r="B164" s="29"/>
      <c r="C164" s="29"/>
      <c r="D164" s="29"/>
      <c r="E164" s="29"/>
      <c r="F164" s="30"/>
    </row>
    <row r="165" spans="2:6" s="31" customFormat="1" x14ac:dyDescent="0.25">
      <c r="B165" s="29"/>
      <c r="C165" s="29"/>
      <c r="D165" s="29"/>
      <c r="E165" s="29"/>
      <c r="F165" s="30"/>
    </row>
    <row r="166" spans="2:6" s="31" customFormat="1" x14ac:dyDescent="0.25">
      <c r="B166" s="29"/>
      <c r="C166" s="29"/>
      <c r="D166" s="29"/>
      <c r="E166" s="29"/>
      <c r="F166" s="30"/>
    </row>
    <row r="167" spans="2:6" s="31" customFormat="1" x14ac:dyDescent="0.25">
      <c r="B167" s="29"/>
      <c r="C167" s="29"/>
      <c r="D167" s="29"/>
      <c r="E167" s="29"/>
      <c r="F167" s="30"/>
    </row>
    <row r="168" spans="2:6" s="31" customFormat="1" x14ac:dyDescent="0.25">
      <c r="B168" s="29"/>
      <c r="C168" s="29"/>
      <c r="D168" s="29"/>
      <c r="E168" s="29"/>
      <c r="F168" s="30"/>
    </row>
    <row r="169" spans="2:6" s="31" customFormat="1" x14ac:dyDescent="0.25">
      <c r="B169" s="29"/>
      <c r="C169" s="29"/>
      <c r="D169" s="29"/>
      <c r="E169" s="29"/>
      <c r="F169" s="30"/>
    </row>
    <row r="170" spans="2:6" s="31" customFormat="1" x14ac:dyDescent="0.25">
      <c r="B170" s="29"/>
      <c r="C170" s="29"/>
      <c r="D170" s="29"/>
      <c r="E170" s="29"/>
      <c r="F170" s="30"/>
    </row>
    <row r="171" spans="2:6" s="31" customFormat="1" x14ac:dyDescent="0.25">
      <c r="B171" s="29"/>
      <c r="C171" s="29"/>
      <c r="D171" s="29"/>
      <c r="E171" s="29"/>
      <c r="F171" s="30"/>
    </row>
    <row r="172" spans="2:6" s="31" customFormat="1" x14ac:dyDescent="0.25">
      <c r="B172" s="29"/>
      <c r="C172" s="29"/>
      <c r="D172" s="29"/>
      <c r="E172" s="29"/>
      <c r="F172" s="30"/>
    </row>
    <row r="173" spans="2:6" s="31" customFormat="1" x14ac:dyDescent="0.25">
      <c r="B173" s="29"/>
      <c r="C173" s="29"/>
      <c r="D173" s="29"/>
      <c r="E173" s="29"/>
      <c r="F173" s="30"/>
    </row>
    <row r="174" spans="2:6" s="31" customFormat="1" x14ac:dyDescent="0.25">
      <c r="B174" s="29"/>
      <c r="C174" s="29"/>
      <c r="D174" s="29"/>
      <c r="E174" s="29"/>
      <c r="F174" s="30"/>
    </row>
    <row r="175" spans="2:6" s="31" customFormat="1" x14ac:dyDescent="0.25">
      <c r="B175" s="29"/>
      <c r="C175" s="29"/>
      <c r="D175" s="29"/>
      <c r="E175" s="29"/>
      <c r="F175" s="30"/>
    </row>
    <row r="176" spans="2:6" s="31" customFormat="1" x14ac:dyDescent="0.25">
      <c r="B176" s="29"/>
      <c r="C176" s="29"/>
      <c r="D176" s="29"/>
      <c r="E176" s="29"/>
      <c r="F176" s="30"/>
    </row>
    <row r="177" spans="2:6" s="31" customFormat="1" x14ac:dyDescent="0.25">
      <c r="B177" s="29"/>
      <c r="C177" s="29"/>
      <c r="D177" s="29"/>
      <c r="E177" s="29"/>
      <c r="F177" s="30"/>
    </row>
    <row r="178" spans="2:6" s="31" customFormat="1" x14ac:dyDescent="0.25">
      <c r="B178" s="29"/>
      <c r="C178" s="29"/>
      <c r="D178" s="29"/>
      <c r="E178" s="29"/>
      <c r="F178" s="30"/>
    </row>
    <row r="179" spans="2:6" s="31" customFormat="1" x14ac:dyDescent="0.25">
      <c r="B179" s="29"/>
      <c r="C179" s="29"/>
      <c r="D179" s="29"/>
      <c r="E179" s="29"/>
      <c r="F179" s="30"/>
    </row>
    <row r="180" spans="2:6" s="31" customFormat="1" x14ac:dyDescent="0.25">
      <c r="B180" s="29"/>
      <c r="C180" s="29"/>
      <c r="D180" s="29"/>
      <c r="E180" s="29"/>
      <c r="F180" s="30"/>
    </row>
    <row r="181" spans="2:6" s="31" customFormat="1" x14ac:dyDescent="0.25">
      <c r="B181" s="29"/>
      <c r="C181" s="29"/>
      <c r="D181" s="29"/>
      <c r="E181" s="29"/>
      <c r="F181" s="30"/>
    </row>
    <row r="182" spans="2:6" s="31" customFormat="1" x14ac:dyDescent="0.25">
      <c r="B182" s="29"/>
      <c r="C182" s="29"/>
      <c r="D182" s="29"/>
      <c r="E182" s="29"/>
      <c r="F182" s="30"/>
    </row>
    <row r="183" spans="2:6" s="31" customFormat="1" x14ac:dyDescent="0.25">
      <c r="B183" s="29"/>
      <c r="C183" s="29"/>
      <c r="D183" s="29"/>
      <c r="E183" s="29"/>
      <c r="F183" s="30"/>
    </row>
    <row r="184" spans="2:6" s="31" customFormat="1" x14ac:dyDescent="0.25">
      <c r="B184" s="29"/>
      <c r="C184" s="29"/>
      <c r="D184" s="29"/>
      <c r="E184" s="29"/>
      <c r="F184" s="30"/>
    </row>
    <row r="185" spans="2:6" s="31" customFormat="1" x14ac:dyDescent="0.25">
      <c r="B185" s="29"/>
      <c r="C185" s="29"/>
      <c r="D185" s="29"/>
      <c r="E185" s="29"/>
      <c r="F185" s="30"/>
    </row>
    <row r="186" spans="2:6" s="31" customFormat="1" x14ac:dyDescent="0.25">
      <c r="B186" s="29"/>
      <c r="C186" s="29"/>
      <c r="D186" s="29"/>
      <c r="E186" s="29"/>
      <c r="F186" s="30"/>
    </row>
    <row r="187" spans="2:6" s="31" customFormat="1" x14ac:dyDescent="0.25">
      <c r="B187" s="29"/>
      <c r="C187" s="29"/>
      <c r="D187" s="29"/>
      <c r="E187" s="29"/>
      <c r="F187" s="30"/>
    </row>
    <row r="188" spans="2:6" s="31" customFormat="1" x14ac:dyDescent="0.25">
      <c r="B188" s="29"/>
      <c r="C188" s="29"/>
      <c r="D188" s="29"/>
      <c r="E188" s="29"/>
      <c r="F188" s="30"/>
    </row>
    <row r="189" spans="2:6" s="31" customFormat="1" x14ac:dyDescent="0.25">
      <c r="B189" s="29"/>
      <c r="C189" s="29"/>
      <c r="D189" s="29"/>
      <c r="E189" s="29"/>
      <c r="F189" s="30"/>
    </row>
    <row r="190" spans="2:6" s="31" customFormat="1" x14ac:dyDescent="0.25">
      <c r="B190" s="29"/>
      <c r="C190" s="29"/>
      <c r="D190" s="29"/>
      <c r="E190" s="29"/>
      <c r="F190" s="30"/>
    </row>
    <row r="191" spans="2:6" s="31" customFormat="1" x14ac:dyDescent="0.25">
      <c r="B191" s="29"/>
      <c r="C191" s="29"/>
      <c r="D191" s="29"/>
      <c r="E191" s="29"/>
      <c r="F191" s="30"/>
    </row>
    <row r="192" spans="2:6" s="31" customFormat="1" x14ac:dyDescent="0.25">
      <c r="B192" s="29"/>
      <c r="C192" s="29"/>
      <c r="D192" s="29"/>
      <c r="E192" s="29"/>
      <c r="F192" s="30"/>
    </row>
    <row r="193" spans="2:6" s="31" customFormat="1" x14ac:dyDescent="0.25">
      <c r="B193" s="29"/>
      <c r="C193" s="29"/>
      <c r="D193" s="29"/>
      <c r="E193" s="29"/>
      <c r="F193" s="30"/>
    </row>
    <row r="194" spans="2:6" s="31" customFormat="1" x14ac:dyDescent="0.25">
      <c r="B194" s="29"/>
      <c r="C194" s="29"/>
      <c r="D194" s="29"/>
      <c r="E194" s="29"/>
      <c r="F194" s="30"/>
    </row>
    <row r="195" spans="2:6" s="31" customFormat="1" x14ac:dyDescent="0.25">
      <c r="B195" s="29"/>
      <c r="C195" s="29"/>
      <c r="D195" s="29"/>
      <c r="E195" s="29"/>
      <c r="F195" s="30"/>
    </row>
    <row r="196" spans="2:6" s="31" customFormat="1" x14ac:dyDescent="0.25">
      <c r="B196" s="29"/>
      <c r="C196" s="29"/>
      <c r="D196" s="29"/>
      <c r="E196" s="29"/>
      <c r="F196" s="30"/>
    </row>
    <row r="197" spans="2:6" s="31" customFormat="1" x14ac:dyDescent="0.25">
      <c r="B197" s="29"/>
      <c r="C197" s="29"/>
      <c r="D197" s="29"/>
      <c r="E197" s="29"/>
      <c r="F197" s="30"/>
    </row>
    <row r="198" spans="2:6" s="31" customFormat="1" x14ac:dyDescent="0.25">
      <c r="B198" s="29"/>
      <c r="C198" s="29"/>
      <c r="D198" s="29"/>
      <c r="E198" s="29"/>
      <c r="F198" s="30"/>
    </row>
    <row r="199" spans="2:6" s="31" customFormat="1" x14ac:dyDescent="0.25">
      <c r="B199" s="29"/>
      <c r="C199" s="29"/>
      <c r="D199" s="29"/>
      <c r="E199" s="29"/>
      <c r="F199" s="30"/>
    </row>
    <row r="200" spans="2:6" s="31" customFormat="1" x14ac:dyDescent="0.25">
      <c r="B200" s="29"/>
      <c r="C200" s="29"/>
      <c r="D200" s="29"/>
      <c r="E200" s="29"/>
      <c r="F200" s="30"/>
    </row>
    <row r="201" spans="2:6" s="31" customFormat="1" x14ac:dyDescent="0.25">
      <c r="B201" s="29"/>
      <c r="C201" s="29"/>
      <c r="D201" s="29"/>
      <c r="E201" s="29"/>
      <c r="F201" s="30"/>
    </row>
    <row r="202" spans="2:6" s="31" customFormat="1" x14ac:dyDescent="0.25">
      <c r="B202" s="29"/>
      <c r="C202" s="29"/>
      <c r="D202" s="29"/>
      <c r="E202" s="29"/>
      <c r="F202" s="30"/>
    </row>
    <row r="203" spans="2:6" s="31" customFormat="1" x14ac:dyDescent="0.25">
      <c r="B203" s="29"/>
      <c r="C203" s="29"/>
      <c r="D203" s="29"/>
      <c r="E203" s="29"/>
      <c r="F203" s="30"/>
    </row>
    <row r="204" spans="2:6" s="31" customFormat="1" x14ac:dyDescent="0.25">
      <c r="B204" s="29"/>
      <c r="C204" s="29"/>
      <c r="D204" s="29"/>
      <c r="E204" s="29"/>
      <c r="F204" s="30"/>
    </row>
    <row r="205" spans="2:6" s="31" customFormat="1" x14ac:dyDescent="0.25">
      <c r="B205" s="29"/>
      <c r="C205" s="29"/>
      <c r="D205" s="29"/>
      <c r="E205" s="29"/>
      <c r="F205" s="30"/>
    </row>
    <row r="206" spans="2:6" s="31" customFormat="1" x14ac:dyDescent="0.25">
      <c r="B206" s="29"/>
      <c r="C206" s="29"/>
      <c r="D206" s="29"/>
      <c r="E206" s="29"/>
      <c r="F206" s="30"/>
    </row>
    <row r="207" spans="2:6" s="31" customFormat="1" x14ac:dyDescent="0.25">
      <c r="B207" s="29"/>
      <c r="C207" s="29"/>
      <c r="D207" s="29"/>
      <c r="E207" s="29"/>
      <c r="F207" s="30"/>
    </row>
    <row r="208" spans="2:6" s="31" customFormat="1" x14ac:dyDescent="0.25">
      <c r="B208" s="29"/>
      <c r="C208" s="29"/>
      <c r="D208" s="29"/>
      <c r="E208" s="29"/>
      <c r="F208" s="30"/>
    </row>
    <row r="209" spans="2:68" s="31" customFormat="1" x14ac:dyDescent="0.25">
      <c r="B209" s="29"/>
      <c r="C209" s="29"/>
      <c r="D209" s="29"/>
      <c r="E209" s="29"/>
      <c r="F209" s="30"/>
    </row>
    <row r="210" spans="2:68" s="31" customFormat="1" x14ac:dyDescent="0.25">
      <c r="B210" s="29"/>
      <c r="C210" s="29"/>
      <c r="D210" s="29"/>
      <c r="E210" s="29"/>
      <c r="F210" s="30"/>
    </row>
    <row r="211" spans="2:68" s="31" customFormat="1" x14ac:dyDescent="0.25">
      <c r="B211" s="29"/>
      <c r="C211" s="29"/>
      <c r="D211" s="29"/>
      <c r="E211" s="29"/>
      <c r="F211" s="30"/>
    </row>
    <row r="212" spans="2:68" s="31" customFormat="1" x14ac:dyDescent="0.25">
      <c r="B212" s="29"/>
      <c r="C212" s="29"/>
      <c r="D212" s="29"/>
      <c r="E212" s="29"/>
      <c r="F212" s="30"/>
    </row>
    <row r="213" spans="2:68" s="31" customFormat="1" x14ac:dyDescent="0.25">
      <c r="B213" s="29"/>
      <c r="C213" s="29"/>
      <c r="D213" s="29"/>
      <c r="E213" s="29"/>
      <c r="F213" s="30"/>
    </row>
    <row r="214" spans="2:68" s="31" customFormat="1" x14ac:dyDescent="0.25">
      <c r="B214" s="29"/>
      <c r="C214" s="29"/>
      <c r="D214" s="29"/>
      <c r="E214" s="29"/>
      <c r="F214" s="30"/>
    </row>
    <row r="215" spans="2:68" x14ac:dyDescent="0.25">
      <c r="E215" s="29"/>
      <c r="F215" s="30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</row>
    <row r="216" spans="2:68" x14ac:dyDescent="0.25">
      <c r="E216" s="29"/>
      <c r="F216" s="30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</row>
    <row r="217" spans="2:68" x14ac:dyDescent="0.25">
      <c r="E217" s="29"/>
      <c r="F217" s="30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</row>
    <row r="218" spans="2:68" x14ac:dyDescent="0.25">
      <c r="E218" s="29"/>
      <c r="F218" s="30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</row>
    <row r="219" spans="2:68" x14ac:dyDescent="0.25">
      <c r="E219" s="29"/>
      <c r="F219" s="30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</row>
    <row r="220" spans="2:68" x14ac:dyDescent="0.25">
      <c r="E220" s="29"/>
      <c r="F220" s="30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</row>
    <row r="221" spans="2:68" x14ac:dyDescent="0.25">
      <c r="E221" s="29"/>
      <c r="F221" s="30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</row>
    <row r="222" spans="2:68" x14ac:dyDescent="0.25">
      <c r="E222" s="29"/>
      <c r="F222" s="30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80"/>
  <sheetViews>
    <sheetView workbookViewId="0">
      <selection activeCell="C19" sqref="C19"/>
    </sheetView>
  </sheetViews>
  <sheetFormatPr defaultRowHeight="15" x14ac:dyDescent="0.25"/>
  <cols>
    <col min="1" max="1" width="53.7109375" customWidth="1"/>
    <col min="2" max="2" width="12.28515625" style="1" customWidth="1"/>
    <col min="3" max="3" width="10.7109375" style="1" customWidth="1"/>
    <col min="4" max="4" width="8.7109375" style="1" customWidth="1"/>
    <col min="5" max="5" width="7.140625" style="1" customWidth="1"/>
    <col min="6" max="6" width="10" style="14" bestFit="1" customWidth="1"/>
    <col min="7" max="7" width="2.42578125" style="10" customWidth="1"/>
    <col min="8" max="8" width="3.140625" style="10" customWidth="1"/>
    <col min="9" max="9" width="47.5703125" style="10" bestFit="1" customWidth="1"/>
    <col min="10" max="10" width="10" style="10" bestFit="1" customWidth="1"/>
    <col min="11" max="12" width="9.140625" style="10"/>
    <col min="13" max="13" width="12.140625" style="10" bestFit="1" customWidth="1"/>
    <col min="14" max="14" width="12.28515625" style="10" bestFit="1" customWidth="1"/>
    <col min="15" max="15" width="10.28515625" style="10" bestFit="1" customWidth="1"/>
    <col min="16" max="29" width="9.140625" style="10"/>
  </cols>
  <sheetData>
    <row r="1" spans="1:29" ht="17.25" customHeight="1" x14ac:dyDescent="0.25">
      <c r="B1"/>
      <c r="C1" s="8"/>
      <c r="D1" s="8"/>
      <c r="E1" s="8"/>
      <c r="F1" s="8"/>
      <c r="G1" s="8"/>
    </row>
    <row r="2" spans="1:29" x14ac:dyDescent="0.25">
      <c r="A2" s="15" t="s">
        <v>7</v>
      </c>
      <c r="B2" s="7" t="s">
        <v>16</v>
      </c>
      <c r="C2" s="8"/>
      <c r="D2" s="8"/>
      <c r="E2" s="8"/>
      <c r="F2" s="9"/>
    </row>
    <row r="3" spans="1:29" s="1" customForma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90" x14ac:dyDescent="0.25">
      <c r="A4" s="22" t="s">
        <v>19</v>
      </c>
      <c r="B4" s="4" t="s">
        <v>21</v>
      </c>
      <c r="C4" s="33" t="s">
        <v>49</v>
      </c>
      <c r="D4" s="4" t="s">
        <v>50</v>
      </c>
      <c r="E4" s="4" t="s">
        <v>22</v>
      </c>
      <c r="F4" s="4" t="s">
        <v>23</v>
      </c>
    </row>
    <row r="5" spans="1:29" x14ac:dyDescent="0.25">
      <c r="A5" s="5" t="s">
        <v>75</v>
      </c>
      <c r="B5" s="11"/>
      <c r="C5" s="11"/>
      <c r="D5" s="11"/>
      <c r="E5" s="11"/>
      <c r="F5" s="12"/>
    </row>
    <row r="6" spans="1:29" x14ac:dyDescent="0.25">
      <c r="A6" s="54" t="s">
        <v>17</v>
      </c>
      <c r="B6" s="16">
        <v>9</v>
      </c>
      <c r="C6" s="16">
        <v>194</v>
      </c>
      <c r="D6" s="16">
        <v>198</v>
      </c>
      <c r="E6" s="16">
        <v>9</v>
      </c>
      <c r="F6" s="17">
        <v>1863000</v>
      </c>
    </row>
    <row r="7" spans="1:29" x14ac:dyDescent="0.25">
      <c r="A7" s="13" t="s">
        <v>134</v>
      </c>
      <c r="B7" s="11">
        <v>1</v>
      </c>
      <c r="C7" s="11">
        <v>21</v>
      </c>
      <c r="D7" s="11">
        <v>22</v>
      </c>
      <c r="E7" s="11">
        <v>1</v>
      </c>
      <c r="F7" s="12">
        <v>207000</v>
      </c>
    </row>
    <row r="8" spans="1:29" x14ac:dyDescent="0.25">
      <c r="A8" s="13" t="s">
        <v>136</v>
      </c>
      <c r="B8" s="11">
        <v>1</v>
      </c>
      <c r="C8" s="11">
        <v>22</v>
      </c>
      <c r="D8" s="11">
        <v>22</v>
      </c>
      <c r="E8" s="11">
        <v>1</v>
      </c>
      <c r="F8" s="23">
        <v>207000</v>
      </c>
    </row>
    <row r="9" spans="1:29" x14ac:dyDescent="0.25">
      <c r="A9" s="13" t="s">
        <v>161</v>
      </c>
      <c r="B9" s="11">
        <v>5</v>
      </c>
      <c r="C9" s="11">
        <v>107</v>
      </c>
      <c r="D9" s="11">
        <v>110</v>
      </c>
      <c r="E9" s="11">
        <v>5</v>
      </c>
      <c r="F9" s="23">
        <v>1035000</v>
      </c>
    </row>
    <row r="10" spans="1:29" x14ac:dyDescent="0.25">
      <c r="A10" s="13" t="s">
        <v>162</v>
      </c>
      <c r="B10" s="11">
        <v>2</v>
      </c>
      <c r="C10" s="11">
        <v>44</v>
      </c>
      <c r="D10" s="11">
        <v>44</v>
      </c>
      <c r="E10" s="11">
        <v>2</v>
      </c>
      <c r="F10" s="12">
        <v>414000</v>
      </c>
    </row>
    <row r="11" spans="1:29" x14ac:dyDescent="0.25">
      <c r="A11" s="5" t="s">
        <v>89</v>
      </c>
      <c r="B11" s="11"/>
      <c r="C11" s="11"/>
      <c r="D11" s="11"/>
      <c r="E11" s="11"/>
      <c r="F11" s="12"/>
    </row>
    <row r="12" spans="1:29" x14ac:dyDescent="0.25">
      <c r="A12" s="54" t="s">
        <v>17</v>
      </c>
      <c r="B12" s="16">
        <v>10</v>
      </c>
      <c r="C12" s="16">
        <v>207</v>
      </c>
      <c r="D12" s="16">
        <v>220</v>
      </c>
      <c r="E12" s="16">
        <v>10</v>
      </c>
      <c r="F12" s="17">
        <v>2070000</v>
      </c>
    </row>
    <row r="13" spans="1:29" x14ac:dyDescent="0.25">
      <c r="A13" s="13" t="s">
        <v>133</v>
      </c>
      <c r="B13" s="11">
        <v>1</v>
      </c>
      <c r="C13" s="11">
        <v>22</v>
      </c>
      <c r="D13" s="11">
        <v>22</v>
      </c>
      <c r="E13" s="11">
        <v>1</v>
      </c>
      <c r="F13" s="23">
        <v>207000</v>
      </c>
    </row>
    <row r="14" spans="1:29" x14ac:dyDescent="0.25">
      <c r="A14" s="13" t="s">
        <v>134</v>
      </c>
      <c r="B14" s="11">
        <v>3</v>
      </c>
      <c r="C14" s="11">
        <v>63</v>
      </c>
      <c r="D14" s="11">
        <v>66</v>
      </c>
      <c r="E14" s="11">
        <v>3</v>
      </c>
      <c r="F14" s="23">
        <v>621000</v>
      </c>
    </row>
    <row r="15" spans="1:29" x14ac:dyDescent="0.25">
      <c r="A15" s="13" t="s">
        <v>136</v>
      </c>
      <c r="B15" s="11">
        <v>6</v>
      </c>
      <c r="C15" s="11">
        <v>122</v>
      </c>
      <c r="D15" s="11">
        <v>132</v>
      </c>
      <c r="E15" s="11">
        <v>6</v>
      </c>
      <c r="F15" s="12">
        <v>1242000</v>
      </c>
    </row>
    <row r="16" spans="1:29" x14ac:dyDescent="0.25">
      <c r="A16" s="54" t="s">
        <v>56</v>
      </c>
      <c r="B16" s="16">
        <v>4</v>
      </c>
      <c r="C16" s="16">
        <v>87</v>
      </c>
      <c r="D16" s="16">
        <v>88</v>
      </c>
      <c r="E16" s="16">
        <v>4</v>
      </c>
      <c r="F16" s="17">
        <v>13800</v>
      </c>
    </row>
    <row r="17" spans="1:6" x14ac:dyDescent="0.25">
      <c r="A17" s="13" t="s">
        <v>137</v>
      </c>
      <c r="B17" s="11">
        <v>3</v>
      </c>
      <c r="C17" s="11">
        <v>66</v>
      </c>
      <c r="D17" s="11">
        <v>66</v>
      </c>
      <c r="E17" s="11">
        <v>3</v>
      </c>
      <c r="F17" s="23">
        <v>10350</v>
      </c>
    </row>
    <row r="18" spans="1:6" s="10" customFormat="1" x14ac:dyDescent="0.25">
      <c r="A18" s="13" t="s">
        <v>139</v>
      </c>
      <c r="B18" s="11">
        <v>1</v>
      </c>
      <c r="C18" s="11">
        <v>21</v>
      </c>
      <c r="D18" s="11">
        <v>22</v>
      </c>
      <c r="E18" s="11">
        <v>1</v>
      </c>
      <c r="F18" s="23">
        <v>3450</v>
      </c>
    </row>
    <row r="19" spans="1:6" s="10" customFormat="1" x14ac:dyDescent="0.25">
      <c r="A19" s="5" t="s">
        <v>20</v>
      </c>
      <c r="B19" s="11">
        <v>23</v>
      </c>
      <c r="C19" s="11">
        <v>488</v>
      </c>
      <c r="D19" s="11">
        <v>506</v>
      </c>
      <c r="E19" s="36">
        <v>23</v>
      </c>
      <c r="F19" s="12">
        <v>3946800</v>
      </c>
    </row>
    <row r="20" spans="1:6" s="10" customFormat="1" x14ac:dyDescent="0.25">
      <c r="A20"/>
      <c r="B20"/>
      <c r="C20"/>
      <c r="D20"/>
      <c r="E20"/>
      <c r="F20"/>
    </row>
    <row r="21" spans="1:6" x14ac:dyDescent="0.25">
      <c r="B21"/>
      <c r="C21"/>
      <c r="D21"/>
      <c r="E21"/>
      <c r="F21"/>
    </row>
    <row r="22" spans="1:6" x14ac:dyDescent="0.25">
      <c r="B22"/>
      <c r="C22"/>
      <c r="D22"/>
      <c r="E22"/>
      <c r="F22"/>
    </row>
    <row r="23" spans="1:6" x14ac:dyDescent="0.25">
      <c r="B23"/>
      <c r="C23"/>
      <c r="D23"/>
      <c r="E23"/>
      <c r="F23"/>
    </row>
    <row r="24" spans="1:6" x14ac:dyDescent="0.25">
      <c r="B24"/>
      <c r="C24"/>
      <c r="D24"/>
      <c r="E24"/>
      <c r="F24"/>
    </row>
    <row r="25" spans="1:6" x14ac:dyDescent="0.25">
      <c r="B25"/>
      <c r="C25"/>
      <c r="D25"/>
      <c r="E25"/>
      <c r="F25"/>
    </row>
    <row r="26" spans="1:6" x14ac:dyDescent="0.25">
      <c r="B26"/>
      <c r="C26"/>
      <c r="D26"/>
      <c r="E26"/>
      <c r="F26"/>
    </row>
    <row r="27" spans="1:6" x14ac:dyDescent="0.25">
      <c r="B27"/>
      <c r="C27" s="14"/>
      <c r="D27"/>
      <c r="E27"/>
      <c r="F27"/>
    </row>
    <row r="28" spans="1:6" x14ac:dyDescent="0.25">
      <c r="B28"/>
      <c r="C28" s="14"/>
      <c r="D28"/>
      <c r="E28"/>
      <c r="F28"/>
    </row>
    <row r="29" spans="1:6" x14ac:dyDescent="0.25">
      <c r="B29"/>
      <c r="C29" s="14"/>
      <c r="D29"/>
      <c r="E29"/>
      <c r="F29"/>
    </row>
    <row r="30" spans="1:6" x14ac:dyDescent="0.25">
      <c r="B30"/>
      <c r="C30" s="14"/>
      <c r="D30"/>
      <c r="E30"/>
      <c r="F30"/>
    </row>
    <row r="31" spans="1:6" s="10" customFormat="1" x14ac:dyDescent="0.25">
      <c r="A31"/>
      <c r="B31"/>
      <c r="C31" s="14"/>
      <c r="D31"/>
      <c r="E31"/>
      <c r="F31"/>
    </row>
    <row r="32" spans="1:6" s="10" customFormat="1" x14ac:dyDescent="0.25">
      <c r="A32"/>
      <c r="B32"/>
      <c r="C32" s="14"/>
      <c r="D32"/>
      <c r="E32"/>
      <c r="F32"/>
    </row>
    <row r="33" spans="1:6" s="10" customFormat="1" x14ac:dyDescent="0.25">
      <c r="A33"/>
      <c r="B33"/>
      <c r="C33" s="14"/>
      <c r="D33"/>
      <c r="E33"/>
      <c r="F33"/>
    </row>
    <row r="34" spans="1:6" s="10" customFormat="1" x14ac:dyDescent="0.25">
      <c r="A34"/>
      <c r="B34"/>
      <c r="C34" s="14"/>
      <c r="D34"/>
      <c r="E34"/>
      <c r="F34"/>
    </row>
    <row r="35" spans="1:6" s="10" customFormat="1" x14ac:dyDescent="0.25">
      <c r="A35"/>
      <c r="B35"/>
      <c r="C35" s="14"/>
      <c r="D35"/>
      <c r="E35"/>
      <c r="F35"/>
    </row>
    <row r="36" spans="1:6" s="10" customFormat="1" x14ac:dyDescent="0.25">
      <c r="A36"/>
      <c r="B36"/>
      <c r="C36" s="14"/>
      <c r="D36"/>
      <c r="E36"/>
      <c r="F36"/>
    </row>
    <row r="37" spans="1:6" s="10" customFormat="1" x14ac:dyDescent="0.25">
      <c r="A37"/>
      <c r="B37"/>
      <c r="C37" s="14"/>
      <c r="D37"/>
      <c r="E37"/>
      <c r="F37"/>
    </row>
    <row r="38" spans="1:6" s="10" customFormat="1" x14ac:dyDescent="0.25">
      <c r="A38"/>
      <c r="B38"/>
      <c r="C38" s="14"/>
      <c r="D38"/>
      <c r="E38"/>
      <c r="F38"/>
    </row>
    <row r="39" spans="1:6" s="10" customFormat="1" x14ac:dyDescent="0.25">
      <c r="A39"/>
      <c r="B39"/>
      <c r="C39" s="14"/>
      <c r="D39"/>
      <c r="E39"/>
      <c r="F39"/>
    </row>
    <row r="40" spans="1:6" s="10" customFormat="1" x14ac:dyDescent="0.25">
      <c r="A40"/>
      <c r="B40"/>
      <c r="C40" s="14"/>
      <c r="D40"/>
      <c r="E40"/>
      <c r="F40"/>
    </row>
    <row r="41" spans="1:6" s="10" customFormat="1" x14ac:dyDescent="0.25">
      <c r="A41"/>
      <c r="B41"/>
      <c r="C41" s="14"/>
      <c r="D41"/>
      <c r="E41"/>
      <c r="F41"/>
    </row>
    <row r="42" spans="1:6" s="10" customFormat="1" x14ac:dyDescent="0.25">
      <c r="A42"/>
      <c r="B42"/>
      <c r="C42" s="14"/>
      <c r="D42"/>
      <c r="E42"/>
      <c r="F42"/>
    </row>
    <row r="43" spans="1:6" s="10" customFormat="1" x14ac:dyDescent="0.25">
      <c r="A43"/>
      <c r="B43"/>
      <c r="C43" s="14"/>
      <c r="D43"/>
      <c r="E43"/>
      <c r="F43"/>
    </row>
    <row r="44" spans="1:6" s="10" customFormat="1" x14ac:dyDescent="0.25">
      <c r="B44" s="8"/>
      <c r="C44" s="8"/>
      <c r="D44" s="8"/>
      <c r="E44" s="8"/>
      <c r="F44" s="9"/>
    </row>
    <row r="45" spans="1:6" s="10" customFormat="1" x14ac:dyDescent="0.25">
      <c r="B45" s="8"/>
      <c r="C45" s="8"/>
      <c r="D45" s="8"/>
      <c r="E45" s="8"/>
      <c r="F45" s="9"/>
    </row>
    <row r="46" spans="1:6" s="10" customFormat="1" x14ac:dyDescent="0.25">
      <c r="B46" s="8"/>
      <c r="C46" s="8"/>
      <c r="D46" s="8"/>
      <c r="E46" s="8"/>
      <c r="F46" s="9"/>
    </row>
    <row r="47" spans="1:6" s="10" customFormat="1" x14ac:dyDescent="0.25">
      <c r="B47" s="8"/>
      <c r="C47" s="8"/>
      <c r="D47" s="8"/>
      <c r="E47" s="8"/>
      <c r="F47" s="9"/>
    </row>
    <row r="48" spans="1:6" s="10" customFormat="1" x14ac:dyDescent="0.25">
      <c r="B48" s="8"/>
      <c r="C48" s="8"/>
      <c r="D48" s="8"/>
      <c r="E48" s="8"/>
      <c r="F48" s="9"/>
    </row>
    <row r="49" spans="2:6" s="10" customFormat="1" x14ac:dyDescent="0.25">
      <c r="B49" s="8"/>
      <c r="C49" s="8"/>
      <c r="D49" s="8"/>
      <c r="E49" s="8"/>
      <c r="F49" s="9"/>
    </row>
    <row r="50" spans="2:6" s="10" customFormat="1" x14ac:dyDescent="0.25">
      <c r="B50" s="8"/>
      <c r="C50" s="8"/>
      <c r="D50" s="8"/>
      <c r="E50" s="8"/>
      <c r="F50" s="9"/>
    </row>
    <row r="51" spans="2:6" s="10" customFormat="1" x14ac:dyDescent="0.25">
      <c r="B51" s="8"/>
      <c r="C51" s="8"/>
      <c r="D51" s="8"/>
      <c r="E51" s="8"/>
      <c r="F51" s="9"/>
    </row>
    <row r="52" spans="2:6" s="10" customFormat="1" x14ac:dyDescent="0.25">
      <c r="B52" s="8"/>
      <c r="C52" s="8"/>
      <c r="D52" s="8"/>
      <c r="E52" s="8"/>
      <c r="F52" s="9"/>
    </row>
    <row r="53" spans="2:6" s="10" customFormat="1" x14ac:dyDescent="0.25">
      <c r="B53" s="8"/>
      <c r="C53" s="8"/>
      <c r="D53" s="8"/>
      <c r="E53" s="8"/>
      <c r="F53" s="9"/>
    </row>
    <row r="54" spans="2:6" s="10" customFormat="1" x14ac:dyDescent="0.25">
      <c r="B54" s="8"/>
      <c r="C54" s="8"/>
      <c r="D54" s="8"/>
      <c r="E54" s="8"/>
      <c r="F54" s="9"/>
    </row>
    <row r="55" spans="2:6" s="10" customFormat="1" x14ac:dyDescent="0.25">
      <c r="B55" s="8"/>
      <c r="C55" s="8"/>
      <c r="D55" s="8"/>
      <c r="E55" s="8"/>
      <c r="F55" s="9"/>
    </row>
    <row r="56" spans="2:6" s="10" customFormat="1" x14ac:dyDescent="0.25">
      <c r="B56" s="8"/>
      <c r="C56" s="8"/>
      <c r="D56" s="8"/>
      <c r="E56" s="8"/>
      <c r="F56" s="9"/>
    </row>
    <row r="57" spans="2:6" s="10" customFormat="1" x14ac:dyDescent="0.25">
      <c r="B57" s="8"/>
      <c r="C57" s="8"/>
      <c r="D57" s="8"/>
      <c r="E57" s="8"/>
      <c r="F57" s="9"/>
    </row>
    <row r="58" spans="2:6" s="10" customFormat="1" x14ac:dyDescent="0.25">
      <c r="B58" s="8"/>
      <c r="C58" s="8"/>
      <c r="D58" s="8"/>
      <c r="E58" s="8"/>
      <c r="F58" s="9"/>
    </row>
    <row r="59" spans="2:6" s="10" customFormat="1" x14ac:dyDescent="0.25">
      <c r="B59" s="8"/>
      <c r="C59" s="8"/>
      <c r="D59" s="8"/>
      <c r="E59" s="8"/>
      <c r="F59" s="9"/>
    </row>
    <row r="60" spans="2:6" s="10" customFormat="1" x14ac:dyDescent="0.25">
      <c r="B60" s="8"/>
      <c r="C60" s="8"/>
      <c r="D60" s="8"/>
      <c r="E60" s="8"/>
      <c r="F60" s="9"/>
    </row>
    <row r="61" spans="2:6" s="10" customFormat="1" x14ac:dyDescent="0.25">
      <c r="B61" s="8"/>
      <c r="C61" s="8"/>
      <c r="D61" s="8"/>
      <c r="E61" s="8"/>
      <c r="F61" s="9"/>
    </row>
    <row r="62" spans="2:6" s="10" customFormat="1" x14ac:dyDescent="0.25">
      <c r="B62" s="8"/>
      <c r="C62" s="8"/>
      <c r="D62" s="8"/>
      <c r="E62" s="8"/>
      <c r="F62" s="9"/>
    </row>
    <row r="63" spans="2:6" s="10" customFormat="1" x14ac:dyDescent="0.25">
      <c r="B63" s="8"/>
      <c r="C63" s="8"/>
      <c r="D63" s="8"/>
      <c r="E63" s="8"/>
      <c r="F63" s="9"/>
    </row>
    <row r="64" spans="2:6" s="10" customFormat="1" x14ac:dyDescent="0.25">
      <c r="B64" s="8"/>
      <c r="C64" s="8"/>
      <c r="D64" s="8"/>
      <c r="E64" s="8"/>
      <c r="F64" s="9"/>
    </row>
    <row r="65" spans="3:6" x14ac:dyDescent="0.25">
      <c r="C65" s="8"/>
      <c r="D65" s="8"/>
      <c r="E65" s="8"/>
      <c r="F65" s="9"/>
    </row>
    <row r="66" spans="3:6" x14ac:dyDescent="0.25">
      <c r="C66" s="8"/>
      <c r="D66" s="8"/>
      <c r="E66" s="8"/>
      <c r="F66" s="9"/>
    </row>
    <row r="67" spans="3:6" x14ac:dyDescent="0.25">
      <c r="C67" s="8"/>
      <c r="D67" s="8"/>
      <c r="E67" s="8"/>
      <c r="F67" s="9"/>
    </row>
    <row r="68" spans="3:6" x14ac:dyDescent="0.25">
      <c r="C68" s="8"/>
      <c r="D68" s="8"/>
      <c r="E68" s="8"/>
      <c r="F68" s="9"/>
    </row>
    <row r="69" spans="3:6" x14ac:dyDescent="0.25">
      <c r="C69" s="8"/>
      <c r="D69" s="8"/>
      <c r="E69" s="8"/>
      <c r="F69" s="9"/>
    </row>
    <row r="70" spans="3:6" x14ac:dyDescent="0.25">
      <c r="C70" s="8"/>
      <c r="D70" s="8"/>
      <c r="E70" s="8"/>
      <c r="F70" s="9"/>
    </row>
    <row r="71" spans="3:6" x14ac:dyDescent="0.25">
      <c r="C71" s="8"/>
      <c r="D71" s="8"/>
      <c r="E71" s="8"/>
      <c r="F71" s="9"/>
    </row>
    <row r="72" spans="3:6" x14ac:dyDescent="0.25">
      <c r="C72" s="8"/>
      <c r="D72" s="8"/>
      <c r="E72" s="8"/>
      <c r="F72" s="9"/>
    </row>
    <row r="73" spans="3:6" x14ac:dyDescent="0.25">
      <c r="C73" s="8"/>
      <c r="D73" s="8"/>
      <c r="E73" s="8"/>
      <c r="F73" s="9"/>
    </row>
    <row r="74" spans="3:6" x14ac:dyDescent="0.25">
      <c r="C74" s="8"/>
      <c r="D74" s="8"/>
      <c r="E74" s="8"/>
      <c r="F74" s="9"/>
    </row>
    <row r="75" spans="3:6" x14ac:dyDescent="0.25">
      <c r="C75" s="8"/>
      <c r="D75" s="8"/>
      <c r="E75" s="8"/>
      <c r="F75" s="9"/>
    </row>
    <row r="76" spans="3:6" x14ac:dyDescent="0.25">
      <c r="C76" s="8"/>
      <c r="D76" s="8"/>
      <c r="E76" s="8"/>
      <c r="F76" s="9"/>
    </row>
    <row r="77" spans="3:6" x14ac:dyDescent="0.25">
      <c r="C77" s="8"/>
      <c r="D77" s="8"/>
      <c r="E77" s="8"/>
      <c r="F77" s="9"/>
    </row>
    <row r="78" spans="3:6" x14ac:dyDescent="0.25">
      <c r="C78" s="8"/>
      <c r="D78" s="8"/>
      <c r="E78" s="8"/>
      <c r="F78" s="9"/>
    </row>
    <row r="79" spans="3:6" x14ac:dyDescent="0.25">
      <c r="C79" s="8"/>
      <c r="D79" s="8"/>
      <c r="E79" s="8"/>
      <c r="F79" s="9"/>
    </row>
    <row r="80" spans="3:6" x14ac:dyDescent="0.25">
      <c r="C80" s="8"/>
      <c r="D80" s="8"/>
      <c r="E80" s="8"/>
      <c r="F80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"/>
  <sheetViews>
    <sheetView workbookViewId="0">
      <selection activeCell="B1" sqref="B1:D1048576"/>
    </sheetView>
  </sheetViews>
  <sheetFormatPr defaultRowHeight="15" x14ac:dyDescent="0.25"/>
  <cols>
    <col min="1" max="1" width="18" bestFit="1" customWidth="1"/>
    <col min="2" max="2" width="16.28515625" style="3" customWidth="1"/>
    <col min="3" max="3" width="3.7109375" style="3" customWidth="1"/>
    <col min="4" max="4" width="6.42578125" style="3" bestFit="1" customWidth="1"/>
    <col min="5" max="5" width="11.28515625" bestFit="1" customWidth="1"/>
  </cols>
  <sheetData>
    <row r="1" spans="1:4" x14ac:dyDescent="0.25">
      <c r="A1" s="57" t="s">
        <v>7</v>
      </c>
      <c r="B1" s="3" t="s">
        <v>16</v>
      </c>
    </row>
    <row r="3" spans="1:4" x14ac:dyDescent="0.25">
      <c r="A3" s="57" t="s">
        <v>22</v>
      </c>
      <c r="B3" s="79" t="s">
        <v>177</v>
      </c>
    </row>
    <row r="4" spans="1:4" s="61" customFormat="1" ht="30" x14ac:dyDescent="0.25">
      <c r="A4" s="62" t="s">
        <v>19</v>
      </c>
      <c r="B4" s="4" t="s">
        <v>58</v>
      </c>
      <c r="C4" s="4" t="s">
        <v>65</v>
      </c>
      <c r="D4" s="4" t="s">
        <v>20</v>
      </c>
    </row>
    <row r="5" spans="1:4" x14ac:dyDescent="0.25">
      <c r="A5" s="5" t="s">
        <v>17</v>
      </c>
      <c r="B5" s="59"/>
      <c r="C5" s="59"/>
      <c r="D5" s="59"/>
    </row>
    <row r="6" spans="1:4" x14ac:dyDescent="0.25">
      <c r="A6" s="25" t="s">
        <v>77</v>
      </c>
      <c r="B6" s="59">
        <v>1</v>
      </c>
      <c r="C6" s="59"/>
      <c r="D6" s="59">
        <v>1</v>
      </c>
    </row>
    <row r="7" spans="1:4" x14ac:dyDescent="0.25">
      <c r="A7" s="25" t="s">
        <v>220</v>
      </c>
      <c r="B7" s="59">
        <v>11</v>
      </c>
      <c r="C7" s="59">
        <v>7</v>
      </c>
      <c r="D7" s="59">
        <v>18</v>
      </c>
    </row>
    <row r="8" spans="1:4" x14ac:dyDescent="0.25">
      <c r="A8" s="5" t="s">
        <v>180</v>
      </c>
      <c r="B8" s="59">
        <v>12</v>
      </c>
      <c r="C8" s="59">
        <v>7</v>
      </c>
      <c r="D8" s="59">
        <v>19</v>
      </c>
    </row>
    <row r="9" spans="1:4" x14ac:dyDescent="0.25">
      <c r="A9" s="5" t="s">
        <v>56</v>
      </c>
      <c r="B9" s="59"/>
      <c r="C9" s="59"/>
      <c r="D9" s="59"/>
    </row>
    <row r="10" spans="1:4" x14ac:dyDescent="0.25">
      <c r="A10" s="25" t="s">
        <v>91</v>
      </c>
      <c r="B10" s="59">
        <v>1</v>
      </c>
      <c r="C10" s="59">
        <v>1</v>
      </c>
      <c r="D10" s="59">
        <v>2</v>
      </c>
    </row>
    <row r="11" spans="1:4" x14ac:dyDescent="0.25">
      <c r="A11" s="86" t="s">
        <v>209</v>
      </c>
      <c r="B11" s="59">
        <v>2</v>
      </c>
      <c r="C11" s="59"/>
      <c r="D11" s="59">
        <v>2</v>
      </c>
    </row>
    <row r="12" spans="1:4" x14ac:dyDescent="0.25">
      <c r="A12" s="5" t="s">
        <v>181</v>
      </c>
      <c r="B12" s="59">
        <v>3</v>
      </c>
      <c r="C12" s="59">
        <v>1</v>
      </c>
      <c r="D12" s="59">
        <v>4</v>
      </c>
    </row>
    <row r="13" spans="1:4" x14ac:dyDescent="0.25">
      <c r="A13" s="5" t="s">
        <v>20</v>
      </c>
      <c r="B13" s="59">
        <v>15</v>
      </c>
      <c r="C13" s="59">
        <v>8</v>
      </c>
      <c r="D13" s="59">
        <v>23</v>
      </c>
    </row>
    <row r="14" spans="1:4" x14ac:dyDescent="0.25">
      <c r="B14"/>
      <c r="C14"/>
      <c r="D14"/>
    </row>
    <row r="15" spans="1:4" x14ac:dyDescent="0.25">
      <c r="B15"/>
      <c r="C15"/>
      <c r="D15"/>
    </row>
    <row r="16" spans="1:4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J19"/>
  <sheetViews>
    <sheetView workbookViewId="0">
      <selection activeCell="B7" sqref="B7"/>
    </sheetView>
  </sheetViews>
  <sheetFormatPr defaultRowHeight="15" x14ac:dyDescent="0.25"/>
  <cols>
    <col min="1" max="1" width="13.140625" customWidth="1"/>
    <col min="2" max="2" width="19.28515625" bestFit="1" customWidth="1"/>
  </cols>
  <sheetData>
    <row r="3" spans="1:10" x14ac:dyDescent="0.25">
      <c r="A3" s="57" t="s">
        <v>19</v>
      </c>
      <c r="B3" t="s">
        <v>23</v>
      </c>
    </row>
    <row r="4" spans="1:10" x14ac:dyDescent="0.25">
      <c r="A4" s="6" t="s">
        <v>202</v>
      </c>
      <c r="B4" s="60">
        <v>0</v>
      </c>
      <c r="D4" s="78"/>
      <c r="E4" s="78"/>
      <c r="F4" s="78"/>
      <c r="G4" s="78"/>
      <c r="H4" s="78"/>
      <c r="I4" s="78"/>
      <c r="J4" s="78"/>
    </row>
    <row r="5" spans="1:10" x14ac:dyDescent="0.25">
      <c r="A5" s="6">
        <v>500088519</v>
      </c>
      <c r="B5" s="60">
        <v>1242000</v>
      </c>
      <c r="D5" s="78"/>
      <c r="E5" s="78"/>
      <c r="F5" s="78"/>
      <c r="G5" s="78"/>
      <c r="H5" s="78"/>
      <c r="I5" s="78"/>
      <c r="J5" s="78"/>
    </row>
    <row r="6" spans="1:10" x14ac:dyDescent="0.25">
      <c r="A6" s="6">
        <v>500089020</v>
      </c>
      <c r="B6" s="60">
        <v>2691000</v>
      </c>
      <c r="D6" s="78"/>
      <c r="E6" s="78"/>
      <c r="F6" s="78"/>
      <c r="G6" s="78"/>
      <c r="H6" s="78"/>
      <c r="I6" s="78"/>
      <c r="J6" s="78"/>
    </row>
    <row r="7" spans="1:10" x14ac:dyDescent="0.25">
      <c r="A7" s="6" t="s">
        <v>219</v>
      </c>
      <c r="B7" s="60">
        <v>6900</v>
      </c>
      <c r="D7" s="78"/>
      <c r="E7" s="78"/>
      <c r="F7" s="78"/>
      <c r="G7" s="78"/>
      <c r="H7" s="78"/>
      <c r="I7" s="78"/>
      <c r="J7" s="78"/>
    </row>
    <row r="8" spans="1:10" x14ac:dyDescent="0.25">
      <c r="A8" s="6">
        <v>500086383</v>
      </c>
      <c r="B8" s="60">
        <v>6900</v>
      </c>
      <c r="D8" s="78"/>
      <c r="E8" s="78"/>
      <c r="F8" s="78"/>
      <c r="G8" s="78"/>
      <c r="H8" s="78"/>
      <c r="I8" s="78"/>
      <c r="J8" s="78"/>
    </row>
    <row r="9" spans="1:10" x14ac:dyDescent="0.25">
      <c r="A9" s="6" t="s">
        <v>20</v>
      </c>
      <c r="B9" s="60">
        <v>3946800</v>
      </c>
      <c r="D9" s="78"/>
      <c r="E9" s="78"/>
      <c r="F9" s="78"/>
      <c r="G9" s="78"/>
      <c r="H9" s="78"/>
      <c r="I9" s="78"/>
      <c r="J9" s="78"/>
    </row>
    <row r="10" spans="1:10" x14ac:dyDescent="0.25">
      <c r="D10" s="78"/>
      <c r="E10" s="78"/>
      <c r="F10" s="78"/>
      <c r="G10" s="78"/>
      <c r="H10" s="78"/>
      <c r="I10" s="78"/>
      <c r="J10" s="78"/>
    </row>
    <row r="11" spans="1:10" x14ac:dyDescent="0.25">
      <c r="D11" s="78"/>
      <c r="E11" s="78"/>
      <c r="F11" s="78"/>
      <c r="G11" s="78"/>
      <c r="H11" s="78"/>
      <c r="I11" s="78"/>
      <c r="J11" s="78"/>
    </row>
    <row r="12" spans="1:10" x14ac:dyDescent="0.25">
      <c r="D12" s="78"/>
      <c r="E12" s="78"/>
      <c r="F12" s="78"/>
      <c r="G12" s="78"/>
      <c r="H12" s="78"/>
      <c r="I12" s="78"/>
      <c r="J12" s="78"/>
    </row>
    <row r="13" spans="1:10" x14ac:dyDescent="0.25">
      <c r="D13" s="78"/>
      <c r="E13" s="78"/>
      <c r="F13" s="78"/>
      <c r="G13" s="78"/>
      <c r="H13" s="78"/>
      <c r="I13" s="78"/>
      <c r="J13" s="78"/>
    </row>
    <row r="14" spans="1:10" x14ac:dyDescent="0.25">
      <c r="D14" s="78"/>
      <c r="E14" s="78"/>
      <c r="F14" s="78"/>
      <c r="G14" s="78"/>
      <c r="H14" s="78"/>
      <c r="I14" s="78"/>
      <c r="J14" s="78"/>
    </row>
    <row r="15" spans="1:10" x14ac:dyDescent="0.25">
      <c r="D15" s="78"/>
      <c r="E15" s="78"/>
      <c r="F15" s="78"/>
      <c r="G15" s="78"/>
      <c r="H15" s="78"/>
      <c r="I15" s="78"/>
      <c r="J15" s="78"/>
    </row>
    <row r="16" spans="1:10" x14ac:dyDescent="0.25">
      <c r="D16" s="78"/>
      <c r="E16" s="78"/>
      <c r="F16" s="78"/>
      <c r="G16" s="78"/>
      <c r="H16" s="78"/>
      <c r="I16" s="78"/>
      <c r="J16" s="78"/>
    </row>
    <row r="17" spans="4:10" x14ac:dyDescent="0.25">
      <c r="D17" s="78"/>
      <c r="E17" s="78"/>
      <c r="F17" s="78"/>
      <c r="G17" s="78"/>
      <c r="H17" s="78"/>
      <c r="I17" s="78"/>
      <c r="J17" s="78"/>
    </row>
    <row r="18" spans="4:10" x14ac:dyDescent="0.25">
      <c r="D18" s="78"/>
      <c r="E18" s="78"/>
      <c r="F18" s="78"/>
      <c r="G18" s="78"/>
      <c r="H18" s="78"/>
      <c r="I18" s="78"/>
      <c r="J18" s="78"/>
    </row>
    <row r="19" spans="4:10" x14ac:dyDescent="0.25">
      <c r="D19" s="78"/>
      <c r="E19" s="78"/>
      <c r="F19" s="78"/>
      <c r="G19" s="78"/>
      <c r="H19" s="78"/>
      <c r="I19" s="78"/>
      <c r="J19" s="7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"/>
  <sheetViews>
    <sheetView workbookViewId="0">
      <selection activeCell="C13" sqref="C13"/>
    </sheetView>
  </sheetViews>
  <sheetFormatPr defaultRowHeight="15" x14ac:dyDescent="0.25"/>
  <cols>
    <col min="1" max="1" width="20.7109375" customWidth="1"/>
    <col min="2" max="2" width="18.5703125" style="3" customWidth="1"/>
    <col min="3" max="3" width="4.7109375" style="3" customWidth="1"/>
    <col min="4" max="4" width="11.28515625" style="3" customWidth="1"/>
  </cols>
  <sheetData>
    <row r="1" spans="1:4" x14ac:dyDescent="0.25">
      <c r="A1" s="88" t="s">
        <v>179</v>
      </c>
      <c r="B1" s="88"/>
      <c r="C1" s="88"/>
      <c r="D1" s="88"/>
    </row>
    <row r="2" spans="1:4" x14ac:dyDescent="0.25">
      <c r="A2" s="57" t="s">
        <v>7</v>
      </c>
      <c r="B2" t="s">
        <v>16</v>
      </c>
    </row>
    <row r="4" spans="1:4" x14ac:dyDescent="0.25">
      <c r="A4" s="57" t="s">
        <v>178</v>
      </c>
      <c r="B4" s="58" t="s">
        <v>177</v>
      </c>
    </row>
    <row r="5" spans="1:4" x14ac:dyDescent="0.25">
      <c r="A5" s="27" t="s">
        <v>19</v>
      </c>
      <c r="B5" s="56" t="s">
        <v>17</v>
      </c>
      <c r="C5" s="56" t="s">
        <v>56</v>
      </c>
      <c r="D5" s="56" t="s">
        <v>20</v>
      </c>
    </row>
    <row r="6" spans="1:4" x14ac:dyDescent="0.25">
      <c r="A6" s="5">
        <v>500088519</v>
      </c>
      <c r="B6" s="59">
        <v>6</v>
      </c>
      <c r="C6" s="59"/>
      <c r="D6" s="59">
        <v>6</v>
      </c>
    </row>
    <row r="7" spans="1:4" x14ac:dyDescent="0.25">
      <c r="A7" s="5">
        <v>500089020</v>
      </c>
      <c r="B7" s="59">
        <v>13</v>
      </c>
      <c r="C7" s="59"/>
      <c r="D7" s="59">
        <v>13</v>
      </c>
    </row>
    <row r="8" spans="1:4" x14ac:dyDescent="0.25">
      <c r="A8" s="5" t="s">
        <v>219</v>
      </c>
      <c r="B8" s="59"/>
      <c r="C8" s="59">
        <v>2</v>
      </c>
      <c r="D8" s="59">
        <v>2</v>
      </c>
    </row>
    <row r="9" spans="1:4" x14ac:dyDescent="0.25">
      <c r="A9" s="5">
        <v>500086383</v>
      </c>
      <c r="B9" s="59"/>
      <c r="C9" s="59">
        <v>2</v>
      </c>
      <c r="D9" s="59">
        <v>2</v>
      </c>
    </row>
    <row r="10" spans="1:4" x14ac:dyDescent="0.25">
      <c r="A10" s="5" t="s">
        <v>20</v>
      </c>
      <c r="B10" s="59">
        <v>19</v>
      </c>
      <c r="C10" s="59">
        <v>4</v>
      </c>
      <c r="D10" s="59">
        <v>23</v>
      </c>
    </row>
    <row r="11" spans="1:4" x14ac:dyDescent="0.25">
      <c r="B11"/>
      <c r="C11"/>
      <c r="D11"/>
    </row>
  </sheetData>
  <mergeCells count="1">
    <mergeCell ref="A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44"/>
  <sheetViews>
    <sheetView workbookViewId="0">
      <selection sqref="A1:C1"/>
    </sheetView>
  </sheetViews>
  <sheetFormatPr defaultRowHeight="15" x14ac:dyDescent="0.25"/>
  <cols>
    <col min="1" max="1" width="18" customWidth="1"/>
    <col min="2" max="2" width="12.28515625" style="3" customWidth="1"/>
    <col min="3" max="3" width="85" customWidth="1"/>
    <col min="4" max="4" width="12.28515625" style="10" customWidth="1"/>
    <col min="5" max="5" width="54.140625" style="10" customWidth="1"/>
  </cols>
  <sheetData>
    <row r="1" spans="1:22" ht="15.75" x14ac:dyDescent="0.25">
      <c r="A1" s="89" t="s">
        <v>144</v>
      </c>
      <c r="B1" s="89"/>
      <c r="C1" s="89"/>
    </row>
    <row r="2" spans="1:22" s="3" customFormat="1" x14ac:dyDescent="0.25">
      <c r="A2" s="42"/>
      <c r="B2" s="41" t="s">
        <v>148</v>
      </c>
      <c r="C2" s="41" t="s">
        <v>149</v>
      </c>
      <c r="D2" s="10"/>
      <c r="E2" s="1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s="39" customFormat="1" ht="135" x14ac:dyDescent="0.25">
      <c r="A3" s="42" t="s">
        <v>145</v>
      </c>
      <c r="B3" s="52"/>
      <c r="C3" s="43" t="s">
        <v>153</v>
      </c>
      <c r="D3" s="10"/>
      <c r="E3" s="1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spans="1:22" s="39" customFormat="1" ht="60" x14ac:dyDescent="0.25">
      <c r="A4" s="42" t="s">
        <v>146</v>
      </c>
      <c r="B4" s="52"/>
      <c r="C4" s="43" t="s">
        <v>211</v>
      </c>
      <c r="D4" s="10"/>
      <c r="E4" s="1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22" x14ac:dyDescent="0.25">
      <c r="A5" s="44" t="s">
        <v>147</v>
      </c>
      <c r="B5" s="50"/>
      <c r="C5" s="51" t="s">
        <v>152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25">
      <c r="A6" s="45"/>
      <c r="B6" s="49"/>
      <c r="C6" s="4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5.75" x14ac:dyDescent="0.25">
      <c r="A7" s="90" t="s">
        <v>143</v>
      </c>
      <c r="B7" s="90"/>
      <c r="C7" s="9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s="3" customFormat="1" x14ac:dyDescent="0.25">
      <c r="A8" s="47"/>
      <c r="B8" s="47" t="s">
        <v>148</v>
      </c>
      <c r="C8" s="47" t="s">
        <v>149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ht="75" x14ac:dyDescent="0.25">
      <c r="A9" s="46" t="s">
        <v>150</v>
      </c>
      <c r="B9" s="48"/>
      <c r="C9" s="43" t="s">
        <v>167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75" x14ac:dyDescent="0.25">
      <c r="A10" s="46" t="s">
        <v>151</v>
      </c>
      <c r="B10" s="52"/>
      <c r="C10" s="43" t="s">
        <v>167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25">
      <c r="A11" s="46" t="s">
        <v>147</v>
      </c>
      <c r="B11" s="53"/>
      <c r="C11" s="18" t="s">
        <v>152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25">
      <c r="A12" s="10"/>
      <c r="B12" s="20"/>
      <c r="C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x14ac:dyDescent="0.25">
      <c r="A13" s="10"/>
      <c r="B13" s="20"/>
      <c r="C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25">
      <c r="A14" s="10"/>
      <c r="B14" s="20"/>
      <c r="C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x14ac:dyDescent="0.25">
      <c r="A15" s="10"/>
      <c r="B15" s="20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5">
      <c r="A16" s="10"/>
      <c r="B16" s="20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25">
      <c r="A17" s="10"/>
      <c r="B17" s="20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5">
      <c r="A18" s="10"/>
      <c r="B18" s="20"/>
      <c r="C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5">
      <c r="A19" s="10"/>
      <c r="B19" s="20"/>
      <c r="C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25">
      <c r="A20" s="10"/>
      <c r="B20" s="20"/>
      <c r="C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s="10"/>
      <c r="B21" s="20"/>
      <c r="C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x14ac:dyDescent="0.25">
      <c r="A22" s="10"/>
      <c r="B22" s="20"/>
      <c r="C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A23" s="10"/>
      <c r="B23" s="20"/>
      <c r="C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x14ac:dyDescent="0.25">
      <c r="A24" s="10"/>
      <c r="B24" s="20"/>
      <c r="C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x14ac:dyDescent="0.25">
      <c r="A25" s="10"/>
      <c r="B25" s="20"/>
      <c r="C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x14ac:dyDescent="0.25">
      <c r="A26" s="10"/>
      <c r="B26" s="20"/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x14ac:dyDescent="0.25">
      <c r="A27" s="10"/>
      <c r="B27" s="20"/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10"/>
      <c r="B28" s="20"/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x14ac:dyDescent="0.25">
      <c r="A29" s="10"/>
      <c r="B29" s="20"/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x14ac:dyDescent="0.25">
      <c r="A30" s="10"/>
      <c r="B30" s="20"/>
      <c r="C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x14ac:dyDescent="0.25">
      <c r="A31" s="10"/>
      <c r="B31" s="20"/>
      <c r="C31" s="10"/>
      <c r="F31" s="10"/>
      <c r="G31" s="10"/>
      <c r="H31" s="10"/>
    </row>
    <row r="32" spans="1:22" x14ac:dyDescent="0.25">
      <c r="A32" s="10"/>
      <c r="B32" s="20"/>
      <c r="C32" s="10"/>
      <c r="F32" s="10"/>
      <c r="G32" s="10"/>
      <c r="H32" s="10"/>
    </row>
    <row r="33" spans="1:8" x14ac:dyDescent="0.25">
      <c r="A33" s="10"/>
      <c r="B33" s="20"/>
      <c r="C33" s="10"/>
      <c r="F33" s="10"/>
      <c r="G33" s="10"/>
      <c r="H33" s="10"/>
    </row>
    <row r="34" spans="1:8" x14ac:dyDescent="0.25">
      <c r="A34" s="10"/>
      <c r="B34" s="20"/>
      <c r="C34" s="10"/>
      <c r="F34" s="10"/>
      <c r="G34" s="10"/>
      <c r="H34" s="10"/>
    </row>
    <row r="35" spans="1:8" x14ac:dyDescent="0.25">
      <c r="A35" s="10"/>
      <c r="B35" s="20"/>
      <c r="C35" s="10"/>
      <c r="F35" s="10"/>
      <c r="G35" s="10"/>
      <c r="H35" s="10"/>
    </row>
    <row r="36" spans="1:8" x14ac:dyDescent="0.25">
      <c r="A36" s="10"/>
      <c r="B36" s="20"/>
      <c r="C36" s="10"/>
      <c r="F36" s="10"/>
      <c r="G36" s="10"/>
      <c r="H36" s="10"/>
    </row>
    <row r="37" spans="1:8" x14ac:dyDescent="0.25">
      <c r="A37" s="10"/>
      <c r="B37" s="20"/>
      <c r="C37" s="10"/>
      <c r="F37" s="10"/>
      <c r="G37" s="10"/>
      <c r="H37" s="10"/>
    </row>
    <row r="38" spans="1:8" x14ac:dyDescent="0.25">
      <c r="A38" s="10"/>
      <c r="B38" s="20"/>
      <c r="C38" s="10"/>
      <c r="F38" s="10"/>
      <c r="G38" s="10"/>
      <c r="H38" s="10"/>
    </row>
    <row r="39" spans="1:8" x14ac:dyDescent="0.25">
      <c r="A39" s="10"/>
      <c r="B39" s="20"/>
      <c r="C39" s="10"/>
      <c r="F39" s="10"/>
      <c r="G39" s="10"/>
      <c r="H39" s="10"/>
    </row>
    <row r="40" spans="1:8" x14ac:dyDescent="0.25">
      <c r="A40" s="10"/>
      <c r="B40" s="20"/>
      <c r="C40" s="10"/>
      <c r="F40" s="10"/>
      <c r="G40" s="10"/>
      <c r="H40" s="10"/>
    </row>
    <row r="41" spans="1:8" x14ac:dyDescent="0.25">
      <c r="A41" s="10"/>
      <c r="B41" s="20"/>
      <c r="C41" s="10"/>
      <c r="F41" s="10"/>
      <c r="G41" s="10"/>
      <c r="H41" s="10"/>
    </row>
    <row r="42" spans="1:8" x14ac:dyDescent="0.25">
      <c r="A42" s="10"/>
      <c r="B42" s="20"/>
      <c r="C42" s="10"/>
      <c r="F42" s="10"/>
      <c r="G42" s="10"/>
      <c r="H42" s="10"/>
    </row>
    <row r="43" spans="1:8" x14ac:dyDescent="0.25">
      <c r="A43" s="10"/>
      <c r="B43" s="20"/>
      <c r="C43" s="10"/>
      <c r="F43" s="10"/>
      <c r="G43" s="10"/>
      <c r="H43" s="10"/>
    </row>
    <row r="44" spans="1:8" x14ac:dyDescent="0.25">
      <c r="A44" s="10"/>
      <c r="B44" s="20"/>
      <c r="C44" s="10"/>
      <c r="F44" s="10"/>
      <c r="G44" s="10"/>
      <c r="H44" s="10"/>
    </row>
  </sheetData>
  <mergeCells count="2">
    <mergeCell ref="A1:C1"/>
    <mergeCell ref="A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0"/>
  <sheetViews>
    <sheetView workbookViewId="0">
      <selection activeCell="C20" sqref="C20"/>
    </sheetView>
  </sheetViews>
  <sheetFormatPr defaultRowHeight="15" x14ac:dyDescent="0.25"/>
  <cols>
    <col min="1" max="1" width="18.85546875" customWidth="1"/>
    <col min="2" max="2" width="12.28515625" style="1" customWidth="1"/>
    <col min="3" max="4" width="10.7109375" style="1" customWidth="1"/>
    <col min="5" max="5" width="11.140625" style="1" customWidth="1"/>
    <col min="6" max="6" width="10" style="14" customWidth="1"/>
    <col min="7" max="7" width="2.42578125" style="10" customWidth="1"/>
    <col min="8" max="8" width="3.140625" style="10" customWidth="1"/>
    <col min="9" max="9" width="9.5703125" style="10" customWidth="1"/>
    <col min="10" max="10" width="10" style="10" bestFit="1" customWidth="1"/>
    <col min="11" max="11" width="18.85546875" style="10" bestFit="1" customWidth="1"/>
    <col min="12" max="12" width="16.42578125" style="10" customWidth="1"/>
    <col min="13" max="14" width="10.7109375" style="10" customWidth="1"/>
    <col min="15" max="15" width="11.140625" style="10" customWidth="1"/>
    <col min="16" max="16" width="7.140625" style="10" customWidth="1"/>
    <col min="17" max="29" width="9.140625" style="10"/>
  </cols>
  <sheetData>
    <row r="1" spans="1:29" x14ac:dyDescent="0.25">
      <c r="A1" s="15" t="s">
        <v>7</v>
      </c>
      <c r="B1" s="7" t="s">
        <v>16</v>
      </c>
      <c r="C1" s="8"/>
      <c r="D1" s="8"/>
      <c r="E1" s="8"/>
      <c r="F1" s="8"/>
      <c r="G1" s="8"/>
      <c r="K1" s="15" t="s">
        <v>7</v>
      </c>
      <c r="L1" s="7" t="s">
        <v>18</v>
      </c>
      <c r="M1" s="8"/>
      <c r="N1" s="8"/>
      <c r="O1" s="8"/>
      <c r="P1" s="8"/>
    </row>
    <row r="2" spans="1:29" x14ac:dyDescent="0.25">
      <c r="A2" s="27" t="s">
        <v>5</v>
      </c>
      <c r="B2" s="2" t="s">
        <v>121</v>
      </c>
      <c r="C2" s="8"/>
      <c r="D2" s="8"/>
      <c r="E2" s="8"/>
      <c r="F2" s="9"/>
      <c r="K2" s="27" t="s">
        <v>5</v>
      </c>
      <c r="L2" s="2" t="s">
        <v>121</v>
      </c>
      <c r="M2" s="8"/>
      <c r="N2" s="8"/>
      <c r="O2" s="8"/>
      <c r="P2" s="9"/>
    </row>
    <row r="3" spans="1:29" s="1" customFormat="1" x14ac:dyDescent="0.25">
      <c r="A3" s="27" t="s">
        <v>24</v>
      </c>
      <c r="B3" s="2" t="s">
        <v>121</v>
      </c>
      <c r="C3" s="8"/>
      <c r="D3" s="8"/>
      <c r="E3" s="8"/>
      <c r="F3" s="8"/>
      <c r="G3" s="8"/>
      <c r="H3" s="8"/>
      <c r="I3" s="8"/>
      <c r="J3" s="8"/>
      <c r="K3" s="27" t="s">
        <v>24</v>
      </c>
      <c r="L3" s="2" t="s">
        <v>121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25">
      <c r="B4"/>
      <c r="C4"/>
      <c r="D4"/>
      <c r="E4"/>
      <c r="F4"/>
      <c r="K4"/>
      <c r="L4"/>
      <c r="M4"/>
      <c r="N4"/>
      <c r="O4"/>
      <c r="P4"/>
    </row>
    <row r="5" spans="1:29" ht="75" x14ac:dyDescent="0.25">
      <c r="A5" s="22" t="s">
        <v>19</v>
      </c>
      <c r="B5" s="4" t="s">
        <v>21</v>
      </c>
      <c r="C5" s="4" t="s">
        <v>49</v>
      </c>
      <c r="D5" s="4" t="s">
        <v>50</v>
      </c>
      <c r="E5" s="4" t="s">
        <v>22</v>
      </c>
      <c r="F5" s="4" t="s">
        <v>23</v>
      </c>
      <c r="K5" s="22" t="s">
        <v>19</v>
      </c>
      <c r="L5" s="4" t="s">
        <v>21</v>
      </c>
      <c r="M5" s="4" t="s">
        <v>49</v>
      </c>
      <c r="N5" s="4" t="s">
        <v>50</v>
      </c>
      <c r="O5" s="4" t="s">
        <v>22</v>
      </c>
      <c r="P5" s="4" t="s">
        <v>23</v>
      </c>
    </row>
    <row r="6" spans="1:29" x14ac:dyDescent="0.25">
      <c r="A6" s="5" t="s">
        <v>17</v>
      </c>
      <c r="B6" s="11">
        <v>19</v>
      </c>
      <c r="C6" s="11">
        <v>401</v>
      </c>
      <c r="D6" s="11">
        <v>418</v>
      </c>
      <c r="E6" s="11">
        <v>19</v>
      </c>
      <c r="F6" s="12">
        <v>3933000</v>
      </c>
      <c r="K6" s="5" t="s">
        <v>17</v>
      </c>
      <c r="L6" s="11">
        <v>5</v>
      </c>
      <c r="M6" s="11">
        <v>108</v>
      </c>
      <c r="N6" s="11">
        <v>0</v>
      </c>
      <c r="O6" s="11">
        <v>0</v>
      </c>
      <c r="P6" s="12">
        <v>0</v>
      </c>
    </row>
    <row r="7" spans="1:29" x14ac:dyDescent="0.25">
      <c r="A7" s="25" t="s">
        <v>57</v>
      </c>
      <c r="B7" s="11">
        <v>19</v>
      </c>
      <c r="C7" s="11">
        <v>401</v>
      </c>
      <c r="D7" s="11">
        <v>418</v>
      </c>
      <c r="E7" s="11">
        <v>19</v>
      </c>
      <c r="F7" s="12">
        <v>3933000</v>
      </c>
      <c r="K7" s="25" t="s">
        <v>57</v>
      </c>
      <c r="L7" s="11">
        <v>5</v>
      </c>
      <c r="M7" s="11">
        <v>108</v>
      </c>
      <c r="N7" s="11">
        <v>0</v>
      </c>
      <c r="O7" s="11">
        <v>0</v>
      </c>
      <c r="P7" s="12">
        <v>0</v>
      </c>
    </row>
    <row r="8" spans="1:29" x14ac:dyDescent="0.25">
      <c r="A8" s="13" t="s">
        <v>77</v>
      </c>
      <c r="B8" s="11">
        <v>1</v>
      </c>
      <c r="C8" s="11">
        <v>22</v>
      </c>
      <c r="D8" s="11">
        <v>22</v>
      </c>
      <c r="E8" s="11">
        <v>1</v>
      </c>
      <c r="F8" s="12">
        <v>207000</v>
      </c>
      <c r="K8" s="13" t="s">
        <v>220</v>
      </c>
      <c r="L8" s="11">
        <v>5</v>
      </c>
      <c r="M8" s="11">
        <v>108</v>
      </c>
      <c r="N8" s="11">
        <v>0</v>
      </c>
      <c r="O8" s="11">
        <v>0</v>
      </c>
      <c r="P8" s="12">
        <v>0</v>
      </c>
    </row>
    <row r="9" spans="1:29" x14ac:dyDescent="0.25">
      <c r="A9" s="13" t="s">
        <v>220</v>
      </c>
      <c r="B9" s="11">
        <v>18</v>
      </c>
      <c r="C9" s="11">
        <v>379</v>
      </c>
      <c r="D9" s="11">
        <v>396</v>
      </c>
      <c r="E9" s="11">
        <v>18</v>
      </c>
      <c r="F9" s="12">
        <v>3726000</v>
      </c>
      <c r="K9" s="5" t="s">
        <v>56</v>
      </c>
      <c r="L9" s="11">
        <v>1</v>
      </c>
      <c r="M9" s="11">
        <v>22</v>
      </c>
      <c r="N9" s="11">
        <v>0</v>
      </c>
      <c r="O9" s="11">
        <v>0</v>
      </c>
      <c r="P9" s="12">
        <v>0</v>
      </c>
    </row>
    <row r="10" spans="1:29" x14ac:dyDescent="0.25">
      <c r="A10" s="5" t="s">
        <v>56</v>
      </c>
      <c r="B10" s="11">
        <v>4</v>
      </c>
      <c r="C10" s="11">
        <v>87</v>
      </c>
      <c r="D10" s="11">
        <v>88</v>
      </c>
      <c r="E10" s="11">
        <v>4</v>
      </c>
      <c r="F10" s="12">
        <v>13800</v>
      </c>
      <c r="K10" s="25" t="s">
        <v>57</v>
      </c>
      <c r="L10" s="11">
        <v>1</v>
      </c>
      <c r="M10" s="11">
        <v>22</v>
      </c>
      <c r="N10" s="11">
        <v>0</v>
      </c>
      <c r="O10" s="11">
        <v>0</v>
      </c>
      <c r="P10" s="12">
        <v>0</v>
      </c>
    </row>
    <row r="11" spans="1:29" x14ac:dyDescent="0.25">
      <c r="A11" s="25" t="s">
        <v>57</v>
      </c>
      <c r="B11" s="11">
        <v>2</v>
      </c>
      <c r="C11" s="11">
        <v>44</v>
      </c>
      <c r="D11" s="11">
        <v>44</v>
      </c>
      <c r="E11" s="11">
        <v>2</v>
      </c>
      <c r="F11" s="12">
        <v>6900</v>
      </c>
      <c r="K11" s="13" t="s">
        <v>77</v>
      </c>
      <c r="L11" s="11">
        <v>1</v>
      </c>
      <c r="M11" s="11">
        <v>22</v>
      </c>
      <c r="N11" s="11">
        <v>0</v>
      </c>
      <c r="O11" s="11">
        <v>0</v>
      </c>
      <c r="P11" s="12">
        <v>0</v>
      </c>
    </row>
    <row r="12" spans="1:29" x14ac:dyDescent="0.25">
      <c r="A12" s="13" t="s">
        <v>209</v>
      </c>
      <c r="B12" s="11">
        <v>2</v>
      </c>
      <c r="C12" s="11">
        <v>44</v>
      </c>
      <c r="D12" s="11">
        <v>44</v>
      </c>
      <c r="E12" s="11">
        <v>2</v>
      </c>
      <c r="F12" s="12">
        <v>6900</v>
      </c>
      <c r="K12" s="5" t="s">
        <v>20</v>
      </c>
      <c r="L12" s="11">
        <v>6</v>
      </c>
      <c r="M12" s="11">
        <v>130</v>
      </c>
      <c r="N12" s="11">
        <v>0</v>
      </c>
      <c r="O12" s="36">
        <v>0</v>
      </c>
      <c r="P12" s="12">
        <v>0</v>
      </c>
    </row>
    <row r="13" spans="1:29" x14ac:dyDescent="0.25">
      <c r="A13" s="25" t="s">
        <v>90</v>
      </c>
      <c r="B13" s="11">
        <v>2</v>
      </c>
      <c r="C13" s="11">
        <v>43</v>
      </c>
      <c r="D13" s="11">
        <v>44</v>
      </c>
      <c r="E13" s="11">
        <v>2</v>
      </c>
      <c r="F13" s="12">
        <v>6900</v>
      </c>
      <c r="K13"/>
      <c r="L13"/>
      <c r="M13"/>
      <c r="N13"/>
      <c r="O13"/>
      <c r="P13"/>
    </row>
    <row r="14" spans="1:29" x14ac:dyDescent="0.25">
      <c r="A14" s="5" t="s">
        <v>20</v>
      </c>
      <c r="B14" s="11">
        <v>23</v>
      </c>
      <c r="C14" s="11">
        <v>488</v>
      </c>
      <c r="D14" s="11">
        <v>506</v>
      </c>
      <c r="E14" s="83">
        <v>23</v>
      </c>
      <c r="F14" s="12">
        <v>3946800</v>
      </c>
      <c r="K14"/>
      <c r="L14"/>
      <c r="M14"/>
      <c r="N14"/>
      <c r="O14"/>
      <c r="P14"/>
    </row>
    <row r="15" spans="1:29" x14ac:dyDescent="0.25">
      <c r="B15"/>
      <c r="C15"/>
      <c r="D15"/>
      <c r="E15"/>
      <c r="F15"/>
      <c r="K15"/>
      <c r="L15"/>
      <c r="M15"/>
      <c r="N15"/>
      <c r="O15"/>
      <c r="P15"/>
    </row>
    <row r="16" spans="1:29" x14ac:dyDescent="0.25">
      <c r="B16"/>
      <c r="C16"/>
      <c r="D16"/>
      <c r="E16"/>
      <c r="F16"/>
      <c r="K16"/>
      <c r="L16"/>
      <c r="M16"/>
      <c r="N16"/>
      <c r="O16"/>
      <c r="P16"/>
    </row>
    <row r="17" spans="1:16" x14ac:dyDescent="0.25">
      <c r="B17"/>
      <c r="C17"/>
      <c r="D17"/>
      <c r="E17"/>
      <c r="F17"/>
      <c r="K17"/>
      <c r="L17"/>
      <c r="M17"/>
      <c r="N17"/>
      <c r="O17"/>
      <c r="P17"/>
    </row>
    <row r="18" spans="1:16" s="10" customFormat="1" x14ac:dyDescent="0.25">
      <c r="A18"/>
      <c r="B18"/>
      <c r="C18"/>
      <c r="D18"/>
      <c r="E18"/>
      <c r="F18"/>
      <c r="K18"/>
      <c r="L18"/>
      <c r="M18"/>
      <c r="N18"/>
      <c r="O18"/>
      <c r="P18"/>
    </row>
    <row r="19" spans="1:16" s="10" customFormat="1" x14ac:dyDescent="0.25">
      <c r="A19"/>
      <c r="B19"/>
      <c r="C19"/>
      <c r="D19"/>
      <c r="E19"/>
      <c r="F19"/>
    </row>
    <row r="20" spans="1:16" s="10" customFormat="1" x14ac:dyDescent="0.25">
      <c r="A20"/>
      <c r="B20"/>
      <c r="C20"/>
      <c r="D20"/>
      <c r="E20"/>
      <c r="F20"/>
    </row>
    <row r="21" spans="1:16" x14ac:dyDescent="0.25">
      <c r="B21"/>
      <c r="C21"/>
      <c r="D21"/>
      <c r="E21"/>
      <c r="F21"/>
    </row>
    <row r="22" spans="1:16" x14ac:dyDescent="0.25">
      <c r="B22"/>
      <c r="C22"/>
      <c r="D22"/>
      <c r="E22"/>
      <c r="F22"/>
    </row>
    <row r="23" spans="1:16" x14ac:dyDescent="0.25">
      <c r="B23"/>
      <c r="C23"/>
      <c r="D23"/>
      <c r="E23"/>
      <c r="F23"/>
    </row>
    <row r="24" spans="1:16" x14ac:dyDescent="0.25">
      <c r="B24"/>
      <c r="C24"/>
      <c r="D24"/>
      <c r="E24"/>
      <c r="F24"/>
    </row>
    <row r="25" spans="1:16" x14ac:dyDescent="0.25">
      <c r="B25"/>
      <c r="C25"/>
      <c r="D25"/>
      <c r="E25"/>
      <c r="F25"/>
    </row>
    <row r="26" spans="1:16" x14ac:dyDescent="0.25">
      <c r="B26"/>
      <c r="C26"/>
      <c r="D26"/>
      <c r="E26"/>
      <c r="F26"/>
    </row>
    <row r="27" spans="1:16" x14ac:dyDescent="0.25">
      <c r="B27"/>
      <c r="C27"/>
      <c r="D27"/>
      <c r="E27"/>
      <c r="F27"/>
    </row>
    <row r="28" spans="1:16" x14ac:dyDescent="0.25">
      <c r="B28"/>
      <c r="C28"/>
      <c r="D28"/>
      <c r="E28"/>
      <c r="F28"/>
    </row>
    <row r="29" spans="1:16" x14ac:dyDescent="0.25">
      <c r="B29"/>
      <c r="C29"/>
      <c r="D29"/>
      <c r="E29"/>
      <c r="F29"/>
    </row>
    <row r="30" spans="1:16" x14ac:dyDescent="0.25">
      <c r="B30"/>
      <c r="C30"/>
      <c r="D30"/>
      <c r="E30"/>
      <c r="F30"/>
    </row>
    <row r="31" spans="1:16" s="10" customFormat="1" x14ac:dyDescent="0.25">
      <c r="A31"/>
      <c r="B31"/>
      <c r="C31"/>
      <c r="D31"/>
      <c r="E31"/>
      <c r="F31"/>
    </row>
    <row r="32" spans="1:16" s="10" customFormat="1" x14ac:dyDescent="0.25">
      <c r="A32"/>
      <c r="B32"/>
      <c r="C32"/>
      <c r="D32"/>
      <c r="E32"/>
      <c r="F32"/>
    </row>
    <row r="33" spans="1:6" s="10" customFormat="1" x14ac:dyDescent="0.25">
      <c r="A33"/>
      <c r="B33"/>
      <c r="C33"/>
      <c r="D33"/>
      <c r="E33"/>
      <c r="F33"/>
    </row>
    <row r="34" spans="1:6" s="10" customFormat="1" x14ac:dyDescent="0.25">
      <c r="A34"/>
      <c r="B34"/>
      <c r="C34"/>
      <c r="D34"/>
      <c r="E34"/>
      <c r="F34"/>
    </row>
    <row r="35" spans="1:6" s="10" customFormat="1" x14ac:dyDescent="0.25">
      <c r="A35"/>
      <c r="B35"/>
      <c r="C35"/>
      <c r="D35"/>
      <c r="E35"/>
      <c r="F35"/>
    </row>
    <row r="36" spans="1:6" s="10" customFormat="1" x14ac:dyDescent="0.25">
      <c r="A36"/>
      <c r="B36"/>
      <c r="C36"/>
      <c r="D36"/>
      <c r="E36"/>
      <c r="F36"/>
    </row>
    <row r="37" spans="1:6" s="10" customFormat="1" x14ac:dyDescent="0.25">
      <c r="A37"/>
      <c r="B37"/>
      <c r="C37"/>
      <c r="D37"/>
      <c r="E37"/>
      <c r="F37"/>
    </row>
    <row r="38" spans="1:6" s="10" customFormat="1" x14ac:dyDescent="0.25">
      <c r="A38"/>
      <c r="B38"/>
      <c r="C38"/>
      <c r="D38"/>
      <c r="E38"/>
      <c r="F38"/>
    </row>
    <row r="39" spans="1:6" s="10" customFormat="1" x14ac:dyDescent="0.25">
      <c r="A39"/>
      <c r="B39"/>
      <c r="C39"/>
      <c r="D39"/>
      <c r="E39"/>
      <c r="F39"/>
    </row>
    <row r="40" spans="1:6" s="10" customFormat="1" x14ac:dyDescent="0.25">
      <c r="A40"/>
      <c r="B40"/>
      <c r="C40"/>
      <c r="D40"/>
      <c r="E40"/>
      <c r="F40"/>
    </row>
    <row r="41" spans="1:6" s="10" customFormat="1" x14ac:dyDescent="0.25">
      <c r="A41"/>
      <c r="B41"/>
      <c r="C41"/>
      <c r="D41"/>
      <c r="E41"/>
      <c r="F41"/>
    </row>
    <row r="42" spans="1:6" s="10" customFormat="1" x14ac:dyDescent="0.25">
      <c r="A42"/>
      <c r="B42"/>
      <c r="C42"/>
      <c r="D42"/>
      <c r="E42"/>
      <c r="F42"/>
    </row>
    <row r="43" spans="1:6" s="10" customFormat="1" x14ac:dyDescent="0.25">
      <c r="A43"/>
      <c r="B43"/>
      <c r="C43"/>
      <c r="D43"/>
      <c r="E43"/>
      <c r="F43"/>
    </row>
    <row r="44" spans="1:6" s="10" customFormat="1" x14ac:dyDescent="0.25">
      <c r="B44" s="8"/>
      <c r="C44" s="8"/>
      <c r="D44" s="8"/>
      <c r="E44" s="8"/>
      <c r="F44" s="9"/>
    </row>
    <row r="45" spans="1:6" s="10" customFormat="1" x14ac:dyDescent="0.25">
      <c r="B45" s="8"/>
      <c r="C45" s="8"/>
      <c r="D45" s="8"/>
      <c r="E45" s="8"/>
      <c r="F45" s="9"/>
    </row>
    <row r="46" spans="1:6" s="10" customFormat="1" x14ac:dyDescent="0.25">
      <c r="B46" s="8"/>
      <c r="C46" s="8"/>
      <c r="D46" s="8"/>
      <c r="E46" s="8"/>
      <c r="F46" s="9"/>
    </row>
    <row r="47" spans="1:6" s="10" customFormat="1" x14ac:dyDescent="0.25">
      <c r="B47" s="8"/>
      <c r="C47" s="8"/>
      <c r="D47" s="8"/>
      <c r="E47" s="8"/>
      <c r="F47" s="9"/>
    </row>
    <row r="48" spans="1:6" s="10" customFormat="1" x14ac:dyDescent="0.25">
      <c r="B48" s="8"/>
      <c r="C48" s="8"/>
      <c r="D48" s="8"/>
      <c r="E48" s="8"/>
      <c r="F48" s="9"/>
    </row>
    <row r="49" spans="2:6" s="10" customFormat="1" x14ac:dyDescent="0.25">
      <c r="B49" s="8"/>
      <c r="C49" s="8"/>
      <c r="D49" s="8"/>
      <c r="E49" s="8"/>
      <c r="F49" s="9"/>
    </row>
    <row r="50" spans="2:6" s="10" customFormat="1" x14ac:dyDescent="0.25">
      <c r="B50" s="8"/>
      <c r="C50" s="8"/>
      <c r="D50" s="8"/>
      <c r="E50" s="8"/>
      <c r="F50" s="9"/>
    </row>
    <row r="51" spans="2:6" s="10" customFormat="1" x14ac:dyDescent="0.25">
      <c r="B51" s="8"/>
      <c r="C51" s="8"/>
      <c r="D51" s="8"/>
      <c r="E51" s="8"/>
      <c r="F51" s="9"/>
    </row>
    <row r="52" spans="2:6" s="10" customFormat="1" x14ac:dyDescent="0.25">
      <c r="B52" s="8"/>
      <c r="C52" s="8"/>
      <c r="D52" s="8"/>
      <c r="E52" s="8"/>
      <c r="F52" s="9"/>
    </row>
    <row r="53" spans="2:6" s="10" customFormat="1" x14ac:dyDescent="0.25">
      <c r="B53" s="8"/>
      <c r="C53" s="8"/>
      <c r="D53" s="8"/>
      <c r="E53" s="8"/>
      <c r="F53" s="9"/>
    </row>
    <row r="54" spans="2:6" s="10" customFormat="1" x14ac:dyDescent="0.25">
      <c r="B54" s="8"/>
      <c r="C54" s="8"/>
      <c r="D54" s="8"/>
      <c r="E54" s="8"/>
      <c r="F54" s="9"/>
    </row>
    <row r="55" spans="2:6" s="10" customFormat="1" x14ac:dyDescent="0.25">
      <c r="B55" s="8"/>
      <c r="C55" s="8"/>
      <c r="D55" s="8"/>
      <c r="E55" s="8"/>
      <c r="F55" s="9"/>
    </row>
    <row r="56" spans="2:6" s="10" customFormat="1" x14ac:dyDescent="0.25">
      <c r="B56" s="8"/>
      <c r="C56" s="8"/>
      <c r="D56" s="8"/>
      <c r="E56" s="8"/>
      <c r="F56" s="9"/>
    </row>
    <row r="57" spans="2:6" s="10" customFormat="1" x14ac:dyDescent="0.25">
      <c r="B57" s="8"/>
      <c r="C57" s="8"/>
      <c r="D57" s="8"/>
      <c r="E57" s="8"/>
      <c r="F57" s="9"/>
    </row>
    <row r="58" spans="2:6" s="10" customFormat="1" x14ac:dyDescent="0.25">
      <c r="B58" s="8"/>
      <c r="C58" s="8"/>
      <c r="D58" s="8"/>
      <c r="E58" s="8"/>
      <c r="F58" s="9"/>
    </row>
    <row r="59" spans="2:6" s="10" customFormat="1" x14ac:dyDescent="0.25">
      <c r="B59" s="8"/>
      <c r="C59" s="8"/>
      <c r="D59" s="8"/>
      <c r="E59" s="8"/>
      <c r="F59" s="9"/>
    </row>
    <row r="60" spans="2:6" s="10" customFormat="1" x14ac:dyDescent="0.25">
      <c r="B60" s="8"/>
      <c r="C60" s="8"/>
      <c r="D60" s="8"/>
      <c r="E60" s="8"/>
      <c r="F60" s="9"/>
    </row>
    <row r="61" spans="2:6" s="10" customFormat="1" x14ac:dyDescent="0.25">
      <c r="B61" s="8"/>
      <c r="C61" s="8"/>
      <c r="D61" s="8"/>
      <c r="E61" s="8"/>
      <c r="F61" s="9"/>
    </row>
    <row r="62" spans="2:6" s="10" customFormat="1" x14ac:dyDescent="0.25">
      <c r="B62" s="8"/>
      <c r="C62" s="8"/>
      <c r="D62" s="8"/>
      <c r="E62" s="8"/>
      <c r="F62" s="9"/>
    </row>
    <row r="63" spans="2:6" s="10" customFormat="1" x14ac:dyDescent="0.25">
      <c r="B63" s="8"/>
      <c r="C63" s="8"/>
      <c r="D63" s="8"/>
      <c r="E63" s="8"/>
      <c r="F63" s="9"/>
    </row>
    <row r="64" spans="2:6" s="10" customFormat="1" x14ac:dyDescent="0.25">
      <c r="B64" s="8"/>
      <c r="C64" s="8"/>
      <c r="D64" s="8"/>
      <c r="E64" s="8"/>
      <c r="F64" s="9"/>
    </row>
    <row r="65" spans="3:6" x14ac:dyDescent="0.25">
      <c r="C65" s="8"/>
      <c r="D65" s="8"/>
      <c r="E65" s="8"/>
      <c r="F65" s="9"/>
    </row>
    <row r="66" spans="3:6" x14ac:dyDescent="0.25">
      <c r="C66" s="8"/>
      <c r="D66" s="8"/>
      <c r="E66" s="8"/>
      <c r="F66" s="9"/>
    </row>
    <row r="67" spans="3:6" x14ac:dyDescent="0.25">
      <c r="C67" s="8"/>
      <c r="D67" s="8"/>
      <c r="E67" s="8"/>
      <c r="F67" s="9"/>
    </row>
    <row r="68" spans="3:6" x14ac:dyDescent="0.25">
      <c r="C68" s="8"/>
      <c r="D68" s="8"/>
      <c r="E68" s="8"/>
      <c r="F68" s="9"/>
    </row>
    <row r="69" spans="3:6" x14ac:dyDescent="0.25">
      <c r="C69" s="8"/>
      <c r="D69" s="8"/>
      <c r="E69" s="8"/>
      <c r="F69" s="9"/>
    </row>
    <row r="70" spans="3:6" x14ac:dyDescent="0.25">
      <c r="C70" s="8"/>
      <c r="D70" s="8"/>
      <c r="E70" s="8"/>
      <c r="F70" s="9"/>
    </row>
    <row r="71" spans="3:6" x14ac:dyDescent="0.25">
      <c r="C71" s="8"/>
      <c r="D71" s="8"/>
      <c r="E71" s="8"/>
      <c r="F71" s="9"/>
    </row>
    <row r="72" spans="3:6" x14ac:dyDescent="0.25">
      <c r="C72" s="8"/>
      <c r="D72" s="8"/>
      <c r="E72" s="8"/>
      <c r="F72" s="9"/>
    </row>
    <row r="73" spans="3:6" x14ac:dyDescent="0.25">
      <c r="C73" s="8"/>
      <c r="D73" s="8"/>
      <c r="E73" s="8"/>
      <c r="F73" s="9"/>
    </row>
    <row r="74" spans="3:6" x14ac:dyDescent="0.25">
      <c r="C74" s="8"/>
      <c r="D74" s="8"/>
      <c r="E74" s="8"/>
      <c r="F74" s="9"/>
    </row>
    <row r="75" spans="3:6" x14ac:dyDescent="0.25">
      <c r="C75" s="8"/>
      <c r="D75" s="8"/>
      <c r="E75" s="8"/>
      <c r="F75" s="9"/>
    </row>
    <row r="76" spans="3:6" x14ac:dyDescent="0.25">
      <c r="C76" s="8"/>
      <c r="D76" s="8"/>
      <c r="E76" s="8"/>
      <c r="F76" s="9"/>
    </row>
    <row r="77" spans="3:6" x14ac:dyDescent="0.25">
      <c r="C77" s="8"/>
      <c r="D77" s="8"/>
      <c r="E77" s="8"/>
      <c r="F77" s="9"/>
    </row>
    <row r="78" spans="3:6" x14ac:dyDescent="0.25">
      <c r="C78" s="8"/>
      <c r="D78" s="8"/>
      <c r="E78" s="8"/>
      <c r="F78" s="9"/>
    </row>
    <row r="79" spans="3:6" x14ac:dyDescent="0.25">
      <c r="C79" s="8"/>
      <c r="D79" s="8"/>
      <c r="E79" s="8"/>
      <c r="F79" s="9"/>
    </row>
    <row r="80" spans="3:6" x14ac:dyDescent="0.25">
      <c r="C80" s="8"/>
      <c r="D80" s="8"/>
      <c r="E80" s="8"/>
      <c r="F80" s="9"/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Q29"/>
  <sheetViews>
    <sheetView tabSelected="1" zoomScale="70" zoomScaleNormal="70" workbookViewId="0">
      <pane ySplit="1" topLeftCell="A2" activePane="bottomLeft" state="frozen"/>
      <selection pane="bottomLeft" activeCell="J19" sqref="J19"/>
    </sheetView>
  </sheetViews>
  <sheetFormatPr defaultColWidth="18.28515625" defaultRowHeight="15.75" x14ac:dyDescent="0.25"/>
  <cols>
    <col min="1" max="1" width="13.85546875" style="65" bestFit="1" customWidth="1"/>
    <col min="2" max="2" width="36.140625" style="65" customWidth="1"/>
    <col min="3" max="3" width="17" style="76" customWidth="1"/>
    <col min="4" max="4" width="18.42578125" style="76" customWidth="1"/>
    <col min="5" max="5" width="51.5703125" style="65" customWidth="1"/>
    <col min="6" max="6" width="16.140625" style="76" customWidth="1"/>
    <col min="7" max="7" width="12.5703125" style="77" customWidth="1"/>
    <col min="8" max="8" width="12.42578125" style="77" bestFit="1" customWidth="1"/>
    <col min="9" max="9" width="18" style="76" bestFit="1" customWidth="1"/>
    <col min="10" max="10" width="16.7109375" style="76" bestFit="1" customWidth="1"/>
    <col min="11" max="11" width="18" style="65" bestFit="1" customWidth="1"/>
    <col min="12" max="12" width="20.28515625" style="76" bestFit="1" customWidth="1"/>
    <col min="13" max="13" width="32.7109375" style="65" customWidth="1"/>
    <col min="14" max="14" width="15.42578125" style="65" customWidth="1"/>
    <col min="15" max="15" width="21.42578125" style="65" customWidth="1"/>
    <col min="16" max="16" width="12.140625" style="65" customWidth="1"/>
    <col min="17" max="18" width="12.42578125" style="65" customWidth="1"/>
    <col min="19" max="19" width="13.85546875" style="65" customWidth="1"/>
    <col min="20" max="20" width="16.5703125" style="65" customWidth="1"/>
    <col min="21" max="21" width="22.7109375" style="76" bestFit="1" customWidth="1"/>
    <col min="22" max="22" width="9.7109375" style="65" bestFit="1" customWidth="1"/>
    <col min="23" max="23" width="10" style="76" customWidth="1"/>
    <col min="24" max="24" width="19.5703125" style="76" bestFit="1" customWidth="1"/>
    <col min="25" max="16384" width="18.28515625" style="65"/>
  </cols>
  <sheetData>
    <row r="1" spans="1:979" s="66" customFormat="1" ht="94.5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223</v>
      </c>
      <c r="L1" s="63" t="s">
        <v>222</v>
      </c>
      <c r="M1" s="63" t="s">
        <v>182</v>
      </c>
      <c r="N1" s="63" t="s">
        <v>47</v>
      </c>
      <c r="O1" s="63" t="s">
        <v>48</v>
      </c>
      <c r="P1" s="63" t="s">
        <v>10</v>
      </c>
      <c r="Q1" s="64" t="s">
        <v>11</v>
      </c>
      <c r="R1" s="63" t="s">
        <v>12</v>
      </c>
      <c r="S1" s="63" t="s">
        <v>13</v>
      </c>
      <c r="T1" s="63" t="s">
        <v>14</v>
      </c>
      <c r="U1" s="63" t="s">
        <v>224</v>
      </c>
      <c r="V1" s="63" t="s">
        <v>15</v>
      </c>
      <c r="W1" s="63" t="s">
        <v>24</v>
      </c>
      <c r="X1" s="63" t="s">
        <v>125</v>
      </c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5"/>
      <c r="IV1" s="65"/>
      <c r="IW1" s="65"/>
      <c r="IX1" s="65"/>
      <c r="IY1" s="65"/>
      <c r="IZ1" s="65"/>
      <c r="JA1" s="65"/>
      <c r="JB1" s="65"/>
      <c r="JC1" s="65"/>
      <c r="JD1" s="65"/>
      <c r="JE1" s="65"/>
      <c r="JF1" s="65"/>
      <c r="JG1" s="65"/>
      <c r="JH1" s="65"/>
      <c r="JI1" s="65"/>
      <c r="JJ1" s="65"/>
      <c r="JK1" s="65"/>
      <c r="JL1" s="65"/>
      <c r="JM1" s="65"/>
      <c r="JN1" s="65"/>
      <c r="JO1" s="65"/>
      <c r="JP1" s="65"/>
      <c r="JQ1" s="65"/>
      <c r="JR1" s="65"/>
      <c r="JS1" s="65"/>
      <c r="JT1" s="65"/>
      <c r="JU1" s="65"/>
      <c r="JV1" s="65"/>
      <c r="JW1" s="65"/>
      <c r="JX1" s="65"/>
      <c r="JY1" s="65"/>
      <c r="JZ1" s="65"/>
      <c r="KA1" s="65"/>
      <c r="KB1" s="65"/>
      <c r="KC1" s="65"/>
      <c r="KD1" s="65"/>
      <c r="KE1" s="65"/>
      <c r="KF1" s="65"/>
      <c r="KG1" s="65"/>
      <c r="KH1" s="65"/>
      <c r="KI1" s="65"/>
      <c r="KJ1" s="65"/>
      <c r="KK1" s="65"/>
      <c r="KL1" s="65"/>
      <c r="KM1" s="65"/>
      <c r="KN1" s="65"/>
      <c r="KO1" s="65"/>
      <c r="KP1" s="65"/>
      <c r="KQ1" s="65"/>
      <c r="KR1" s="65"/>
      <c r="KS1" s="65"/>
      <c r="KT1" s="65"/>
      <c r="KU1" s="65"/>
      <c r="KV1" s="65"/>
      <c r="KW1" s="65"/>
      <c r="KX1" s="65"/>
      <c r="KY1" s="65"/>
      <c r="KZ1" s="65"/>
      <c r="LA1" s="65"/>
      <c r="LB1" s="65"/>
      <c r="LC1" s="65"/>
      <c r="LD1" s="65"/>
      <c r="LE1" s="65"/>
      <c r="LF1" s="65"/>
      <c r="LG1" s="65"/>
      <c r="LH1" s="65"/>
      <c r="LI1" s="65"/>
      <c r="LJ1" s="65"/>
      <c r="LK1" s="65"/>
      <c r="LL1" s="65"/>
      <c r="LM1" s="65"/>
      <c r="LN1" s="65"/>
      <c r="LO1" s="65"/>
      <c r="LP1" s="65"/>
      <c r="LQ1" s="65"/>
      <c r="LR1" s="65"/>
      <c r="LS1" s="65"/>
      <c r="LT1" s="65"/>
      <c r="LU1" s="65"/>
      <c r="LV1" s="65"/>
      <c r="LW1" s="65"/>
      <c r="LX1" s="65"/>
      <c r="LY1" s="65"/>
      <c r="LZ1" s="65"/>
      <c r="MA1" s="65"/>
      <c r="MB1" s="65"/>
      <c r="MC1" s="65"/>
      <c r="MD1" s="65"/>
      <c r="ME1" s="65"/>
      <c r="MF1" s="65"/>
      <c r="MG1" s="65"/>
      <c r="MH1" s="65"/>
      <c r="MI1" s="65"/>
      <c r="MJ1" s="65"/>
      <c r="MK1" s="65"/>
      <c r="ML1" s="65"/>
      <c r="MM1" s="65"/>
      <c r="MN1" s="65"/>
      <c r="MO1" s="65"/>
      <c r="MP1" s="65"/>
      <c r="MQ1" s="65"/>
      <c r="MR1" s="65"/>
      <c r="MS1" s="65"/>
      <c r="MT1" s="65"/>
      <c r="MU1" s="65"/>
      <c r="MV1" s="65"/>
      <c r="MW1" s="65"/>
      <c r="MX1" s="65"/>
      <c r="MY1" s="65"/>
      <c r="MZ1" s="65"/>
      <c r="NA1" s="65"/>
      <c r="NB1" s="65"/>
      <c r="NC1" s="65"/>
      <c r="ND1" s="65"/>
      <c r="NE1" s="65"/>
      <c r="NF1" s="65"/>
      <c r="NG1" s="65"/>
      <c r="NH1" s="65"/>
      <c r="NI1" s="65"/>
      <c r="NJ1" s="65"/>
      <c r="NK1" s="65"/>
      <c r="NL1" s="65"/>
      <c r="NM1" s="65"/>
      <c r="NN1" s="65"/>
      <c r="NO1" s="65"/>
      <c r="NP1" s="65"/>
      <c r="NQ1" s="65"/>
      <c r="NR1" s="65"/>
      <c r="NS1" s="65"/>
      <c r="NT1" s="65"/>
      <c r="NU1" s="65"/>
      <c r="NV1" s="65"/>
      <c r="NW1" s="65"/>
      <c r="NX1" s="65"/>
      <c r="NY1" s="65"/>
      <c r="NZ1" s="65"/>
      <c r="OA1" s="65"/>
      <c r="OB1" s="65"/>
      <c r="OC1" s="65"/>
      <c r="OD1" s="65"/>
      <c r="OE1" s="65"/>
      <c r="OF1" s="65"/>
      <c r="OG1" s="65"/>
      <c r="OH1" s="65"/>
      <c r="OI1" s="65"/>
      <c r="OJ1" s="65"/>
      <c r="OK1" s="65"/>
      <c r="OL1" s="65"/>
      <c r="OM1" s="65"/>
      <c r="ON1" s="65"/>
      <c r="OO1" s="65"/>
      <c r="OP1" s="65"/>
      <c r="OQ1" s="65"/>
      <c r="OR1" s="65"/>
      <c r="OS1" s="65"/>
      <c r="OT1" s="65"/>
      <c r="OU1" s="65"/>
      <c r="OV1" s="65"/>
      <c r="OW1" s="65"/>
      <c r="OX1" s="65"/>
      <c r="OY1" s="65"/>
      <c r="OZ1" s="65"/>
      <c r="PA1" s="65"/>
      <c r="PB1" s="65"/>
      <c r="PC1" s="65"/>
      <c r="PD1" s="65"/>
      <c r="PE1" s="65"/>
      <c r="PF1" s="65"/>
      <c r="PG1" s="65"/>
      <c r="PH1" s="65"/>
      <c r="PI1" s="65"/>
      <c r="PJ1" s="65"/>
      <c r="PK1" s="65"/>
      <c r="PL1" s="65"/>
      <c r="PM1" s="65"/>
      <c r="PN1" s="65"/>
      <c r="PO1" s="65"/>
      <c r="PP1" s="65"/>
      <c r="PQ1" s="65"/>
      <c r="PR1" s="65"/>
      <c r="PS1" s="65"/>
      <c r="PT1" s="65"/>
      <c r="PU1" s="65"/>
      <c r="PV1" s="65"/>
      <c r="PW1" s="65"/>
      <c r="PX1" s="65"/>
      <c r="PY1" s="65"/>
      <c r="PZ1" s="65"/>
      <c r="QA1" s="65"/>
      <c r="QB1" s="65"/>
      <c r="QC1" s="65"/>
      <c r="QD1" s="65"/>
      <c r="QE1" s="65"/>
      <c r="QF1" s="65"/>
      <c r="QG1" s="65"/>
      <c r="QH1" s="65"/>
      <c r="QI1" s="65"/>
      <c r="QJ1" s="65"/>
      <c r="QK1" s="65"/>
      <c r="QL1" s="65"/>
      <c r="QM1" s="65"/>
      <c r="QN1" s="65"/>
      <c r="QO1" s="65"/>
      <c r="QP1" s="65"/>
      <c r="QQ1" s="65"/>
      <c r="QR1" s="65"/>
      <c r="QS1" s="65"/>
      <c r="QT1" s="65"/>
      <c r="QU1" s="65"/>
      <c r="QV1" s="65"/>
      <c r="QW1" s="65"/>
      <c r="QX1" s="65"/>
      <c r="QY1" s="65"/>
      <c r="QZ1" s="65"/>
      <c r="RA1" s="65"/>
      <c r="RB1" s="65"/>
      <c r="RC1" s="65"/>
      <c r="RD1" s="65"/>
      <c r="RE1" s="65"/>
      <c r="RF1" s="65"/>
      <c r="RG1" s="65"/>
      <c r="RH1" s="65"/>
      <c r="RI1" s="65"/>
      <c r="RJ1" s="65"/>
      <c r="RK1" s="65"/>
      <c r="RL1" s="65"/>
      <c r="RM1" s="65"/>
      <c r="RN1" s="65"/>
      <c r="RO1" s="65"/>
      <c r="RP1" s="65"/>
      <c r="RQ1" s="65"/>
      <c r="RR1" s="65"/>
      <c r="RS1" s="65"/>
      <c r="RT1" s="65"/>
      <c r="RU1" s="65"/>
      <c r="RV1" s="65"/>
      <c r="RW1" s="65"/>
      <c r="RX1" s="65"/>
      <c r="RY1" s="65"/>
      <c r="RZ1" s="65"/>
      <c r="SA1" s="65"/>
      <c r="SB1" s="65"/>
      <c r="SC1" s="65"/>
      <c r="SD1" s="65"/>
      <c r="SE1" s="65"/>
      <c r="SF1" s="65"/>
      <c r="SG1" s="65"/>
      <c r="SH1" s="65"/>
      <c r="SI1" s="65"/>
      <c r="SJ1" s="65"/>
      <c r="SK1" s="65"/>
      <c r="SL1" s="65"/>
      <c r="SM1" s="65"/>
      <c r="SN1" s="65"/>
      <c r="SO1" s="65"/>
      <c r="SP1" s="65"/>
      <c r="SQ1" s="65"/>
      <c r="SR1" s="65"/>
      <c r="SS1" s="65"/>
      <c r="ST1" s="65"/>
      <c r="SU1" s="65"/>
      <c r="SV1" s="65"/>
      <c r="SW1" s="65"/>
      <c r="SX1" s="65"/>
      <c r="SY1" s="65"/>
      <c r="SZ1" s="65"/>
      <c r="TA1" s="65"/>
      <c r="TB1" s="65"/>
      <c r="TC1" s="65"/>
      <c r="TD1" s="65"/>
      <c r="TE1" s="65"/>
      <c r="TF1" s="65"/>
      <c r="TG1" s="65"/>
      <c r="TH1" s="65"/>
      <c r="TI1" s="65"/>
      <c r="TJ1" s="65"/>
      <c r="TK1" s="65"/>
      <c r="TL1" s="65"/>
      <c r="TM1" s="65"/>
      <c r="TN1" s="65"/>
      <c r="TO1" s="65"/>
      <c r="TP1" s="65"/>
      <c r="TQ1" s="65"/>
      <c r="TR1" s="65"/>
      <c r="TS1" s="65"/>
      <c r="TT1" s="65"/>
      <c r="TU1" s="65"/>
      <c r="TV1" s="65"/>
      <c r="TW1" s="65"/>
      <c r="TX1" s="65"/>
      <c r="TY1" s="65"/>
      <c r="TZ1" s="65"/>
      <c r="UA1" s="65"/>
      <c r="UB1" s="65"/>
      <c r="UC1" s="65"/>
      <c r="UD1" s="65"/>
      <c r="UE1" s="65"/>
      <c r="UF1" s="65"/>
      <c r="UG1" s="65"/>
      <c r="UH1" s="65"/>
      <c r="UI1" s="65"/>
      <c r="UJ1" s="65"/>
      <c r="UK1" s="65"/>
      <c r="UL1" s="65"/>
      <c r="UM1" s="65"/>
      <c r="UN1" s="65"/>
      <c r="UO1" s="65"/>
      <c r="UP1" s="65"/>
      <c r="UQ1" s="65"/>
      <c r="UR1" s="65"/>
      <c r="US1" s="65"/>
      <c r="UT1" s="65"/>
      <c r="UU1" s="65"/>
      <c r="UV1" s="65"/>
      <c r="UW1" s="65"/>
      <c r="UX1" s="65"/>
      <c r="UY1" s="65"/>
      <c r="UZ1" s="65"/>
      <c r="VA1" s="65"/>
      <c r="VB1" s="65"/>
      <c r="VC1" s="65"/>
      <c r="VD1" s="65"/>
      <c r="VE1" s="65"/>
      <c r="VF1" s="65"/>
      <c r="VG1" s="65"/>
      <c r="VH1" s="65"/>
      <c r="VI1" s="65"/>
      <c r="VJ1" s="65"/>
      <c r="VK1" s="65"/>
      <c r="VL1" s="65"/>
      <c r="VM1" s="65"/>
      <c r="VN1" s="65"/>
      <c r="VO1" s="65"/>
      <c r="VP1" s="65"/>
      <c r="VQ1" s="65"/>
      <c r="VR1" s="65"/>
      <c r="VS1" s="65"/>
      <c r="VT1" s="65"/>
      <c r="VU1" s="65"/>
      <c r="VV1" s="65"/>
      <c r="VW1" s="65"/>
      <c r="VX1" s="65"/>
      <c r="VY1" s="65"/>
      <c r="VZ1" s="65"/>
      <c r="WA1" s="65"/>
      <c r="WB1" s="65"/>
      <c r="WC1" s="65"/>
      <c r="WD1" s="65"/>
      <c r="WE1" s="65"/>
      <c r="WF1" s="65"/>
      <c r="WG1" s="65"/>
      <c r="WH1" s="65"/>
      <c r="WI1" s="65"/>
      <c r="WJ1" s="65"/>
      <c r="WK1" s="65"/>
      <c r="WL1" s="65"/>
      <c r="WM1" s="65"/>
      <c r="WN1" s="65"/>
      <c r="WO1" s="65"/>
      <c r="WP1" s="65"/>
      <c r="WQ1" s="65"/>
      <c r="WR1" s="65"/>
      <c r="WS1" s="65"/>
      <c r="WT1" s="65"/>
      <c r="WU1" s="65"/>
      <c r="WV1" s="65"/>
      <c r="WW1" s="65"/>
      <c r="WX1" s="65"/>
      <c r="WY1" s="65"/>
      <c r="WZ1" s="65"/>
      <c r="XA1" s="65"/>
      <c r="XB1" s="65"/>
      <c r="XC1" s="65"/>
      <c r="XD1" s="65"/>
      <c r="XE1" s="65"/>
      <c r="XF1" s="65"/>
      <c r="XG1" s="65"/>
      <c r="XH1" s="65"/>
      <c r="XI1" s="65"/>
      <c r="XJ1" s="65"/>
      <c r="XK1" s="65"/>
      <c r="XL1" s="65"/>
      <c r="XM1" s="65"/>
      <c r="XN1" s="65"/>
      <c r="XO1" s="65"/>
      <c r="XP1" s="65"/>
      <c r="XQ1" s="65"/>
      <c r="XR1" s="65"/>
      <c r="XS1" s="65"/>
      <c r="XT1" s="65"/>
      <c r="XU1" s="65"/>
      <c r="XV1" s="65"/>
      <c r="XW1" s="65"/>
      <c r="XX1" s="65"/>
      <c r="XY1" s="65"/>
      <c r="XZ1" s="65"/>
      <c r="YA1" s="65"/>
      <c r="YB1" s="65"/>
      <c r="YC1" s="65"/>
      <c r="YD1" s="65"/>
      <c r="YE1" s="65"/>
      <c r="YF1" s="65"/>
      <c r="YG1" s="65"/>
      <c r="YH1" s="65"/>
      <c r="YI1" s="65"/>
      <c r="YJ1" s="65"/>
      <c r="YK1" s="65"/>
      <c r="YL1" s="65"/>
      <c r="YM1" s="65"/>
      <c r="YN1" s="65"/>
      <c r="YO1" s="65"/>
      <c r="YP1" s="65"/>
      <c r="YQ1" s="65"/>
      <c r="YR1" s="65"/>
      <c r="YS1" s="65"/>
      <c r="YT1" s="65"/>
      <c r="YU1" s="65"/>
      <c r="YV1" s="65"/>
      <c r="YW1" s="65"/>
      <c r="YX1" s="65"/>
      <c r="YY1" s="65"/>
      <c r="YZ1" s="65"/>
      <c r="ZA1" s="65"/>
      <c r="ZB1" s="65"/>
      <c r="ZC1" s="65"/>
      <c r="ZD1" s="65"/>
      <c r="ZE1" s="65"/>
      <c r="ZF1" s="65"/>
      <c r="ZG1" s="65"/>
      <c r="ZH1" s="65"/>
      <c r="ZI1" s="65"/>
      <c r="ZJ1" s="65"/>
      <c r="ZK1" s="65"/>
      <c r="ZL1" s="65"/>
      <c r="ZM1" s="65"/>
      <c r="ZN1" s="65"/>
      <c r="ZO1" s="65"/>
      <c r="ZP1" s="65"/>
      <c r="ZQ1" s="65"/>
      <c r="ZR1" s="65"/>
      <c r="ZS1" s="65"/>
      <c r="ZT1" s="65"/>
      <c r="ZU1" s="65"/>
      <c r="ZV1" s="65"/>
      <c r="ZW1" s="65"/>
      <c r="ZX1" s="65"/>
      <c r="ZY1" s="65"/>
      <c r="ZZ1" s="65"/>
      <c r="AAA1" s="65"/>
      <c r="AAB1" s="65"/>
      <c r="AAC1" s="65"/>
      <c r="AAD1" s="65"/>
      <c r="AAE1" s="65"/>
      <c r="AAF1" s="65"/>
      <c r="AAG1" s="65"/>
      <c r="AAH1" s="65"/>
      <c r="AAI1" s="65"/>
      <c r="AAJ1" s="65"/>
      <c r="AAK1" s="65"/>
      <c r="AAL1" s="65"/>
      <c r="AAM1" s="65"/>
      <c r="AAN1" s="65"/>
      <c r="AAO1" s="65"/>
      <c r="AAP1" s="65"/>
      <c r="AAQ1" s="65"/>
      <c r="AAR1" s="65"/>
      <c r="AAS1" s="65"/>
      <c r="AAT1" s="65"/>
      <c r="AAU1" s="65"/>
      <c r="AAV1" s="65"/>
      <c r="AAW1" s="65"/>
      <c r="AAX1" s="65"/>
      <c r="AAY1" s="65"/>
      <c r="AAZ1" s="65"/>
      <c r="ABA1" s="65"/>
      <c r="ABB1" s="65"/>
      <c r="ABC1" s="65"/>
      <c r="ABD1" s="65"/>
      <c r="ABE1" s="65"/>
      <c r="ABF1" s="65"/>
      <c r="ABG1" s="65"/>
      <c r="ABH1" s="65"/>
      <c r="ABI1" s="65"/>
      <c r="ABJ1" s="65"/>
      <c r="ABK1" s="65"/>
      <c r="ABL1" s="65"/>
      <c r="ABM1" s="65"/>
      <c r="ABN1" s="65"/>
      <c r="ABO1" s="65"/>
      <c r="ABP1" s="65"/>
      <c r="ABQ1" s="65"/>
      <c r="ABR1" s="65"/>
      <c r="ABS1" s="65"/>
      <c r="ABT1" s="65"/>
      <c r="ABU1" s="65"/>
      <c r="ABV1" s="65"/>
      <c r="ABW1" s="65"/>
      <c r="ABX1" s="65"/>
      <c r="ABY1" s="65"/>
      <c r="ABZ1" s="65"/>
      <c r="ACA1" s="65"/>
      <c r="ACB1" s="65"/>
      <c r="ACC1" s="65"/>
      <c r="ACD1" s="65"/>
      <c r="ACE1" s="65"/>
      <c r="ACF1" s="65"/>
      <c r="ACG1" s="65"/>
      <c r="ACH1" s="65"/>
      <c r="ACI1" s="65"/>
      <c r="ACJ1" s="65"/>
      <c r="ACK1" s="65"/>
      <c r="ACL1" s="65"/>
      <c r="ACM1" s="65"/>
      <c r="ACN1" s="65"/>
      <c r="ACO1" s="65"/>
      <c r="ACP1" s="65"/>
      <c r="ACQ1" s="65"/>
      <c r="ACR1" s="65"/>
      <c r="ACS1" s="65"/>
      <c r="ACT1" s="65"/>
      <c r="ACU1" s="65"/>
      <c r="ACV1" s="65"/>
      <c r="ACW1" s="65"/>
      <c r="ACX1" s="65"/>
      <c r="ACY1" s="65"/>
      <c r="ACZ1" s="65"/>
      <c r="ADA1" s="65"/>
      <c r="ADB1" s="65"/>
      <c r="ADC1" s="65"/>
      <c r="ADD1" s="65"/>
      <c r="ADE1" s="65"/>
      <c r="ADF1" s="65"/>
      <c r="ADG1" s="65"/>
      <c r="ADH1" s="65"/>
      <c r="ADI1" s="65"/>
      <c r="ADJ1" s="65"/>
      <c r="ADK1" s="65"/>
      <c r="ADL1" s="65"/>
      <c r="ADM1" s="65"/>
      <c r="ADN1" s="65"/>
      <c r="ADO1" s="65"/>
      <c r="ADP1" s="65"/>
      <c r="ADQ1" s="65"/>
      <c r="ADR1" s="65"/>
      <c r="ADS1" s="65"/>
      <c r="ADT1" s="65"/>
      <c r="ADU1" s="65"/>
      <c r="ADV1" s="65"/>
      <c r="ADW1" s="65"/>
      <c r="ADX1" s="65"/>
      <c r="ADY1" s="65"/>
      <c r="ADZ1" s="65"/>
      <c r="AEA1" s="65"/>
      <c r="AEB1" s="65"/>
      <c r="AEC1" s="65"/>
      <c r="AED1" s="65"/>
      <c r="AEE1" s="65"/>
      <c r="AEF1" s="65"/>
      <c r="AEG1" s="65"/>
      <c r="AEH1" s="65"/>
      <c r="AEI1" s="65"/>
      <c r="AEJ1" s="65"/>
      <c r="AEK1" s="65"/>
      <c r="AEL1" s="65"/>
      <c r="AEM1" s="65"/>
      <c r="AEN1" s="65"/>
      <c r="AEO1" s="65"/>
      <c r="AEP1" s="65"/>
      <c r="AEQ1" s="65"/>
      <c r="AER1" s="65"/>
      <c r="AES1" s="65"/>
      <c r="AET1" s="65"/>
      <c r="AEU1" s="65"/>
      <c r="AEV1" s="65"/>
      <c r="AEW1" s="65"/>
      <c r="AEX1" s="65"/>
      <c r="AEY1" s="65"/>
      <c r="AEZ1" s="65"/>
      <c r="AFA1" s="65"/>
      <c r="AFB1" s="65"/>
      <c r="AFC1" s="65"/>
      <c r="AFD1" s="65"/>
      <c r="AFE1" s="65"/>
      <c r="AFF1" s="65"/>
      <c r="AFG1" s="65"/>
      <c r="AFH1" s="65"/>
      <c r="AFI1" s="65"/>
      <c r="AFJ1" s="65"/>
      <c r="AFK1" s="65"/>
      <c r="AFL1" s="65"/>
      <c r="AFM1" s="65"/>
      <c r="AFN1" s="65"/>
      <c r="AFO1" s="65"/>
      <c r="AFP1" s="65"/>
      <c r="AFQ1" s="65"/>
      <c r="AFR1" s="65"/>
      <c r="AFS1" s="65"/>
      <c r="AFT1" s="65"/>
      <c r="AFU1" s="65"/>
      <c r="AFV1" s="65"/>
      <c r="AFW1" s="65"/>
      <c r="AFX1" s="65"/>
      <c r="AFY1" s="65"/>
      <c r="AFZ1" s="65"/>
      <c r="AGA1" s="65"/>
      <c r="AGB1" s="65"/>
      <c r="AGC1" s="65"/>
      <c r="AGD1" s="65"/>
      <c r="AGE1" s="65"/>
      <c r="AGF1" s="65"/>
      <c r="AGG1" s="65"/>
      <c r="AGH1" s="65"/>
      <c r="AGI1" s="65"/>
      <c r="AGJ1" s="65"/>
      <c r="AGK1" s="65"/>
      <c r="AGL1" s="65"/>
      <c r="AGM1" s="65"/>
      <c r="AGN1" s="65"/>
      <c r="AGO1" s="65"/>
      <c r="AGP1" s="65"/>
      <c r="AGQ1" s="65"/>
      <c r="AGR1" s="65"/>
      <c r="AGS1" s="65"/>
      <c r="AGT1" s="65"/>
      <c r="AGU1" s="65"/>
      <c r="AGV1" s="65"/>
      <c r="AGW1" s="65"/>
      <c r="AGX1" s="65"/>
      <c r="AGY1" s="65"/>
      <c r="AGZ1" s="65"/>
      <c r="AHA1" s="65"/>
      <c r="AHB1" s="65"/>
      <c r="AHC1" s="65"/>
      <c r="AHD1" s="65"/>
      <c r="AHE1" s="65"/>
      <c r="AHF1" s="65"/>
      <c r="AHG1" s="65"/>
      <c r="AHH1" s="65"/>
      <c r="AHI1" s="65"/>
      <c r="AHJ1" s="65"/>
      <c r="AHK1" s="65"/>
      <c r="AHL1" s="65"/>
      <c r="AHM1" s="65"/>
      <c r="AHN1" s="65"/>
      <c r="AHO1" s="65"/>
      <c r="AHP1" s="65"/>
      <c r="AHQ1" s="65"/>
      <c r="AHR1" s="65"/>
      <c r="AHS1" s="65"/>
      <c r="AHT1" s="65"/>
      <c r="AHU1" s="65"/>
      <c r="AHV1" s="65"/>
      <c r="AHW1" s="65"/>
      <c r="AHX1" s="65"/>
      <c r="AHY1" s="65"/>
      <c r="AHZ1" s="65"/>
      <c r="AIA1" s="65"/>
      <c r="AIB1" s="65"/>
      <c r="AIC1" s="65"/>
      <c r="AID1" s="65"/>
      <c r="AIE1" s="65"/>
      <c r="AIF1" s="65"/>
      <c r="AIG1" s="65"/>
      <c r="AIH1" s="65"/>
      <c r="AII1" s="65"/>
      <c r="AIJ1" s="65"/>
      <c r="AIK1" s="65"/>
      <c r="AIL1" s="65"/>
      <c r="AIM1" s="65"/>
      <c r="AIN1" s="65"/>
      <c r="AIO1" s="65"/>
      <c r="AIP1" s="65"/>
      <c r="AIQ1" s="65"/>
      <c r="AIR1" s="65"/>
      <c r="AIS1" s="65"/>
      <c r="AIT1" s="65"/>
      <c r="AIU1" s="65"/>
      <c r="AIV1" s="65"/>
      <c r="AIW1" s="65"/>
      <c r="AIX1" s="65"/>
      <c r="AIY1" s="65"/>
      <c r="AIZ1" s="65"/>
      <c r="AJA1" s="65"/>
      <c r="AJB1" s="65"/>
      <c r="AJC1" s="65"/>
      <c r="AJD1" s="65"/>
      <c r="AJE1" s="65"/>
      <c r="AJF1" s="65"/>
      <c r="AJG1" s="65"/>
      <c r="AJH1" s="65"/>
      <c r="AJI1" s="65"/>
      <c r="AJJ1" s="65"/>
      <c r="AJK1" s="65"/>
      <c r="AJL1" s="65"/>
      <c r="AJM1" s="65"/>
      <c r="AJN1" s="65"/>
      <c r="AJO1" s="65"/>
      <c r="AJP1" s="65"/>
      <c r="AJQ1" s="65"/>
      <c r="AJR1" s="65"/>
      <c r="AJS1" s="65"/>
      <c r="AJT1" s="65"/>
      <c r="AJU1" s="65"/>
      <c r="AJV1" s="65"/>
      <c r="AJW1" s="65"/>
      <c r="AJX1" s="65"/>
      <c r="AJY1" s="65"/>
      <c r="AJZ1" s="65"/>
      <c r="AKA1" s="65"/>
      <c r="AKB1" s="65"/>
      <c r="AKC1" s="65"/>
      <c r="AKD1" s="65"/>
      <c r="AKE1" s="65"/>
      <c r="AKF1" s="65"/>
      <c r="AKG1" s="65"/>
      <c r="AKH1" s="65"/>
      <c r="AKI1" s="65"/>
      <c r="AKJ1" s="65"/>
      <c r="AKK1" s="65"/>
      <c r="AKL1" s="65"/>
      <c r="AKM1" s="65"/>
      <c r="AKN1" s="65"/>
      <c r="AKO1" s="65"/>
      <c r="AKP1" s="65"/>
      <c r="AKQ1" s="65"/>
    </row>
    <row r="2" spans="1:979" x14ac:dyDescent="0.25">
      <c r="A2" s="67">
        <v>51399693</v>
      </c>
      <c r="B2" s="67" t="s">
        <v>208</v>
      </c>
      <c r="C2" s="68" t="s">
        <v>57</v>
      </c>
      <c r="D2" s="70" t="s">
        <v>220</v>
      </c>
      <c r="E2" s="91" t="s">
        <v>162</v>
      </c>
      <c r="F2" s="68" t="s">
        <v>65</v>
      </c>
      <c r="G2" s="70" t="s">
        <v>74</v>
      </c>
      <c r="H2" s="70" t="s">
        <v>16</v>
      </c>
      <c r="I2" s="71">
        <v>43313</v>
      </c>
      <c r="J2" s="71">
        <v>43343</v>
      </c>
      <c r="K2" s="68">
        <v>21</v>
      </c>
      <c r="L2" s="68"/>
      <c r="M2" s="68"/>
      <c r="N2" s="68">
        <f t="shared" ref="N2:N29" si="0">K2-L2-M2</f>
        <v>21</v>
      </c>
      <c r="O2" s="68">
        <f t="shared" ref="O2:O29" si="1">IF(H2="Billable",(K2-M2),0)</f>
        <v>21</v>
      </c>
      <c r="P2" s="68">
        <f t="shared" ref="P2:P29" si="2">IF(T2="USD", 3450, 207000)</f>
        <v>207000</v>
      </c>
      <c r="Q2" s="72">
        <v>500089020</v>
      </c>
      <c r="R2" s="73">
        <f t="shared" ref="R2:R29" si="3">ROUND(O2/K2,3)</f>
        <v>1</v>
      </c>
      <c r="S2" s="74">
        <f t="shared" ref="S2:S19" si="4">ROUND(R2*P2,2)</f>
        <v>207000</v>
      </c>
      <c r="T2" s="68" t="s">
        <v>17</v>
      </c>
      <c r="U2" s="68"/>
      <c r="V2" s="68"/>
      <c r="W2" s="68" t="s">
        <v>75</v>
      </c>
      <c r="X2" s="70" t="s">
        <v>127</v>
      </c>
    </row>
    <row r="3" spans="1:979" x14ac:dyDescent="0.25">
      <c r="A3" s="67">
        <v>51409311</v>
      </c>
      <c r="B3" s="67" t="s">
        <v>185</v>
      </c>
      <c r="C3" s="68" t="s">
        <v>57</v>
      </c>
      <c r="D3" s="70" t="s">
        <v>220</v>
      </c>
      <c r="E3" s="91" t="s">
        <v>161</v>
      </c>
      <c r="F3" s="68" t="s">
        <v>65</v>
      </c>
      <c r="G3" s="70" t="s">
        <v>83</v>
      </c>
      <c r="H3" s="70" t="s">
        <v>16</v>
      </c>
      <c r="I3" s="71">
        <v>43313</v>
      </c>
      <c r="J3" s="71">
        <v>43343</v>
      </c>
      <c r="K3" s="68">
        <v>21</v>
      </c>
      <c r="L3" s="68"/>
      <c r="M3" s="68"/>
      <c r="N3" s="68">
        <f t="shared" si="0"/>
        <v>21</v>
      </c>
      <c r="O3" s="68">
        <f t="shared" si="1"/>
        <v>21</v>
      </c>
      <c r="P3" s="68">
        <f t="shared" si="2"/>
        <v>207000</v>
      </c>
      <c r="Q3" s="72">
        <v>500089020</v>
      </c>
      <c r="R3" s="73">
        <f t="shared" si="3"/>
        <v>1</v>
      </c>
      <c r="S3" s="74">
        <f t="shared" si="4"/>
        <v>207000</v>
      </c>
      <c r="T3" s="68" t="s">
        <v>17</v>
      </c>
      <c r="U3" s="72"/>
      <c r="V3" s="67"/>
      <c r="W3" s="68" t="s">
        <v>75</v>
      </c>
      <c r="X3" s="70" t="s">
        <v>129</v>
      </c>
    </row>
    <row r="4" spans="1:979" x14ac:dyDescent="0.25">
      <c r="A4" s="67">
        <v>51709017</v>
      </c>
      <c r="B4" s="67" t="s">
        <v>196</v>
      </c>
      <c r="C4" s="68" t="s">
        <v>57</v>
      </c>
      <c r="D4" s="70" t="s">
        <v>220</v>
      </c>
      <c r="E4" s="91" t="s">
        <v>162</v>
      </c>
      <c r="F4" s="68" t="s">
        <v>65</v>
      </c>
      <c r="G4" s="70" t="s">
        <v>197</v>
      </c>
      <c r="H4" s="70" t="s">
        <v>16</v>
      </c>
      <c r="I4" s="71">
        <v>43313</v>
      </c>
      <c r="J4" s="71">
        <v>43343</v>
      </c>
      <c r="K4" s="68">
        <v>21</v>
      </c>
      <c r="L4" s="68"/>
      <c r="M4" s="68"/>
      <c r="N4" s="68">
        <f t="shared" si="0"/>
        <v>21</v>
      </c>
      <c r="O4" s="68">
        <f t="shared" si="1"/>
        <v>21</v>
      </c>
      <c r="P4" s="68">
        <f t="shared" si="2"/>
        <v>207000</v>
      </c>
      <c r="Q4" s="72">
        <v>500088519</v>
      </c>
      <c r="R4" s="73">
        <f t="shared" si="3"/>
        <v>1</v>
      </c>
      <c r="S4" s="74">
        <f t="shared" si="4"/>
        <v>207000</v>
      </c>
      <c r="T4" s="68" t="s">
        <v>17</v>
      </c>
      <c r="U4" s="68"/>
      <c r="V4" s="70"/>
      <c r="W4" s="68" t="s">
        <v>75</v>
      </c>
      <c r="X4" s="70" t="s">
        <v>201</v>
      </c>
    </row>
    <row r="5" spans="1:979" x14ac:dyDescent="0.25">
      <c r="A5" s="67">
        <v>51561551</v>
      </c>
      <c r="B5" s="67" t="s">
        <v>190</v>
      </c>
      <c r="C5" s="68" t="s">
        <v>57</v>
      </c>
      <c r="D5" s="70" t="s">
        <v>220</v>
      </c>
      <c r="E5" s="91" t="s">
        <v>161</v>
      </c>
      <c r="F5" s="68" t="s">
        <v>65</v>
      </c>
      <c r="G5" s="70" t="s">
        <v>192</v>
      </c>
      <c r="H5" s="70" t="s">
        <v>16</v>
      </c>
      <c r="I5" s="71">
        <v>43313</v>
      </c>
      <c r="J5" s="71">
        <v>43343</v>
      </c>
      <c r="K5" s="68">
        <v>21</v>
      </c>
      <c r="L5" s="68"/>
      <c r="M5" s="68"/>
      <c r="N5" s="68">
        <f t="shared" si="0"/>
        <v>21</v>
      </c>
      <c r="O5" s="68">
        <f t="shared" si="1"/>
        <v>21</v>
      </c>
      <c r="P5" s="68">
        <f t="shared" si="2"/>
        <v>207000</v>
      </c>
      <c r="Q5" s="72">
        <v>500089020</v>
      </c>
      <c r="R5" s="73">
        <f t="shared" si="3"/>
        <v>1</v>
      </c>
      <c r="S5" s="74">
        <f t="shared" si="4"/>
        <v>207000</v>
      </c>
      <c r="T5" s="68" t="s">
        <v>17</v>
      </c>
      <c r="U5" s="75"/>
      <c r="V5" s="67"/>
      <c r="W5" s="68" t="s">
        <v>75</v>
      </c>
      <c r="X5" s="70" t="s">
        <v>129</v>
      </c>
    </row>
    <row r="6" spans="1:979" x14ac:dyDescent="0.25">
      <c r="A6" s="67">
        <v>51533097</v>
      </c>
      <c r="B6" s="67" t="s">
        <v>186</v>
      </c>
      <c r="C6" s="68" t="s">
        <v>57</v>
      </c>
      <c r="D6" s="70" t="s">
        <v>220</v>
      </c>
      <c r="E6" s="91" t="s">
        <v>161</v>
      </c>
      <c r="F6" s="68" t="s">
        <v>65</v>
      </c>
      <c r="G6" s="70" t="s">
        <v>84</v>
      </c>
      <c r="H6" s="70" t="s">
        <v>16</v>
      </c>
      <c r="I6" s="71">
        <v>43313</v>
      </c>
      <c r="J6" s="71">
        <v>43343</v>
      </c>
      <c r="K6" s="68">
        <v>21</v>
      </c>
      <c r="L6" s="68"/>
      <c r="M6" s="68"/>
      <c r="N6" s="68">
        <f t="shared" si="0"/>
        <v>21</v>
      </c>
      <c r="O6" s="68">
        <f t="shared" si="1"/>
        <v>21</v>
      </c>
      <c r="P6" s="68">
        <f t="shared" si="2"/>
        <v>207000</v>
      </c>
      <c r="Q6" s="72">
        <v>500089020</v>
      </c>
      <c r="R6" s="73">
        <f t="shared" si="3"/>
        <v>1</v>
      </c>
      <c r="S6" s="74">
        <f t="shared" si="4"/>
        <v>207000</v>
      </c>
      <c r="T6" s="68" t="s">
        <v>17</v>
      </c>
      <c r="U6" s="68"/>
      <c r="V6" s="67"/>
      <c r="W6" s="68" t="s">
        <v>75</v>
      </c>
      <c r="X6" s="70" t="s">
        <v>129</v>
      </c>
    </row>
    <row r="7" spans="1:979" x14ac:dyDescent="0.25">
      <c r="A7" s="67">
        <v>51703661</v>
      </c>
      <c r="B7" s="67" t="s">
        <v>191</v>
      </c>
      <c r="C7" s="68" t="s">
        <v>57</v>
      </c>
      <c r="D7" s="70" t="s">
        <v>220</v>
      </c>
      <c r="E7" s="91" t="s">
        <v>161</v>
      </c>
      <c r="F7" s="68" t="s">
        <v>65</v>
      </c>
      <c r="G7" s="70" t="s">
        <v>193</v>
      </c>
      <c r="H7" s="92" t="s">
        <v>16</v>
      </c>
      <c r="I7" s="71">
        <v>43313</v>
      </c>
      <c r="J7" s="71">
        <v>43343</v>
      </c>
      <c r="K7" s="68">
        <v>21</v>
      </c>
      <c r="L7" s="68"/>
      <c r="M7" s="68"/>
      <c r="N7" s="68">
        <f t="shared" si="0"/>
        <v>21</v>
      </c>
      <c r="O7" s="68">
        <f t="shared" si="1"/>
        <v>21</v>
      </c>
      <c r="P7" s="68">
        <f t="shared" si="2"/>
        <v>207000</v>
      </c>
      <c r="Q7" s="72">
        <v>500088519</v>
      </c>
      <c r="R7" s="73">
        <f t="shared" si="3"/>
        <v>1</v>
      </c>
      <c r="S7" s="74">
        <f t="shared" si="4"/>
        <v>207000</v>
      </c>
      <c r="T7" s="68" t="s">
        <v>17</v>
      </c>
      <c r="U7" s="68"/>
      <c r="V7" s="68"/>
      <c r="W7" s="68" t="s">
        <v>75</v>
      </c>
      <c r="X7" s="70" t="s">
        <v>201</v>
      </c>
    </row>
    <row r="8" spans="1:979" x14ac:dyDescent="0.25">
      <c r="A8" s="67">
        <v>51548259</v>
      </c>
      <c r="B8" s="67" t="s">
        <v>187</v>
      </c>
      <c r="C8" s="68" t="s">
        <v>57</v>
      </c>
      <c r="D8" s="70" t="s">
        <v>220</v>
      </c>
      <c r="E8" s="91" t="s">
        <v>161</v>
      </c>
      <c r="F8" s="68" t="s">
        <v>65</v>
      </c>
      <c r="G8" s="70" t="s">
        <v>76</v>
      </c>
      <c r="H8" s="92" t="s">
        <v>18</v>
      </c>
      <c r="I8" s="71">
        <v>43313</v>
      </c>
      <c r="J8" s="71">
        <v>43343</v>
      </c>
      <c r="K8" s="68">
        <v>21</v>
      </c>
      <c r="L8" s="68"/>
      <c r="M8" s="68"/>
      <c r="N8" s="68">
        <f t="shared" si="0"/>
        <v>21</v>
      </c>
      <c r="O8" s="68">
        <f t="shared" si="1"/>
        <v>0</v>
      </c>
      <c r="P8" s="68">
        <f t="shared" si="2"/>
        <v>207000</v>
      </c>
      <c r="Q8" s="72"/>
      <c r="R8" s="73">
        <f t="shared" si="3"/>
        <v>0</v>
      </c>
      <c r="S8" s="74">
        <f t="shared" si="4"/>
        <v>0</v>
      </c>
      <c r="T8" s="68" t="s">
        <v>17</v>
      </c>
      <c r="U8" s="68"/>
      <c r="V8" s="67"/>
      <c r="W8" s="68" t="s">
        <v>75</v>
      </c>
      <c r="X8" s="70" t="s">
        <v>129</v>
      </c>
    </row>
    <row r="9" spans="1:979" x14ac:dyDescent="0.25">
      <c r="A9" s="67">
        <v>51597089</v>
      </c>
      <c r="B9" s="67" t="s">
        <v>188</v>
      </c>
      <c r="C9" s="68" t="s">
        <v>57</v>
      </c>
      <c r="D9" s="70" t="s">
        <v>220</v>
      </c>
      <c r="E9" s="91" t="s">
        <v>136</v>
      </c>
      <c r="F9" s="68" t="s">
        <v>58</v>
      </c>
      <c r="G9" s="70" t="s">
        <v>163</v>
      </c>
      <c r="H9" s="92" t="s">
        <v>16</v>
      </c>
      <c r="I9" s="71">
        <v>43313</v>
      </c>
      <c r="J9" s="71">
        <v>43343</v>
      </c>
      <c r="K9" s="68">
        <v>21</v>
      </c>
      <c r="L9" s="68"/>
      <c r="M9" s="68"/>
      <c r="N9" s="68">
        <f t="shared" si="0"/>
        <v>21</v>
      </c>
      <c r="O9" s="68">
        <f t="shared" si="1"/>
        <v>21</v>
      </c>
      <c r="P9" s="68">
        <f t="shared" si="2"/>
        <v>207000</v>
      </c>
      <c r="Q9" s="72">
        <v>500089020</v>
      </c>
      <c r="R9" s="73">
        <f t="shared" si="3"/>
        <v>1</v>
      </c>
      <c r="S9" s="74">
        <f t="shared" si="4"/>
        <v>207000</v>
      </c>
      <c r="T9" s="68" t="s">
        <v>17</v>
      </c>
      <c r="U9" s="72"/>
      <c r="V9" s="68"/>
      <c r="W9" s="68" t="s">
        <v>75</v>
      </c>
      <c r="X9" s="70" t="s">
        <v>128</v>
      </c>
    </row>
    <row r="10" spans="1:979" x14ac:dyDescent="0.25">
      <c r="A10" s="67">
        <v>51726336</v>
      </c>
      <c r="B10" s="67" t="s">
        <v>205</v>
      </c>
      <c r="C10" s="68" t="s">
        <v>57</v>
      </c>
      <c r="D10" s="70" t="s">
        <v>220</v>
      </c>
      <c r="E10" s="91" t="s">
        <v>162</v>
      </c>
      <c r="F10" s="68" t="s">
        <v>65</v>
      </c>
      <c r="G10" s="70" t="s">
        <v>88</v>
      </c>
      <c r="H10" s="92" t="s">
        <v>18</v>
      </c>
      <c r="I10" s="71">
        <v>43313</v>
      </c>
      <c r="J10" s="71">
        <v>43343</v>
      </c>
      <c r="K10" s="68">
        <v>21</v>
      </c>
      <c r="L10" s="68"/>
      <c r="M10" s="68"/>
      <c r="N10" s="68">
        <f t="shared" si="0"/>
        <v>21</v>
      </c>
      <c r="O10" s="68">
        <f t="shared" si="1"/>
        <v>0</v>
      </c>
      <c r="P10" s="68">
        <f t="shared" si="2"/>
        <v>207000</v>
      </c>
      <c r="Q10" s="72"/>
      <c r="R10" s="73">
        <f t="shared" si="3"/>
        <v>0</v>
      </c>
      <c r="S10" s="74">
        <f t="shared" si="4"/>
        <v>0</v>
      </c>
      <c r="T10" s="68" t="s">
        <v>17</v>
      </c>
      <c r="U10" s="75"/>
      <c r="V10" s="68"/>
      <c r="W10" s="68" t="s">
        <v>75</v>
      </c>
      <c r="X10" s="70" t="s">
        <v>129</v>
      </c>
    </row>
    <row r="11" spans="1:979" x14ac:dyDescent="0.25">
      <c r="A11" s="67">
        <v>51631190</v>
      </c>
      <c r="B11" s="67" t="s">
        <v>198</v>
      </c>
      <c r="C11" s="68" t="s">
        <v>57</v>
      </c>
      <c r="D11" s="70" t="s">
        <v>220</v>
      </c>
      <c r="E11" s="91" t="s">
        <v>162</v>
      </c>
      <c r="F11" s="68" t="s">
        <v>65</v>
      </c>
      <c r="G11" s="70" t="s">
        <v>199</v>
      </c>
      <c r="H11" s="92" t="s">
        <v>18</v>
      </c>
      <c r="I11" s="71">
        <v>43313</v>
      </c>
      <c r="J11" s="71">
        <v>43343</v>
      </c>
      <c r="K11" s="68">
        <v>21</v>
      </c>
      <c r="L11" s="68"/>
      <c r="M11" s="68"/>
      <c r="N11" s="68">
        <f t="shared" si="0"/>
        <v>21</v>
      </c>
      <c r="O11" s="68">
        <f t="shared" si="1"/>
        <v>0</v>
      </c>
      <c r="P11" s="68">
        <f t="shared" si="2"/>
        <v>207000</v>
      </c>
      <c r="Q11" s="72"/>
      <c r="R11" s="73">
        <f t="shared" si="3"/>
        <v>0</v>
      </c>
      <c r="S11" s="74">
        <f t="shared" si="4"/>
        <v>0</v>
      </c>
      <c r="T11" s="68" t="s">
        <v>17</v>
      </c>
      <c r="U11" s="75"/>
      <c r="V11" s="68"/>
      <c r="W11" s="68" t="s">
        <v>75</v>
      </c>
      <c r="X11" s="70" t="s">
        <v>127</v>
      </c>
    </row>
    <row r="12" spans="1:979" x14ac:dyDescent="0.25">
      <c r="A12" s="67">
        <v>51625350</v>
      </c>
      <c r="B12" s="67" t="s">
        <v>189</v>
      </c>
      <c r="C12" s="68" t="s">
        <v>57</v>
      </c>
      <c r="D12" s="70" t="s">
        <v>220</v>
      </c>
      <c r="E12" s="91" t="s">
        <v>161</v>
      </c>
      <c r="F12" s="68" t="s">
        <v>65</v>
      </c>
      <c r="G12" s="70" t="s">
        <v>122</v>
      </c>
      <c r="H12" s="92" t="s">
        <v>16</v>
      </c>
      <c r="I12" s="71">
        <v>43313</v>
      </c>
      <c r="J12" s="71">
        <v>43343</v>
      </c>
      <c r="K12" s="68">
        <v>21</v>
      </c>
      <c r="L12" s="68"/>
      <c r="M12" s="68"/>
      <c r="N12" s="68">
        <f t="shared" si="0"/>
        <v>21</v>
      </c>
      <c r="O12" s="68">
        <f t="shared" si="1"/>
        <v>21</v>
      </c>
      <c r="P12" s="68">
        <f t="shared" si="2"/>
        <v>207000</v>
      </c>
      <c r="Q12" s="72">
        <v>500089020</v>
      </c>
      <c r="R12" s="73">
        <f t="shared" si="3"/>
        <v>1</v>
      </c>
      <c r="S12" s="74">
        <f t="shared" si="4"/>
        <v>207000</v>
      </c>
      <c r="T12" s="68" t="s">
        <v>17</v>
      </c>
      <c r="U12" s="72"/>
      <c r="V12" s="67"/>
      <c r="W12" s="68" t="s">
        <v>75</v>
      </c>
      <c r="X12" s="70" t="s">
        <v>129</v>
      </c>
    </row>
    <row r="13" spans="1:979" x14ac:dyDescent="0.25">
      <c r="A13" s="67">
        <v>51691445</v>
      </c>
      <c r="B13" s="67" t="s">
        <v>164</v>
      </c>
      <c r="C13" s="68" t="s">
        <v>57</v>
      </c>
      <c r="D13" s="70" t="s">
        <v>220</v>
      </c>
      <c r="E13" s="92" t="s">
        <v>134</v>
      </c>
      <c r="F13" s="68" t="s">
        <v>58</v>
      </c>
      <c r="G13" s="70" t="s">
        <v>165</v>
      </c>
      <c r="H13" s="92" t="s">
        <v>16</v>
      </c>
      <c r="I13" s="71">
        <v>43313</v>
      </c>
      <c r="J13" s="71">
        <v>43343</v>
      </c>
      <c r="K13" s="68">
        <v>21</v>
      </c>
      <c r="L13" s="68"/>
      <c r="M13" s="68"/>
      <c r="N13" s="68">
        <f t="shared" si="0"/>
        <v>21</v>
      </c>
      <c r="O13" s="68">
        <f t="shared" si="1"/>
        <v>21</v>
      </c>
      <c r="P13" s="68">
        <f t="shared" si="2"/>
        <v>207000</v>
      </c>
      <c r="Q13" s="72">
        <v>500088519</v>
      </c>
      <c r="R13" s="73">
        <f t="shared" si="3"/>
        <v>1</v>
      </c>
      <c r="S13" s="74">
        <f t="shared" si="4"/>
        <v>207000</v>
      </c>
      <c r="T13" s="68" t="s">
        <v>17</v>
      </c>
      <c r="U13" s="72"/>
      <c r="V13" s="70"/>
      <c r="W13" s="68" t="s">
        <v>75</v>
      </c>
      <c r="X13" s="70" t="s">
        <v>201</v>
      </c>
    </row>
    <row r="14" spans="1:979" x14ac:dyDescent="0.25">
      <c r="A14" s="67">
        <v>51331173</v>
      </c>
      <c r="B14" s="84" t="s">
        <v>68</v>
      </c>
      <c r="C14" s="68" t="s">
        <v>57</v>
      </c>
      <c r="D14" s="70" t="s">
        <v>220</v>
      </c>
      <c r="E14" s="91" t="s">
        <v>136</v>
      </c>
      <c r="F14" s="68" t="s">
        <v>58</v>
      </c>
      <c r="G14" s="70" t="s">
        <v>69</v>
      </c>
      <c r="H14" s="92" t="s">
        <v>16</v>
      </c>
      <c r="I14" s="71">
        <v>43313</v>
      </c>
      <c r="J14" s="71">
        <v>43343</v>
      </c>
      <c r="K14" s="68">
        <v>21</v>
      </c>
      <c r="L14" s="68">
        <v>2</v>
      </c>
      <c r="M14" s="68"/>
      <c r="N14" s="68">
        <f t="shared" si="0"/>
        <v>19</v>
      </c>
      <c r="O14" s="68">
        <f t="shared" si="1"/>
        <v>21</v>
      </c>
      <c r="P14" s="68">
        <f t="shared" si="2"/>
        <v>207000</v>
      </c>
      <c r="Q14" s="72">
        <v>500089020</v>
      </c>
      <c r="R14" s="73">
        <f t="shared" si="3"/>
        <v>1</v>
      </c>
      <c r="S14" s="74">
        <f t="shared" si="4"/>
        <v>207000</v>
      </c>
      <c r="T14" s="68" t="s">
        <v>17</v>
      </c>
      <c r="U14" s="68" t="s">
        <v>229</v>
      </c>
      <c r="V14" s="67"/>
      <c r="W14" s="68" t="s">
        <v>89</v>
      </c>
      <c r="X14" s="70" t="s">
        <v>126</v>
      </c>
    </row>
    <row r="15" spans="1:979" x14ac:dyDescent="0.25">
      <c r="A15" s="67">
        <v>51689834</v>
      </c>
      <c r="B15" s="67" t="s">
        <v>168</v>
      </c>
      <c r="C15" s="68" t="s">
        <v>57</v>
      </c>
      <c r="D15" s="70" t="s">
        <v>220</v>
      </c>
      <c r="E15" s="69" t="s">
        <v>136</v>
      </c>
      <c r="F15" s="68" t="s">
        <v>58</v>
      </c>
      <c r="G15" s="70" t="s">
        <v>169</v>
      </c>
      <c r="H15" s="92" t="s">
        <v>18</v>
      </c>
      <c r="I15" s="71">
        <v>43313</v>
      </c>
      <c r="J15" s="71">
        <v>43343</v>
      </c>
      <c r="K15" s="68">
        <v>21</v>
      </c>
      <c r="L15" s="68">
        <v>0</v>
      </c>
      <c r="M15" s="68"/>
      <c r="N15" s="68">
        <f t="shared" si="0"/>
        <v>21</v>
      </c>
      <c r="O15" s="68">
        <f t="shared" si="1"/>
        <v>0</v>
      </c>
      <c r="P15" s="68">
        <f t="shared" si="2"/>
        <v>207000</v>
      </c>
      <c r="Q15" s="72"/>
      <c r="R15" s="73">
        <f t="shared" si="3"/>
        <v>0</v>
      </c>
      <c r="S15" s="74">
        <f t="shared" si="4"/>
        <v>0</v>
      </c>
      <c r="T15" s="68" t="s">
        <v>17</v>
      </c>
      <c r="U15" s="68"/>
      <c r="V15" s="67"/>
      <c r="W15" s="68" t="s">
        <v>89</v>
      </c>
      <c r="X15" s="70" t="s">
        <v>126</v>
      </c>
    </row>
    <row r="16" spans="1:979" x14ac:dyDescent="0.25">
      <c r="A16" s="67">
        <v>51420821</v>
      </c>
      <c r="B16" s="67" t="s">
        <v>70</v>
      </c>
      <c r="C16" s="68" t="s">
        <v>57</v>
      </c>
      <c r="D16" s="70" t="s">
        <v>220</v>
      </c>
      <c r="E16" s="69" t="s">
        <v>136</v>
      </c>
      <c r="F16" s="68" t="s">
        <v>58</v>
      </c>
      <c r="G16" s="70" t="s">
        <v>71</v>
      </c>
      <c r="H16" s="92" t="s">
        <v>16</v>
      </c>
      <c r="I16" s="71">
        <v>43313</v>
      </c>
      <c r="J16" s="71">
        <v>43343</v>
      </c>
      <c r="K16" s="68">
        <v>21</v>
      </c>
      <c r="L16" s="68">
        <v>2</v>
      </c>
      <c r="M16" s="68"/>
      <c r="N16" s="68">
        <f t="shared" si="0"/>
        <v>19</v>
      </c>
      <c r="O16" s="68">
        <f t="shared" si="1"/>
        <v>21</v>
      </c>
      <c r="P16" s="68">
        <f t="shared" si="2"/>
        <v>207000</v>
      </c>
      <c r="Q16" s="72">
        <v>500089020</v>
      </c>
      <c r="R16" s="73">
        <f t="shared" si="3"/>
        <v>1</v>
      </c>
      <c r="S16" s="74">
        <f t="shared" si="4"/>
        <v>207000</v>
      </c>
      <c r="T16" s="68" t="s">
        <v>17</v>
      </c>
      <c r="U16" s="68" t="s">
        <v>225</v>
      </c>
      <c r="V16" s="67"/>
      <c r="W16" s="68" t="s">
        <v>89</v>
      </c>
      <c r="X16" s="70" t="s">
        <v>126</v>
      </c>
    </row>
    <row r="17" spans="1:24" x14ac:dyDescent="0.25">
      <c r="A17" s="67">
        <v>51440644</v>
      </c>
      <c r="B17" s="84" t="s">
        <v>72</v>
      </c>
      <c r="C17" s="68" t="s">
        <v>57</v>
      </c>
      <c r="D17" s="70" t="s">
        <v>220</v>
      </c>
      <c r="E17" s="69" t="s">
        <v>136</v>
      </c>
      <c r="F17" s="68" t="s">
        <v>58</v>
      </c>
      <c r="G17" s="70" t="s">
        <v>73</v>
      </c>
      <c r="H17" s="92" t="s">
        <v>16</v>
      </c>
      <c r="I17" s="71">
        <v>43313</v>
      </c>
      <c r="J17" s="71">
        <v>43343</v>
      </c>
      <c r="K17" s="68">
        <v>21</v>
      </c>
      <c r="L17" s="68">
        <v>3</v>
      </c>
      <c r="M17" s="68"/>
      <c r="N17" s="68">
        <f t="shared" si="0"/>
        <v>18</v>
      </c>
      <c r="O17" s="68">
        <f t="shared" si="1"/>
        <v>21</v>
      </c>
      <c r="P17" s="68">
        <f t="shared" si="2"/>
        <v>207000</v>
      </c>
      <c r="Q17" s="72">
        <v>500089020</v>
      </c>
      <c r="R17" s="73">
        <f t="shared" si="3"/>
        <v>1</v>
      </c>
      <c r="S17" s="74">
        <f t="shared" si="4"/>
        <v>207000</v>
      </c>
      <c r="T17" s="68" t="s">
        <v>17</v>
      </c>
      <c r="U17" s="68" t="s">
        <v>227</v>
      </c>
      <c r="V17" s="67"/>
      <c r="W17" s="68" t="s">
        <v>89</v>
      </c>
      <c r="X17" s="70" t="s">
        <v>126</v>
      </c>
    </row>
    <row r="18" spans="1:24" x14ac:dyDescent="0.25">
      <c r="A18" s="67">
        <v>51628192</v>
      </c>
      <c r="B18" s="84" t="s">
        <v>123</v>
      </c>
      <c r="C18" s="68" t="s">
        <v>57</v>
      </c>
      <c r="D18" s="70" t="s">
        <v>220</v>
      </c>
      <c r="E18" s="69" t="s">
        <v>136</v>
      </c>
      <c r="F18" s="68" t="s">
        <v>58</v>
      </c>
      <c r="G18" s="70" t="s">
        <v>124</v>
      </c>
      <c r="H18" s="70" t="s">
        <v>16</v>
      </c>
      <c r="I18" s="71">
        <v>43313</v>
      </c>
      <c r="J18" s="71">
        <v>43343</v>
      </c>
      <c r="K18" s="68">
        <v>21</v>
      </c>
      <c r="L18" s="68">
        <v>1</v>
      </c>
      <c r="M18" s="68"/>
      <c r="N18" s="68">
        <f t="shared" si="0"/>
        <v>20</v>
      </c>
      <c r="O18" s="68">
        <f t="shared" si="1"/>
        <v>21</v>
      </c>
      <c r="P18" s="68">
        <f t="shared" si="2"/>
        <v>207000</v>
      </c>
      <c r="Q18" s="72">
        <v>500089020</v>
      </c>
      <c r="R18" s="73">
        <f t="shared" si="3"/>
        <v>1</v>
      </c>
      <c r="S18" s="74">
        <f t="shared" si="4"/>
        <v>207000</v>
      </c>
      <c r="T18" s="68" t="s">
        <v>17</v>
      </c>
      <c r="U18" s="68">
        <v>14</v>
      </c>
      <c r="V18" s="67"/>
      <c r="W18" s="68" t="s">
        <v>89</v>
      </c>
      <c r="X18" s="70" t="s">
        <v>126</v>
      </c>
    </row>
    <row r="19" spans="1:24" x14ac:dyDescent="0.25">
      <c r="A19" s="67">
        <v>51682734</v>
      </c>
      <c r="B19" s="84" t="s">
        <v>157</v>
      </c>
      <c r="C19" s="68" t="s">
        <v>57</v>
      </c>
      <c r="D19" s="70" t="s">
        <v>220</v>
      </c>
      <c r="E19" s="69" t="s">
        <v>136</v>
      </c>
      <c r="F19" s="68" t="s">
        <v>58</v>
      </c>
      <c r="G19" s="70" t="s">
        <v>155</v>
      </c>
      <c r="H19" s="70" t="s">
        <v>16</v>
      </c>
      <c r="I19" s="71">
        <v>43313</v>
      </c>
      <c r="J19" s="71">
        <v>43343</v>
      </c>
      <c r="K19" s="68">
        <v>21</v>
      </c>
      <c r="L19" s="68">
        <v>4</v>
      </c>
      <c r="M19" s="68"/>
      <c r="N19" s="68">
        <f t="shared" si="0"/>
        <v>17</v>
      </c>
      <c r="O19" s="68">
        <f t="shared" si="1"/>
        <v>21</v>
      </c>
      <c r="P19" s="68">
        <f t="shared" si="2"/>
        <v>207000</v>
      </c>
      <c r="Q19" s="72">
        <v>500089020</v>
      </c>
      <c r="R19" s="73">
        <f t="shared" si="3"/>
        <v>1</v>
      </c>
      <c r="S19" s="74">
        <f t="shared" si="4"/>
        <v>207000</v>
      </c>
      <c r="T19" s="68" t="s">
        <v>17</v>
      </c>
      <c r="U19" s="68" t="s">
        <v>228</v>
      </c>
      <c r="V19" s="67"/>
      <c r="W19" s="68" t="s">
        <v>89</v>
      </c>
      <c r="X19" s="70" t="s">
        <v>126</v>
      </c>
    </row>
    <row r="20" spans="1:24" x14ac:dyDescent="0.25">
      <c r="A20" s="67">
        <v>51340993</v>
      </c>
      <c r="B20" s="84" t="s">
        <v>102</v>
      </c>
      <c r="C20" s="68" t="s">
        <v>57</v>
      </c>
      <c r="D20" s="70" t="s">
        <v>220</v>
      </c>
      <c r="E20" s="69" t="s">
        <v>134</v>
      </c>
      <c r="F20" s="68" t="s">
        <v>58</v>
      </c>
      <c r="G20" s="70" t="s">
        <v>103</v>
      </c>
      <c r="H20" s="70" t="s">
        <v>16</v>
      </c>
      <c r="I20" s="71">
        <v>43313</v>
      </c>
      <c r="J20" s="71">
        <v>43343</v>
      </c>
      <c r="K20" s="68">
        <v>21</v>
      </c>
      <c r="L20" s="68">
        <v>0</v>
      </c>
      <c r="M20" s="68"/>
      <c r="N20" s="68">
        <f t="shared" si="0"/>
        <v>21</v>
      </c>
      <c r="O20" s="68">
        <f t="shared" si="1"/>
        <v>21</v>
      </c>
      <c r="P20" s="68">
        <f t="shared" si="2"/>
        <v>207000</v>
      </c>
      <c r="Q20" s="72">
        <v>500088519</v>
      </c>
      <c r="R20" s="73">
        <f t="shared" si="3"/>
        <v>1</v>
      </c>
      <c r="S20" s="74">
        <f t="shared" ref="S20:S29" si="5">ROUND(R20*P20,2)</f>
        <v>207000</v>
      </c>
      <c r="T20" s="68" t="s">
        <v>17</v>
      </c>
      <c r="U20" s="68"/>
      <c r="V20" s="67"/>
      <c r="W20" s="68" t="s">
        <v>89</v>
      </c>
      <c r="X20" s="70" t="s">
        <v>131</v>
      </c>
    </row>
    <row r="21" spans="1:24" x14ac:dyDescent="0.25">
      <c r="A21" s="67">
        <v>51390524</v>
      </c>
      <c r="B21" s="84" t="s">
        <v>104</v>
      </c>
      <c r="C21" s="68" t="s">
        <v>57</v>
      </c>
      <c r="D21" s="70" t="s">
        <v>220</v>
      </c>
      <c r="E21" s="69" t="s">
        <v>134</v>
      </c>
      <c r="F21" s="68" t="s">
        <v>58</v>
      </c>
      <c r="G21" s="70" t="s">
        <v>105</v>
      </c>
      <c r="H21" s="70" t="s">
        <v>16</v>
      </c>
      <c r="I21" s="71">
        <v>43313</v>
      </c>
      <c r="J21" s="71">
        <v>43343</v>
      </c>
      <c r="K21" s="68">
        <v>21</v>
      </c>
      <c r="L21" s="68">
        <v>0</v>
      </c>
      <c r="M21" s="68"/>
      <c r="N21" s="68">
        <f t="shared" si="0"/>
        <v>21</v>
      </c>
      <c r="O21" s="68">
        <f t="shared" si="1"/>
        <v>21</v>
      </c>
      <c r="P21" s="68">
        <f t="shared" si="2"/>
        <v>207000</v>
      </c>
      <c r="Q21" s="72">
        <v>500089020</v>
      </c>
      <c r="R21" s="73">
        <f t="shared" si="3"/>
        <v>1</v>
      </c>
      <c r="S21" s="74">
        <f t="shared" si="5"/>
        <v>207000</v>
      </c>
      <c r="T21" s="68" t="s">
        <v>17</v>
      </c>
      <c r="U21" s="68"/>
      <c r="V21" s="67"/>
      <c r="W21" s="68" t="s">
        <v>89</v>
      </c>
      <c r="X21" s="70" t="s">
        <v>170</v>
      </c>
    </row>
    <row r="22" spans="1:24" x14ac:dyDescent="0.25">
      <c r="A22" s="67">
        <v>51394102</v>
      </c>
      <c r="B22" s="67" t="s">
        <v>106</v>
      </c>
      <c r="C22" s="68" t="s">
        <v>57</v>
      </c>
      <c r="D22" s="70" t="s">
        <v>209</v>
      </c>
      <c r="E22" s="69" t="s">
        <v>137</v>
      </c>
      <c r="F22" s="68" t="s">
        <v>58</v>
      </c>
      <c r="G22" s="70" t="s">
        <v>107</v>
      </c>
      <c r="H22" s="70" t="s">
        <v>16</v>
      </c>
      <c r="I22" s="71">
        <v>43313</v>
      </c>
      <c r="J22" s="71">
        <v>43343</v>
      </c>
      <c r="K22" s="68">
        <v>21</v>
      </c>
      <c r="L22" s="68">
        <v>0</v>
      </c>
      <c r="M22" s="68"/>
      <c r="N22" s="68">
        <f t="shared" si="0"/>
        <v>21</v>
      </c>
      <c r="O22" s="68">
        <f t="shared" si="1"/>
        <v>21</v>
      </c>
      <c r="P22" s="68">
        <f t="shared" si="2"/>
        <v>3450</v>
      </c>
      <c r="Q22" s="72">
        <v>500089896</v>
      </c>
      <c r="R22" s="73">
        <f t="shared" si="3"/>
        <v>1</v>
      </c>
      <c r="S22" s="74">
        <f t="shared" si="5"/>
        <v>3450</v>
      </c>
      <c r="T22" s="68" t="s">
        <v>56</v>
      </c>
      <c r="U22" s="68"/>
      <c r="V22" s="67"/>
      <c r="W22" s="68" t="s">
        <v>89</v>
      </c>
      <c r="X22" s="70" t="s">
        <v>132</v>
      </c>
    </row>
    <row r="23" spans="1:24" x14ac:dyDescent="0.25">
      <c r="A23" s="67">
        <v>51503090</v>
      </c>
      <c r="B23" s="67" t="s">
        <v>92</v>
      </c>
      <c r="C23" s="68" t="s">
        <v>57</v>
      </c>
      <c r="D23" s="70" t="s">
        <v>209</v>
      </c>
      <c r="E23" s="69" t="s">
        <v>137</v>
      </c>
      <c r="F23" s="68" t="s">
        <v>58</v>
      </c>
      <c r="G23" s="70" t="s">
        <v>93</v>
      </c>
      <c r="H23" s="70" t="s">
        <v>16</v>
      </c>
      <c r="I23" s="71">
        <v>43313</v>
      </c>
      <c r="J23" s="71">
        <v>43343</v>
      </c>
      <c r="K23" s="68">
        <v>21</v>
      </c>
      <c r="L23" s="68">
        <v>0</v>
      </c>
      <c r="M23" s="68"/>
      <c r="N23" s="68">
        <f t="shared" si="0"/>
        <v>21</v>
      </c>
      <c r="O23" s="68">
        <f t="shared" si="1"/>
        <v>21</v>
      </c>
      <c r="P23" s="68">
        <f t="shared" si="2"/>
        <v>3450</v>
      </c>
      <c r="Q23" s="72">
        <v>500089896</v>
      </c>
      <c r="R23" s="73">
        <f t="shared" si="3"/>
        <v>1</v>
      </c>
      <c r="S23" s="74">
        <f t="shared" si="5"/>
        <v>3450</v>
      </c>
      <c r="T23" s="68" t="s">
        <v>56</v>
      </c>
      <c r="U23" s="68"/>
      <c r="V23" s="67"/>
      <c r="W23" s="68" t="s">
        <v>89</v>
      </c>
      <c r="X23" s="70" t="s">
        <v>132</v>
      </c>
    </row>
    <row r="24" spans="1:24" s="98" customFormat="1" x14ac:dyDescent="0.25">
      <c r="A24" s="84">
        <v>51509657</v>
      </c>
      <c r="B24" s="84" t="s">
        <v>100</v>
      </c>
      <c r="C24" s="93" t="s">
        <v>57</v>
      </c>
      <c r="D24" s="92" t="s">
        <v>77</v>
      </c>
      <c r="E24" s="91" t="s">
        <v>133</v>
      </c>
      <c r="F24" s="93" t="s">
        <v>58</v>
      </c>
      <c r="G24" s="92" t="s">
        <v>101</v>
      </c>
      <c r="H24" s="92" t="s">
        <v>16</v>
      </c>
      <c r="I24" s="94">
        <v>43313</v>
      </c>
      <c r="J24" s="94">
        <v>43343</v>
      </c>
      <c r="K24" s="93">
        <v>21</v>
      </c>
      <c r="L24" s="93">
        <v>7</v>
      </c>
      <c r="M24" s="93"/>
      <c r="N24" s="93">
        <f t="shared" si="0"/>
        <v>14</v>
      </c>
      <c r="O24" s="93">
        <f t="shared" si="1"/>
        <v>21</v>
      </c>
      <c r="P24" s="93">
        <f t="shared" si="2"/>
        <v>207000</v>
      </c>
      <c r="Q24" s="95">
        <v>500088519</v>
      </c>
      <c r="R24" s="96">
        <f t="shared" si="3"/>
        <v>1</v>
      </c>
      <c r="S24" s="97">
        <f t="shared" si="5"/>
        <v>207000</v>
      </c>
      <c r="T24" s="93" t="s">
        <v>17</v>
      </c>
      <c r="U24" s="93" t="s">
        <v>226</v>
      </c>
      <c r="V24" s="84"/>
      <c r="W24" s="93" t="s">
        <v>89</v>
      </c>
      <c r="X24" s="92" t="s">
        <v>131</v>
      </c>
    </row>
    <row r="25" spans="1:24" x14ac:dyDescent="0.25">
      <c r="A25" s="67">
        <v>51525464</v>
      </c>
      <c r="B25" s="84" t="s">
        <v>108</v>
      </c>
      <c r="C25" s="68" t="s">
        <v>57</v>
      </c>
      <c r="D25" s="70" t="s">
        <v>220</v>
      </c>
      <c r="E25" s="69" t="s">
        <v>134</v>
      </c>
      <c r="F25" s="68" t="s">
        <v>58</v>
      </c>
      <c r="G25" s="70" t="s">
        <v>109</v>
      </c>
      <c r="H25" s="92" t="s">
        <v>18</v>
      </c>
      <c r="I25" s="71">
        <v>43313</v>
      </c>
      <c r="J25" s="71">
        <v>43343</v>
      </c>
      <c r="K25" s="68">
        <v>21</v>
      </c>
      <c r="L25" s="68">
        <v>1</v>
      </c>
      <c r="M25" s="68"/>
      <c r="N25" s="68">
        <f t="shared" si="0"/>
        <v>20</v>
      </c>
      <c r="O25" s="68">
        <f t="shared" si="1"/>
        <v>0</v>
      </c>
      <c r="P25" s="68">
        <f t="shared" si="2"/>
        <v>207000</v>
      </c>
      <c r="Q25" s="72"/>
      <c r="R25" s="73">
        <f t="shared" si="3"/>
        <v>0</v>
      </c>
      <c r="S25" s="74">
        <f t="shared" si="5"/>
        <v>0</v>
      </c>
      <c r="T25" s="68" t="s">
        <v>17</v>
      </c>
      <c r="U25" s="68">
        <v>10</v>
      </c>
      <c r="V25" s="67"/>
      <c r="W25" s="68" t="s">
        <v>89</v>
      </c>
      <c r="X25" s="70" t="s">
        <v>131</v>
      </c>
    </row>
    <row r="26" spans="1:24" x14ac:dyDescent="0.25">
      <c r="A26" s="67">
        <v>51687466</v>
      </c>
      <c r="B26" s="84" t="s">
        <v>158</v>
      </c>
      <c r="C26" s="68" t="s">
        <v>57</v>
      </c>
      <c r="D26" s="70" t="s">
        <v>220</v>
      </c>
      <c r="E26" s="69" t="s">
        <v>136</v>
      </c>
      <c r="F26" s="68" t="s">
        <v>58</v>
      </c>
      <c r="G26" s="70" t="s">
        <v>166</v>
      </c>
      <c r="H26" s="70" t="s">
        <v>16</v>
      </c>
      <c r="I26" s="71">
        <v>43313</v>
      </c>
      <c r="J26" s="71">
        <v>43343</v>
      </c>
      <c r="K26" s="68">
        <v>21</v>
      </c>
      <c r="L26" s="68">
        <v>0</v>
      </c>
      <c r="M26" s="68"/>
      <c r="N26" s="68">
        <f t="shared" si="0"/>
        <v>21</v>
      </c>
      <c r="O26" s="68">
        <f t="shared" si="1"/>
        <v>21</v>
      </c>
      <c r="P26" s="68">
        <f t="shared" si="2"/>
        <v>207000</v>
      </c>
      <c r="Q26" s="72">
        <v>500088519</v>
      </c>
      <c r="R26" s="73">
        <f t="shared" si="3"/>
        <v>1</v>
      </c>
      <c r="S26" s="74">
        <f t="shared" si="5"/>
        <v>207000</v>
      </c>
      <c r="T26" s="68" t="s">
        <v>17</v>
      </c>
      <c r="U26" s="68"/>
      <c r="V26" s="67"/>
      <c r="W26" s="68" t="s">
        <v>89</v>
      </c>
      <c r="X26" s="70" t="s">
        <v>131</v>
      </c>
    </row>
    <row r="27" spans="1:24" s="87" customFormat="1" x14ac:dyDescent="0.25">
      <c r="A27" s="67">
        <v>51545554</v>
      </c>
      <c r="B27" s="67" t="s">
        <v>96</v>
      </c>
      <c r="C27" s="68" t="s">
        <v>90</v>
      </c>
      <c r="D27" s="70" t="s">
        <v>91</v>
      </c>
      <c r="E27" s="69" t="s">
        <v>139</v>
      </c>
      <c r="F27" s="68" t="s">
        <v>65</v>
      </c>
      <c r="G27" s="70" t="s">
        <v>97</v>
      </c>
      <c r="H27" s="70" t="s">
        <v>16</v>
      </c>
      <c r="I27" s="71">
        <v>43313</v>
      </c>
      <c r="J27" s="71">
        <v>43343</v>
      </c>
      <c r="K27" s="68">
        <v>21</v>
      </c>
      <c r="L27" s="68">
        <v>5</v>
      </c>
      <c r="M27" s="68"/>
      <c r="N27" s="68">
        <f t="shared" si="0"/>
        <v>16</v>
      </c>
      <c r="O27" s="68">
        <f t="shared" si="1"/>
        <v>21</v>
      </c>
      <c r="P27" s="68">
        <f t="shared" si="2"/>
        <v>3450</v>
      </c>
      <c r="Q27" s="72">
        <v>500086383</v>
      </c>
      <c r="R27" s="73">
        <f t="shared" si="3"/>
        <v>1</v>
      </c>
      <c r="S27" s="74">
        <f t="shared" si="5"/>
        <v>3450</v>
      </c>
      <c r="T27" s="68" t="s">
        <v>56</v>
      </c>
      <c r="U27" s="68" t="s">
        <v>230</v>
      </c>
      <c r="V27" s="67"/>
      <c r="W27" s="68" t="s">
        <v>89</v>
      </c>
      <c r="X27" s="70" t="s">
        <v>131</v>
      </c>
    </row>
    <row r="28" spans="1:24" s="87" customFormat="1" x14ac:dyDescent="0.25">
      <c r="A28" s="67">
        <v>51610073</v>
      </c>
      <c r="B28" s="67" t="s">
        <v>141</v>
      </c>
      <c r="C28" s="68" t="s">
        <v>90</v>
      </c>
      <c r="D28" s="70" t="s">
        <v>91</v>
      </c>
      <c r="E28" s="69" t="s">
        <v>137</v>
      </c>
      <c r="F28" s="68" t="s">
        <v>58</v>
      </c>
      <c r="G28" s="70" t="s">
        <v>142</v>
      </c>
      <c r="H28" s="70" t="s">
        <v>16</v>
      </c>
      <c r="I28" s="71">
        <v>43313</v>
      </c>
      <c r="J28" s="71">
        <v>43343</v>
      </c>
      <c r="K28" s="68">
        <v>21</v>
      </c>
      <c r="L28" s="68">
        <v>2</v>
      </c>
      <c r="M28" s="68"/>
      <c r="N28" s="68">
        <f t="shared" si="0"/>
        <v>19</v>
      </c>
      <c r="O28" s="68">
        <f t="shared" si="1"/>
        <v>21</v>
      </c>
      <c r="P28" s="68">
        <f t="shared" si="2"/>
        <v>3450</v>
      </c>
      <c r="Q28" s="72">
        <v>500086383</v>
      </c>
      <c r="R28" s="73">
        <f t="shared" si="3"/>
        <v>1</v>
      </c>
      <c r="S28" s="74">
        <f t="shared" si="5"/>
        <v>3450</v>
      </c>
      <c r="T28" s="68" t="s">
        <v>56</v>
      </c>
      <c r="U28" s="68" t="s">
        <v>231</v>
      </c>
      <c r="V28" s="67"/>
      <c r="W28" s="68" t="s">
        <v>89</v>
      </c>
      <c r="X28" s="70" t="s">
        <v>131</v>
      </c>
    </row>
    <row r="29" spans="1:24" x14ac:dyDescent="0.25">
      <c r="A29" s="67">
        <v>51685483</v>
      </c>
      <c r="B29" s="67" t="s">
        <v>171</v>
      </c>
      <c r="C29" s="68" t="s">
        <v>57</v>
      </c>
      <c r="D29" s="70" t="s">
        <v>220</v>
      </c>
      <c r="E29" s="69" t="s">
        <v>134</v>
      </c>
      <c r="F29" s="68" t="s">
        <v>58</v>
      </c>
      <c r="G29" s="70" t="s">
        <v>194</v>
      </c>
      <c r="H29" s="70" t="s">
        <v>16</v>
      </c>
      <c r="I29" s="71">
        <v>43313</v>
      </c>
      <c r="J29" s="71">
        <v>43343</v>
      </c>
      <c r="K29" s="68">
        <v>21</v>
      </c>
      <c r="L29" s="68">
        <v>1</v>
      </c>
      <c r="M29" s="68"/>
      <c r="N29" s="68">
        <f t="shared" si="0"/>
        <v>20</v>
      </c>
      <c r="O29" s="68">
        <f t="shared" si="1"/>
        <v>21</v>
      </c>
      <c r="P29" s="68">
        <f t="shared" si="2"/>
        <v>207000</v>
      </c>
      <c r="Q29" s="72">
        <v>500089020</v>
      </c>
      <c r="R29" s="73">
        <f t="shared" si="3"/>
        <v>1</v>
      </c>
      <c r="S29" s="74">
        <f t="shared" si="5"/>
        <v>207000</v>
      </c>
      <c r="T29" s="68" t="s">
        <v>17</v>
      </c>
      <c r="U29" s="68">
        <v>13</v>
      </c>
      <c r="V29" s="67"/>
      <c r="W29" s="68" t="s">
        <v>89</v>
      </c>
      <c r="X29" s="70" t="s">
        <v>200</v>
      </c>
    </row>
  </sheetData>
  <sortState ref="A2:X33">
    <sortCondition ref="W2:W33"/>
    <sortCondition ref="C2:C33"/>
    <sortCondition ref="A2:A3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workbookViewId="0">
      <selection sqref="A1:X3"/>
    </sheetView>
  </sheetViews>
  <sheetFormatPr defaultRowHeight="15" x14ac:dyDescent="0.25"/>
  <cols>
    <col min="2" max="2" width="17" customWidth="1"/>
    <col min="3" max="3" width="23.5703125" customWidth="1"/>
    <col min="4" max="4" width="21" customWidth="1"/>
    <col min="5" max="5" width="19.140625" customWidth="1"/>
    <col min="6" max="6" width="20.7109375" customWidth="1"/>
    <col min="7" max="7" width="11.85546875" customWidth="1"/>
    <col min="8" max="8" width="11.5703125" customWidth="1"/>
    <col min="9" max="9" width="17.85546875" customWidth="1"/>
    <col min="10" max="10" width="17" customWidth="1"/>
    <col min="11" max="11" width="37" customWidth="1"/>
    <col min="12" max="12" width="33.28515625" customWidth="1"/>
    <col min="14" max="14" width="35.5703125" customWidth="1"/>
    <col min="15" max="15" width="34" customWidth="1"/>
    <col min="16" max="16" width="13.140625" customWidth="1"/>
    <col min="17" max="17" width="13.42578125" customWidth="1"/>
    <col min="18" max="18" width="13.28515625" customWidth="1"/>
    <col min="19" max="19" width="14.5703125" customWidth="1"/>
    <col min="20" max="20" width="17" customWidth="1"/>
    <col min="21" max="21" width="33.140625" customWidth="1"/>
    <col min="22" max="22" width="10.7109375" customWidth="1"/>
    <col min="24" max="24" width="10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206</v>
      </c>
      <c r="L1" t="s">
        <v>212</v>
      </c>
      <c r="M1" t="s">
        <v>203</v>
      </c>
      <c r="N1" t="s">
        <v>47</v>
      </c>
      <c r="O1" t="s">
        <v>48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204</v>
      </c>
      <c r="V1" t="s">
        <v>15</v>
      </c>
      <c r="W1" t="s">
        <v>24</v>
      </c>
      <c r="X1" t="s">
        <v>125</v>
      </c>
    </row>
    <row r="2" spans="1:24" x14ac:dyDescent="0.25">
      <c r="A2">
        <v>40215564</v>
      </c>
      <c r="B2" t="s">
        <v>183</v>
      </c>
      <c r="C2" t="s">
        <v>57</v>
      </c>
      <c r="D2" t="s">
        <v>207</v>
      </c>
      <c r="E2" t="s">
        <v>162</v>
      </c>
      <c r="F2" t="s">
        <v>65</v>
      </c>
      <c r="G2" t="s">
        <v>85</v>
      </c>
      <c r="H2" t="s">
        <v>16</v>
      </c>
      <c r="I2" s="85">
        <v>43282</v>
      </c>
      <c r="J2" s="85">
        <v>43312</v>
      </c>
      <c r="K2">
        <v>22</v>
      </c>
      <c r="L2">
        <v>1</v>
      </c>
      <c r="N2">
        <v>21</v>
      </c>
      <c r="O2">
        <v>22</v>
      </c>
      <c r="P2">
        <v>207000</v>
      </c>
      <c r="Q2">
        <v>500088519</v>
      </c>
      <c r="R2">
        <v>1</v>
      </c>
      <c r="S2">
        <v>207000</v>
      </c>
      <c r="T2" t="s">
        <v>17</v>
      </c>
      <c r="U2">
        <v>3</v>
      </c>
      <c r="W2" t="s">
        <v>75</v>
      </c>
      <c r="X2" t="s">
        <v>201</v>
      </c>
    </row>
    <row r="3" spans="1:24" x14ac:dyDescent="0.25">
      <c r="A3">
        <v>51602920</v>
      </c>
      <c r="B3" t="s">
        <v>184</v>
      </c>
      <c r="C3" t="s">
        <v>57</v>
      </c>
      <c r="D3" t="s">
        <v>207</v>
      </c>
      <c r="E3" t="s">
        <v>162</v>
      </c>
      <c r="F3" t="s">
        <v>65</v>
      </c>
      <c r="G3" t="s">
        <v>140</v>
      </c>
      <c r="H3" t="s">
        <v>16</v>
      </c>
      <c r="I3" s="85">
        <v>43282</v>
      </c>
      <c r="J3" s="85">
        <v>43312</v>
      </c>
      <c r="K3">
        <v>22</v>
      </c>
      <c r="L3">
        <v>6</v>
      </c>
      <c r="N3">
        <v>16</v>
      </c>
      <c r="O3">
        <v>22</v>
      </c>
      <c r="P3">
        <v>207000</v>
      </c>
      <c r="Q3">
        <v>500088519</v>
      </c>
      <c r="R3">
        <v>1</v>
      </c>
      <c r="S3">
        <v>207000</v>
      </c>
      <c r="T3" t="s">
        <v>17</v>
      </c>
      <c r="U3" t="s">
        <v>214</v>
      </c>
      <c r="W3" t="s">
        <v>75</v>
      </c>
      <c r="X3" t="s">
        <v>201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"/>
  <sheetViews>
    <sheetView workbookViewId="0">
      <selection sqref="A1:X2"/>
    </sheetView>
  </sheetViews>
  <sheetFormatPr defaultRowHeight="15" x14ac:dyDescent="0.25"/>
  <cols>
    <col min="2" max="2" width="17" customWidth="1"/>
    <col min="3" max="3" width="23.5703125" customWidth="1"/>
    <col min="4" max="4" width="21" customWidth="1"/>
    <col min="5" max="5" width="19.140625" customWidth="1"/>
    <col min="6" max="6" width="20.7109375" customWidth="1"/>
    <col min="7" max="7" width="11.85546875" customWidth="1"/>
    <col min="8" max="8" width="11.5703125" customWidth="1"/>
    <col min="9" max="9" width="17.85546875" customWidth="1"/>
    <col min="10" max="10" width="17" customWidth="1"/>
    <col min="11" max="11" width="37" customWidth="1"/>
    <col min="12" max="12" width="33.28515625" customWidth="1"/>
    <col min="14" max="14" width="35.5703125" customWidth="1"/>
    <col min="15" max="15" width="34" customWidth="1"/>
    <col min="16" max="16" width="13.140625" customWidth="1"/>
    <col min="17" max="17" width="13.42578125" customWidth="1"/>
    <col min="18" max="18" width="13.28515625" customWidth="1"/>
    <col min="19" max="19" width="14.5703125" customWidth="1"/>
    <col min="20" max="20" width="17" customWidth="1"/>
    <col min="21" max="21" width="33.140625" customWidth="1"/>
    <col min="22" max="22" width="10.7109375" customWidth="1"/>
    <col min="24" max="24" width="10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206</v>
      </c>
      <c r="L1" t="s">
        <v>212</v>
      </c>
      <c r="M1" t="s">
        <v>203</v>
      </c>
      <c r="N1" t="s">
        <v>47</v>
      </c>
      <c r="O1" t="s">
        <v>48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204</v>
      </c>
      <c r="V1" t="s">
        <v>15</v>
      </c>
      <c r="W1" t="s">
        <v>24</v>
      </c>
      <c r="X1" t="s">
        <v>125</v>
      </c>
    </row>
    <row r="2" spans="1:24" x14ac:dyDescent="0.25">
      <c r="A2">
        <v>51548250</v>
      </c>
      <c r="B2" t="s">
        <v>78</v>
      </c>
      <c r="C2" t="s">
        <v>57</v>
      </c>
      <c r="D2" t="s">
        <v>174</v>
      </c>
      <c r="E2" t="s">
        <v>138</v>
      </c>
      <c r="F2" t="s">
        <v>65</v>
      </c>
      <c r="G2" t="s">
        <v>79</v>
      </c>
      <c r="H2" t="s">
        <v>16</v>
      </c>
      <c r="I2" s="85">
        <v>43282</v>
      </c>
      <c r="J2" s="85">
        <v>43312</v>
      </c>
      <c r="K2">
        <v>22</v>
      </c>
      <c r="N2">
        <v>22</v>
      </c>
      <c r="O2">
        <v>22</v>
      </c>
      <c r="P2">
        <v>207000</v>
      </c>
      <c r="Q2">
        <v>500088519</v>
      </c>
      <c r="R2">
        <v>1</v>
      </c>
      <c r="S2">
        <v>207000</v>
      </c>
      <c r="T2" t="s">
        <v>17</v>
      </c>
      <c r="W2" t="s">
        <v>75</v>
      </c>
      <c r="X2" t="s">
        <v>130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"/>
  <sheetViews>
    <sheetView workbookViewId="0">
      <selection activeCell="C20" sqref="C20"/>
    </sheetView>
  </sheetViews>
  <sheetFormatPr defaultRowHeight="15" x14ac:dyDescent="0.25"/>
  <cols>
    <col min="2" max="2" width="17" customWidth="1"/>
    <col min="3" max="3" width="23.5703125" customWidth="1"/>
    <col min="4" max="4" width="21" customWidth="1"/>
    <col min="5" max="5" width="19.140625" customWidth="1"/>
    <col min="6" max="6" width="20.7109375" customWidth="1"/>
    <col min="7" max="7" width="11.85546875" customWidth="1"/>
    <col min="8" max="8" width="11.5703125" customWidth="1"/>
    <col min="9" max="9" width="17.85546875" customWidth="1"/>
    <col min="10" max="10" width="17" customWidth="1"/>
    <col min="11" max="11" width="37" customWidth="1"/>
    <col min="12" max="12" width="33.28515625" customWidth="1"/>
    <col min="14" max="14" width="35.5703125" customWidth="1"/>
    <col min="15" max="15" width="34" customWidth="1"/>
    <col min="16" max="16" width="13.140625" customWidth="1"/>
    <col min="17" max="17" width="13.42578125" customWidth="1"/>
    <col min="18" max="18" width="13.28515625" customWidth="1"/>
    <col min="19" max="19" width="14.5703125" customWidth="1"/>
    <col min="20" max="20" width="17" customWidth="1"/>
    <col min="21" max="21" width="33.140625" customWidth="1"/>
    <col min="22" max="22" width="10.7109375" customWidth="1"/>
    <col min="24" max="24" width="10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206</v>
      </c>
      <c r="L1" t="s">
        <v>212</v>
      </c>
      <c r="M1" t="s">
        <v>203</v>
      </c>
      <c r="N1" t="s">
        <v>47</v>
      </c>
      <c r="O1" t="s">
        <v>48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204</v>
      </c>
      <c r="V1" t="s">
        <v>15</v>
      </c>
      <c r="W1" t="s">
        <v>24</v>
      </c>
      <c r="X1" t="s">
        <v>125</v>
      </c>
    </row>
    <row r="2" spans="1:24" x14ac:dyDescent="0.25">
      <c r="A2">
        <v>51525464</v>
      </c>
      <c r="B2" t="s">
        <v>108</v>
      </c>
      <c r="C2" t="s">
        <v>57</v>
      </c>
      <c r="D2" t="s">
        <v>82</v>
      </c>
      <c r="E2" t="s">
        <v>134</v>
      </c>
      <c r="F2" t="s">
        <v>58</v>
      </c>
      <c r="G2" t="s">
        <v>109</v>
      </c>
      <c r="H2" t="s">
        <v>16</v>
      </c>
      <c r="I2" s="85">
        <v>43282</v>
      </c>
      <c r="J2" s="85">
        <v>43312</v>
      </c>
      <c r="K2">
        <v>22</v>
      </c>
      <c r="L2">
        <v>1</v>
      </c>
      <c r="N2">
        <v>21</v>
      </c>
      <c r="O2">
        <v>22</v>
      </c>
      <c r="P2">
        <v>207000</v>
      </c>
      <c r="Q2">
        <v>500088519</v>
      </c>
      <c r="R2">
        <v>1</v>
      </c>
      <c r="S2">
        <v>207000</v>
      </c>
      <c r="T2" t="s">
        <v>17</v>
      </c>
      <c r="U2">
        <v>12</v>
      </c>
      <c r="W2" t="s">
        <v>89</v>
      </c>
      <c r="X2" t="s">
        <v>131</v>
      </c>
    </row>
    <row r="3" spans="1:24" x14ac:dyDescent="0.25">
      <c r="A3">
        <v>51340993</v>
      </c>
      <c r="B3" t="s">
        <v>102</v>
      </c>
      <c r="C3" t="s">
        <v>57</v>
      </c>
      <c r="D3" t="s">
        <v>82</v>
      </c>
      <c r="E3" t="s">
        <v>134</v>
      </c>
      <c r="F3" t="s">
        <v>58</v>
      </c>
      <c r="G3" t="s">
        <v>103</v>
      </c>
      <c r="H3" t="s">
        <v>16</v>
      </c>
      <c r="I3" s="85">
        <v>43282</v>
      </c>
      <c r="J3" s="85">
        <v>43312</v>
      </c>
      <c r="K3">
        <v>22</v>
      </c>
      <c r="L3">
        <v>2</v>
      </c>
      <c r="N3">
        <v>20</v>
      </c>
      <c r="O3">
        <v>22</v>
      </c>
      <c r="P3">
        <v>207000</v>
      </c>
      <c r="Q3">
        <v>500088519</v>
      </c>
      <c r="R3">
        <v>1</v>
      </c>
      <c r="S3">
        <v>207000</v>
      </c>
      <c r="T3" t="s">
        <v>17</v>
      </c>
      <c r="U3" t="s">
        <v>217</v>
      </c>
      <c r="W3" t="s">
        <v>89</v>
      </c>
      <c r="X3" t="s">
        <v>131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5"/>
  <sheetViews>
    <sheetView workbookViewId="0">
      <selection sqref="A1:X15"/>
    </sheetView>
  </sheetViews>
  <sheetFormatPr defaultRowHeight="15" x14ac:dyDescent="0.25"/>
  <cols>
    <col min="2" max="2" width="17" customWidth="1"/>
    <col min="3" max="3" width="23.5703125" customWidth="1"/>
    <col min="4" max="4" width="21" customWidth="1"/>
    <col min="5" max="5" width="19.140625" customWidth="1"/>
    <col min="6" max="6" width="20.7109375" customWidth="1"/>
    <col min="7" max="7" width="11.85546875" customWidth="1"/>
    <col min="8" max="8" width="11.5703125" customWidth="1"/>
    <col min="9" max="9" width="17.85546875" customWidth="1"/>
    <col min="10" max="10" width="17" customWidth="1"/>
    <col min="11" max="11" width="37" customWidth="1"/>
    <col min="12" max="12" width="33.28515625" customWidth="1"/>
    <col min="14" max="14" width="35.5703125" customWidth="1"/>
    <col min="15" max="15" width="34" customWidth="1"/>
    <col min="16" max="16" width="13.140625" customWidth="1"/>
    <col min="17" max="17" width="13.42578125" customWidth="1"/>
    <col min="18" max="18" width="13.28515625" customWidth="1"/>
    <col min="19" max="19" width="14.5703125" customWidth="1"/>
    <col min="20" max="20" width="17" customWidth="1"/>
    <col min="21" max="21" width="33.140625" customWidth="1"/>
    <col min="22" max="22" width="10.7109375" customWidth="1"/>
    <col min="24" max="24" width="10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206</v>
      </c>
      <c r="L1" t="s">
        <v>212</v>
      </c>
      <c r="M1" t="s">
        <v>203</v>
      </c>
      <c r="N1" t="s">
        <v>47</v>
      </c>
      <c r="O1" t="s">
        <v>48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204</v>
      </c>
      <c r="V1" t="s">
        <v>15</v>
      </c>
      <c r="W1" t="s">
        <v>24</v>
      </c>
      <c r="X1" t="s">
        <v>125</v>
      </c>
    </row>
    <row r="2" spans="1:24" x14ac:dyDescent="0.25">
      <c r="A2">
        <v>51695977</v>
      </c>
      <c r="B2" t="s">
        <v>172</v>
      </c>
      <c r="C2" t="s">
        <v>57</v>
      </c>
      <c r="D2" t="s">
        <v>77</v>
      </c>
      <c r="E2" t="s">
        <v>133</v>
      </c>
      <c r="F2" t="s">
        <v>58</v>
      </c>
      <c r="G2" t="s">
        <v>173</v>
      </c>
      <c r="H2" t="s">
        <v>16</v>
      </c>
      <c r="I2" s="85">
        <v>43282</v>
      </c>
      <c r="J2" s="85">
        <v>43312</v>
      </c>
      <c r="K2">
        <v>22</v>
      </c>
      <c r="L2">
        <v>0</v>
      </c>
      <c r="N2">
        <v>22</v>
      </c>
      <c r="O2">
        <v>22</v>
      </c>
      <c r="P2">
        <v>207000</v>
      </c>
      <c r="Q2">
        <v>500088519</v>
      </c>
      <c r="R2">
        <v>1</v>
      </c>
      <c r="S2">
        <v>207000</v>
      </c>
      <c r="T2" t="s">
        <v>17</v>
      </c>
      <c r="W2" t="s">
        <v>89</v>
      </c>
      <c r="X2" t="s">
        <v>131</v>
      </c>
    </row>
    <row r="3" spans="1:24" x14ac:dyDescent="0.25">
      <c r="A3">
        <v>51687466</v>
      </c>
      <c r="B3" t="s">
        <v>158</v>
      </c>
      <c r="C3" t="s">
        <v>57</v>
      </c>
      <c r="D3" t="s">
        <v>77</v>
      </c>
      <c r="E3" t="s">
        <v>133</v>
      </c>
      <c r="F3" t="s">
        <v>58</v>
      </c>
      <c r="G3" t="s">
        <v>166</v>
      </c>
      <c r="H3" t="s">
        <v>16</v>
      </c>
      <c r="I3" s="85">
        <v>43282</v>
      </c>
      <c r="J3" s="85">
        <v>43312</v>
      </c>
      <c r="K3">
        <v>22</v>
      </c>
      <c r="L3">
        <v>5</v>
      </c>
      <c r="N3">
        <v>17</v>
      </c>
      <c r="O3">
        <v>22</v>
      </c>
      <c r="P3">
        <v>207000</v>
      </c>
      <c r="Q3">
        <v>500088519</v>
      </c>
      <c r="R3">
        <v>1</v>
      </c>
      <c r="S3">
        <v>207000</v>
      </c>
      <c r="T3" t="s">
        <v>17</v>
      </c>
      <c r="U3" t="s">
        <v>218</v>
      </c>
      <c r="W3" t="s">
        <v>89</v>
      </c>
      <c r="X3" t="s">
        <v>131</v>
      </c>
    </row>
    <row r="4" spans="1:24" x14ac:dyDescent="0.25">
      <c r="A4">
        <v>51680748</v>
      </c>
      <c r="B4" t="s">
        <v>154</v>
      </c>
      <c r="C4" t="s">
        <v>57</v>
      </c>
      <c r="D4" t="s">
        <v>77</v>
      </c>
      <c r="E4" t="s">
        <v>133</v>
      </c>
      <c r="F4" t="s">
        <v>58</v>
      </c>
      <c r="G4" t="s">
        <v>156</v>
      </c>
      <c r="H4" t="s">
        <v>16</v>
      </c>
      <c r="I4" s="85">
        <v>43282</v>
      </c>
      <c r="J4" s="85">
        <v>43312</v>
      </c>
      <c r="K4">
        <v>22</v>
      </c>
      <c r="L4">
        <v>1</v>
      </c>
      <c r="N4">
        <v>21</v>
      </c>
      <c r="O4">
        <v>22</v>
      </c>
      <c r="P4">
        <v>207000</v>
      </c>
      <c r="Q4">
        <v>500088519</v>
      </c>
      <c r="R4">
        <v>1</v>
      </c>
      <c r="S4">
        <v>207000</v>
      </c>
      <c r="T4" t="s">
        <v>17</v>
      </c>
      <c r="U4">
        <v>12</v>
      </c>
      <c r="W4" t="s">
        <v>89</v>
      </c>
      <c r="X4" t="s">
        <v>131</v>
      </c>
    </row>
    <row r="5" spans="1:24" x14ac:dyDescent="0.25">
      <c r="A5">
        <v>51709017</v>
      </c>
      <c r="B5" t="s">
        <v>196</v>
      </c>
      <c r="C5" t="s">
        <v>57</v>
      </c>
      <c r="D5" t="s">
        <v>77</v>
      </c>
      <c r="E5" t="s">
        <v>138</v>
      </c>
      <c r="F5" t="s">
        <v>65</v>
      </c>
      <c r="G5" t="s">
        <v>197</v>
      </c>
      <c r="H5" t="s">
        <v>16</v>
      </c>
      <c r="I5" s="85">
        <v>43282</v>
      </c>
      <c r="J5" s="85">
        <v>43312</v>
      </c>
      <c r="K5">
        <v>22</v>
      </c>
      <c r="N5">
        <v>22</v>
      </c>
      <c r="O5">
        <v>22</v>
      </c>
      <c r="P5">
        <v>207000</v>
      </c>
      <c r="Q5">
        <v>500088519</v>
      </c>
      <c r="R5">
        <v>1</v>
      </c>
      <c r="S5">
        <v>207000</v>
      </c>
      <c r="T5" t="s">
        <v>17</v>
      </c>
      <c r="W5" t="s">
        <v>75</v>
      </c>
      <c r="X5" t="s">
        <v>201</v>
      </c>
    </row>
    <row r="6" spans="1:24" x14ac:dyDescent="0.25">
      <c r="A6">
        <v>51602912</v>
      </c>
      <c r="B6" t="s">
        <v>112</v>
      </c>
      <c r="C6" t="s">
        <v>57</v>
      </c>
      <c r="D6" t="s">
        <v>77</v>
      </c>
      <c r="E6" t="s">
        <v>133</v>
      </c>
      <c r="F6" t="s">
        <v>58</v>
      </c>
      <c r="G6" t="s">
        <v>113</v>
      </c>
      <c r="H6" t="s">
        <v>16</v>
      </c>
      <c r="I6" s="85">
        <v>43282</v>
      </c>
      <c r="J6" s="85">
        <v>43312</v>
      </c>
      <c r="K6">
        <v>22</v>
      </c>
      <c r="L6">
        <v>0</v>
      </c>
      <c r="N6">
        <v>22</v>
      </c>
      <c r="O6">
        <v>22</v>
      </c>
      <c r="P6">
        <v>207000</v>
      </c>
      <c r="Q6">
        <v>500088519</v>
      </c>
      <c r="R6">
        <v>1</v>
      </c>
      <c r="S6">
        <v>207000</v>
      </c>
      <c r="T6" t="s">
        <v>17</v>
      </c>
      <c r="W6" t="s">
        <v>89</v>
      </c>
      <c r="X6" t="s">
        <v>131</v>
      </c>
    </row>
    <row r="7" spans="1:24" x14ac:dyDescent="0.25">
      <c r="A7">
        <v>51539929</v>
      </c>
      <c r="B7" t="s">
        <v>110</v>
      </c>
      <c r="C7" t="s">
        <v>57</v>
      </c>
      <c r="D7" t="s">
        <v>77</v>
      </c>
      <c r="E7" t="s">
        <v>134</v>
      </c>
      <c r="F7" t="s">
        <v>58</v>
      </c>
      <c r="G7" t="s">
        <v>111</v>
      </c>
      <c r="H7" t="s">
        <v>16</v>
      </c>
      <c r="I7" s="85">
        <v>43282</v>
      </c>
      <c r="J7" s="85">
        <v>43299</v>
      </c>
      <c r="K7">
        <v>22</v>
      </c>
      <c r="L7">
        <v>0</v>
      </c>
      <c r="M7">
        <v>9</v>
      </c>
      <c r="N7">
        <v>13</v>
      </c>
      <c r="O7">
        <v>13</v>
      </c>
      <c r="P7">
        <v>207000</v>
      </c>
      <c r="Q7">
        <v>500088519</v>
      </c>
      <c r="R7">
        <v>0.59099999999999997</v>
      </c>
      <c r="S7">
        <v>122337</v>
      </c>
      <c r="T7" t="s">
        <v>17</v>
      </c>
      <c r="U7" t="s">
        <v>221</v>
      </c>
      <c r="W7" t="s">
        <v>89</v>
      </c>
      <c r="X7" t="s">
        <v>131</v>
      </c>
    </row>
    <row r="8" spans="1:24" x14ac:dyDescent="0.25">
      <c r="A8">
        <v>51703661</v>
      </c>
      <c r="B8" t="s">
        <v>191</v>
      </c>
      <c r="C8" t="s">
        <v>57</v>
      </c>
      <c r="D8" t="s">
        <v>77</v>
      </c>
      <c r="E8" t="s">
        <v>138</v>
      </c>
      <c r="F8" t="s">
        <v>65</v>
      </c>
      <c r="G8" t="s">
        <v>193</v>
      </c>
      <c r="H8" t="s">
        <v>16</v>
      </c>
      <c r="I8" s="85">
        <v>43282</v>
      </c>
      <c r="J8" s="85">
        <v>43312</v>
      </c>
      <c r="K8">
        <v>22</v>
      </c>
      <c r="N8">
        <v>22</v>
      </c>
      <c r="O8">
        <v>22</v>
      </c>
      <c r="P8">
        <v>207000</v>
      </c>
      <c r="Q8">
        <v>500088519</v>
      </c>
      <c r="R8">
        <v>1</v>
      </c>
      <c r="S8">
        <v>207000</v>
      </c>
      <c r="T8" t="s">
        <v>17</v>
      </c>
      <c r="W8" t="s">
        <v>75</v>
      </c>
      <c r="X8" t="s">
        <v>201</v>
      </c>
    </row>
    <row r="9" spans="1:24" x14ac:dyDescent="0.25">
      <c r="A9">
        <v>51514706</v>
      </c>
      <c r="B9" t="s">
        <v>94</v>
      </c>
      <c r="C9" t="s">
        <v>57</v>
      </c>
      <c r="D9" t="s">
        <v>77</v>
      </c>
      <c r="E9" t="s">
        <v>133</v>
      </c>
      <c r="F9" t="s">
        <v>58</v>
      </c>
      <c r="G9" t="s">
        <v>95</v>
      </c>
      <c r="H9" t="s">
        <v>16</v>
      </c>
      <c r="I9" s="85">
        <v>43282</v>
      </c>
      <c r="J9" s="85">
        <v>43312</v>
      </c>
      <c r="K9">
        <v>22</v>
      </c>
      <c r="L9">
        <v>0</v>
      </c>
      <c r="N9">
        <v>22</v>
      </c>
      <c r="O9">
        <v>22</v>
      </c>
      <c r="P9">
        <v>207000</v>
      </c>
      <c r="Q9">
        <v>500088519</v>
      </c>
      <c r="R9">
        <v>1</v>
      </c>
      <c r="S9">
        <v>207000</v>
      </c>
      <c r="T9" t="s">
        <v>17</v>
      </c>
      <c r="W9" t="s">
        <v>89</v>
      </c>
      <c r="X9" t="s">
        <v>131</v>
      </c>
    </row>
    <row r="10" spans="1:24" x14ac:dyDescent="0.25">
      <c r="A10">
        <v>51509657</v>
      </c>
      <c r="B10" t="s">
        <v>100</v>
      </c>
      <c r="C10" t="s">
        <v>57</v>
      </c>
      <c r="D10" t="s">
        <v>77</v>
      </c>
      <c r="E10" t="s">
        <v>133</v>
      </c>
      <c r="F10" t="s">
        <v>58</v>
      </c>
      <c r="G10" t="s">
        <v>101</v>
      </c>
      <c r="H10" t="s">
        <v>16</v>
      </c>
      <c r="I10" s="85">
        <v>43282</v>
      </c>
      <c r="J10" s="85">
        <v>43312</v>
      </c>
      <c r="K10">
        <v>22</v>
      </c>
      <c r="L10">
        <v>0</v>
      </c>
      <c r="N10">
        <v>22</v>
      </c>
      <c r="O10">
        <v>22</v>
      </c>
      <c r="P10">
        <v>207000</v>
      </c>
      <c r="Q10">
        <v>500088519</v>
      </c>
      <c r="R10">
        <v>1</v>
      </c>
      <c r="S10">
        <v>207000</v>
      </c>
      <c r="T10" t="s">
        <v>17</v>
      </c>
      <c r="W10" t="s">
        <v>89</v>
      </c>
      <c r="X10" t="s">
        <v>131</v>
      </c>
    </row>
    <row r="11" spans="1:24" x14ac:dyDescent="0.25">
      <c r="A11">
        <v>51555171</v>
      </c>
      <c r="B11" t="s">
        <v>80</v>
      </c>
      <c r="C11" t="s">
        <v>57</v>
      </c>
      <c r="D11" t="s">
        <v>77</v>
      </c>
      <c r="E11" t="s">
        <v>138</v>
      </c>
      <c r="F11" t="s">
        <v>65</v>
      </c>
      <c r="G11" t="s">
        <v>81</v>
      </c>
      <c r="H11" t="s">
        <v>16</v>
      </c>
      <c r="I11" s="85">
        <v>43282</v>
      </c>
      <c r="J11" s="85">
        <v>43312</v>
      </c>
      <c r="K11">
        <v>22</v>
      </c>
      <c r="L11">
        <v>1</v>
      </c>
      <c r="N11">
        <v>21</v>
      </c>
      <c r="O11">
        <v>22</v>
      </c>
      <c r="P11">
        <v>207000</v>
      </c>
      <c r="Q11">
        <v>500088519</v>
      </c>
      <c r="R11">
        <v>1</v>
      </c>
      <c r="S11">
        <v>207000</v>
      </c>
      <c r="T11" t="s">
        <v>17</v>
      </c>
      <c r="U11">
        <v>5</v>
      </c>
      <c r="W11" t="s">
        <v>75</v>
      </c>
      <c r="X11" t="s">
        <v>201</v>
      </c>
    </row>
    <row r="12" spans="1:24" x14ac:dyDescent="0.25">
      <c r="A12">
        <v>51396684</v>
      </c>
      <c r="B12" t="s">
        <v>98</v>
      </c>
      <c r="C12" t="s">
        <v>57</v>
      </c>
      <c r="D12" t="s">
        <v>77</v>
      </c>
      <c r="E12" t="s">
        <v>133</v>
      </c>
      <c r="F12" t="s">
        <v>58</v>
      </c>
      <c r="G12" t="s">
        <v>99</v>
      </c>
      <c r="H12" t="s">
        <v>16</v>
      </c>
      <c r="I12" s="85">
        <v>43282</v>
      </c>
      <c r="J12" s="85">
        <v>43312</v>
      </c>
      <c r="K12">
        <v>22</v>
      </c>
      <c r="L12">
        <v>4</v>
      </c>
      <c r="N12">
        <v>18</v>
      </c>
      <c r="O12">
        <v>22</v>
      </c>
      <c r="P12">
        <v>207000</v>
      </c>
      <c r="Q12">
        <v>500088519</v>
      </c>
      <c r="R12">
        <v>1</v>
      </c>
      <c r="S12">
        <v>207000</v>
      </c>
      <c r="T12" t="s">
        <v>17</v>
      </c>
      <c r="U12" t="s">
        <v>216</v>
      </c>
      <c r="W12" t="s">
        <v>89</v>
      </c>
      <c r="X12" t="s">
        <v>131</v>
      </c>
    </row>
    <row r="13" spans="1:24" x14ac:dyDescent="0.25">
      <c r="A13">
        <v>51691445</v>
      </c>
      <c r="B13" t="s">
        <v>164</v>
      </c>
      <c r="C13" t="s">
        <v>57</v>
      </c>
      <c r="D13" t="s">
        <v>77</v>
      </c>
      <c r="E13" t="s">
        <v>134</v>
      </c>
      <c r="F13" t="s">
        <v>58</v>
      </c>
      <c r="G13" t="s">
        <v>165</v>
      </c>
      <c r="H13" t="s">
        <v>16</v>
      </c>
      <c r="I13" s="85">
        <v>43282</v>
      </c>
      <c r="J13" s="85">
        <v>43312</v>
      </c>
      <c r="K13">
        <v>22</v>
      </c>
      <c r="L13">
        <v>1</v>
      </c>
      <c r="N13">
        <v>21</v>
      </c>
      <c r="O13">
        <v>22</v>
      </c>
      <c r="P13">
        <v>207000</v>
      </c>
      <c r="Q13">
        <v>500088519</v>
      </c>
      <c r="R13">
        <v>1</v>
      </c>
      <c r="S13">
        <v>207000</v>
      </c>
      <c r="T13" t="s">
        <v>17</v>
      </c>
      <c r="U13">
        <v>30</v>
      </c>
      <c r="W13" t="s">
        <v>75</v>
      </c>
      <c r="X13" t="s">
        <v>201</v>
      </c>
    </row>
    <row r="14" spans="1:24" x14ac:dyDescent="0.25">
      <c r="A14">
        <v>51687468</v>
      </c>
      <c r="B14" t="s">
        <v>159</v>
      </c>
      <c r="C14" t="s">
        <v>57</v>
      </c>
      <c r="D14" t="s">
        <v>77</v>
      </c>
      <c r="E14" t="s">
        <v>138</v>
      </c>
      <c r="F14" t="s">
        <v>65</v>
      </c>
      <c r="G14" t="s">
        <v>160</v>
      </c>
      <c r="H14" t="s">
        <v>16</v>
      </c>
      <c r="I14" s="85">
        <v>43282</v>
      </c>
      <c r="J14" s="85">
        <v>43312</v>
      </c>
      <c r="K14">
        <v>22</v>
      </c>
      <c r="N14">
        <v>22</v>
      </c>
      <c r="O14">
        <v>22</v>
      </c>
      <c r="P14">
        <v>207000</v>
      </c>
      <c r="Q14">
        <v>500088519</v>
      </c>
      <c r="R14">
        <v>1</v>
      </c>
      <c r="S14">
        <v>207000</v>
      </c>
      <c r="T14" t="s">
        <v>17</v>
      </c>
      <c r="W14" t="s">
        <v>75</v>
      </c>
      <c r="X14" t="s">
        <v>201</v>
      </c>
    </row>
    <row r="15" spans="1:24" x14ac:dyDescent="0.25">
      <c r="A15">
        <v>51616173</v>
      </c>
      <c r="B15" t="s">
        <v>86</v>
      </c>
      <c r="C15" t="s">
        <v>57</v>
      </c>
      <c r="D15" t="s">
        <v>77</v>
      </c>
      <c r="E15" t="s">
        <v>138</v>
      </c>
      <c r="F15" t="s">
        <v>65</v>
      </c>
      <c r="G15" t="s">
        <v>87</v>
      </c>
      <c r="H15" t="s">
        <v>16</v>
      </c>
      <c r="I15" s="85">
        <v>43282</v>
      </c>
      <c r="J15" s="85">
        <v>43312</v>
      </c>
      <c r="K15">
        <v>22</v>
      </c>
      <c r="N15">
        <v>22</v>
      </c>
      <c r="O15">
        <v>22</v>
      </c>
      <c r="P15">
        <v>207000</v>
      </c>
      <c r="Q15">
        <v>500088519</v>
      </c>
      <c r="R15">
        <v>1</v>
      </c>
      <c r="S15">
        <v>207000</v>
      </c>
      <c r="T15" t="s">
        <v>17</v>
      </c>
      <c r="W15" t="s">
        <v>75</v>
      </c>
      <c r="X15" t="s">
        <v>201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7"/>
  <sheetViews>
    <sheetView workbookViewId="0">
      <selection sqref="A1:X17"/>
    </sheetView>
  </sheetViews>
  <sheetFormatPr defaultRowHeight="15" x14ac:dyDescent="0.25"/>
  <cols>
    <col min="2" max="2" width="17" customWidth="1"/>
    <col min="3" max="3" width="23.5703125" customWidth="1"/>
    <col min="4" max="4" width="21" customWidth="1"/>
    <col min="5" max="5" width="19.140625" customWidth="1"/>
    <col min="6" max="6" width="20.7109375" customWidth="1"/>
    <col min="7" max="7" width="11.85546875" customWidth="1"/>
    <col min="8" max="8" width="11.5703125" customWidth="1"/>
    <col min="9" max="9" width="17.85546875" customWidth="1"/>
    <col min="10" max="10" width="17" customWidth="1"/>
    <col min="11" max="11" width="37" customWidth="1"/>
    <col min="12" max="12" width="33.28515625" customWidth="1"/>
    <col min="14" max="14" width="35.5703125" customWidth="1"/>
    <col min="15" max="15" width="34" customWidth="1"/>
    <col min="16" max="16" width="13.140625" customWidth="1"/>
    <col min="17" max="17" width="13.42578125" customWidth="1"/>
    <col min="18" max="18" width="13.28515625" customWidth="1"/>
    <col min="19" max="19" width="14.5703125" customWidth="1"/>
    <col min="20" max="20" width="17" customWidth="1"/>
    <col min="21" max="21" width="33.140625" customWidth="1"/>
    <col min="22" max="22" width="10.7109375" customWidth="1"/>
    <col min="24" max="24" width="10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206</v>
      </c>
      <c r="L1" t="s">
        <v>212</v>
      </c>
      <c r="M1" t="s">
        <v>203</v>
      </c>
      <c r="N1" t="s">
        <v>47</v>
      </c>
      <c r="O1" t="s">
        <v>48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204</v>
      </c>
      <c r="V1" t="s">
        <v>15</v>
      </c>
      <c r="W1" t="s">
        <v>24</v>
      </c>
      <c r="X1" t="s">
        <v>125</v>
      </c>
    </row>
    <row r="2" spans="1:24" x14ac:dyDescent="0.25">
      <c r="A2">
        <v>51685483</v>
      </c>
      <c r="B2" t="s">
        <v>171</v>
      </c>
      <c r="C2" t="s">
        <v>57</v>
      </c>
      <c r="D2" t="s">
        <v>220</v>
      </c>
      <c r="E2" t="s">
        <v>134</v>
      </c>
      <c r="F2" t="s">
        <v>58</v>
      </c>
      <c r="G2" t="s">
        <v>194</v>
      </c>
      <c r="H2" t="s">
        <v>16</v>
      </c>
      <c r="I2" s="85">
        <v>43282</v>
      </c>
      <c r="J2" s="85">
        <v>43312</v>
      </c>
      <c r="K2">
        <v>22</v>
      </c>
      <c r="L2">
        <v>1</v>
      </c>
      <c r="N2">
        <v>21</v>
      </c>
      <c r="O2">
        <v>22</v>
      </c>
      <c r="P2">
        <v>207000</v>
      </c>
      <c r="Q2">
        <v>500089020</v>
      </c>
      <c r="R2">
        <v>1</v>
      </c>
      <c r="S2">
        <v>207000</v>
      </c>
      <c r="T2" t="s">
        <v>17</v>
      </c>
      <c r="U2">
        <v>16</v>
      </c>
      <c r="W2" t="s">
        <v>89</v>
      </c>
      <c r="X2" t="s">
        <v>200</v>
      </c>
    </row>
    <row r="3" spans="1:24" x14ac:dyDescent="0.25">
      <c r="A3">
        <v>51399693</v>
      </c>
      <c r="B3" t="s">
        <v>208</v>
      </c>
      <c r="C3" t="s">
        <v>57</v>
      </c>
      <c r="D3" t="s">
        <v>220</v>
      </c>
      <c r="E3" t="s">
        <v>162</v>
      </c>
      <c r="F3" t="s">
        <v>65</v>
      </c>
      <c r="G3" t="s">
        <v>74</v>
      </c>
      <c r="H3" t="s">
        <v>16</v>
      </c>
      <c r="I3" s="85">
        <v>43282</v>
      </c>
      <c r="J3" s="85">
        <v>43312</v>
      </c>
      <c r="K3">
        <v>22</v>
      </c>
      <c r="N3">
        <v>22</v>
      </c>
      <c r="O3">
        <v>22</v>
      </c>
      <c r="P3">
        <v>207000</v>
      </c>
      <c r="Q3">
        <v>500089020</v>
      </c>
      <c r="R3">
        <v>1</v>
      </c>
      <c r="S3">
        <v>207000</v>
      </c>
      <c r="T3" t="s">
        <v>17</v>
      </c>
      <c r="W3" t="s">
        <v>75</v>
      </c>
      <c r="X3" t="s">
        <v>127</v>
      </c>
    </row>
    <row r="4" spans="1:24" x14ac:dyDescent="0.25">
      <c r="A4">
        <v>51409311</v>
      </c>
      <c r="B4" t="s">
        <v>185</v>
      </c>
      <c r="C4" t="s">
        <v>57</v>
      </c>
      <c r="D4" t="s">
        <v>220</v>
      </c>
      <c r="E4" t="s">
        <v>161</v>
      </c>
      <c r="F4" t="s">
        <v>65</v>
      </c>
      <c r="G4" t="s">
        <v>83</v>
      </c>
      <c r="H4" t="s">
        <v>16</v>
      </c>
      <c r="I4" s="85">
        <v>43282</v>
      </c>
      <c r="J4" s="85">
        <v>43312</v>
      </c>
      <c r="K4">
        <v>22</v>
      </c>
      <c r="N4">
        <v>22</v>
      </c>
      <c r="O4">
        <v>22</v>
      </c>
      <c r="P4">
        <v>207000</v>
      </c>
      <c r="Q4">
        <v>500089020</v>
      </c>
      <c r="R4">
        <v>1</v>
      </c>
      <c r="S4">
        <v>207000</v>
      </c>
      <c r="T4" t="s">
        <v>17</v>
      </c>
      <c r="W4" t="s">
        <v>75</v>
      </c>
      <c r="X4" t="s">
        <v>129</v>
      </c>
    </row>
    <row r="5" spans="1:24" x14ac:dyDescent="0.25">
      <c r="A5">
        <v>51390524</v>
      </c>
      <c r="B5" t="s">
        <v>104</v>
      </c>
      <c r="C5" t="s">
        <v>57</v>
      </c>
      <c r="D5" t="s">
        <v>220</v>
      </c>
      <c r="E5" t="s">
        <v>134</v>
      </c>
      <c r="F5" t="s">
        <v>58</v>
      </c>
      <c r="G5" t="s">
        <v>105</v>
      </c>
      <c r="H5" t="s">
        <v>16</v>
      </c>
      <c r="I5" s="85">
        <v>43282</v>
      </c>
      <c r="J5" s="85">
        <v>43312</v>
      </c>
      <c r="K5">
        <v>22</v>
      </c>
      <c r="L5">
        <v>0</v>
      </c>
      <c r="N5">
        <v>22</v>
      </c>
      <c r="O5">
        <v>22</v>
      </c>
      <c r="P5">
        <v>207000</v>
      </c>
      <c r="Q5">
        <v>500089020</v>
      </c>
      <c r="R5">
        <v>1</v>
      </c>
      <c r="S5">
        <v>207000</v>
      </c>
      <c r="T5" t="s">
        <v>17</v>
      </c>
      <c r="W5" t="s">
        <v>89</v>
      </c>
      <c r="X5" t="s">
        <v>170</v>
      </c>
    </row>
    <row r="6" spans="1:24" x14ac:dyDescent="0.25">
      <c r="A6">
        <v>51561551</v>
      </c>
      <c r="B6" t="s">
        <v>190</v>
      </c>
      <c r="C6" t="s">
        <v>57</v>
      </c>
      <c r="D6" t="s">
        <v>220</v>
      </c>
      <c r="E6" t="s">
        <v>161</v>
      </c>
      <c r="F6" t="s">
        <v>65</v>
      </c>
      <c r="G6" t="s">
        <v>192</v>
      </c>
      <c r="H6" t="s">
        <v>16</v>
      </c>
      <c r="I6" s="85">
        <v>43282</v>
      </c>
      <c r="J6" s="85">
        <v>43312</v>
      </c>
      <c r="K6">
        <v>22</v>
      </c>
      <c r="L6">
        <v>2</v>
      </c>
      <c r="N6">
        <v>20</v>
      </c>
      <c r="O6">
        <v>22</v>
      </c>
      <c r="P6">
        <v>207000</v>
      </c>
      <c r="Q6">
        <v>500089020</v>
      </c>
      <c r="R6">
        <v>1</v>
      </c>
      <c r="S6">
        <v>207000</v>
      </c>
      <c r="T6" t="s">
        <v>17</v>
      </c>
      <c r="U6" t="s">
        <v>213</v>
      </c>
      <c r="W6" t="s">
        <v>75</v>
      </c>
      <c r="X6" t="s">
        <v>129</v>
      </c>
    </row>
    <row r="7" spans="1:24" x14ac:dyDescent="0.25">
      <c r="A7">
        <v>51533097</v>
      </c>
      <c r="B7" t="s">
        <v>186</v>
      </c>
      <c r="C7" t="s">
        <v>57</v>
      </c>
      <c r="D7" t="s">
        <v>220</v>
      </c>
      <c r="E7" t="s">
        <v>161</v>
      </c>
      <c r="F7" t="s">
        <v>65</v>
      </c>
      <c r="G7" t="s">
        <v>84</v>
      </c>
      <c r="H7" t="s">
        <v>16</v>
      </c>
      <c r="I7" s="85">
        <v>43282</v>
      </c>
      <c r="J7" s="85">
        <v>43312</v>
      </c>
      <c r="K7">
        <v>22</v>
      </c>
      <c r="N7">
        <v>22</v>
      </c>
      <c r="O7">
        <v>22</v>
      </c>
      <c r="P7">
        <v>207000</v>
      </c>
      <c r="Q7">
        <v>500089020</v>
      </c>
      <c r="R7">
        <v>1</v>
      </c>
      <c r="S7">
        <v>207000</v>
      </c>
      <c r="T7" t="s">
        <v>17</v>
      </c>
      <c r="W7" t="s">
        <v>75</v>
      </c>
      <c r="X7" t="s">
        <v>129</v>
      </c>
    </row>
    <row r="8" spans="1:24" x14ac:dyDescent="0.25">
      <c r="A8">
        <v>51682734</v>
      </c>
      <c r="B8" t="s">
        <v>157</v>
      </c>
      <c r="C8" t="s">
        <v>57</v>
      </c>
      <c r="D8" t="s">
        <v>220</v>
      </c>
      <c r="E8" t="s">
        <v>136</v>
      </c>
      <c r="F8" t="s">
        <v>58</v>
      </c>
      <c r="G8" t="s">
        <v>155</v>
      </c>
      <c r="H8" t="s">
        <v>16</v>
      </c>
      <c r="I8" s="85">
        <v>43282</v>
      </c>
      <c r="J8" s="85">
        <v>43312</v>
      </c>
      <c r="K8">
        <v>22</v>
      </c>
      <c r="L8">
        <v>1</v>
      </c>
      <c r="N8">
        <v>21</v>
      </c>
      <c r="O8">
        <v>22</v>
      </c>
      <c r="P8">
        <v>207000</v>
      </c>
      <c r="Q8">
        <v>500089020</v>
      </c>
      <c r="R8">
        <v>1</v>
      </c>
      <c r="S8">
        <v>207000</v>
      </c>
      <c r="T8" t="s">
        <v>17</v>
      </c>
      <c r="U8">
        <v>5</v>
      </c>
      <c r="W8" t="s">
        <v>89</v>
      </c>
      <c r="X8" t="s">
        <v>126</v>
      </c>
    </row>
    <row r="9" spans="1:24" x14ac:dyDescent="0.25">
      <c r="A9">
        <v>51628192</v>
      </c>
      <c r="B9" t="s">
        <v>123</v>
      </c>
      <c r="C9" t="s">
        <v>57</v>
      </c>
      <c r="D9" t="s">
        <v>220</v>
      </c>
      <c r="E9" t="s">
        <v>136</v>
      </c>
      <c r="F9" t="s">
        <v>58</v>
      </c>
      <c r="G9" t="s">
        <v>124</v>
      </c>
      <c r="H9" t="s">
        <v>16</v>
      </c>
      <c r="I9" s="85">
        <v>43282</v>
      </c>
      <c r="J9" s="85">
        <v>43312</v>
      </c>
      <c r="K9">
        <v>22</v>
      </c>
      <c r="L9">
        <v>2</v>
      </c>
      <c r="N9">
        <v>20</v>
      </c>
      <c r="O9">
        <v>22</v>
      </c>
      <c r="P9">
        <v>207000</v>
      </c>
      <c r="Q9">
        <v>500089020</v>
      </c>
      <c r="R9">
        <v>1</v>
      </c>
      <c r="S9">
        <v>207000</v>
      </c>
      <c r="T9" t="s">
        <v>17</v>
      </c>
      <c r="U9" t="s">
        <v>215</v>
      </c>
      <c r="W9" t="s">
        <v>89</v>
      </c>
      <c r="X9" t="s">
        <v>126</v>
      </c>
    </row>
    <row r="10" spans="1:24" x14ac:dyDescent="0.25">
      <c r="A10">
        <v>51548259</v>
      </c>
      <c r="B10" t="s">
        <v>187</v>
      </c>
      <c r="C10" t="s">
        <v>57</v>
      </c>
      <c r="D10" t="s">
        <v>220</v>
      </c>
      <c r="E10" t="s">
        <v>161</v>
      </c>
      <c r="F10" t="s">
        <v>65</v>
      </c>
      <c r="G10" t="s">
        <v>76</v>
      </c>
      <c r="H10" t="s">
        <v>16</v>
      </c>
      <c r="I10" s="85">
        <v>43282</v>
      </c>
      <c r="J10" s="85">
        <v>43312</v>
      </c>
      <c r="K10">
        <v>22</v>
      </c>
      <c r="N10">
        <v>22</v>
      </c>
      <c r="O10">
        <v>22</v>
      </c>
      <c r="P10">
        <v>207000</v>
      </c>
      <c r="Q10">
        <v>500089020</v>
      </c>
      <c r="R10">
        <v>1</v>
      </c>
      <c r="S10">
        <v>207000</v>
      </c>
      <c r="T10" t="s">
        <v>17</v>
      </c>
      <c r="W10" t="s">
        <v>75</v>
      </c>
      <c r="X10" t="s">
        <v>129</v>
      </c>
    </row>
    <row r="11" spans="1:24" x14ac:dyDescent="0.25">
      <c r="A11">
        <v>51440644</v>
      </c>
      <c r="B11" t="s">
        <v>72</v>
      </c>
      <c r="C11" t="s">
        <v>57</v>
      </c>
      <c r="D11" t="s">
        <v>220</v>
      </c>
      <c r="E11" t="s">
        <v>136</v>
      </c>
      <c r="F11" t="s">
        <v>58</v>
      </c>
      <c r="G11" t="s">
        <v>73</v>
      </c>
      <c r="H11" t="s">
        <v>16</v>
      </c>
      <c r="I11" s="85">
        <v>43282</v>
      </c>
      <c r="J11" s="85">
        <v>43312</v>
      </c>
      <c r="K11">
        <v>22</v>
      </c>
      <c r="L11">
        <v>1</v>
      </c>
      <c r="N11">
        <v>21</v>
      </c>
      <c r="O11">
        <v>22</v>
      </c>
      <c r="P11">
        <v>207000</v>
      </c>
      <c r="Q11">
        <v>500089020</v>
      </c>
      <c r="R11">
        <v>1</v>
      </c>
      <c r="S11">
        <v>207000</v>
      </c>
      <c r="T11" t="s">
        <v>17</v>
      </c>
      <c r="U11">
        <v>30</v>
      </c>
      <c r="W11" t="s">
        <v>89</v>
      </c>
      <c r="X11" t="s">
        <v>126</v>
      </c>
    </row>
    <row r="12" spans="1:24" x14ac:dyDescent="0.25">
      <c r="A12">
        <v>51597089</v>
      </c>
      <c r="B12" t="s">
        <v>188</v>
      </c>
      <c r="C12" t="s">
        <v>57</v>
      </c>
      <c r="D12" t="s">
        <v>220</v>
      </c>
      <c r="E12" t="s">
        <v>136</v>
      </c>
      <c r="F12" t="s">
        <v>58</v>
      </c>
      <c r="G12" t="s">
        <v>163</v>
      </c>
      <c r="H12" t="s">
        <v>16</v>
      </c>
      <c r="I12" s="85">
        <v>43282</v>
      </c>
      <c r="J12" s="85">
        <v>43312</v>
      </c>
      <c r="K12">
        <v>22</v>
      </c>
      <c r="N12">
        <v>22</v>
      </c>
      <c r="O12">
        <v>22</v>
      </c>
      <c r="P12">
        <v>207000</v>
      </c>
      <c r="Q12">
        <v>500089020</v>
      </c>
      <c r="R12">
        <v>1</v>
      </c>
      <c r="S12">
        <v>207000</v>
      </c>
      <c r="T12" t="s">
        <v>17</v>
      </c>
      <c r="W12" t="s">
        <v>75</v>
      </c>
      <c r="X12" t="s">
        <v>128</v>
      </c>
    </row>
    <row r="13" spans="1:24" x14ac:dyDescent="0.25">
      <c r="A13">
        <v>51420821</v>
      </c>
      <c r="B13" t="s">
        <v>70</v>
      </c>
      <c r="C13" t="s">
        <v>57</v>
      </c>
      <c r="D13" t="s">
        <v>220</v>
      </c>
      <c r="E13" t="s">
        <v>136</v>
      </c>
      <c r="F13" t="s">
        <v>58</v>
      </c>
      <c r="G13" t="s">
        <v>71</v>
      </c>
      <c r="H13" t="s">
        <v>16</v>
      </c>
      <c r="I13" s="85">
        <v>43282</v>
      </c>
      <c r="J13" s="85">
        <v>43312</v>
      </c>
      <c r="K13">
        <v>22</v>
      </c>
      <c r="L13">
        <v>0</v>
      </c>
      <c r="N13">
        <v>22</v>
      </c>
      <c r="O13">
        <v>22</v>
      </c>
      <c r="P13">
        <v>207000</v>
      </c>
      <c r="Q13">
        <v>500089020</v>
      </c>
      <c r="R13">
        <v>1</v>
      </c>
      <c r="S13">
        <v>207000</v>
      </c>
      <c r="T13" t="s">
        <v>17</v>
      </c>
      <c r="W13" t="s">
        <v>89</v>
      </c>
      <c r="X13" t="s">
        <v>126</v>
      </c>
    </row>
    <row r="14" spans="1:24" x14ac:dyDescent="0.25">
      <c r="A14">
        <v>51689834</v>
      </c>
      <c r="B14" t="s">
        <v>168</v>
      </c>
      <c r="C14" t="s">
        <v>57</v>
      </c>
      <c r="D14" t="s">
        <v>220</v>
      </c>
      <c r="E14" t="s">
        <v>136</v>
      </c>
      <c r="F14" t="s">
        <v>58</v>
      </c>
      <c r="G14" t="s">
        <v>169</v>
      </c>
      <c r="H14" t="s">
        <v>16</v>
      </c>
      <c r="I14" s="85">
        <v>43282</v>
      </c>
      <c r="J14" s="85">
        <v>43312</v>
      </c>
      <c r="K14">
        <v>22</v>
      </c>
      <c r="L14">
        <v>0</v>
      </c>
      <c r="N14">
        <v>22</v>
      </c>
      <c r="O14">
        <v>22</v>
      </c>
      <c r="P14">
        <v>207000</v>
      </c>
      <c r="Q14">
        <v>500089020</v>
      </c>
      <c r="R14">
        <v>1</v>
      </c>
      <c r="S14">
        <v>207000</v>
      </c>
      <c r="T14" t="s">
        <v>17</v>
      </c>
      <c r="W14" t="s">
        <v>89</v>
      </c>
      <c r="X14" t="s">
        <v>126</v>
      </c>
    </row>
    <row r="15" spans="1:24" x14ac:dyDescent="0.25">
      <c r="A15">
        <v>51631190</v>
      </c>
      <c r="B15" t="s">
        <v>198</v>
      </c>
      <c r="C15" t="s">
        <v>57</v>
      </c>
      <c r="D15" t="s">
        <v>220</v>
      </c>
      <c r="E15" t="s">
        <v>162</v>
      </c>
      <c r="F15" t="s">
        <v>65</v>
      </c>
      <c r="G15" t="s">
        <v>199</v>
      </c>
      <c r="H15" t="s">
        <v>16</v>
      </c>
      <c r="I15" s="85">
        <v>43282</v>
      </c>
      <c r="J15" s="85">
        <v>43312</v>
      </c>
      <c r="K15">
        <v>22</v>
      </c>
      <c r="L15">
        <v>1</v>
      </c>
      <c r="N15">
        <v>21</v>
      </c>
      <c r="O15">
        <v>22</v>
      </c>
      <c r="P15">
        <v>207000</v>
      </c>
      <c r="Q15">
        <v>500089020</v>
      </c>
      <c r="R15">
        <v>1</v>
      </c>
      <c r="S15">
        <v>207000</v>
      </c>
      <c r="T15" t="s">
        <v>17</v>
      </c>
      <c r="U15">
        <v>23</v>
      </c>
      <c r="W15" t="s">
        <v>75</v>
      </c>
      <c r="X15" t="s">
        <v>127</v>
      </c>
    </row>
    <row r="16" spans="1:24" x14ac:dyDescent="0.25">
      <c r="A16">
        <v>51331173</v>
      </c>
      <c r="B16" t="s">
        <v>68</v>
      </c>
      <c r="C16" t="s">
        <v>57</v>
      </c>
      <c r="D16" t="s">
        <v>220</v>
      </c>
      <c r="E16" t="s">
        <v>136</v>
      </c>
      <c r="F16" t="s">
        <v>58</v>
      </c>
      <c r="G16" t="s">
        <v>69</v>
      </c>
      <c r="H16" t="s">
        <v>16</v>
      </c>
      <c r="I16" s="85">
        <v>43282</v>
      </c>
      <c r="J16" s="85">
        <v>43312</v>
      </c>
      <c r="K16">
        <v>22</v>
      </c>
      <c r="L16">
        <v>1</v>
      </c>
      <c r="N16">
        <v>21</v>
      </c>
      <c r="O16">
        <v>22</v>
      </c>
      <c r="P16">
        <v>207000</v>
      </c>
      <c r="Q16">
        <v>500089020</v>
      </c>
      <c r="R16">
        <v>1</v>
      </c>
      <c r="S16">
        <v>207000</v>
      </c>
      <c r="T16" t="s">
        <v>17</v>
      </c>
      <c r="U16">
        <v>2</v>
      </c>
      <c r="W16" t="s">
        <v>89</v>
      </c>
      <c r="X16" t="s">
        <v>126</v>
      </c>
    </row>
    <row r="17" spans="1:24" x14ac:dyDescent="0.25">
      <c r="A17">
        <v>51625350</v>
      </c>
      <c r="B17" t="s">
        <v>189</v>
      </c>
      <c r="C17" t="s">
        <v>57</v>
      </c>
      <c r="D17" t="s">
        <v>220</v>
      </c>
      <c r="E17" t="s">
        <v>161</v>
      </c>
      <c r="F17" t="s">
        <v>65</v>
      </c>
      <c r="G17" t="s">
        <v>122</v>
      </c>
      <c r="H17" t="s">
        <v>16</v>
      </c>
      <c r="I17" s="85">
        <v>43282</v>
      </c>
      <c r="J17" s="85">
        <v>43312</v>
      </c>
      <c r="K17">
        <v>22</v>
      </c>
      <c r="L17">
        <v>1</v>
      </c>
      <c r="N17">
        <v>21</v>
      </c>
      <c r="O17">
        <v>22</v>
      </c>
      <c r="P17">
        <v>207000</v>
      </c>
      <c r="Q17">
        <v>500089020</v>
      </c>
      <c r="R17">
        <v>1</v>
      </c>
      <c r="S17">
        <v>207000</v>
      </c>
      <c r="T17" t="s">
        <v>17</v>
      </c>
      <c r="U17">
        <v>2</v>
      </c>
      <c r="W17" t="s">
        <v>75</v>
      </c>
      <c r="X17" t="s">
        <v>129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5"/>
  <sheetViews>
    <sheetView workbookViewId="0">
      <selection activeCell="D16" sqref="D16"/>
    </sheetView>
  </sheetViews>
  <sheetFormatPr defaultRowHeight="15" x14ac:dyDescent="0.25"/>
  <cols>
    <col min="2" max="2" width="17" customWidth="1"/>
    <col min="3" max="3" width="23.5703125" customWidth="1"/>
    <col min="4" max="4" width="21" customWidth="1"/>
    <col min="5" max="5" width="19.140625" customWidth="1"/>
    <col min="6" max="6" width="20.7109375" customWidth="1"/>
    <col min="7" max="7" width="11.85546875" customWidth="1"/>
    <col min="8" max="8" width="11.5703125" customWidth="1"/>
    <col min="9" max="9" width="17.85546875" customWidth="1"/>
    <col min="10" max="10" width="17" customWidth="1"/>
    <col min="11" max="11" width="37" customWidth="1"/>
    <col min="12" max="12" width="33.28515625" customWidth="1"/>
    <col min="14" max="14" width="35.5703125" customWidth="1"/>
    <col min="15" max="15" width="34" customWidth="1"/>
    <col min="16" max="16" width="13.140625" customWidth="1"/>
    <col min="17" max="17" width="13.42578125" customWidth="1"/>
    <col min="18" max="18" width="13.28515625" customWidth="1"/>
    <col min="19" max="19" width="14.5703125" customWidth="1"/>
    <col min="20" max="20" width="17" customWidth="1"/>
    <col min="21" max="21" width="33.140625" customWidth="1"/>
    <col min="22" max="22" width="10.7109375" customWidth="1"/>
    <col min="24" max="24" width="10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206</v>
      </c>
      <c r="L1" t="s">
        <v>212</v>
      </c>
      <c r="M1" t="s">
        <v>203</v>
      </c>
      <c r="N1" t="s">
        <v>47</v>
      </c>
      <c r="O1" t="s">
        <v>48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204</v>
      </c>
      <c r="V1" t="s">
        <v>15</v>
      </c>
      <c r="W1" t="s">
        <v>24</v>
      </c>
      <c r="X1" t="s">
        <v>125</v>
      </c>
    </row>
    <row r="2" spans="1:24" x14ac:dyDescent="0.25">
      <c r="A2">
        <v>51503193</v>
      </c>
      <c r="B2" t="s">
        <v>63</v>
      </c>
      <c r="C2" t="s">
        <v>57</v>
      </c>
      <c r="D2" t="s">
        <v>210</v>
      </c>
      <c r="E2" t="s">
        <v>176</v>
      </c>
      <c r="F2" t="s">
        <v>58</v>
      </c>
      <c r="G2" t="s">
        <v>64</v>
      </c>
      <c r="H2" t="s">
        <v>16</v>
      </c>
      <c r="I2" s="85">
        <v>43282</v>
      </c>
      <c r="J2" s="85">
        <v>43312</v>
      </c>
      <c r="K2">
        <v>22</v>
      </c>
      <c r="L2">
        <v>0</v>
      </c>
      <c r="N2">
        <v>22</v>
      </c>
      <c r="O2">
        <v>22</v>
      </c>
      <c r="P2">
        <v>3450</v>
      </c>
      <c r="Q2">
        <v>500088494</v>
      </c>
      <c r="R2">
        <v>1</v>
      </c>
      <c r="S2">
        <v>3450</v>
      </c>
      <c r="T2" t="s">
        <v>56</v>
      </c>
      <c r="W2" t="s">
        <v>89</v>
      </c>
      <c r="X2" t="s">
        <v>131</v>
      </c>
    </row>
    <row r="3" spans="1:24" x14ac:dyDescent="0.25">
      <c r="A3">
        <v>51399146</v>
      </c>
      <c r="B3" t="s">
        <v>66</v>
      </c>
      <c r="C3" t="s">
        <v>57</v>
      </c>
      <c r="D3" t="s">
        <v>210</v>
      </c>
      <c r="E3" t="s">
        <v>175</v>
      </c>
      <c r="F3" t="s">
        <v>65</v>
      </c>
      <c r="G3" t="s">
        <v>67</v>
      </c>
      <c r="H3" t="s">
        <v>16</v>
      </c>
      <c r="I3" s="85">
        <v>43282</v>
      </c>
      <c r="J3" s="85">
        <v>43312</v>
      </c>
      <c r="K3">
        <v>22</v>
      </c>
      <c r="L3">
        <v>0</v>
      </c>
      <c r="N3">
        <v>22</v>
      </c>
      <c r="O3">
        <v>22</v>
      </c>
      <c r="P3">
        <v>3450</v>
      </c>
      <c r="Q3">
        <v>500088494</v>
      </c>
      <c r="R3">
        <v>1</v>
      </c>
      <c r="S3">
        <v>3450</v>
      </c>
      <c r="T3" t="s">
        <v>56</v>
      </c>
      <c r="W3" t="s">
        <v>89</v>
      </c>
      <c r="X3" t="s">
        <v>131</v>
      </c>
    </row>
    <row r="4" spans="1:24" x14ac:dyDescent="0.25">
      <c r="A4">
        <v>51397058</v>
      </c>
      <c r="B4" t="s">
        <v>62</v>
      </c>
      <c r="C4" t="s">
        <v>57</v>
      </c>
      <c r="D4" t="s">
        <v>210</v>
      </c>
      <c r="E4" t="s">
        <v>176</v>
      </c>
      <c r="F4" t="s">
        <v>58</v>
      </c>
      <c r="G4" t="s">
        <v>195</v>
      </c>
      <c r="H4" t="s">
        <v>16</v>
      </c>
      <c r="I4" s="85">
        <v>43282</v>
      </c>
      <c r="J4" s="85">
        <v>43312</v>
      </c>
      <c r="K4">
        <v>22</v>
      </c>
      <c r="L4">
        <v>0</v>
      </c>
      <c r="N4">
        <v>22</v>
      </c>
      <c r="O4">
        <v>22</v>
      </c>
      <c r="P4">
        <v>3450</v>
      </c>
      <c r="Q4">
        <v>500088494</v>
      </c>
      <c r="R4">
        <v>1</v>
      </c>
      <c r="S4">
        <v>3450</v>
      </c>
      <c r="T4" t="s">
        <v>56</v>
      </c>
      <c r="W4" t="s">
        <v>89</v>
      </c>
      <c r="X4" t="s">
        <v>131</v>
      </c>
    </row>
    <row r="5" spans="1:24" x14ac:dyDescent="0.25">
      <c r="A5">
        <v>40132324</v>
      </c>
      <c r="B5" t="s">
        <v>60</v>
      </c>
      <c r="C5" t="s">
        <v>57</v>
      </c>
      <c r="D5" t="s">
        <v>210</v>
      </c>
      <c r="E5" t="s">
        <v>176</v>
      </c>
      <c r="F5" t="s">
        <v>58</v>
      </c>
      <c r="G5" t="s">
        <v>61</v>
      </c>
      <c r="H5" t="s">
        <v>16</v>
      </c>
      <c r="I5" s="85">
        <v>43282</v>
      </c>
      <c r="J5" s="85">
        <v>43312</v>
      </c>
      <c r="K5">
        <v>22</v>
      </c>
      <c r="L5">
        <v>0</v>
      </c>
      <c r="N5">
        <v>22</v>
      </c>
      <c r="O5">
        <v>22</v>
      </c>
      <c r="P5">
        <v>3450</v>
      </c>
      <c r="Q5">
        <v>500088494</v>
      </c>
      <c r="R5">
        <v>1</v>
      </c>
      <c r="S5">
        <v>3450</v>
      </c>
      <c r="T5" t="s">
        <v>56</v>
      </c>
      <c r="W5" t="s">
        <v>89</v>
      </c>
      <c r="X5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Instructions</vt:lpstr>
      <vt:lpstr>Track Summary</vt:lpstr>
      <vt:lpstr>Details</vt:lpstr>
      <vt:lpstr>INR CSD</vt:lpstr>
      <vt:lpstr>INR JSA</vt:lpstr>
      <vt:lpstr>INR ND</vt:lpstr>
      <vt:lpstr>INR SD</vt:lpstr>
      <vt:lpstr>INR JCS SDSN</vt:lpstr>
      <vt:lpstr>USD CPP iCEAAA</vt:lpstr>
      <vt:lpstr>USD SDSN</vt:lpstr>
      <vt:lpstr>USD JWAS FFH</vt:lpstr>
      <vt:lpstr>Project Numbers</vt:lpstr>
      <vt:lpstr>PMwise Summary</vt:lpstr>
      <vt:lpstr>Project wise HC</vt:lpstr>
      <vt:lpstr>PO Based Effort Value</vt:lpstr>
      <vt:lpstr>PO wise Billing HeadCount</vt:lpstr>
      <vt:lpstr>BTP, STP &amp; Contact Person Detai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2018-09-12T05:19:04Z</dcterms:modified>
</cp:coreProperties>
</file>